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zapata\Documents\Documentos\2019\CONTRATACION\Cont. 2661 de 2019 CONTRATO INTERADMINISTRATIVO ZONAS WIFI\"/>
    </mc:Choice>
  </mc:AlternateContent>
  <bookViews>
    <workbookView xWindow="0" yWindow="0" windowWidth="24000" windowHeight="90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P6" i="1"/>
  <c r="P5" i="1"/>
  <c r="R5" i="1" s="1"/>
  <c r="L12" i="1" l="1"/>
  <c r="N12" i="1" l="1"/>
  <c r="K13" i="1"/>
  <c r="L13" i="1" s="1"/>
  <c r="K12" i="1"/>
  <c r="L14" i="1" l="1"/>
  <c r="J5" i="1"/>
  <c r="K7" i="1"/>
  <c r="J7" i="1" s="1"/>
  <c r="K6" i="1"/>
  <c r="I6" i="1"/>
  <c r="I5" i="1"/>
  <c r="H7" i="1" l="1"/>
  <c r="I7" i="1" s="1"/>
</calcChain>
</file>

<file path=xl/sharedStrings.xml><?xml version="1.0" encoding="utf-8"?>
<sst xmlns="http://schemas.openxmlformats.org/spreadsheetml/2006/main" count="19" uniqueCount="18">
  <si>
    <t xml:space="preserve">Urbanas </t>
  </si>
  <si>
    <t xml:space="preserve">Rural </t>
  </si>
  <si>
    <t xml:space="preserve">Soporte 10 Zonas </t>
  </si>
  <si>
    <t xml:space="preserve">Instalación </t>
  </si>
  <si>
    <t xml:space="preserve">Soporte y Operación </t>
  </si>
  <si>
    <t>Cantidad</t>
  </si>
  <si>
    <t>en 2018 2 en 2019 4</t>
  </si>
  <si>
    <t xml:space="preserve">en 2018 10 zonas en 2019 14 Zonas </t>
  </si>
  <si>
    <t xml:space="preserve">Valor unitario Mes x Zona </t>
  </si>
  <si>
    <t xml:space="preserve">ZONAS WIFI </t>
  </si>
  <si>
    <t xml:space="preserve">VALOR UNITARIO </t>
  </si>
  <si>
    <t xml:space="preserve">IVA </t>
  </si>
  <si>
    <t xml:space="preserve">VALOR TOTAL MAS IVA </t>
  </si>
  <si>
    <t xml:space="preserve">SERVICIO </t>
  </si>
  <si>
    <t xml:space="preserve">Soporte 5  Zonas </t>
  </si>
  <si>
    <t xml:space="preserve">CANTIDAD </t>
  </si>
  <si>
    <t>MESES</t>
  </si>
  <si>
    <t xml:space="preserve">Mayo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</si>
</sst>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">
    <xf numFmtId="0" fontId="0" fillId="0" borderId="0" xfId="0"/>
    <xf numFmtId="42" fontId="0" fillId="0" borderId="0" xfId="1" applyFont="1"/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wrapText="1"/>
    </xf>
    <xf numFmtId="0" fontId="0" fillId="0" borderId="5" xfId="0" applyFont="1" applyBorder="1" applyAlignment="1">
      <alignment horizontal="center" vertical="center" wrapText="1"/>
    </xf>
    <xf numFmtId="42" fontId="0" fillId="0" borderId="5" xfId="1" applyFont="1" applyBorder="1"/>
    <xf numFmtId="42" fontId="0" fillId="0" borderId="6" xfId="1" applyFont="1" applyBorder="1"/>
    <xf numFmtId="0" fontId="0" fillId="0" borderId="5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 wrapText="1"/>
    </xf>
    <xf numFmtId="42" fontId="0" fillId="0" borderId="8" xfId="1" applyFont="1" applyBorder="1"/>
    <xf numFmtId="42" fontId="0" fillId="0" borderId="9" xfId="1" applyFont="1" applyBorder="1"/>
    <xf numFmtId="42" fontId="2" fillId="0" borderId="2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2" fontId="2" fillId="0" borderId="0" xfId="0" applyNumberFormat="1" applyFont="1"/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1" fontId="0" fillId="0" borderId="0" xfId="2" applyFont="1"/>
  </cellXfs>
  <cellStyles count="3">
    <cellStyle name="Millares [0]" xfId="2" builtinId="6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R14"/>
  <sheetViews>
    <sheetView tabSelected="1" topLeftCell="D1" workbookViewId="0">
      <selection activeCell="M7" sqref="M7"/>
    </sheetView>
  </sheetViews>
  <sheetFormatPr baseColWidth="10" defaultRowHeight="15" x14ac:dyDescent="0.25"/>
  <cols>
    <col min="5" max="5" width="12.85546875" customWidth="1"/>
    <col min="6" max="6" width="13.7109375" customWidth="1"/>
    <col min="7" max="7" width="14.140625" style="2" customWidth="1"/>
    <col min="8" max="8" width="15.28515625" style="1" customWidth="1"/>
    <col min="9" max="9" width="13.7109375" style="1" customWidth="1"/>
    <col min="10" max="11" width="14.7109375" customWidth="1"/>
    <col min="12" max="12" width="14" customWidth="1"/>
    <col min="16" max="17" width="14.140625" style="25" bestFit="1" customWidth="1"/>
    <col min="18" max="18" width="12.5703125" style="25" bestFit="1" customWidth="1"/>
  </cols>
  <sheetData>
    <row r="4" spans="5:18" x14ac:dyDescent="0.25">
      <c r="E4" s="19" t="s">
        <v>8</v>
      </c>
      <c r="F4" s="23"/>
      <c r="G4" s="3" t="s">
        <v>5</v>
      </c>
      <c r="H4" s="22">
        <v>2018</v>
      </c>
      <c r="I4" s="22"/>
      <c r="J4" s="23">
        <v>2019</v>
      </c>
      <c r="K4" s="24"/>
      <c r="P4" s="25">
        <v>1419859406</v>
      </c>
      <c r="Q4" s="25">
        <v>99999984</v>
      </c>
    </row>
    <row r="5" spans="5:18" ht="27" customHeight="1" x14ac:dyDescent="0.25">
      <c r="E5" s="4" t="s">
        <v>0</v>
      </c>
      <c r="F5" s="5" t="s">
        <v>4</v>
      </c>
      <c r="G5" s="6">
        <v>100</v>
      </c>
      <c r="H5" s="7">
        <v>1256081</v>
      </c>
      <c r="I5" s="7">
        <f>H5*100</f>
        <v>125608100</v>
      </c>
      <c r="J5" s="7">
        <f>K5/105</f>
        <v>1055812.9714285715</v>
      </c>
      <c r="K5" s="8">
        <v>110860362</v>
      </c>
      <c r="O5" t="s">
        <v>17</v>
      </c>
      <c r="P5" s="25">
        <f>P4-(O6+O6+O6)</f>
        <v>946572938</v>
      </c>
      <c r="Q5" s="25">
        <f>+P5+Q4</f>
        <v>1046572922</v>
      </c>
      <c r="R5" s="25">
        <f>Q5/6</f>
        <v>174428820.33333334</v>
      </c>
    </row>
    <row r="6" spans="5:18" ht="45" x14ac:dyDescent="0.25">
      <c r="E6" s="20" t="s">
        <v>1</v>
      </c>
      <c r="F6" s="9" t="s">
        <v>2</v>
      </c>
      <c r="G6" s="6" t="s">
        <v>7</v>
      </c>
      <c r="H6" s="7">
        <v>1545300</v>
      </c>
      <c r="I6" s="7">
        <f>H6*10</f>
        <v>15453000</v>
      </c>
      <c r="J6" s="7">
        <v>1426450</v>
      </c>
      <c r="K6" s="8">
        <f>J6*14</f>
        <v>19970300</v>
      </c>
      <c r="O6">
        <v>157762156</v>
      </c>
      <c r="P6" s="25">
        <f>O6*2</f>
        <v>315524312</v>
      </c>
    </row>
    <row r="7" spans="5:18" ht="30" x14ac:dyDescent="0.25">
      <c r="E7" s="21"/>
      <c r="F7" s="10" t="s">
        <v>3</v>
      </c>
      <c r="G7" s="11" t="s">
        <v>6</v>
      </c>
      <c r="H7" s="12">
        <f>764400*2</f>
        <v>1528800</v>
      </c>
      <c r="I7" s="12">
        <f>H7*2</f>
        <v>3057600</v>
      </c>
      <c r="J7" s="12">
        <f>K7/4</f>
        <v>3300761.0124999997</v>
      </c>
      <c r="K7" s="13">
        <f>11094995*1.19</f>
        <v>13203044.049999999</v>
      </c>
    </row>
    <row r="11" spans="5:18" ht="34.5" customHeight="1" x14ac:dyDescent="0.25">
      <c r="F11" s="19" t="s">
        <v>9</v>
      </c>
      <c r="G11" s="3" t="s">
        <v>13</v>
      </c>
      <c r="H11" s="3" t="s">
        <v>15</v>
      </c>
      <c r="I11" s="3" t="s">
        <v>16</v>
      </c>
      <c r="J11" s="14" t="s">
        <v>10</v>
      </c>
      <c r="K11" s="14" t="s">
        <v>11</v>
      </c>
      <c r="L11" s="15" t="s">
        <v>12</v>
      </c>
    </row>
    <row r="12" spans="5:18" ht="30" x14ac:dyDescent="0.25">
      <c r="F12" s="20"/>
      <c r="G12" s="9" t="s">
        <v>14</v>
      </c>
      <c r="H12" s="17">
        <v>5</v>
      </c>
      <c r="I12" s="17">
        <v>5</v>
      </c>
      <c r="J12" s="7">
        <v>1244130</v>
      </c>
      <c r="K12" s="7">
        <f>J12*19%</f>
        <v>236384.7</v>
      </c>
      <c r="L12" s="8">
        <f>(J12+K12)*25</f>
        <v>37012867.5</v>
      </c>
      <c r="N12">
        <f>6220650/1244130</f>
        <v>5</v>
      </c>
    </row>
    <row r="13" spans="5:18" x14ac:dyDescent="0.25">
      <c r="F13" s="21"/>
      <c r="G13" s="10" t="s">
        <v>3</v>
      </c>
      <c r="H13" s="18">
        <v>5</v>
      </c>
      <c r="I13" s="18">
        <v>1</v>
      </c>
      <c r="J13" s="12">
        <v>10586070</v>
      </c>
      <c r="K13" s="12">
        <f>J13*19%</f>
        <v>2011353.3</v>
      </c>
      <c r="L13" s="13">
        <f>(J13+K13) *H13</f>
        <v>62987116.5</v>
      </c>
    </row>
    <row r="14" spans="5:18" x14ac:dyDescent="0.25">
      <c r="L14" s="16">
        <f>SUM(L12:L13)</f>
        <v>99999984</v>
      </c>
    </row>
  </sheetData>
  <mergeCells count="5">
    <mergeCell ref="F11:F13"/>
    <mergeCell ref="H4:I4"/>
    <mergeCell ref="J4:K4"/>
    <mergeCell ref="E4:F4"/>
    <mergeCell ref="E6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Zapata Villa</dc:creator>
  <cp:lastModifiedBy>Paula Andrea Zapata Villa</cp:lastModifiedBy>
  <dcterms:created xsi:type="dcterms:W3CDTF">2019-04-01T18:24:14Z</dcterms:created>
  <dcterms:modified xsi:type="dcterms:W3CDTF">2019-06-27T22:08:32Z</dcterms:modified>
</cp:coreProperties>
</file>