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zapata\Documents\Documentos\2019\CONTRATACION\Cont. 3172  SIP 124 de 2019 Outsoursing de impresion\Segundo pago\"/>
    </mc:Choice>
  </mc:AlternateContent>
  <bookViews>
    <workbookView xWindow="0" yWindow="0" windowWidth="20325" windowHeight="9630" activeTab="2"/>
  </bookViews>
  <sheets>
    <sheet name="Gobierno" sheetId="1" r:id="rId1"/>
    <sheet name="Planeacion" sheetId="2" r:id="rId2"/>
    <sheet name="TIC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" l="1"/>
  <c r="H11" i="2"/>
  <c r="B8" i="3"/>
  <c r="B7" i="3"/>
  <c r="B5" i="3" l="1"/>
  <c r="H9" i="2"/>
  <c r="F38" i="1"/>
  <c r="E38" i="1"/>
  <c r="H4" i="2" l="1"/>
  <c r="H5" i="2"/>
  <c r="H6" i="2"/>
  <c r="H3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" i="1"/>
  <c r="H7" i="2" l="1"/>
  <c r="E36" i="1"/>
  <c r="E6" i="2"/>
  <c r="E5" i="2"/>
  <c r="E4" i="2"/>
  <c r="E3" i="2"/>
  <c r="E7" i="2" s="1"/>
</calcChain>
</file>

<file path=xl/sharedStrings.xml><?xml version="1.0" encoding="utf-8"?>
<sst xmlns="http://schemas.openxmlformats.org/spreadsheetml/2006/main" count="91" uniqueCount="83">
  <si>
    <t>GOBIERNO DESPACHO</t>
  </si>
  <si>
    <t>LSM7Z48913</t>
  </si>
  <si>
    <t>SECRETARIA GOBIERNO seguridad ciudadana</t>
  </si>
  <si>
    <t>VR97Y21137</t>
  </si>
  <si>
    <t>SECRETARIA GOBIERNO espacio publico</t>
  </si>
  <si>
    <t>LSM7Z49706</t>
  </si>
  <si>
    <t>CONTROL FISICO</t>
  </si>
  <si>
    <t>Morelia Corregiduria</t>
  </si>
  <si>
    <t>LZK4509719</t>
  </si>
  <si>
    <t>Inspeccion 6 cuba piso 1</t>
  </si>
  <si>
    <t>LZK4509333</t>
  </si>
  <si>
    <t>Arabia Corregiduria</t>
  </si>
  <si>
    <t>LZK4611368</t>
  </si>
  <si>
    <t xml:space="preserve">Puerto Caldas corregiduria </t>
  </si>
  <si>
    <t>LZK4611375</t>
  </si>
  <si>
    <t>Villa Santa Ana Inspeccion 2 P1</t>
  </si>
  <si>
    <t>VR97106364</t>
  </si>
  <si>
    <t xml:space="preserve">La Palmilla Corregiduria </t>
  </si>
  <si>
    <t>LZK4611255</t>
  </si>
  <si>
    <t>Kenedy Inspeccion 3</t>
  </si>
  <si>
    <t>LZK4611395</t>
  </si>
  <si>
    <t xml:space="preserve">Mundo Nuevo Corregiduria </t>
  </si>
  <si>
    <t>LZK4611362</t>
  </si>
  <si>
    <t>Cuba Inspeccion 9 piso 4</t>
  </si>
  <si>
    <t>LZK5949133</t>
  </si>
  <si>
    <t>Combia Baja corregiduria</t>
  </si>
  <si>
    <t>LZK5949187</t>
  </si>
  <si>
    <t>La bella Corregiduria</t>
  </si>
  <si>
    <t>VR97106317</t>
  </si>
  <si>
    <t>La florida Corregiduria</t>
  </si>
  <si>
    <t>VR97106378</t>
  </si>
  <si>
    <t xml:space="preserve">Inspeccion 5 san joaquin </t>
  </si>
  <si>
    <t>VR97106383</t>
  </si>
  <si>
    <t xml:space="preserve">corregiduria de tribunas </t>
  </si>
  <si>
    <t>VR97106217</t>
  </si>
  <si>
    <t>PLANEACION presupuesto participativa</t>
  </si>
  <si>
    <t>PLANEACION ESTRATEGICA</t>
  </si>
  <si>
    <t>LSD7423714</t>
  </si>
  <si>
    <t>SECRETARIA PLANEACION despacho</t>
  </si>
  <si>
    <t>LSD6Y20403</t>
  </si>
  <si>
    <t>D.GESTION URBANA</t>
  </si>
  <si>
    <t>VR97105850</t>
  </si>
  <si>
    <t>SECRETARIA DE GOBIERNO</t>
  </si>
  <si>
    <t>SERIAL</t>
  </si>
  <si>
    <t>CONSUMO</t>
  </si>
  <si>
    <t>TOTAL</t>
  </si>
  <si>
    <t>JUNIO</t>
  </si>
  <si>
    <t>JULIO</t>
  </si>
  <si>
    <t>Impresoras Nuevas</t>
  </si>
  <si>
    <t>Inspeccion 11 Boston</t>
  </si>
  <si>
    <t>VR97106215</t>
  </si>
  <si>
    <t>Inspeccion 15 uppv</t>
  </si>
  <si>
    <t>VR97105851</t>
  </si>
  <si>
    <t>Inspeccion 19 uppv</t>
  </si>
  <si>
    <t>VR97105842</t>
  </si>
  <si>
    <t>Corregiduria Cerritos</t>
  </si>
  <si>
    <t>VR97X19969</t>
  </si>
  <si>
    <t xml:space="preserve">Inspeccion 18 uppv </t>
  </si>
  <si>
    <t xml:space="preserve">Inspeccion 16 uppv </t>
  </si>
  <si>
    <t>VR97106372</t>
  </si>
  <si>
    <t>Corregiduria Caimalito</t>
  </si>
  <si>
    <t>VR97X18651</t>
  </si>
  <si>
    <t>Inspeccion 12 Impala "san Niloas"</t>
  </si>
  <si>
    <t>VR97106393</t>
  </si>
  <si>
    <t>Inspeccion 7 Panorama</t>
  </si>
  <si>
    <t>VR97105854</t>
  </si>
  <si>
    <t>Inspeccion 10 Parque industrial</t>
  </si>
  <si>
    <t>VR97106377</t>
  </si>
  <si>
    <t xml:space="preserve">Inspeccion 2 Berlin </t>
  </si>
  <si>
    <t>VR97105852</t>
  </si>
  <si>
    <t>Inspeccion 20 uppv</t>
  </si>
  <si>
    <t>VR97105849</t>
  </si>
  <si>
    <t>Alta gracia Corregiduria</t>
  </si>
  <si>
    <t>LZK4408005</t>
  </si>
  <si>
    <t>Inspeccion 8 Casa de justicia cuba P3</t>
  </si>
  <si>
    <t>LZK4612412</t>
  </si>
  <si>
    <t>Combia Alta corregiduria</t>
  </si>
  <si>
    <t>LZK4611434</t>
  </si>
  <si>
    <t>VR98Z52167</t>
  </si>
  <si>
    <t>VR98Z52217</t>
  </si>
  <si>
    <t>VR98Z52171</t>
  </si>
  <si>
    <t>SECRETARIA DE PLANEACION</t>
  </si>
  <si>
    <t>SECRETARIA DE LAS 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</si>
</sst>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164" formatCode="_ * #,##0_ ;_ * \-#,##0_ ;_ * &quot;-&quot;??_ ;_ @_ "/>
    <numFmt numFmtId="166" formatCode="_-&quot;$&quot;\ * #,##0.00_-;\-&quot;$&quot;\ * #,##0.00_-;_-&quot;$&quot;\ * &quot;-&quot;_-;_-@_-"/>
  </numFmts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0"/>
      <color rgb="FF000000"/>
      <name val="Verdana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rgb="FF000000"/>
      <name val="Verdana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8" fillId="0" borderId="0" applyFont="0" applyFill="0" applyBorder="0" applyAlignment="0" applyProtection="0"/>
  </cellStyleXfs>
  <cellXfs count="29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1" xfId="0" applyNumberFormat="1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0" fillId="0" borderId="1" xfId="0" applyBorder="1"/>
    <xf numFmtId="3" fontId="3" fillId="2" borderId="1" xfId="0" applyNumberFormat="1" applyFont="1" applyFill="1" applyBorder="1" applyAlignment="1">
      <alignment horizontal="right" vertical="top" wrapText="1"/>
    </xf>
    <xf numFmtId="3" fontId="3" fillId="3" borderId="1" xfId="0" applyNumberFormat="1" applyFont="1" applyFill="1" applyBorder="1" applyAlignment="1">
      <alignment horizontal="right" vertical="top" wrapText="1"/>
    </xf>
    <xf numFmtId="3" fontId="4" fillId="4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/>
    <xf numFmtId="0" fontId="3" fillId="5" borderId="1" xfId="0" applyFont="1" applyFill="1" applyBorder="1" applyAlignment="1">
      <alignment horizontal="right" vertical="top" wrapText="1"/>
    </xf>
    <xf numFmtId="3" fontId="0" fillId="5" borderId="1" xfId="0" applyNumberFormat="1" applyFill="1" applyBorder="1"/>
    <xf numFmtId="0" fontId="5" fillId="0" borderId="1" xfId="0" applyFont="1" applyBorder="1"/>
    <xf numFmtId="0" fontId="5" fillId="5" borderId="1" xfId="0" applyFont="1" applyFill="1" applyBorder="1"/>
    <xf numFmtId="0" fontId="5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6" borderId="0" xfId="0" applyFill="1"/>
    <xf numFmtId="0" fontId="6" fillId="0" borderId="0" xfId="0" applyFont="1" applyFill="1" applyBorder="1"/>
    <xf numFmtId="3" fontId="3" fillId="6" borderId="1" xfId="0" applyNumberFormat="1" applyFont="1" applyFill="1" applyBorder="1" applyAlignment="1">
      <alignment horizontal="right" vertical="top" wrapText="1"/>
    </xf>
    <xf numFmtId="3" fontId="3" fillId="7" borderId="1" xfId="0" applyNumberFormat="1" applyFont="1" applyFill="1" applyBorder="1" applyAlignment="1">
      <alignment horizontal="right" vertical="top" wrapText="1"/>
    </xf>
    <xf numFmtId="3" fontId="3" fillId="0" borderId="1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right" vertical="top" wrapText="1"/>
    </xf>
    <xf numFmtId="3" fontId="5" fillId="5" borderId="1" xfId="0" applyNumberFormat="1" applyFont="1" applyFill="1" applyBorder="1"/>
    <xf numFmtId="0" fontId="6" fillId="0" borderId="1" xfId="0" applyFont="1" applyBorder="1"/>
    <xf numFmtId="3" fontId="0" fillId="0" borderId="0" xfId="0" applyNumberFormat="1"/>
    <xf numFmtId="42" fontId="0" fillId="0" borderId="0" xfId="1" applyFont="1"/>
    <xf numFmtId="42" fontId="0" fillId="0" borderId="0" xfId="0" applyNumberFormat="1"/>
    <xf numFmtId="166" fontId="0" fillId="0" borderId="0" xfId="0" applyNumberFormat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topLeftCell="A16" workbookViewId="0">
      <selection activeCell="F38" sqref="F38"/>
    </sheetView>
  </sheetViews>
  <sheetFormatPr baseColWidth="10" defaultRowHeight="15" x14ac:dyDescent="0.25"/>
  <cols>
    <col min="1" max="1" width="50.7109375" bestFit="1" customWidth="1"/>
    <col min="2" max="2" width="16.140625" bestFit="1" customWidth="1"/>
    <col min="5" max="5" width="14.5703125" bestFit="1" customWidth="1"/>
    <col min="6" max="6" width="12" bestFit="1" customWidth="1"/>
  </cols>
  <sheetData>
    <row r="2" spans="1:5" ht="15.75" x14ac:dyDescent="0.25">
      <c r="A2" s="24" t="s">
        <v>42</v>
      </c>
      <c r="B2" s="24" t="s">
        <v>43</v>
      </c>
      <c r="C2" s="6"/>
      <c r="D2" s="13" t="s">
        <v>47</v>
      </c>
      <c r="E2" s="16" t="s">
        <v>44</v>
      </c>
    </row>
    <row r="3" spans="1:5" ht="15.75" x14ac:dyDescent="0.25">
      <c r="A3" s="1" t="s">
        <v>0</v>
      </c>
      <c r="B3" s="3" t="s">
        <v>1</v>
      </c>
      <c r="C3" s="7">
        <v>64678</v>
      </c>
      <c r="D3" s="7">
        <v>69058</v>
      </c>
      <c r="E3" s="12">
        <f>SUM(D3-C3)</f>
        <v>4380</v>
      </c>
    </row>
    <row r="4" spans="1:5" ht="15.75" x14ac:dyDescent="0.25">
      <c r="A4" s="1" t="s">
        <v>2</v>
      </c>
      <c r="B4" s="3" t="s">
        <v>3</v>
      </c>
      <c r="C4" s="7">
        <v>72888</v>
      </c>
      <c r="D4" s="7">
        <v>80633</v>
      </c>
      <c r="E4" s="12">
        <f t="shared" ref="E4:E35" si="0">SUM(D4-C4)</f>
        <v>7745</v>
      </c>
    </row>
    <row r="5" spans="1:5" ht="15.75" x14ac:dyDescent="0.25">
      <c r="A5" s="1" t="s">
        <v>4</v>
      </c>
      <c r="B5" s="3" t="s">
        <v>5</v>
      </c>
      <c r="C5" s="7">
        <v>133586</v>
      </c>
      <c r="D5" s="7">
        <v>144396</v>
      </c>
      <c r="E5" s="12">
        <f t="shared" si="0"/>
        <v>10810</v>
      </c>
    </row>
    <row r="6" spans="1:5" ht="15.75" x14ac:dyDescent="0.25">
      <c r="A6" s="1" t="s">
        <v>6</v>
      </c>
      <c r="B6" s="3" t="s">
        <v>80</v>
      </c>
      <c r="C6" s="19">
        <v>1</v>
      </c>
      <c r="D6" s="19">
        <v>17753</v>
      </c>
      <c r="E6" s="12">
        <f t="shared" si="0"/>
        <v>17752</v>
      </c>
    </row>
    <row r="7" spans="1:5" ht="15.75" x14ac:dyDescent="0.25">
      <c r="A7" s="1" t="s">
        <v>7</v>
      </c>
      <c r="B7" s="3" t="s">
        <v>8</v>
      </c>
      <c r="C7" s="7">
        <v>187827</v>
      </c>
      <c r="D7" s="7">
        <v>188844</v>
      </c>
      <c r="E7" s="12">
        <f t="shared" si="0"/>
        <v>1017</v>
      </c>
    </row>
    <row r="8" spans="1:5" ht="15.75" x14ac:dyDescent="0.25">
      <c r="A8" s="1" t="s">
        <v>9</v>
      </c>
      <c r="B8" s="4" t="s">
        <v>10</v>
      </c>
      <c r="C8" s="7">
        <v>173128</v>
      </c>
      <c r="D8" s="7">
        <v>177034</v>
      </c>
      <c r="E8" s="12">
        <f t="shared" si="0"/>
        <v>3906</v>
      </c>
    </row>
    <row r="9" spans="1:5" ht="15.75" x14ac:dyDescent="0.25">
      <c r="A9" s="1" t="s">
        <v>11</v>
      </c>
      <c r="B9" s="4" t="s">
        <v>12</v>
      </c>
      <c r="C9" s="7">
        <v>125245</v>
      </c>
      <c r="D9" s="7">
        <v>126403</v>
      </c>
      <c r="E9" s="12">
        <f t="shared" si="0"/>
        <v>1158</v>
      </c>
    </row>
    <row r="10" spans="1:5" ht="15.75" x14ac:dyDescent="0.25">
      <c r="A10" s="1" t="s">
        <v>13</v>
      </c>
      <c r="B10" s="4" t="s">
        <v>14</v>
      </c>
      <c r="C10" s="20">
        <v>149391</v>
      </c>
      <c r="D10" s="20">
        <v>152382</v>
      </c>
      <c r="E10" s="12">
        <f t="shared" si="0"/>
        <v>2991</v>
      </c>
    </row>
    <row r="11" spans="1:5" ht="15.75" x14ac:dyDescent="0.25">
      <c r="A11" s="1" t="s">
        <v>15</v>
      </c>
      <c r="B11" s="5" t="s">
        <v>16</v>
      </c>
      <c r="C11" s="8">
        <v>153000</v>
      </c>
      <c r="D11" s="8">
        <v>157105</v>
      </c>
      <c r="E11" s="12">
        <f t="shared" si="0"/>
        <v>4105</v>
      </c>
    </row>
    <row r="12" spans="1:5" ht="15.75" x14ac:dyDescent="0.25">
      <c r="A12" s="1" t="s">
        <v>17</v>
      </c>
      <c r="B12" s="4" t="s">
        <v>18</v>
      </c>
      <c r="C12" s="7">
        <v>140077</v>
      </c>
      <c r="D12" s="7">
        <v>141432</v>
      </c>
      <c r="E12" s="12">
        <f t="shared" si="0"/>
        <v>1355</v>
      </c>
    </row>
    <row r="13" spans="1:5" ht="15.75" x14ac:dyDescent="0.25">
      <c r="A13" s="1" t="s">
        <v>19</v>
      </c>
      <c r="B13" s="4" t="s">
        <v>20</v>
      </c>
      <c r="C13" s="8">
        <v>152104</v>
      </c>
      <c r="D13" s="8">
        <v>153193</v>
      </c>
      <c r="E13" s="12">
        <f t="shared" si="0"/>
        <v>1089</v>
      </c>
    </row>
    <row r="14" spans="1:5" ht="15.75" x14ac:dyDescent="0.25">
      <c r="A14" s="1" t="s">
        <v>21</v>
      </c>
      <c r="B14" s="4" t="s">
        <v>22</v>
      </c>
      <c r="C14" s="8">
        <v>165093</v>
      </c>
      <c r="D14" s="8">
        <v>165888</v>
      </c>
      <c r="E14" s="12">
        <f t="shared" si="0"/>
        <v>795</v>
      </c>
    </row>
    <row r="15" spans="1:5" ht="15.75" x14ac:dyDescent="0.25">
      <c r="A15" s="1" t="s">
        <v>23</v>
      </c>
      <c r="B15" s="4" t="s">
        <v>24</v>
      </c>
      <c r="C15" s="7">
        <v>204489</v>
      </c>
      <c r="D15" s="7">
        <v>208904</v>
      </c>
      <c r="E15" s="12">
        <f t="shared" si="0"/>
        <v>4415</v>
      </c>
    </row>
    <row r="16" spans="1:5" ht="15.75" x14ac:dyDescent="0.25">
      <c r="A16" s="2" t="s">
        <v>25</v>
      </c>
      <c r="B16" s="4" t="s">
        <v>26</v>
      </c>
      <c r="C16" s="7">
        <v>62396</v>
      </c>
      <c r="D16" s="7">
        <v>64453</v>
      </c>
      <c r="E16" s="12">
        <f t="shared" si="0"/>
        <v>2057</v>
      </c>
    </row>
    <row r="17" spans="1:5" ht="15.75" x14ac:dyDescent="0.25">
      <c r="A17" s="1" t="s">
        <v>27</v>
      </c>
      <c r="B17" s="4" t="s">
        <v>28</v>
      </c>
      <c r="C17" s="6">
        <v>165016</v>
      </c>
      <c r="D17" s="6">
        <v>165016</v>
      </c>
      <c r="E17" s="12">
        <f t="shared" si="0"/>
        <v>0</v>
      </c>
    </row>
    <row r="18" spans="1:5" ht="15.75" x14ac:dyDescent="0.25">
      <c r="A18" s="1" t="s">
        <v>29</v>
      </c>
      <c r="B18" s="4" t="s">
        <v>30</v>
      </c>
      <c r="C18" s="6">
        <v>114518</v>
      </c>
      <c r="D18" s="6">
        <v>114518</v>
      </c>
      <c r="E18" s="12">
        <f t="shared" si="0"/>
        <v>0</v>
      </c>
    </row>
    <row r="19" spans="1:5" ht="15.75" x14ac:dyDescent="0.25">
      <c r="A19" s="1" t="s">
        <v>31</v>
      </c>
      <c r="B19" s="4" t="s">
        <v>32</v>
      </c>
      <c r="C19" s="6">
        <v>124233</v>
      </c>
      <c r="D19" s="6">
        <v>126879</v>
      </c>
      <c r="E19" s="12">
        <f t="shared" si="0"/>
        <v>2646</v>
      </c>
    </row>
    <row r="20" spans="1:5" ht="15.75" x14ac:dyDescent="0.25">
      <c r="A20" s="1" t="s">
        <v>33</v>
      </c>
      <c r="B20" s="4" t="s">
        <v>34</v>
      </c>
      <c r="C20" s="9">
        <v>133629</v>
      </c>
      <c r="D20" s="9">
        <v>135446</v>
      </c>
      <c r="E20" s="12">
        <f t="shared" si="0"/>
        <v>1817</v>
      </c>
    </row>
    <row r="21" spans="1:5" ht="15.75" x14ac:dyDescent="0.25">
      <c r="A21" s="2" t="s">
        <v>49</v>
      </c>
      <c r="B21" s="4" t="s">
        <v>50</v>
      </c>
      <c r="C21" s="7">
        <v>83689</v>
      </c>
      <c r="D21" s="7">
        <v>85323</v>
      </c>
      <c r="E21" s="12">
        <f t="shared" si="0"/>
        <v>1634</v>
      </c>
    </row>
    <row r="22" spans="1:5" ht="15.75" x14ac:dyDescent="0.25">
      <c r="A22" s="2" t="s">
        <v>51</v>
      </c>
      <c r="B22" s="4" t="s">
        <v>52</v>
      </c>
      <c r="C22" s="8">
        <v>59950</v>
      </c>
      <c r="D22" s="8">
        <v>60731</v>
      </c>
      <c r="E22" s="12">
        <f t="shared" si="0"/>
        <v>781</v>
      </c>
    </row>
    <row r="23" spans="1:5" ht="15.75" x14ac:dyDescent="0.25">
      <c r="A23" s="2" t="s">
        <v>53</v>
      </c>
      <c r="B23" s="4" t="s">
        <v>54</v>
      </c>
      <c r="C23" s="21">
        <v>162932</v>
      </c>
      <c r="D23" s="21">
        <v>164458</v>
      </c>
      <c r="E23" s="12">
        <f t="shared" si="0"/>
        <v>1526</v>
      </c>
    </row>
    <row r="24" spans="1:5" ht="15.75" x14ac:dyDescent="0.25">
      <c r="A24" s="2" t="s">
        <v>55</v>
      </c>
      <c r="B24" s="4" t="s">
        <v>56</v>
      </c>
      <c r="C24" s="7">
        <v>94109</v>
      </c>
      <c r="D24" s="7">
        <v>95154</v>
      </c>
      <c r="E24" s="12">
        <f t="shared" si="0"/>
        <v>1045</v>
      </c>
    </row>
    <row r="25" spans="1:5" ht="15.75" x14ac:dyDescent="0.25">
      <c r="A25" s="2" t="s">
        <v>57</v>
      </c>
      <c r="B25" s="4" t="s">
        <v>41</v>
      </c>
      <c r="C25" s="7">
        <v>136159</v>
      </c>
      <c r="D25" s="7">
        <v>137417</v>
      </c>
      <c r="E25" s="12">
        <f t="shared" si="0"/>
        <v>1258</v>
      </c>
    </row>
    <row r="26" spans="1:5" ht="15.75" x14ac:dyDescent="0.25">
      <c r="A26" s="2" t="s">
        <v>58</v>
      </c>
      <c r="B26" s="4" t="s">
        <v>59</v>
      </c>
      <c r="C26" s="21">
        <v>236996</v>
      </c>
      <c r="D26" s="21">
        <v>237912</v>
      </c>
      <c r="E26" s="12">
        <f t="shared" si="0"/>
        <v>916</v>
      </c>
    </row>
    <row r="27" spans="1:5" ht="15.75" x14ac:dyDescent="0.25">
      <c r="A27" s="2" t="s">
        <v>60</v>
      </c>
      <c r="B27" s="4" t="s">
        <v>61</v>
      </c>
      <c r="C27" s="7">
        <v>93729</v>
      </c>
      <c r="D27" s="7">
        <v>94884</v>
      </c>
      <c r="E27" s="12">
        <f t="shared" si="0"/>
        <v>1155</v>
      </c>
    </row>
    <row r="28" spans="1:5" ht="15.75" x14ac:dyDescent="0.25">
      <c r="A28" s="2" t="s">
        <v>62</v>
      </c>
      <c r="B28" s="4" t="s">
        <v>63</v>
      </c>
      <c r="C28" s="7">
        <v>62447</v>
      </c>
      <c r="D28" s="7">
        <v>63398</v>
      </c>
      <c r="E28" s="12">
        <f t="shared" si="0"/>
        <v>951</v>
      </c>
    </row>
    <row r="29" spans="1:5" ht="15.75" x14ac:dyDescent="0.25">
      <c r="A29" s="2" t="s">
        <v>64</v>
      </c>
      <c r="B29" s="4" t="s">
        <v>65</v>
      </c>
      <c r="C29" s="7">
        <v>113681</v>
      </c>
      <c r="D29" s="7">
        <v>114435</v>
      </c>
      <c r="E29" s="12">
        <f t="shared" si="0"/>
        <v>754</v>
      </c>
    </row>
    <row r="30" spans="1:5" ht="15.75" x14ac:dyDescent="0.25">
      <c r="A30" s="2" t="s">
        <v>66</v>
      </c>
      <c r="B30" s="4" t="s">
        <v>67</v>
      </c>
      <c r="C30" s="7">
        <v>261590</v>
      </c>
      <c r="D30" s="7">
        <v>262350</v>
      </c>
      <c r="E30" s="12">
        <f t="shared" si="0"/>
        <v>760</v>
      </c>
    </row>
    <row r="31" spans="1:5" ht="15.75" x14ac:dyDescent="0.25">
      <c r="A31" s="2" t="s">
        <v>68</v>
      </c>
      <c r="B31" s="4" t="s">
        <v>69</v>
      </c>
      <c r="C31" s="7">
        <v>60847</v>
      </c>
      <c r="D31" s="7">
        <v>61588</v>
      </c>
      <c r="E31" s="12">
        <f t="shared" si="0"/>
        <v>741</v>
      </c>
    </row>
    <row r="32" spans="1:5" ht="15.75" x14ac:dyDescent="0.25">
      <c r="A32" s="2" t="s">
        <v>70</v>
      </c>
      <c r="B32" s="4" t="s">
        <v>71</v>
      </c>
      <c r="C32" s="7">
        <v>108958</v>
      </c>
      <c r="D32" s="7">
        <v>110367</v>
      </c>
      <c r="E32" s="12">
        <f t="shared" si="0"/>
        <v>1409</v>
      </c>
    </row>
    <row r="33" spans="1:6" ht="15.75" x14ac:dyDescent="0.25">
      <c r="A33" s="2" t="s">
        <v>72</v>
      </c>
      <c r="B33" s="4" t="s">
        <v>73</v>
      </c>
      <c r="C33" s="7">
        <v>179289</v>
      </c>
      <c r="D33" s="7">
        <v>190056</v>
      </c>
      <c r="E33" s="12">
        <f t="shared" si="0"/>
        <v>10767</v>
      </c>
    </row>
    <row r="34" spans="1:6" ht="15.75" x14ac:dyDescent="0.25">
      <c r="A34" s="2" t="s">
        <v>74</v>
      </c>
      <c r="B34" s="4" t="s">
        <v>75</v>
      </c>
      <c r="C34" s="7">
        <v>159819</v>
      </c>
      <c r="D34" s="7">
        <v>166701</v>
      </c>
      <c r="E34" s="12">
        <f t="shared" si="0"/>
        <v>6882</v>
      </c>
    </row>
    <row r="35" spans="1:6" ht="15.75" x14ac:dyDescent="0.25">
      <c r="A35" s="2" t="s">
        <v>76</v>
      </c>
      <c r="B35" s="4" t="s">
        <v>77</v>
      </c>
      <c r="C35" s="6">
        <v>287395</v>
      </c>
      <c r="D35" s="6">
        <v>287395</v>
      </c>
      <c r="E35" s="12">
        <f t="shared" si="0"/>
        <v>0</v>
      </c>
    </row>
    <row r="36" spans="1:6" ht="15.75" x14ac:dyDescent="0.25">
      <c r="A36" s="10" t="s">
        <v>45</v>
      </c>
      <c r="B36" s="6"/>
      <c r="C36" s="6"/>
      <c r="D36" s="6"/>
      <c r="E36" s="23">
        <f>SUM(E3:E35)</f>
        <v>98617</v>
      </c>
    </row>
    <row r="38" spans="1:6" x14ac:dyDescent="0.25">
      <c r="D38">
        <v>46.21</v>
      </c>
      <c r="E38" s="26">
        <f>E36*D38</f>
        <v>4557091.57</v>
      </c>
      <c r="F38" s="27">
        <f>E38*1.19</f>
        <v>5422938.9682999998</v>
      </c>
    </row>
    <row r="39" spans="1:6" ht="15.75" x14ac:dyDescent="0.25">
      <c r="A39" s="18" t="s">
        <v>48</v>
      </c>
      <c r="B39" s="1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"/>
  <sheetViews>
    <sheetView workbookViewId="0">
      <selection activeCell="H11" sqref="H11"/>
    </sheetView>
  </sheetViews>
  <sheetFormatPr baseColWidth="10" defaultRowHeight="15" x14ac:dyDescent="0.25"/>
  <cols>
    <col min="1" max="1" width="42.28515625" bestFit="1" customWidth="1"/>
    <col min="2" max="2" width="14.7109375" bestFit="1" customWidth="1"/>
    <col min="8" max="8" width="12" bestFit="1" customWidth="1"/>
  </cols>
  <sheetData>
    <row r="2" spans="1:8" ht="15.75" x14ac:dyDescent="0.25">
      <c r="A2" s="24" t="s">
        <v>81</v>
      </c>
      <c r="B2" s="24" t="s">
        <v>43</v>
      </c>
      <c r="C2" s="6"/>
      <c r="D2" s="15" t="s">
        <v>46</v>
      </c>
      <c r="E2" s="14" t="s">
        <v>44</v>
      </c>
      <c r="F2" s="6"/>
      <c r="G2" s="13" t="s">
        <v>47</v>
      </c>
      <c r="H2" s="14" t="s">
        <v>44</v>
      </c>
    </row>
    <row r="3" spans="1:8" ht="15.75" x14ac:dyDescent="0.25">
      <c r="A3" s="1" t="s">
        <v>35</v>
      </c>
      <c r="B3" s="2" t="s">
        <v>78</v>
      </c>
      <c r="C3" s="7">
        <v>138688</v>
      </c>
      <c r="D3" s="7">
        <v>144009</v>
      </c>
      <c r="E3" s="11">
        <f t="shared" ref="E3:E6" si="0">D3-C3</f>
        <v>5321</v>
      </c>
      <c r="F3" s="19">
        <v>1</v>
      </c>
      <c r="G3" s="19">
        <v>18409</v>
      </c>
      <c r="H3" s="12">
        <f>SUM(G3-F3)</f>
        <v>18408</v>
      </c>
    </row>
    <row r="4" spans="1:8" ht="15.75" x14ac:dyDescent="0.25">
      <c r="A4" s="1" t="s">
        <v>36</v>
      </c>
      <c r="B4" s="2" t="s">
        <v>37</v>
      </c>
      <c r="C4" s="7">
        <v>204642</v>
      </c>
      <c r="D4" s="7">
        <v>210792</v>
      </c>
      <c r="E4" s="11">
        <f t="shared" si="0"/>
        <v>6150</v>
      </c>
      <c r="F4" s="7">
        <v>210792</v>
      </c>
      <c r="G4" s="7">
        <v>216399</v>
      </c>
      <c r="H4" s="12">
        <f t="shared" ref="H4:H6" si="1">SUM(G4-F4)</f>
        <v>5607</v>
      </c>
    </row>
    <row r="5" spans="1:8" ht="15.75" x14ac:dyDescent="0.25">
      <c r="A5" s="1" t="s">
        <v>38</v>
      </c>
      <c r="B5" s="2" t="s">
        <v>39</v>
      </c>
      <c r="C5" s="7">
        <v>292475</v>
      </c>
      <c r="D5" s="7">
        <v>303500</v>
      </c>
      <c r="E5" s="11">
        <f t="shared" si="0"/>
        <v>11025</v>
      </c>
      <c r="F5" s="7">
        <v>303500</v>
      </c>
      <c r="G5" s="7">
        <v>318599</v>
      </c>
      <c r="H5" s="12">
        <f t="shared" si="1"/>
        <v>15099</v>
      </c>
    </row>
    <row r="6" spans="1:8" ht="15.75" x14ac:dyDescent="0.25">
      <c r="A6" s="1" t="s">
        <v>40</v>
      </c>
      <c r="B6" s="2" t="s">
        <v>79</v>
      </c>
      <c r="C6" s="7">
        <v>131909</v>
      </c>
      <c r="D6" s="7">
        <v>136159</v>
      </c>
      <c r="E6" s="11">
        <f t="shared" si="0"/>
        <v>4250</v>
      </c>
      <c r="F6" s="19">
        <v>1</v>
      </c>
      <c r="G6" s="19">
        <v>6515</v>
      </c>
      <c r="H6" s="12">
        <f t="shared" si="1"/>
        <v>6514</v>
      </c>
    </row>
    <row r="7" spans="1:8" ht="15.75" x14ac:dyDescent="0.25">
      <c r="A7" s="10" t="s">
        <v>45</v>
      </c>
      <c r="B7" s="6"/>
      <c r="C7" s="6"/>
      <c r="D7" s="6"/>
      <c r="E7" s="22">
        <f>SUM(E3:E6)</f>
        <v>26746</v>
      </c>
      <c r="F7" s="6"/>
      <c r="G7" s="6"/>
      <c r="H7" s="23">
        <f>SUM(H3:H6)</f>
        <v>45628</v>
      </c>
    </row>
    <row r="9" spans="1:8" x14ac:dyDescent="0.25">
      <c r="G9">
        <v>46.21</v>
      </c>
      <c r="H9" s="26">
        <f>H7*G9</f>
        <v>2108469.88</v>
      </c>
    </row>
    <row r="10" spans="1:8" ht="15.75" x14ac:dyDescent="0.25">
      <c r="A10" s="18" t="s">
        <v>48</v>
      </c>
      <c r="B10" s="17"/>
    </row>
    <row r="11" spans="1:8" x14ac:dyDescent="0.25">
      <c r="H11" s="27">
        <f>H9*1.19</f>
        <v>2509079.1571999998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D16" sqref="D16"/>
    </sheetView>
  </sheetViews>
  <sheetFormatPr baseColWidth="10" defaultRowHeight="15" x14ac:dyDescent="0.25"/>
  <cols>
    <col min="1" max="1" width="33.7109375" bestFit="1" customWidth="1"/>
    <col min="2" max="3" width="15.5703125" bestFit="1" customWidth="1"/>
  </cols>
  <sheetData>
    <row r="2" spans="1:8" ht="15.75" x14ac:dyDescent="0.25">
      <c r="A2" s="24" t="s">
        <v>82</v>
      </c>
      <c r="B2" s="16" t="s">
        <v>44</v>
      </c>
    </row>
    <row r="3" spans="1:8" ht="15.75" x14ac:dyDescent="0.25">
      <c r="A3" s="10" t="s">
        <v>45</v>
      </c>
      <c r="B3" s="11">
        <v>555115</v>
      </c>
    </row>
    <row r="5" spans="1:8" x14ac:dyDescent="0.25">
      <c r="A5">
        <v>46.21</v>
      </c>
      <c r="B5" s="26">
        <f>A5*B3</f>
        <v>25651864.150000002</v>
      </c>
      <c r="C5" s="28">
        <f>B5*1.19</f>
        <v>30525718.338500001</v>
      </c>
    </row>
    <row r="7" spans="1:8" x14ac:dyDescent="0.25">
      <c r="B7" s="27">
        <f>+B5+Planeacion!H9+Gobierno!E38</f>
        <v>32317425.600000001</v>
      </c>
    </row>
    <row r="8" spans="1:8" x14ac:dyDescent="0.25">
      <c r="B8" s="27">
        <f>B7*1.19</f>
        <v>38457736.464000002</v>
      </c>
    </row>
    <row r="9" spans="1:8" x14ac:dyDescent="0.25">
      <c r="B9" s="27"/>
    </row>
    <row r="13" spans="1:8" x14ac:dyDescent="0.25">
      <c r="H13" s="25"/>
    </row>
    <row r="15" spans="1:8" x14ac:dyDescent="0.25">
      <c r="H15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Gobierno</vt:lpstr>
      <vt:lpstr>Planeacion</vt:lpstr>
      <vt:lpstr>TIC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VALENCIA MARIN</dc:creator>
  <cp:lastModifiedBy>Paula Andrea Zapata Villa</cp:lastModifiedBy>
  <dcterms:created xsi:type="dcterms:W3CDTF">2019-07-11T22:49:05Z</dcterms:created>
  <dcterms:modified xsi:type="dcterms:W3CDTF">2019-08-23T14:33:14Z</dcterms:modified>
</cp:coreProperties>
</file>