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zapata\Documents\Documentos\2018\Documents (2)\2018\CONTRATACION\SIP 113 DE 2018 OUTSOURCING\"/>
    </mc:Choice>
  </mc:AlternateContent>
  <bookViews>
    <workbookView xWindow="0" yWindow="0" windowWidth="17775" windowHeight="6060"/>
  </bookViews>
  <sheets>
    <sheet name="Hoja1" sheetId="1" r:id="rId1"/>
  </sheets>
  <calcPr calcId="0"/>
</workbook>
</file>

<file path=xl/calcChain.xml><?xml version="1.0" encoding="utf-8"?>
<calcChain xmlns="http://schemas.openxmlformats.org/spreadsheetml/2006/main">
  <c r="I24" i="1" l="1"/>
  <c r="E25" i="1"/>
  <c r="E24" i="1"/>
  <c r="E23" i="1"/>
  <c r="E22" i="1"/>
  <c r="I17" i="1"/>
  <c r="I12" i="1"/>
  <c r="H12" i="1"/>
  <c r="H11" i="1"/>
  <c r="K4" i="1"/>
  <c r="K3" i="1"/>
  <c r="K2" i="1"/>
  <c r="H7" i="1"/>
  <c r="F5" i="1"/>
  <c r="F8" i="1" s="1"/>
  <c r="F9" i="1" s="1"/>
</calcChain>
</file>

<file path=xl/comments1.xml><?xml version="1.0" encoding="utf-8"?>
<comments xmlns="http://schemas.openxmlformats.org/spreadsheetml/2006/main">
  <authors>
    <author>Paula Andrea Zapata Villa</author>
  </authors>
  <commentList>
    <comment ref="E20" authorId="0" shapeId="0">
      <text>
        <r>
          <rPr>
            <b/>
            <sz val="9"/>
            <color indexed="81"/>
            <rFont val="Tahoma"/>
            <family val="2"/>
          </rPr>
          <t>Paula Andrea Zapata Villa:</t>
        </r>
        <r>
          <rPr>
            <sz val="9"/>
            <color indexed="81"/>
            <rFont val="Tahoma"/>
            <family val="2"/>
          </rPr>
          <t xml:space="preserve">
Oportuno 
</t>
        </r>
      </text>
    </comment>
  </commentList>
</comments>
</file>

<file path=xl/connections.xml><?xml version="1.0" encoding="utf-8"?>
<connections xmlns="http://schemas.openxmlformats.org/spreadsheetml/2006/main">
  <connection id="1" name="ordenes_por_tercero" type="4" refreshedVersion="0" background="1">
    <webPr xml="1" sourceData="1" url="C:\Users\pazapata\Downloads\ordenes_por_tercero.xls" htmlTables="1" htmlFormat="all"/>
  </connection>
</connections>
</file>

<file path=xl/sharedStrings.xml><?xml version="1.0" encoding="utf-8"?>
<sst xmlns="http://schemas.openxmlformats.org/spreadsheetml/2006/main" count="46" uniqueCount="40">
  <si>
    <t>Columna1</t>
  </si>
  <si>
    <t>TERCERO</t>
  </si>
  <si>
    <t>NOMBRE_TERCERO</t>
  </si>
  <si>
    <t>NRODOC</t>
  </si>
  <si>
    <t>FECHA_PLANILLA</t>
  </si>
  <si>
    <t>CONCEPTO</t>
  </si>
  <si>
    <t>VALOR_NETO</t>
  </si>
  <si>
    <t>FECHA</t>
  </si>
  <si>
    <t>PLANILLA</t>
  </si>
  <si>
    <t>RECURSO</t>
  </si>
  <si>
    <t>TIPO</t>
  </si>
  <si>
    <t>DATECSA S.A</t>
  </si>
  <si>
    <t>12/09/18</t>
  </si>
  <si>
    <t>10/08/18</t>
  </si>
  <si>
    <t>26/07/18</t>
  </si>
  <si>
    <t>Factura Nro 5-8496 Prestar el servicio de Outsourcing para el control y administración de la impresión, fotocopiado y escaneo de documentos para el Municipio de Pereira</t>
  </si>
  <si>
    <t>Pago factura Nro 5-08390 segundo pago Prestar el servicio de Outsourcing para el control y administración de la impresión, fotocopiado y escaneo de documentos para el Municipio de Pereira</t>
  </si>
  <si>
    <t>Primer pago, factura Nro 5-8271 Prestar el servicio de Outsourcing para el control y administración de la impresión, fotocopiado y escaneo de documentos para el Municipio de Pereira</t>
  </si>
  <si>
    <t>04/09/18</t>
  </si>
  <si>
    <t>03/08/18</t>
  </si>
  <si>
    <t>23/07/18</t>
  </si>
  <si>
    <t>PARCIAL</t>
  </si>
  <si>
    <t xml:space="preserve">Valor Contrato </t>
  </si>
  <si>
    <t xml:space="preserve">Promedio Real </t>
  </si>
  <si>
    <t xml:space="preserve">Promedo Facturado </t>
  </si>
  <si>
    <t xml:space="preserve">Saldo </t>
  </si>
  <si>
    <t>Ya hay fatura Por valor de $ 9,285, 596</t>
  </si>
  <si>
    <t xml:space="preserve">Saldo Real </t>
  </si>
  <si>
    <t>Balance de impresiones</t>
  </si>
  <si>
    <t>Saldo Contrato Anterior 2017</t>
  </si>
  <si>
    <t xml:space="preserve">Impresiones Reales a Enero </t>
  </si>
  <si>
    <t xml:space="preserve">Febrero 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</si>
  <si>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</si>
  <si>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</si>
  <si>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</si>
  <si>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</si>
  <si>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</si>
  <si>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</si>
  <si>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 xml:space="preserve">Cantidad impresión 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</si>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</sst>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\ * #,##0_-;\-&quot;$&quot;\ * #,##0_-;_-&quot;$&quot;\ 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9">
    <xf numFmtId="0" fontId="0" fillId="0" borderId="0" xfId="0"/>
    <xf numFmtId="49" fontId="0" fillId="0" borderId="0" xfId="0" applyNumberFormat="1"/>
    <xf numFmtId="42" fontId="0" fillId="0" borderId="0" xfId="1" applyFont="1"/>
    <xf numFmtId="0" fontId="0" fillId="2" borderId="0" xfId="0" applyFill="1"/>
    <xf numFmtId="0" fontId="2" fillId="0" borderId="0" xfId="0" applyFont="1"/>
    <xf numFmtId="42" fontId="2" fillId="0" borderId="0" xfId="1" applyFont="1"/>
    <xf numFmtId="1" fontId="0" fillId="0" borderId="0" xfId="0" applyNumberFormat="1"/>
    <xf numFmtId="42" fontId="0" fillId="2" borderId="0" xfId="1" applyFont="1" applyFill="1"/>
    <xf numFmtId="42" fontId="0" fillId="0" borderId="0" xfId="0" applyNumberFormat="1"/>
  </cellXfs>
  <cellStyles count="2">
    <cellStyle name="Moneda [0]" xfId="1" builtinId="7"/>
    <cellStyle name="Normal" xfId="0" builtinId="0"/>
  </cellStyles>
  <dxfs count="2"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ordenes_por_tercero">
        <xsd:complexType>
          <xsd:sequence minOccurs="0">
            <xsd:element minOccurs="0" nillable="true" name="LIST_G_TERCERO" form="unqualified">
              <xsd:complexType>
                <xsd:sequence minOccurs="0">
                  <xsd:element minOccurs="0" nillable="true" name="G_TERCERO" form="unqualified">
                    <xsd:complexType>
                      <xsd:sequence minOccurs="0">
                        <xsd:element minOccurs="0" nillable="true" type="xsd:integer" name="TERCERO" form="unqualified"/>
                        <xsd:element minOccurs="0" nillable="true" type="xsd:string" name="NOMBRE_TERCERO" form="unqualified"/>
                        <xsd:element minOccurs="0" nillable="true" name="LIST_G_NRODOC" form="unqualified">
                          <xsd:complexType>
                            <xsd:sequence minOccurs="0">
                              <xsd:element minOccurs="0" maxOccurs="unbounded" nillable="true" name="G_NRODOC" form="unqualified">
                                <xsd:complexType>
                                  <xsd:sequence minOccurs="0">
                                    <xsd:element minOccurs="0" nillable="true" type="xsd:integer" name="NRODOC" form="unqualified"/>
                                    <xsd:element minOccurs="0" nillable="true" type="xsd:string" name="FECHA_PLANILLA" form="unqualified"/>
                                    <xsd:element minOccurs="0" nillable="true" type="xsd:string" name="CONCEPTO" form="unqualified"/>
                                    <xsd:element minOccurs="0" nillable="true" type="xsd:integer" name="VALOR_NETO" form="unqualified"/>
                                    <xsd:element minOccurs="0" nillable="true" type="xsd:string" name="FECHA" form="unqualified"/>
                                    <xsd:element minOccurs="0" nillable="true" type="xsd:integer" name="PLANILLA" form="unqualified"/>
                                    <xsd:element minOccurs="0" nillable="true" type="xsd:integer" name="RECURSO" form="unqualified"/>
                                    <xsd:element minOccurs="0" nillable="true" type="xsd:string" name="TIPO" form="unqualified"/>
                                    <xsd:element minOccurs="0" nillable="true" type="xsd:integer" name="VALOR_BRUTO" form="un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ordenes_por_tercero_Map" RootElement="ordenes_por_tercero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L5" tableType="xml" totalsRowCount="1" connectionId="1">
  <autoFilter ref="A1:L4"/>
  <tableColumns count="12">
    <tableColumn id="1" uniqueName="TERCERO" name="TERCERO">
      <xmlColumnPr mapId="1" xpath="/ordenes_por_tercero/LIST_G_TERCERO/G_TERCERO/TERCERO" xmlDataType="integer"/>
    </tableColumn>
    <tableColumn id="2" uniqueName="NOMBRE_TERCERO" name="NOMBRE_TERCERO">
      <xmlColumnPr mapId="1" xpath="/ordenes_por_tercero/LIST_G_TERCERO/G_TERCERO/NOMBRE_TERCERO" xmlDataType="string"/>
    </tableColumn>
    <tableColumn id="3" uniqueName="NRODOC" name="NRODOC">
      <xmlColumnPr mapId="1" xpath="/ordenes_por_tercero/LIST_G_TERCERO/G_TERCERO/LIST_G_NRODOC/G_NRODOC/NRODOC" xmlDataType="integer"/>
    </tableColumn>
    <tableColumn id="4" uniqueName="FECHA_PLANILLA" name="FECHA_PLANILLA">
      <xmlColumnPr mapId="1" xpath="/ordenes_por_tercero/LIST_G_TERCERO/G_TERCERO/LIST_G_NRODOC/G_NRODOC/FECHA_PLANILLA" xmlDataType="string"/>
    </tableColumn>
    <tableColumn id="5" uniqueName="CONCEPTO" name="CONCEPTO">
      <xmlColumnPr mapId="1" xpath="/ordenes_por_tercero/LIST_G_TERCERO/G_TERCERO/LIST_G_NRODOC/G_NRODOC/CONCEPTO" xmlDataType="string"/>
    </tableColumn>
    <tableColumn id="6" uniqueName="VALOR_NETO" name="VALOR_NETO" totalsRowFunction="sum" totalsRowDxfId="1" dataCellStyle="Moneda [0]">
      <xmlColumnPr mapId="1" xpath="/ordenes_por_tercero/LIST_G_TERCERO/G_TERCERO/LIST_G_NRODOC/G_NRODOC/VALOR_NETO" xmlDataType="integer"/>
    </tableColumn>
    <tableColumn id="7" uniqueName="FECHA" name="FECHA">
      <xmlColumnPr mapId="1" xpath="/ordenes_por_tercero/LIST_G_TERCERO/G_TERCERO/LIST_G_NRODOC/G_NRODOC/FECHA" xmlDataType="string"/>
    </tableColumn>
    <tableColumn id="8" uniqueName="PLANILLA" name="PLANILLA">
      <xmlColumnPr mapId="1" xpath="/ordenes_por_tercero/LIST_G_TERCERO/G_TERCERO/LIST_G_NRODOC/G_NRODOC/PLANILLA" xmlDataType="integer"/>
    </tableColumn>
    <tableColumn id="9" uniqueName="RECURSO" name="RECURSO">
      <xmlColumnPr mapId="1" xpath="/ordenes_por_tercero/LIST_G_TERCERO/G_TERCERO/LIST_G_NRODOC/G_NRODOC/RECURSO" xmlDataType="integer"/>
    </tableColumn>
    <tableColumn id="10" uniqueName="TIPO" name="TIPO">
      <xmlColumnPr mapId="1" xpath="/ordenes_por_tercero/LIST_G_TERCERO/G_TERCERO/LIST_G_NRODOC/G_NRODOC/TIPO" xmlDataType="string"/>
    </tableColumn>
    <tableColumn id="11" uniqueName="VALOR_BRUTO" name="Cantidad impresión " dataDxfId="0">
      <xmlColumnPr mapId="1" xpath="/ordenes_por_tercero/LIST_G_TERCERO/G_TERCERO/LIST_G_NRODOC/G_NRODOC/VALOR_BRUTO" xmlDataType="integer"/>
    </tableColumn>
    <tableColumn id="12" uniqueName="12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topLeftCell="D1" workbookViewId="0">
      <selection activeCell="E11" sqref="E11"/>
    </sheetView>
  </sheetViews>
  <sheetFormatPr baseColWidth="10" defaultRowHeight="15" x14ac:dyDescent="0.25"/>
  <cols>
    <col min="1" max="1" width="11.140625" bestFit="1" customWidth="1"/>
    <col min="2" max="2" width="20.28515625" bestFit="1" customWidth="1"/>
    <col min="3" max="3" width="11.140625" bestFit="1" customWidth="1"/>
    <col min="4" max="4" width="18.42578125" bestFit="1" customWidth="1"/>
    <col min="5" max="5" width="81.140625" bestFit="1" customWidth="1"/>
    <col min="6" max="6" width="15.140625" style="2" bestFit="1" customWidth="1"/>
    <col min="7" max="7" width="9" bestFit="1" customWidth="1"/>
    <col min="8" max="9" width="13" bestFit="1" customWidth="1"/>
    <col min="10" max="10" width="8.42578125" bestFit="1" customWidth="1"/>
    <col min="11" max="11" width="16.42578125" bestFit="1" customWidth="1"/>
  </cols>
  <sheetData>
    <row r="1" spans="1:12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s="2" t="s">
        <v>6</v>
      </c>
      <c r="G1" t="s">
        <v>7</v>
      </c>
      <c r="H1" t="s">
        <v>8</v>
      </c>
      <c r="I1" t="s">
        <v>9</v>
      </c>
      <c r="J1" t="s">
        <v>10</v>
      </c>
      <c r="K1" t="s">
        <v>38</v>
      </c>
      <c r="L1" t="s">
        <v>0</v>
      </c>
    </row>
    <row r="2" spans="1:12" x14ac:dyDescent="0.25">
      <c r="A2">
        <v>800136505</v>
      </c>
      <c r="B2" s="1" t="s">
        <v>11</v>
      </c>
      <c r="C2" s="3">
        <v>29981</v>
      </c>
      <c r="D2" s="1" t="s">
        <v>12</v>
      </c>
      <c r="E2" s="1" t="s">
        <v>15</v>
      </c>
      <c r="F2" s="2">
        <v>42002608</v>
      </c>
      <c r="G2" s="1" t="s">
        <v>18</v>
      </c>
      <c r="H2">
        <v>123156</v>
      </c>
      <c r="I2">
        <v>101</v>
      </c>
      <c r="J2" s="1" t="s">
        <v>21</v>
      </c>
      <c r="K2" s="6">
        <f>Tabla1[[#This Row],[VALOR_NETO]]/45.0058</f>
        <v>933271.00062658591</v>
      </c>
      <c r="L2" t="s">
        <v>39</v>
      </c>
    </row>
    <row r="3" spans="1:12" x14ac:dyDescent="0.25">
      <c r="A3">
        <v>800136505</v>
      </c>
      <c r="B3" s="1" t="s">
        <v>11</v>
      </c>
      <c r="C3" s="3">
        <v>25238</v>
      </c>
      <c r="D3" s="1" t="s">
        <v>13</v>
      </c>
      <c r="E3" s="1" t="s">
        <v>16</v>
      </c>
      <c r="F3" s="2">
        <v>38806069</v>
      </c>
      <c r="G3" s="1" t="s">
        <v>19</v>
      </c>
      <c r="H3">
        <v>122424</v>
      </c>
      <c r="I3">
        <v>101</v>
      </c>
      <c r="J3" s="1" t="s">
        <v>21</v>
      </c>
      <c r="K3" s="6">
        <f>Tabla1[[#This Row],[VALOR_NETO]]/45.0058</f>
        <v>862245.95496580435</v>
      </c>
      <c r="L3" t="s">
        <v>36</v>
      </c>
    </row>
    <row r="4" spans="1:12" x14ac:dyDescent="0.25">
      <c r="A4">
        <v>800136505</v>
      </c>
      <c r="B4" s="1" t="s">
        <v>11</v>
      </c>
      <c r="C4" s="3">
        <v>23695</v>
      </c>
      <c r="D4" s="1" t="s">
        <v>14</v>
      </c>
      <c r="E4" s="1" t="s">
        <v>17</v>
      </c>
      <c r="F4" s="2">
        <v>16240593</v>
      </c>
      <c r="G4" s="1" t="s">
        <v>20</v>
      </c>
      <c r="H4">
        <v>122110</v>
      </c>
      <c r="I4">
        <v>101</v>
      </c>
      <c r="J4" s="1" t="s">
        <v>21</v>
      </c>
      <c r="K4" s="6">
        <f>Tabla1[[#This Row],[VALOR_NETO]]/45.0058</f>
        <v>360855.55639495351</v>
      </c>
      <c r="L4" t="s">
        <v>35</v>
      </c>
    </row>
    <row r="5" spans="1:12" x14ac:dyDescent="0.25">
      <c r="F5" s="2">
        <f>SUBTOTAL(109,Tabla1[VALOR_NETO])</f>
        <v>97049270</v>
      </c>
    </row>
    <row r="7" spans="1:12" x14ac:dyDescent="0.25">
      <c r="D7" t="s">
        <v>22</v>
      </c>
      <c r="F7" s="2">
        <v>115078125</v>
      </c>
      <c r="G7">
        <v>37.82</v>
      </c>
      <c r="H7">
        <f>G7*1.19</f>
        <v>45.005800000000001</v>
      </c>
    </row>
    <row r="8" spans="1:12" x14ac:dyDescent="0.25">
      <c r="D8" t="s">
        <v>25</v>
      </c>
      <c r="E8" t="s">
        <v>26</v>
      </c>
      <c r="F8" s="2">
        <f>F7-Tabla1[[#Totals],[VALOR_NETO]]</f>
        <v>18028855</v>
      </c>
    </row>
    <row r="9" spans="1:12" x14ac:dyDescent="0.25">
      <c r="E9" s="4" t="s">
        <v>27</v>
      </c>
      <c r="F9" s="5">
        <f>F8-9285596</f>
        <v>8743259</v>
      </c>
    </row>
    <row r="10" spans="1:12" x14ac:dyDescent="0.25">
      <c r="E10" t="s">
        <v>23</v>
      </c>
    </row>
    <row r="11" spans="1:12" x14ac:dyDescent="0.25">
      <c r="E11" t="s">
        <v>24</v>
      </c>
      <c r="H11" s="8">
        <f>F7/5</f>
        <v>23015625</v>
      </c>
    </row>
    <row r="12" spans="1:12" x14ac:dyDescent="0.25">
      <c r="H12" s="8">
        <f>H11/30</f>
        <v>767187.5</v>
      </c>
      <c r="I12" s="8">
        <f>H12*20</f>
        <v>15343750</v>
      </c>
    </row>
    <row r="14" spans="1:12" x14ac:dyDescent="0.25">
      <c r="B14" t="s">
        <v>28</v>
      </c>
      <c r="D14" t="s">
        <v>29</v>
      </c>
      <c r="E14">
        <v>422430</v>
      </c>
    </row>
    <row r="15" spans="1:12" x14ac:dyDescent="0.25">
      <c r="D15" t="s">
        <v>30</v>
      </c>
      <c r="E15">
        <v>602830</v>
      </c>
    </row>
    <row r="16" spans="1:12" x14ac:dyDescent="0.25">
      <c r="D16" t="s">
        <v>31</v>
      </c>
      <c r="E16">
        <v>668841</v>
      </c>
    </row>
    <row r="17" spans="4:9" x14ac:dyDescent="0.25">
      <c r="D17" t="s">
        <v>32</v>
      </c>
      <c r="E17">
        <v>562837</v>
      </c>
      <c r="H17">
        <v>2057348</v>
      </c>
      <c r="I17" s="2">
        <f>H17*45.0058</f>
        <v>92592592.618400007</v>
      </c>
    </row>
    <row r="18" spans="4:9" x14ac:dyDescent="0.25">
      <c r="D18" t="s">
        <v>33</v>
      </c>
      <c r="E18">
        <v>798543</v>
      </c>
      <c r="F18" s="2">
        <v>329206</v>
      </c>
    </row>
    <row r="19" spans="4:9" x14ac:dyDescent="0.25">
      <c r="D19" t="s">
        <v>34</v>
      </c>
      <c r="E19">
        <v>623831</v>
      </c>
    </row>
    <row r="20" spans="4:9" x14ac:dyDescent="0.25">
      <c r="D20" t="s">
        <v>35</v>
      </c>
      <c r="E20">
        <v>1107564</v>
      </c>
      <c r="F20" s="7">
        <v>360951</v>
      </c>
    </row>
    <row r="21" spans="4:9" x14ac:dyDescent="0.25">
      <c r="D21" t="s">
        <v>36</v>
      </c>
      <c r="E21">
        <v>705821</v>
      </c>
      <c r="F21" s="7">
        <v>862474</v>
      </c>
    </row>
    <row r="22" spans="4:9" x14ac:dyDescent="0.25">
      <c r="D22" t="s">
        <v>37</v>
      </c>
      <c r="E22">
        <f>+(E15+E16+E17+E18+E19+E20+E21)/7</f>
        <v>724323.85714285716</v>
      </c>
      <c r="F22" s="7">
        <v>933271</v>
      </c>
    </row>
    <row r="23" spans="4:9" x14ac:dyDescent="0.25">
      <c r="E23" s="2">
        <f>E22*45</f>
        <v>32594573.571428571</v>
      </c>
    </row>
    <row r="24" spans="4:9" x14ac:dyDescent="0.25">
      <c r="E24" s="8">
        <f>E23*3</f>
        <v>97783720.714285716</v>
      </c>
      <c r="H24">
        <v>57539362</v>
      </c>
      <c r="I24">
        <f>H24/45</f>
        <v>1278652.4888888889</v>
      </c>
    </row>
    <row r="25" spans="4:9" x14ac:dyDescent="0.25">
      <c r="E25" s="8">
        <f>E24+I17</f>
        <v>190376313.33268571</v>
      </c>
    </row>
  </sheetData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Andrea Zapata Villa</dc:creator>
  <cp:lastModifiedBy>Paula Andrea Zapata Villa</cp:lastModifiedBy>
  <dcterms:created xsi:type="dcterms:W3CDTF">2018-10-04T14:56:31Z</dcterms:created>
  <dcterms:modified xsi:type="dcterms:W3CDTF">2018-10-04T17:10:05Z</dcterms:modified>
</cp:coreProperties>
</file>