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LAUDIA VARÓN\INFORME 10 - CLAUDIA VARÒN\ALCANCE 2\"/>
    </mc:Choice>
  </mc:AlternateContent>
  <bookViews>
    <workbookView xWindow="0" yWindow="0" windowWidth="20490" windowHeight="7620" tabRatio="939" activeTab="2"/>
  </bookViews>
  <sheets>
    <sheet name="UVR" sheetId="2" r:id="rId1"/>
    <sheet name="3er Trim UIS" sheetId="4" r:id="rId2"/>
    <sheet name="regimen 3er Trim" sheetId="10" r:id="rId3"/>
  </sheets>
  <externalReferences>
    <externalReference r:id="rId4"/>
  </externalReferences>
  <definedNames>
    <definedName name="Print_Titles_0" localSheetId="0">UVR!$1:$6</definedName>
    <definedName name="Print_Titles_0_0" localSheetId="0">UVR!$1:$6</definedName>
    <definedName name="Print_Titles_0_0_0" localSheetId="0">UVR!$1:$6</definedName>
    <definedName name="Print_Titles_0_0_0_0" localSheetId="0">UVR!$1:$6</definedName>
    <definedName name="Print_Titles_0_0_0_0_0" localSheetId="0">UVR!$1:$6</definedName>
    <definedName name="Print_Titles_0_0_0_0_0_0" localSheetId="0">UVR!$1:$6</definedName>
    <definedName name="Print_Titles_0_0_0_0_0_0_0" localSheetId="0">UVR!$1:$6</definedName>
    <definedName name="Print_Titles_0_0_0_0_0_0_0_0" localSheetId="0">UVR!$1:$6</definedName>
    <definedName name="Print_Titles_0_0_0_0_0_0_0_0_0" localSheetId="0">UVR!$1:$6</definedName>
    <definedName name="Print_Titles_0_0_0_0_0_0_0_0_0_0" localSheetId="0">UVR!$1:$6</definedName>
    <definedName name="_xlnm.Print_Titles" localSheetId="0">UVR!$1:$6</definedName>
  </definedNames>
  <calcPr calcId="191029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7" i="2" l="1"/>
  <c r="K7" i="2"/>
  <c r="L7" i="2"/>
  <c r="M7" i="2"/>
  <c r="J8" i="2"/>
  <c r="K8" i="2"/>
  <c r="L8" i="2"/>
  <c r="M8" i="2"/>
  <c r="J9" i="2"/>
  <c r="K9" i="2"/>
  <c r="L9" i="2"/>
  <c r="M9" i="2"/>
  <c r="J10" i="2"/>
  <c r="K10" i="2"/>
  <c r="L10" i="2"/>
  <c r="M10" i="2"/>
  <c r="J11" i="2"/>
  <c r="K11" i="2"/>
  <c r="L11" i="2"/>
  <c r="M11" i="2"/>
  <c r="J12" i="2"/>
  <c r="K12" i="2"/>
  <c r="L12" i="2"/>
  <c r="M12" i="2"/>
  <c r="J13" i="2"/>
  <c r="K13" i="2"/>
  <c r="L13" i="2"/>
  <c r="M13" i="2"/>
  <c r="J14" i="2"/>
  <c r="K14" i="2"/>
  <c r="L14" i="2"/>
  <c r="M14" i="2"/>
  <c r="J15" i="2"/>
  <c r="K15" i="2"/>
  <c r="L15" i="2"/>
  <c r="M15" i="2"/>
  <c r="J16" i="2"/>
  <c r="K16" i="2"/>
  <c r="L16" i="2"/>
  <c r="M16" i="2"/>
  <c r="J17" i="2"/>
  <c r="K17" i="2"/>
  <c r="L17" i="2"/>
  <c r="M17" i="2"/>
  <c r="J18" i="2"/>
  <c r="K18" i="2"/>
  <c r="L18" i="2"/>
  <c r="M18" i="2"/>
  <c r="J19" i="2"/>
  <c r="K19" i="2"/>
  <c r="L19" i="2"/>
  <c r="M19" i="2"/>
  <c r="J20" i="2"/>
  <c r="K20" i="2"/>
  <c r="L20" i="2"/>
  <c r="M20" i="2"/>
  <c r="J21" i="2"/>
  <c r="K21" i="2"/>
  <c r="L21" i="2"/>
  <c r="M21" i="2"/>
  <c r="J22" i="2"/>
  <c r="K22" i="2"/>
  <c r="L22" i="2"/>
  <c r="M22" i="2"/>
  <c r="J23" i="2"/>
  <c r="K23" i="2"/>
  <c r="L23" i="2"/>
  <c r="M23" i="2"/>
  <c r="J24" i="2"/>
  <c r="K24" i="2"/>
  <c r="L24" i="2"/>
  <c r="M24" i="2"/>
  <c r="J25" i="2"/>
  <c r="K25" i="2"/>
  <c r="L25" i="2"/>
  <c r="M25" i="2"/>
  <c r="J26" i="2"/>
  <c r="K26" i="2"/>
  <c r="L26" i="2"/>
  <c r="M26" i="2"/>
  <c r="J27" i="2"/>
  <c r="K27" i="2"/>
  <c r="L27" i="2"/>
  <c r="M27" i="2"/>
  <c r="L28" i="2"/>
  <c r="M28" i="2"/>
  <c r="J29" i="2"/>
  <c r="K29" i="2"/>
  <c r="L29" i="2"/>
  <c r="M29" i="2"/>
  <c r="J30" i="2"/>
  <c r="K30" i="2"/>
  <c r="L30" i="2"/>
  <c r="M30" i="2"/>
  <c r="J31" i="2"/>
  <c r="K31" i="2"/>
  <c r="L31" i="2"/>
  <c r="M31" i="2"/>
  <c r="J32" i="2"/>
  <c r="K32" i="2"/>
  <c r="L32" i="2"/>
  <c r="M32" i="2"/>
  <c r="J33" i="2"/>
  <c r="K33" i="2"/>
  <c r="L33" i="2"/>
  <c r="M33" i="2"/>
  <c r="J34" i="2"/>
  <c r="K34" i="2"/>
  <c r="L34" i="2"/>
  <c r="M34" i="2"/>
  <c r="L35" i="2"/>
  <c r="M35" i="2"/>
  <c r="J36" i="2"/>
  <c r="K36" i="2"/>
  <c r="L36" i="2"/>
  <c r="M36" i="2"/>
  <c r="J37" i="2"/>
  <c r="K37" i="2"/>
  <c r="L37" i="2"/>
  <c r="M37" i="2"/>
  <c r="J38" i="2"/>
  <c r="K38" i="2"/>
  <c r="L38" i="2"/>
  <c r="M38" i="2"/>
  <c r="J39" i="2"/>
  <c r="K39" i="2"/>
  <c r="L39" i="2"/>
  <c r="M39" i="2"/>
  <c r="J40" i="2"/>
  <c r="K40" i="2"/>
  <c r="L40" i="2"/>
  <c r="M40" i="2"/>
  <c r="J41" i="2"/>
  <c r="K41" i="2"/>
  <c r="L41" i="2"/>
  <c r="M41" i="2"/>
  <c r="J42" i="2"/>
  <c r="K42" i="2"/>
  <c r="L42" i="2"/>
  <c r="M42" i="2"/>
  <c r="J43" i="2"/>
  <c r="K43" i="2"/>
  <c r="L43" i="2"/>
  <c r="M43" i="2"/>
  <c r="J44" i="2"/>
  <c r="K44" i="2"/>
  <c r="L44" i="2"/>
  <c r="M44" i="2"/>
  <c r="J45" i="2"/>
  <c r="K45" i="2"/>
  <c r="L45" i="2"/>
  <c r="M45" i="2"/>
  <c r="J46" i="2"/>
  <c r="K46" i="2"/>
  <c r="L46" i="2"/>
  <c r="M46" i="2"/>
  <c r="J47" i="2"/>
  <c r="K47" i="2"/>
  <c r="L47" i="2"/>
  <c r="M47" i="2"/>
  <c r="J48" i="2"/>
  <c r="K48" i="2"/>
  <c r="L48" i="2"/>
  <c r="M48" i="2"/>
  <c r="J49" i="2"/>
  <c r="K49" i="2"/>
  <c r="L49" i="2"/>
  <c r="M49" i="2"/>
  <c r="J50" i="2"/>
  <c r="K50" i="2"/>
  <c r="L50" i="2"/>
  <c r="M50" i="2"/>
  <c r="J51" i="2"/>
  <c r="K51" i="2"/>
  <c r="L51" i="2"/>
  <c r="M51" i="2"/>
  <c r="J52" i="2"/>
  <c r="K52" i="2"/>
  <c r="L52" i="2"/>
  <c r="M52" i="2"/>
  <c r="J53" i="2"/>
  <c r="K53" i="2"/>
  <c r="L53" i="2"/>
</calcChain>
</file>

<file path=xl/sharedStrings.xml><?xml version="1.0" encoding="utf-8"?>
<sst xmlns="http://schemas.openxmlformats.org/spreadsheetml/2006/main" count="192" uniqueCount="101">
  <si>
    <t>EMPRESA SOCIAL DEL ESTADO SALUD PEREIRA</t>
  </si>
  <si>
    <t>Nivel de atención</t>
  </si>
  <si>
    <t>Nivel de atención de la IPS a analizar</t>
  </si>
  <si>
    <t>ESE SALUD PEREIRA</t>
  </si>
  <si>
    <t>Producción por Trimestre</t>
  </si>
  <si>
    <t>UVR por Trimestre</t>
  </si>
  <si>
    <r>
      <rPr>
        <b/>
        <sz val="8"/>
        <rFont val="Symbol"/>
        <family val="1"/>
        <charset val="1"/>
      </rPr>
      <t>D</t>
    </r>
    <r>
      <rPr>
        <b/>
        <sz val="8"/>
        <rFont val="Arial"/>
        <family val="2"/>
        <charset val="1"/>
      </rPr>
      <t xml:space="preserve"> % UVR</t>
    </r>
  </si>
  <si>
    <t>VARIACION ABSOLUTA PRODUCCION</t>
  </si>
  <si>
    <t>Concepto</t>
  </si>
  <si>
    <t>Ponderación UVR</t>
  </si>
  <si>
    <t>Dosis de biológico aplicadas</t>
  </si>
  <si>
    <t>Controles de enfermería (Atención prenatal / crecimiento y desarrollo)</t>
  </si>
  <si>
    <t>Citologías cervicovaginales tomadas</t>
  </si>
  <si>
    <t>Consultas de medicina general electivas realizadas</t>
  </si>
  <si>
    <t>Consultas de medicina general urgentes realizadas</t>
  </si>
  <si>
    <t>Consultas de medicina especializada electivas realizadas</t>
  </si>
  <si>
    <t>Consultas de medicina especializada urgentes realizadas</t>
  </si>
  <si>
    <t>Otras consultas electivas realizadas por profesionales diferentes a médico, enfermero u odontólogo (Incluye Psicología, Nutricionista, Optometria y otras)</t>
  </si>
  <si>
    <t>Total de consultas de odontología realizadas (valoración)</t>
  </si>
  <si>
    <t>Número de sesiones de odontología realizadas</t>
  </si>
  <si>
    <t>Total de tratamientos terminados</t>
  </si>
  <si>
    <t>Sellantes aplicados</t>
  </si>
  <si>
    <t>Superficies obturadas (cualquier material)</t>
  </si>
  <si>
    <t>Exodoncias (cualquier tipo)</t>
  </si>
  <si>
    <t>Partos vaginales</t>
  </si>
  <si>
    <t>Partos por cesárea</t>
  </si>
  <si>
    <t>Total de egresos</t>
  </si>
  <si>
    <t>Egresos obstétricos (partos, cesáreas y otros egresos obstétricos)</t>
  </si>
  <si>
    <t>Egresos quirúrgicos (Sin incluir partos, cesáreas y otros egresos obstétricos)</t>
  </si>
  <si>
    <t>Egresos no quirúrgicos (No incluye salud mental, partos, cesáreas y otros egresos obstétricos)</t>
  </si>
  <si>
    <t>Egresos salud mental</t>
  </si>
  <si>
    <t>Pacientes en Observación</t>
  </si>
  <si>
    <t>Pacientes en Cuidados Intermedios</t>
  </si>
  <si>
    <t>Pacientes Unidad Cuidados Intensivos</t>
  </si>
  <si>
    <t>Total de días estancia de los egresos</t>
  </si>
  <si>
    <t>Días estancia de los egresos obstétricos (Partos, cesáreas y otros obstétricos)</t>
  </si>
  <si>
    <t>Días estancia de los egresos quirúrgicos (Sin Incluir partos, cesáreas y otros obstétricos)</t>
  </si>
  <si>
    <t>Días estancia de los egresos No quirúrgicos (No incluye salud mental, partos, cesáreas y otros obstétricos)</t>
  </si>
  <si>
    <t>Días estancia de los egresos salud mental</t>
  </si>
  <si>
    <t>Días estancia Cuidados Intermedios</t>
  </si>
  <si>
    <t>Días estancia Cuidados Intensivos</t>
  </si>
  <si>
    <t>Total de días cama ocupados</t>
  </si>
  <si>
    <t>Total de días cama disponibles</t>
  </si>
  <si>
    <t>Total de cirugías realizadas (Sin incluir partos, cesáreas y otros obstétricos)</t>
  </si>
  <si>
    <t xml:space="preserve">Cirugías grupos 2-6 </t>
  </si>
  <si>
    <t xml:space="preserve">Cirugías grupos 7-10 </t>
  </si>
  <si>
    <t>Cirugías grupos 11-13</t>
  </si>
  <si>
    <t>Cirugías grupos 20-23</t>
  </si>
  <si>
    <t>Exámenes de laboratorio</t>
  </si>
  <si>
    <t>Número de imágenes diagnósticas tomadas</t>
  </si>
  <si>
    <t>Número de sesiones de terapias respiratorias realizadas</t>
  </si>
  <si>
    <t>Número de sesiones de terapias físicas realizadas</t>
  </si>
  <si>
    <t>Número de sesiones de otras terapias (sin incluir respiratorias y físicas)</t>
  </si>
  <si>
    <t>Número de visitas domiciliarias e institucionales -PIC-</t>
  </si>
  <si>
    <t>Número de sesiones de talleres colectivos -PIC-</t>
  </si>
  <si>
    <t>Otros controles de enfermería de PyP (Diferentes a atención prenatal - Crecimiento y desarrollo)</t>
  </si>
  <si>
    <t>UVR SEGÚN APLICATIVO.</t>
  </si>
  <si>
    <t>Variación % UVR por servicio</t>
  </si>
  <si>
    <t>concepto</t>
  </si>
  <si>
    <t>UNISCENT</t>
  </si>
  <si>
    <t>UNISKEN</t>
  </si>
  <si>
    <t>UNISAC</t>
  </si>
  <si>
    <t>TOTAL</t>
  </si>
  <si>
    <t>...Egresos obstétricos (partos, cesáreas y otros egresos obstétricos)</t>
  </si>
  <si>
    <t>...Egresos quirúrgicos (Sin incluir partos, cesáreas y otros egresos obstétricos)</t>
  </si>
  <si>
    <t>...Egresos no quirúrgicos (No incluye salud mental, partos, cesáreas y otros egresos obstétricos)</t>
  </si>
  <si>
    <t>...Egresos salud mental</t>
  </si>
  <si>
    <t>...Días estancia de los egresos obstétricos (Partos, cesáreas y otros obstétricos)</t>
  </si>
  <si>
    <t>...Días estancia de los egresos quirúrgicos (Sin Incluir partos, cesáreas y otros obstétricos)</t>
  </si>
  <si>
    <t>...Días estancia de los egresos No quirúrgicos (No incluye salud mental, partos, cesáreas y otros obstétricos)</t>
  </si>
  <si>
    <t>...Días estancia de los egresos salud mental</t>
  </si>
  <si>
    <t>Días estancia Cuidados Intermedios.</t>
  </si>
  <si>
    <t>Total de cirugías realizadas (Sin incluir partos y cesáreas)</t>
  </si>
  <si>
    <t>...Cirugías grupos 2-6</t>
  </si>
  <si>
    <t>...Cirugías grupos 7-10</t>
  </si>
  <si>
    <t>...Cirugías grupos 11-13</t>
  </si>
  <si>
    <t>...Cirugías grupos 20-23</t>
  </si>
  <si>
    <t>TOTAL GENERAL</t>
  </si>
  <si>
    <t>DISTRIBUCION PORCENTUAL</t>
  </si>
  <si>
    <t>PROMEDIO DIA ESTANCIA</t>
  </si>
  <si>
    <t>PORCENTAJE OCUPACIONAL</t>
  </si>
  <si>
    <t>GIRO CAMA</t>
  </si>
  <si>
    <t>INTENSIDAD DE USO EN CONSULTA MEDICA</t>
  </si>
  <si>
    <t>Ultrasonografia</t>
  </si>
  <si>
    <t>Placas de Rayos X</t>
  </si>
  <si>
    <t>Numero de camas</t>
  </si>
  <si>
    <t>dias cama disponible</t>
  </si>
  <si>
    <t>CONCEPTO</t>
  </si>
  <si>
    <t>PPNA</t>
  </si>
  <si>
    <t>SUBSID.</t>
  </si>
  <si>
    <t>CONTR.</t>
  </si>
  <si>
    <t>OTROS</t>
  </si>
  <si>
    <t>Participacion</t>
  </si>
  <si>
    <t>Ultrasonografias</t>
  </si>
  <si>
    <t>Dias cama disponible</t>
  </si>
  <si>
    <t>Consulta de primera vez (890201)</t>
  </si>
  <si>
    <t>CALCULO DE UVR. COMPARATIVO   TERCER TRIMESTRE  2020  -  2021</t>
  </si>
  <si>
    <t>PRODUCCION DE SERVICIOS POR REGIMEN.   TERCER TRIMESTRE 2021</t>
  </si>
  <si>
    <t>PRODUCCION DE SERVICIOS POR UNIDAD INTERMEDIA.  TERCER TRIMESTRE  2021</t>
  </si>
  <si>
    <t>3er Trim 2020</t>
  </si>
  <si>
    <t>3er Trim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</si>
</sst>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* #,##0.00_ ;_ * \-#,##0.00_ ;_ * \-?_ ;_ @_ "/>
    <numFmt numFmtId="165" formatCode="_ * #,##0_ ;_ * \-#,##0_ ;_ * \-?_ ;_ @_ "/>
    <numFmt numFmtId="166" formatCode="_ * #,##0.0_ ;_ * \-#,##0.0_ ;_ * \-?_ ;_ @_ "/>
    <numFmt numFmtId="167" formatCode="_-* #,##0.0_-;\-* #,##0.0_-;_-* \-?_-;_-@_-"/>
    <numFmt numFmtId="168" formatCode="0.0"/>
  </numFmts>
  <fonts count="11" x14ac:knownFonts="1">
    <font>
      <sz val="10"/>
      <name val="Arial"/>
      <charset val="1"/>
    </font>
    <font>
      <sz val="11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11"/>
      <name val="Arial"/>
      <family val="2"/>
      <charset val="1"/>
    </font>
    <font>
      <b/>
      <sz val="8"/>
      <name val="Arial"/>
      <family val="2"/>
      <charset val="1"/>
    </font>
    <font>
      <b/>
      <sz val="8"/>
      <name val="Symbol"/>
      <family val="1"/>
      <charset val="1"/>
    </font>
    <font>
      <sz val="8"/>
      <name val="Arial"/>
      <family val="2"/>
      <charset val="1"/>
    </font>
    <font>
      <sz val="8"/>
      <color rgb="FF000000"/>
      <name val="Arial"/>
      <family val="2"/>
      <charset val="1"/>
    </font>
    <font>
      <b/>
      <sz val="8"/>
      <color rgb="FFFF0000"/>
      <name val="Arial"/>
      <family val="2"/>
      <charset val="1"/>
    </font>
    <font>
      <b/>
      <sz val="10"/>
      <color rgb="FFFF000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99CCFF"/>
      </patternFill>
    </fill>
    <fill>
      <patternFill patternType="solid">
        <fgColor rgb="FF99CCFF"/>
        <bgColor rgb="FFC0C0C0"/>
      </patternFill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8000"/>
      </left>
      <right/>
      <top style="thin">
        <color rgb="FF008000"/>
      </top>
      <bottom style="thin">
        <color rgb="FF008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0" fontId="3" fillId="0" borderId="0" xfId="0" applyFont="1" applyProtection="1"/>
    <xf numFmtId="0" fontId="1" fillId="0" borderId="0" xfId="0" applyFont="1" applyAlignment="1" applyProtection="1">
      <alignment horizontal="right"/>
    </xf>
    <xf numFmtId="0" fontId="4" fillId="2" borderId="1" xfId="0" applyFont="1" applyFill="1" applyBorder="1" applyProtection="1">
      <protection locked="0"/>
    </xf>
    <xf numFmtId="0" fontId="4" fillId="0" borderId="0" xfId="0" applyFont="1" applyProtection="1"/>
    <xf numFmtId="0" fontId="4" fillId="3" borderId="2" xfId="0" applyFont="1" applyFill="1" applyBorder="1" applyAlignment="1" applyProtection="1">
      <alignment horizontal="center"/>
    </xf>
    <xf numFmtId="0" fontId="7" fillId="0" borderId="0" xfId="0" applyFont="1" applyProtection="1"/>
    <xf numFmtId="0" fontId="7" fillId="3" borderId="2" xfId="0" applyFont="1" applyFill="1" applyBorder="1" applyAlignment="1" applyProtection="1"/>
    <xf numFmtId="0" fontId="5" fillId="3" borderId="2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</xf>
    <xf numFmtId="17" fontId="5" fillId="3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/>
    </xf>
    <xf numFmtId="0" fontId="1" fillId="4" borderId="1" xfId="0" applyFont="1" applyFill="1" applyBorder="1" applyAlignment="1" applyProtection="1">
      <alignment vertical="center" wrapText="1"/>
    </xf>
    <xf numFmtId="0" fontId="7" fillId="4" borderId="1" xfId="0" applyFont="1" applyFill="1" applyBorder="1" applyAlignment="1" applyProtection="1">
      <alignment vertical="center" wrapText="1"/>
    </xf>
    <xf numFmtId="164" fontId="7" fillId="4" borderId="1" xfId="0" applyNumberFormat="1" applyFont="1" applyFill="1" applyBorder="1" applyAlignment="1" applyProtection="1">
      <alignment vertical="center" shrinkToFit="1"/>
    </xf>
    <xf numFmtId="165" fontId="7" fillId="0" borderId="1" xfId="0" applyNumberFormat="1" applyFont="1" applyBorder="1" applyAlignment="1" applyProtection="1">
      <alignment horizontal="right" vertical="center" shrinkToFit="1"/>
      <protection locked="0"/>
    </xf>
    <xf numFmtId="3" fontId="8" fillId="5" borderId="3" xfId="0" applyNumberFormat="1" applyFont="1" applyFill="1" applyBorder="1" applyAlignment="1">
      <alignment horizontal="right" vertical="center"/>
    </xf>
    <xf numFmtId="166" fontId="7" fillId="4" borderId="1" xfId="0" applyNumberFormat="1" applyFont="1" applyFill="1" applyBorder="1" applyAlignment="1" applyProtection="1">
      <alignment horizontal="right" vertical="center" shrinkToFit="1"/>
    </xf>
    <xf numFmtId="167" fontId="7" fillId="0" borderId="1" xfId="0" applyNumberFormat="1" applyFont="1" applyBorder="1" applyAlignment="1" applyProtection="1">
      <alignment vertical="center"/>
    </xf>
    <xf numFmtId="165" fontId="7" fillId="0" borderId="1" xfId="0" applyNumberFormat="1" applyFont="1" applyBorder="1" applyAlignment="1" applyProtection="1">
      <alignment vertical="center"/>
    </xf>
    <xf numFmtId="3" fontId="8" fillId="0" borderId="3" xfId="0" applyNumberFormat="1" applyFont="1" applyBorder="1" applyAlignment="1">
      <alignment horizontal="right" vertical="center"/>
    </xf>
    <xf numFmtId="166" fontId="5" fillId="4" borderId="1" xfId="0" applyNumberFormat="1" applyFont="1" applyFill="1" applyBorder="1" applyAlignment="1" applyProtection="1">
      <alignment horizontal="right" vertical="center" shrinkToFit="1"/>
    </xf>
    <xf numFmtId="0" fontId="1" fillId="0" borderId="0" xfId="0" applyFont="1" applyAlignment="1" applyProtection="1">
      <alignment vertical="center" wrapText="1"/>
    </xf>
    <xf numFmtId="0" fontId="1" fillId="4" borderId="1" xfId="0" applyFont="1" applyFill="1" applyBorder="1" applyAlignment="1" applyProtection="1">
      <alignment wrapText="1"/>
    </xf>
    <xf numFmtId="0" fontId="5" fillId="4" borderId="1" xfId="0" applyFont="1" applyFill="1" applyBorder="1" applyAlignment="1" applyProtection="1">
      <alignment wrapText="1"/>
    </xf>
    <xf numFmtId="164" fontId="5" fillId="4" borderId="1" xfId="0" applyNumberFormat="1" applyFont="1" applyFill="1" applyBorder="1" applyAlignment="1" applyProtection="1">
      <alignment shrinkToFit="1"/>
    </xf>
    <xf numFmtId="167" fontId="5" fillId="0" borderId="1" xfId="0" applyNumberFormat="1" applyFont="1" applyBorder="1" applyAlignment="1" applyProtection="1">
      <alignment vertical="center"/>
    </xf>
    <xf numFmtId="0" fontId="5" fillId="0" borderId="1" xfId="0" applyFont="1" applyBorder="1" applyProtection="1"/>
    <xf numFmtId="0" fontId="0" fillId="0" borderId="0" xfId="0" applyBorder="1"/>
    <xf numFmtId="0" fontId="3" fillId="0" borderId="0" xfId="0" applyFont="1"/>
    <xf numFmtId="0" fontId="3" fillId="0" borderId="0" xfId="0" applyFont="1" applyBorder="1"/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3" fontId="7" fillId="0" borderId="1" xfId="0" applyNumberFormat="1" applyFon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3" fontId="9" fillId="0" borderId="1" xfId="0" applyNumberFormat="1" applyFont="1" applyBorder="1" applyAlignment="1">
      <alignment horizontal="center"/>
    </xf>
    <xf numFmtId="3" fontId="9" fillId="0" borderId="1" xfId="0" applyNumberFormat="1" applyFont="1" applyBorder="1" applyAlignment="1">
      <alignment horizontal="center" wrapText="1"/>
    </xf>
    <xf numFmtId="3" fontId="10" fillId="0" borderId="0" xfId="0" applyNumberFormat="1" applyFont="1" applyBorder="1" applyAlignment="1">
      <alignment horizontal="center"/>
    </xf>
    <xf numFmtId="3" fontId="0" fillId="0" borderId="0" xfId="0" applyNumberFormat="1"/>
    <xf numFmtId="168" fontId="9" fillId="0" borderId="1" xfId="0" applyNumberFormat="1" applyFont="1" applyBorder="1" applyAlignment="1">
      <alignment horizontal="center"/>
    </xf>
    <xf numFmtId="168" fontId="10" fillId="0" borderId="0" xfId="0" applyNumberFormat="1" applyFont="1" applyBorder="1" applyAlignment="1">
      <alignment horizontal="center"/>
    </xf>
    <xf numFmtId="0" fontId="5" fillId="4" borderId="1" xfId="0" applyFont="1" applyFill="1" applyBorder="1" applyAlignment="1">
      <alignment wrapText="1"/>
    </xf>
    <xf numFmtId="168" fontId="5" fillId="4" borderId="1" xfId="0" applyNumberFormat="1" applyFont="1" applyFill="1" applyBorder="1" applyAlignment="1">
      <alignment horizontal="center"/>
    </xf>
    <xf numFmtId="0" fontId="5" fillId="4" borderId="0" xfId="0" applyFont="1" applyFill="1" applyBorder="1" applyAlignment="1">
      <alignment wrapText="1"/>
    </xf>
    <xf numFmtId="168" fontId="7" fillId="0" borderId="1" xfId="0" applyNumberFormat="1" applyFont="1" applyBorder="1" applyAlignment="1">
      <alignment horizontal="center"/>
    </xf>
    <xf numFmtId="3" fontId="7" fillId="4" borderId="1" xfId="0" applyNumberFormat="1" applyFont="1" applyFill="1" applyBorder="1" applyAlignment="1">
      <alignment horizontal="center" wrapText="1"/>
    </xf>
    <xf numFmtId="168" fontId="9" fillId="0" borderId="4" xfId="0" applyNumberFormat="1" applyFont="1" applyBorder="1" applyAlignment="1">
      <alignment horizontal="center"/>
    </xf>
    <xf numFmtId="0" fontId="7" fillId="0" borderId="0" xfId="0" applyFont="1"/>
    <xf numFmtId="0" fontId="5" fillId="4" borderId="2" xfId="0" applyFont="1" applyFill="1" applyBorder="1" applyAlignment="1">
      <alignment wrapText="1"/>
    </xf>
    <xf numFmtId="0" fontId="5" fillId="4" borderId="2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8" fontId="0" fillId="0" borderId="0" xfId="0" applyNumberFormat="1"/>
    <xf numFmtId="3" fontId="7" fillId="0" borderId="1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1" fontId="7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2" fontId="0" fillId="0" borderId="0" xfId="0" applyNumberFormat="1"/>
    <xf numFmtId="0" fontId="5" fillId="3" borderId="1" xfId="0" applyFont="1" applyFill="1" applyBorder="1" applyAlignment="1" applyProtection="1">
      <alignment horizontal="center" vertical="center" wrapText="1"/>
    </xf>
    <xf numFmtId="166" fontId="5" fillId="3" borderId="1" xfId="0" applyNumberFormat="1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center"/>
    </xf>
    <xf numFmtId="0" fontId="6" fillId="3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0E5EB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7A19A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4546A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stadistica1\downloads\formato%20evaluacion%20%20anual%202012-2013%20def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. uvr "/>
      <sheetName val="1.PRESUPUESTO DE INGRESOS "/>
      <sheetName val="1.PRESUPUESTO DE INGRESOS"/>
      <sheetName val="2.PRESUPUESTO DE GASTOS"/>
      <sheetName val="2.PRESUPUESTO DE GASTOS "/>
      <sheetName val="2.PRESUPUESTO DE GASTOS  (comp)"/>
      <sheetName val="3. PRESUPUESTO VR.PCCION "/>
      <sheetName val="3. PRESUPUESTO VR.PCCION"/>
      <sheetName val="4. FACTURACIÓN"/>
      <sheetName val="5. CARTERA"/>
      <sheetName val="3. PRESUPUESTO VR.PCCION (comp)"/>
      <sheetName val="4. FACTURACIÓN "/>
      <sheetName val="5. CARTERA "/>
      <sheetName val="6. PASIVOS"/>
      <sheetName val="7. BALANCE"/>
      <sheetName val="8. ESTADO ACT. ECCA SOCIAL"/>
      <sheetName val="9. indicador riesgo"/>
      <sheetName val="9. INDICADOR DE RIESGO"/>
      <sheetName val="10. UVR"/>
      <sheetName val="Instruccion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Q53"/>
  <sheetViews>
    <sheetView topLeftCell="C35" zoomScaleNormal="100" workbookViewId="0">
      <selection activeCell="S52" sqref="S52"/>
    </sheetView>
  </sheetViews>
  <sheetFormatPr baseColWidth="10" defaultColWidth="9.140625" defaultRowHeight="14.25" x14ac:dyDescent="0.2"/>
  <cols>
    <col min="1" max="1" width="4.42578125" style="1" hidden="1" customWidth="1"/>
    <col min="2" max="2" width="5.42578125" style="1" hidden="1" customWidth="1"/>
    <col min="3" max="3" width="36.140625" style="2" customWidth="1"/>
    <col min="4" max="4" width="8.7109375" style="1" hidden="1" customWidth="1"/>
    <col min="5" max="5" width="6.140625" style="1" hidden="1" customWidth="1"/>
    <col min="6" max="6" width="6.42578125" style="1" hidden="1" customWidth="1"/>
    <col min="7" max="7" width="6.140625" style="1" hidden="1" customWidth="1"/>
    <col min="8" max="8" width="9.42578125" style="1" customWidth="1"/>
    <col min="9" max="9" width="11" style="1" customWidth="1"/>
    <col min="10" max="10" width="10.28515625" style="1" customWidth="1"/>
    <col min="11" max="11" width="10.85546875" style="1" customWidth="1"/>
    <col min="12" max="12" width="9.5703125" style="1" customWidth="1"/>
    <col min="13" max="13" width="11" style="1" customWidth="1"/>
    <col min="14" max="14" width="14.140625" style="1" hidden="1" customWidth="1"/>
    <col min="15" max="15" width="0.140625" style="1" hidden="1" customWidth="1"/>
    <col min="16" max="1005" width="14" style="1" customWidth="1"/>
  </cols>
  <sheetData>
    <row r="1" spans="1:14" x14ac:dyDescent="0.2">
      <c r="C1" s="3" t="s">
        <v>0</v>
      </c>
    </row>
    <row r="2" spans="1:14" x14ac:dyDescent="0.2">
      <c r="C2" s="3" t="s">
        <v>96</v>
      </c>
      <c r="N2" s="4" t="s">
        <v>1</v>
      </c>
    </row>
    <row r="3" spans="1:14" ht="15" x14ac:dyDescent="0.25">
      <c r="C3" s="3" t="s">
        <v>2</v>
      </c>
      <c r="D3" s="5">
        <v>1</v>
      </c>
      <c r="E3" s="6"/>
      <c r="F3" s="6"/>
      <c r="G3" s="6"/>
      <c r="H3" s="6">
        <v>1</v>
      </c>
      <c r="N3" s="1">
        <v>1</v>
      </c>
    </row>
    <row r="4" spans="1:14" x14ac:dyDescent="0.2">
      <c r="N4" s="1">
        <v>2</v>
      </c>
    </row>
    <row r="5" spans="1:14" ht="27" customHeight="1" x14ac:dyDescent="0.25">
      <c r="B5" s="7"/>
      <c r="C5" s="64" t="s">
        <v>3</v>
      </c>
      <c r="D5" s="64"/>
      <c r="E5" s="65" t="s">
        <v>1</v>
      </c>
      <c r="F5" s="65"/>
      <c r="G5" s="65"/>
      <c r="H5" s="62" t="s">
        <v>4</v>
      </c>
      <c r="I5" s="62"/>
      <c r="J5" s="65" t="s">
        <v>5</v>
      </c>
      <c r="K5" s="65"/>
      <c r="L5" s="66" t="s">
        <v>6</v>
      </c>
      <c r="M5" s="62" t="s">
        <v>7</v>
      </c>
      <c r="N5" s="1">
        <v>3</v>
      </c>
    </row>
    <row r="6" spans="1:14" s="8" customFormat="1" ht="22.5" x14ac:dyDescent="0.2">
      <c r="B6" s="9"/>
      <c r="C6" s="10" t="s">
        <v>8</v>
      </c>
      <c r="D6" s="11" t="s">
        <v>9</v>
      </c>
      <c r="E6" s="12">
        <v>1</v>
      </c>
      <c r="F6" s="12">
        <v>2</v>
      </c>
      <c r="G6" s="12">
        <v>3</v>
      </c>
      <c r="H6" s="13" t="s">
        <v>99</v>
      </c>
      <c r="I6" s="13" t="s">
        <v>100</v>
      </c>
      <c r="J6" s="13" t="s">
        <v>99</v>
      </c>
      <c r="K6" s="13" t="s">
        <v>100</v>
      </c>
      <c r="L6" s="66"/>
      <c r="M6" s="62"/>
    </row>
    <row r="7" spans="1:14" s="14" customFormat="1" x14ac:dyDescent="0.2">
      <c r="A7" s="14">
        <v>338</v>
      </c>
      <c r="B7" s="15">
        <v>203</v>
      </c>
      <c r="C7" s="16" t="s">
        <v>10</v>
      </c>
      <c r="D7" s="17">
        <v>0.15</v>
      </c>
      <c r="E7" s="17"/>
      <c r="F7" s="17"/>
      <c r="G7" s="17"/>
      <c r="H7" s="19">
        <v>18092</v>
      </c>
      <c r="I7" s="19">
        <v>74942</v>
      </c>
      <c r="J7" s="20">
        <f t="shared" ref="J7:J27" si="0">IF($D7&gt;0,$D7*H7,IF($D$3=0,"Defina el nivel de atención de la IPS",IF($D$3=1,$E7*H7,IF($D$3=2,$F7*H7,IF($D$3=3,$G7*H7,"Error")))))</f>
        <v>2713.7999999999997</v>
      </c>
      <c r="K7" s="20">
        <f t="shared" ref="K7:K27" si="1">IF($D7&gt;0,$D7*I7,IF($D$3=0,"Defina el nivel de atención de la IPS",IF($D$3=1,$E7*I7,IF($D$3=2,$F7*I7,IF($D$3=3,$G7*I7,"Error")))))</f>
        <v>11241.3</v>
      </c>
      <c r="L7" s="21">
        <f t="shared" ref="L7:L12" si="2">(I7-H7)/H7*100</f>
        <v>314.22728277691795</v>
      </c>
      <c r="M7" s="22">
        <f t="shared" ref="M7:M52" si="3">+I7-H7</f>
        <v>56850</v>
      </c>
    </row>
    <row r="8" spans="1:14" s="14" customFormat="1" ht="22.5" x14ac:dyDescent="0.2">
      <c r="A8" s="14">
        <v>339</v>
      </c>
      <c r="B8" s="15">
        <v>204</v>
      </c>
      <c r="C8" s="16" t="s">
        <v>11</v>
      </c>
      <c r="D8" s="17">
        <v>0.75</v>
      </c>
      <c r="E8" s="17"/>
      <c r="F8" s="17"/>
      <c r="G8" s="17"/>
      <c r="H8" s="19">
        <v>1825</v>
      </c>
      <c r="I8" s="19">
        <v>2443</v>
      </c>
      <c r="J8" s="20">
        <f t="shared" si="0"/>
        <v>1368.75</v>
      </c>
      <c r="K8" s="20">
        <f t="shared" si="1"/>
        <v>1832.25</v>
      </c>
      <c r="L8" s="21">
        <f t="shared" si="2"/>
        <v>33.863013698630134</v>
      </c>
      <c r="M8" s="22">
        <f t="shared" si="3"/>
        <v>618</v>
      </c>
    </row>
    <row r="9" spans="1:14" s="14" customFormat="1" x14ac:dyDescent="0.2">
      <c r="A9" s="14">
        <v>340</v>
      </c>
      <c r="B9" s="15">
        <v>205</v>
      </c>
      <c r="C9" s="16" t="s">
        <v>12</v>
      </c>
      <c r="D9" s="17">
        <v>2</v>
      </c>
      <c r="E9" s="17"/>
      <c r="F9" s="17"/>
      <c r="G9" s="17"/>
      <c r="H9" s="19">
        <v>1924</v>
      </c>
      <c r="I9" s="19">
        <v>3015</v>
      </c>
      <c r="J9" s="20">
        <f t="shared" si="0"/>
        <v>3848</v>
      </c>
      <c r="K9" s="20">
        <f t="shared" si="1"/>
        <v>6030</v>
      </c>
      <c r="L9" s="21">
        <f t="shared" si="2"/>
        <v>56.704781704781702</v>
      </c>
      <c r="M9" s="22">
        <f t="shared" si="3"/>
        <v>1091</v>
      </c>
    </row>
    <row r="10" spans="1:14" s="14" customFormat="1" ht="22.5" x14ac:dyDescent="0.2">
      <c r="A10" s="14">
        <v>342</v>
      </c>
      <c r="B10" s="15">
        <v>207</v>
      </c>
      <c r="C10" s="16" t="s">
        <v>13</v>
      </c>
      <c r="D10" s="17">
        <v>1.82</v>
      </c>
      <c r="E10" s="17"/>
      <c r="F10" s="17"/>
      <c r="G10" s="17"/>
      <c r="H10" s="19">
        <v>35479</v>
      </c>
      <c r="I10" s="19">
        <v>42044</v>
      </c>
      <c r="J10" s="20">
        <f t="shared" si="0"/>
        <v>64571.78</v>
      </c>
      <c r="K10" s="20">
        <f t="shared" si="1"/>
        <v>76520.08</v>
      </c>
      <c r="L10" s="21">
        <f t="shared" si="2"/>
        <v>18.503903717692154</v>
      </c>
      <c r="M10" s="22">
        <f t="shared" si="3"/>
        <v>6565</v>
      </c>
    </row>
    <row r="11" spans="1:14" s="14" customFormat="1" ht="22.5" x14ac:dyDescent="0.2">
      <c r="A11" s="14">
        <v>343</v>
      </c>
      <c r="B11" s="15">
        <v>208</v>
      </c>
      <c r="C11" s="16" t="s">
        <v>14</v>
      </c>
      <c r="D11" s="17">
        <v>5.27</v>
      </c>
      <c r="E11" s="17"/>
      <c r="F11" s="17"/>
      <c r="G11" s="17"/>
      <c r="H11" s="19">
        <v>9744</v>
      </c>
      <c r="I11" s="19">
        <v>11377</v>
      </c>
      <c r="J11" s="20">
        <f t="shared" si="0"/>
        <v>51350.879999999997</v>
      </c>
      <c r="K11" s="20">
        <f t="shared" si="1"/>
        <v>59956.789999999994</v>
      </c>
      <c r="L11" s="21">
        <f t="shared" si="2"/>
        <v>16.759031198686372</v>
      </c>
      <c r="M11" s="22">
        <f t="shared" si="3"/>
        <v>1633</v>
      </c>
    </row>
    <row r="12" spans="1:14" s="14" customFormat="1" ht="22.5" x14ac:dyDescent="0.2">
      <c r="A12" s="14">
        <v>344</v>
      </c>
      <c r="B12" s="15">
        <v>209</v>
      </c>
      <c r="C12" s="16" t="s">
        <v>15</v>
      </c>
      <c r="D12" s="17">
        <v>2.6</v>
      </c>
      <c r="E12" s="17"/>
      <c r="F12" s="17"/>
      <c r="G12" s="17"/>
      <c r="H12" s="19">
        <v>2771</v>
      </c>
      <c r="I12" s="19">
        <v>2148</v>
      </c>
      <c r="J12" s="20">
        <f t="shared" si="0"/>
        <v>7204.6</v>
      </c>
      <c r="K12" s="20">
        <f t="shared" si="1"/>
        <v>5584.8</v>
      </c>
      <c r="L12" s="21">
        <f t="shared" si="2"/>
        <v>-22.482858173944425</v>
      </c>
      <c r="M12" s="22">
        <f t="shared" si="3"/>
        <v>-623</v>
      </c>
    </row>
    <row r="13" spans="1:14" s="14" customFormat="1" ht="22.5" hidden="1" x14ac:dyDescent="0.2">
      <c r="A13" s="14">
        <v>750</v>
      </c>
      <c r="B13" s="15">
        <v>733</v>
      </c>
      <c r="C13" s="16" t="s">
        <v>16</v>
      </c>
      <c r="D13" s="17"/>
      <c r="E13" s="17"/>
      <c r="F13" s="17"/>
      <c r="G13" s="17"/>
      <c r="H13" s="19"/>
      <c r="I13" s="19"/>
      <c r="J13" s="20">
        <f t="shared" si="0"/>
        <v>0</v>
      </c>
      <c r="K13" s="20">
        <f t="shared" si="1"/>
        <v>0</v>
      </c>
      <c r="L13" s="21" t="e">
        <f>(K13-J13)/J13*100</f>
        <v>#DIV/0!</v>
      </c>
      <c r="M13" s="22">
        <f t="shared" si="3"/>
        <v>0</v>
      </c>
    </row>
    <row r="14" spans="1:14" s="14" customFormat="1" ht="45" x14ac:dyDescent="0.2">
      <c r="A14" s="14">
        <v>430</v>
      </c>
      <c r="B14" s="15">
        <v>411</v>
      </c>
      <c r="C14" s="16" t="s">
        <v>17</v>
      </c>
      <c r="D14" s="17"/>
      <c r="E14" s="17"/>
      <c r="F14" s="17"/>
      <c r="G14" s="17"/>
      <c r="H14" s="19">
        <v>4360</v>
      </c>
      <c r="I14" s="19">
        <v>4372</v>
      </c>
      <c r="J14" s="20">
        <f t="shared" si="0"/>
        <v>0</v>
      </c>
      <c r="K14" s="20">
        <f t="shared" si="1"/>
        <v>0</v>
      </c>
      <c r="L14" s="21">
        <f t="shared" ref="L14:L52" si="4">(I14-H14)/H14*100</f>
        <v>0.27522935779816515</v>
      </c>
      <c r="M14" s="22">
        <f t="shared" si="3"/>
        <v>12</v>
      </c>
    </row>
    <row r="15" spans="1:14" s="14" customFormat="1" ht="22.5" x14ac:dyDescent="0.2">
      <c r="A15" s="14">
        <v>346</v>
      </c>
      <c r="B15" s="15">
        <v>211</v>
      </c>
      <c r="C15" s="16" t="s">
        <v>18</v>
      </c>
      <c r="D15" s="17">
        <v>1.82</v>
      </c>
      <c r="E15" s="17"/>
      <c r="F15" s="17"/>
      <c r="G15" s="17"/>
      <c r="H15" s="19">
        <v>2209</v>
      </c>
      <c r="I15" s="19">
        <v>7536</v>
      </c>
      <c r="J15" s="20">
        <f t="shared" si="0"/>
        <v>4020.38</v>
      </c>
      <c r="K15" s="20">
        <f t="shared" si="1"/>
        <v>13715.52</v>
      </c>
      <c r="L15" s="21">
        <f t="shared" si="4"/>
        <v>241.14984155726572</v>
      </c>
      <c r="M15" s="22">
        <f t="shared" si="3"/>
        <v>5327</v>
      </c>
    </row>
    <row r="16" spans="1:14" s="14" customFormat="1" x14ac:dyDescent="0.2">
      <c r="A16" s="14">
        <v>751</v>
      </c>
      <c r="B16" s="15">
        <v>734</v>
      </c>
      <c r="C16" s="16" t="s">
        <v>19</v>
      </c>
      <c r="D16" s="17"/>
      <c r="E16" s="17"/>
      <c r="F16" s="17"/>
      <c r="G16" s="17"/>
      <c r="H16" s="23">
        <v>2387</v>
      </c>
      <c r="I16" s="23">
        <v>22175</v>
      </c>
      <c r="J16" s="20">
        <f t="shared" si="0"/>
        <v>0</v>
      </c>
      <c r="K16" s="20">
        <f t="shared" si="1"/>
        <v>0</v>
      </c>
      <c r="L16" s="21">
        <f t="shared" si="4"/>
        <v>828.99036447423543</v>
      </c>
      <c r="M16" s="22">
        <f t="shared" si="3"/>
        <v>19788</v>
      </c>
    </row>
    <row r="17" spans="1:14" s="14" customFormat="1" x14ac:dyDescent="0.2">
      <c r="A17" s="14">
        <v>429</v>
      </c>
      <c r="B17" s="15">
        <v>412</v>
      </c>
      <c r="C17" s="16" t="s">
        <v>20</v>
      </c>
      <c r="D17" s="17"/>
      <c r="E17" s="17"/>
      <c r="F17" s="17"/>
      <c r="G17" s="17"/>
      <c r="H17" s="23">
        <v>143</v>
      </c>
      <c r="I17" s="23">
        <v>2362</v>
      </c>
      <c r="J17" s="20">
        <f t="shared" si="0"/>
        <v>0</v>
      </c>
      <c r="K17" s="20">
        <f t="shared" si="1"/>
        <v>0</v>
      </c>
      <c r="L17" s="21">
        <f t="shared" si="4"/>
        <v>1551.7482517482517</v>
      </c>
      <c r="M17" s="22">
        <f t="shared" si="3"/>
        <v>2219</v>
      </c>
    </row>
    <row r="18" spans="1:14" s="14" customFormat="1" x14ac:dyDescent="0.2">
      <c r="A18" s="14">
        <v>347</v>
      </c>
      <c r="B18" s="15">
        <v>212</v>
      </c>
      <c r="C18" s="16" t="s">
        <v>21</v>
      </c>
      <c r="D18" s="17">
        <v>1.06</v>
      </c>
      <c r="E18" s="17"/>
      <c r="F18" s="17"/>
      <c r="G18" s="17"/>
      <c r="H18" s="19">
        <v>0</v>
      </c>
      <c r="I18" s="19">
        <v>6563</v>
      </c>
      <c r="J18" s="20">
        <f t="shared" si="0"/>
        <v>0</v>
      </c>
      <c r="K18" s="20">
        <f t="shared" si="1"/>
        <v>6956.7800000000007</v>
      </c>
      <c r="L18" s="21" t="e">
        <f t="shared" si="4"/>
        <v>#DIV/0!</v>
      </c>
      <c r="M18" s="22">
        <f t="shared" si="3"/>
        <v>6563</v>
      </c>
    </row>
    <row r="19" spans="1:14" s="14" customFormat="1" x14ac:dyDescent="0.2">
      <c r="A19" s="14">
        <v>348</v>
      </c>
      <c r="B19" s="15">
        <v>213</v>
      </c>
      <c r="C19" s="16" t="s">
        <v>22</v>
      </c>
      <c r="D19" s="17">
        <v>1.06</v>
      </c>
      <c r="E19" s="17"/>
      <c r="F19" s="17"/>
      <c r="G19" s="17"/>
      <c r="H19" s="19">
        <v>238</v>
      </c>
      <c r="I19" s="19">
        <v>5272</v>
      </c>
      <c r="J19" s="20">
        <f t="shared" si="0"/>
        <v>252.28</v>
      </c>
      <c r="K19" s="20">
        <f t="shared" si="1"/>
        <v>5588.3200000000006</v>
      </c>
      <c r="L19" s="21">
        <f t="shared" si="4"/>
        <v>2115.1260504201682</v>
      </c>
      <c r="M19" s="22">
        <f t="shared" si="3"/>
        <v>5034</v>
      </c>
    </row>
    <row r="20" spans="1:14" s="14" customFormat="1" x14ac:dyDescent="0.2">
      <c r="A20" s="14">
        <v>349</v>
      </c>
      <c r="B20" s="15">
        <v>214</v>
      </c>
      <c r="C20" s="16" t="s">
        <v>23</v>
      </c>
      <c r="D20" s="17">
        <v>2.1</v>
      </c>
      <c r="E20" s="17"/>
      <c r="F20" s="17"/>
      <c r="G20" s="17"/>
      <c r="H20" s="19">
        <v>722</v>
      </c>
      <c r="I20" s="19">
        <v>1634</v>
      </c>
      <c r="J20" s="20">
        <f t="shared" si="0"/>
        <v>1516.2</v>
      </c>
      <c r="K20" s="20">
        <f t="shared" si="1"/>
        <v>3431.4</v>
      </c>
      <c r="L20" s="21">
        <f t="shared" si="4"/>
        <v>126.31578947368421</v>
      </c>
      <c r="M20" s="22">
        <f t="shared" si="3"/>
        <v>912</v>
      </c>
    </row>
    <row r="21" spans="1:14" s="14" customFormat="1" x14ac:dyDescent="0.2">
      <c r="A21" s="14">
        <v>351</v>
      </c>
      <c r="B21" s="15">
        <v>216</v>
      </c>
      <c r="C21" s="16" t="s">
        <v>24</v>
      </c>
      <c r="D21" s="17">
        <v>65</v>
      </c>
      <c r="E21" s="17"/>
      <c r="F21" s="17"/>
      <c r="G21" s="17"/>
      <c r="H21" s="19">
        <v>159</v>
      </c>
      <c r="I21" s="19">
        <v>110</v>
      </c>
      <c r="J21" s="20">
        <f t="shared" si="0"/>
        <v>10335</v>
      </c>
      <c r="K21" s="20">
        <f t="shared" si="1"/>
        <v>7150</v>
      </c>
      <c r="L21" s="21">
        <f t="shared" si="4"/>
        <v>-30.817610062893081</v>
      </c>
      <c r="M21" s="22">
        <f t="shared" si="3"/>
        <v>-49</v>
      </c>
    </row>
    <row r="22" spans="1:14" s="14" customFormat="1" hidden="1" x14ac:dyDescent="0.2">
      <c r="A22" s="14">
        <v>352</v>
      </c>
      <c r="B22" s="15">
        <v>217</v>
      </c>
      <c r="C22" s="16" t="s">
        <v>25</v>
      </c>
      <c r="D22" s="17">
        <v>77.5</v>
      </c>
      <c r="E22" s="17"/>
      <c r="F22" s="17"/>
      <c r="G22" s="17"/>
      <c r="H22" s="19"/>
      <c r="I22" s="19"/>
      <c r="J22" s="20">
        <f t="shared" si="0"/>
        <v>0</v>
      </c>
      <c r="K22" s="20">
        <f t="shared" si="1"/>
        <v>0</v>
      </c>
      <c r="L22" s="21" t="e">
        <f t="shared" si="4"/>
        <v>#DIV/0!</v>
      </c>
      <c r="M22" s="22">
        <f t="shared" si="3"/>
        <v>0</v>
      </c>
    </row>
    <row r="23" spans="1:14" s="14" customFormat="1" x14ac:dyDescent="0.2">
      <c r="A23" s="14">
        <v>354</v>
      </c>
      <c r="B23" s="15">
        <v>219</v>
      </c>
      <c r="C23" s="16" t="s">
        <v>26</v>
      </c>
      <c r="D23" s="17"/>
      <c r="E23" s="17"/>
      <c r="F23" s="17"/>
      <c r="G23" s="17"/>
      <c r="H23" s="19">
        <v>1523</v>
      </c>
      <c r="I23" s="19">
        <v>2175</v>
      </c>
      <c r="J23" s="20">
        <f t="shared" si="0"/>
        <v>0</v>
      </c>
      <c r="K23" s="20">
        <f t="shared" si="1"/>
        <v>0</v>
      </c>
      <c r="L23" s="21">
        <f t="shared" si="4"/>
        <v>42.810242941562706</v>
      </c>
      <c r="M23" s="22">
        <f t="shared" si="3"/>
        <v>652</v>
      </c>
    </row>
    <row r="24" spans="1:14" s="14" customFormat="1" ht="22.5" x14ac:dyDescent="0.2">
      <c r="A24" s="14">
        <v>355</v>
      </c>
      <c r="B24" s="15">
        <v>220</v>
      </c>
      <c r="C24" s="16" t="s">
        <v>27</v>
      </c>
      <c r="D24" s="17"/>
      <c r="E24" s="17"/>
      <c r="F24" s="17"/>
      <c r="G24" s="17"/>
      <c r="H24" s="19">
        <v>333</v>
      </c>
      <c r="I24" s="19">
        <v>248</v>
      </c>
      <c r="J24" s="20">
        <f t="shared" si="0"/>
        <v>0</v>
      </c>
      <c r="K24" s="20">
        <f t="shared" si="1"/>
        <v>0</v>
      </c>
      <c r="L24" s="21">
        <f t="shared" si="4"/>
        <v>-25.525525525525527</v>
      </c>
      <c r="M24" s="22">
        <f t="shared" si="3"/>
        <v>-85</v>
      </c>
    </row>
    <row r="25" spans="1:14" s="14" customFormat="1" ht="22.5" hidden="1" x14ac:dyDescent="0.2">
      <c r="A25" s="14">
        <v>356</v>
      </c>
      <c r="B25" s="15">
        <v>221</v>
      </c>
      <c r="C25" s="16" t="s">
        <v>28</v>
      </c>
      <c r="D25" s="17"/>
      <c r="E25" s="17"/>
      <c r="F25" s="17"/>
      <c r="G25" s="17"/>
      <c r="H25" s="19"/>
      <c r="I25" s="19"/>
      <c r="J25" s="20">
        <f t="shared" si="0"/>
        <v>0</v>
      </c>
      <c r="K25" s="20">
        <f t="shared" si="1"/>
        <v>0</v>
      </c>
      <c r="L25" s="21" t="e">
        <f t="shared" si="4"/>
        <v>#DIV/0!</v>
      </c>
      <c r="M25" s="22">
        <f t="shared" si="3"/>
        <v>0</v>
      </c>
    </row>
    <row r="26" spans="1:14" s="14" customFormat="1" ht="22.5" x14ac:dyDescent="0.2">
      <c r="A26" s="14">
        <v>357</v>
      </c>
      <c r="B26" s="15">
        <v>222</v>
      </c>
      <c r="C26" s="16" t="s">
        <v>29</v>
      </c>
      <c r="D26" s="17"/>
      <c r="E26" s="17"/>
      <c r="F26" s="17"/>
      <c r="G26" s="17"/>
      <c r="H26" s="19">
        <v>1106</v>
      </c>
      <c r="I26" s="19">
        <v>1818</v>
      </c>
      <c r="J26" s="20">
        <f t="shared" si="0"/>
        <v>0</v>
      </c>
      <c r="K26" s="20">
        <f t="shared" si="1"/>
        <v>0</v>
      </c>
      <c r="L26" s="21">
        <f t="shared" si="4"/>
        <v>64.376130198915007</v>
      </c>
      <c r="M26" s="22">
        <f t="shared" si="3"/>
        <v>712</v>
      </c>
    </row>
    <row r="27" spans="1:14" s="14" customFormat="1" x14ac:dyDescent="0.2">
      <c r="A27" s="14">
        <v>752</v>
      </c>
      <c r="B27" s="15">
        <v>735</v>
      </c>
      <c r="C27" s="16" t="s">
        <v>30</v>
      </c>
      <c r="D27" s="17"/>
      <c r="E27" s="17"/>
      <c r="F27" s="17"/>
      <c r="G27" s="17"/>
      <c r="H27" s="19">
        <v>84</v>
      </c>
      <c r="I27" s="19">
        <v>109</v>
      </c>
      <c r="J27" s="20">
        <f t="shared" si="0"/>
        <v>0</v>
      </c>
      <c r="K27" s="20">
        <f t="shared" si="1"/>
        <v>0</v>
      </c>
      <c r="L27" s="21">
        <f t="shared" si="4"/>
        <v>29.761904761904763</v>
      </c>
      <c r="M27" s="22">
        <f t="shared" si="3"/>
        <v>25</v>
      </c>
    </row>
    <row r="28" spans="1:14" s="14" customFormat="1" x14ac:dyDescent="0.2">
      <c r="A28" s="14">
        <v>358</v>
      </c>
      <c r="B28" s="15">
        <v>223</v>
      </c>
      <c r="C28" s="16" t="s">
        <v>31</v>
      </c>
      <c r="D28" s="17"/>
      <c r="E28" s="17">
        <v>5.9</v>
      </c>
      <c r="F28" s="17">
        <v>6.23</v>
      </c>
      <c r="G28" s="17">
        <v>7.22</v>
      </c>
      <c r="H28" s="19">
        <v>2068</v>
      </c>
      <c r="I28" s="19">
        <v>2465</v>
      </c>
      <c r="J28" s="24"/>
      <c r="K28" s="24"/>
      <c r="L28" s="21">
        <f t="shared" si="4"/>
        <v>19.197292069632496</v>
      </c>
      <c r="M28" s="22">
        <f t="shared" si="3"/>
        <v>397</v>
      </c>
    </row>
    <row r="29" spans="1:14" s="14" customFormat="1" hidden="1" x14ac:dyDescent="0.2">
      <c r="A29" s="14">
        <v>673</v>
      </c>
      <c r="B29" s="15">
        <v>672</v>
      </c>
      <c r="C29" s="16" t="s">
        <v>32</v>
      </c>
      <c r="D29" s="17"/>
      <c r="E29" s="17"/>
      <c r="F29" s="17"/>
      <c r="G29" s="17"/>
      <c r="H29" s="19"/>
      <c r="I29" s="19"/>
      <c r="J29" s="20">
        <f t="shared" ref="J29:K34" si="5">IF($D29&gt;0,$D29*H29,IF($D$3=0,"Defina el nivel de atención de la IPS",IF($D$3=1,$E29*H29,IF($D$3=2,$F29*H29,IF($D$3=3,$G29*H29,"Error")))))</f>
        <v>0</v>
      </c>
      <c r="K29" s="20">
        <f t="shared" si="5"/>
        <v>0</v>
      </c>
      <c r="L29" s="21" t="e">
        <f t="shared" si="4"/>
        <v>#DIV/0!</v>
      </c>
      <c r="M29" s="22">
        <f t="shared" si="3"/>
        <v>0</v>
      </c>
      <c r="N29" s="25"/>
    </row>
    <row r="30" spans="1:14" s="14" customFormat="1" hidden="1" x14ac:dyDescent="0.2">
      <c r="A30" s="14">
        <v>359</v>
      </c>
      <c r="B30" s="15">
        <v>224</v>
      </c>
      <c r="C30" s="16" t="s">
        <v>33</v>
      </c>
      <c r="D30" s="17"/>
      <c r="E30" s="17"/>
      <c r="F30" s="17"/>
      <c r="G30" s="17"/>
      <c r="H30" s="19"/>
      <c r="I30" s="19"/>
      <c r="J30" s="20">
        <f t="shared" si="5"/>
        <v>0</v>
      </c>
      <c r="K30" s="20">
        <f t="shared" si="5"/>
        <v>0</v>
      </c>
      <c r="L30" s="21" t="e">
        <f t="shared" si="4"/>
        <v>#DIV/0!</v>
      </c>
      <c r="M30" s="22">
        <f t="shared" si="3"/>
        <v>0</v>
      </c>
      <c r="N30" s="25"/>
    </row>
    <row r="31" spans="1:14" s="14" customFormat="1" x14ac:dyDescent="0.2">
      <c r="A31" s="14">
        <v>360</v>
      </c>
      <c r="B31" s="15">
        <v>225</v>
      </c>
      <c r="C31" s="16" t="s">
        <v>34</v>
      </c>
      <c r="D31" s="17"/>
      <c r="E31" s="17">
        <v>10.74</v>
      </c>
      <c r="F31" s="17">
        <v>11.64</v>
      </c>
      <c r="G31" s="17">
        <v>15.64</v>
      </c>
      <c r="H31" s="19">
        <v>3773</v>
      </c>
      <c r="I31" s="19">
        <v>4826</v>
      </c>
      <c r="J31" s="20">
        <f t="shared" si="5"/>
        <v>40522.020000000004</v>
      </c>
      <c r="K31" s="20">
        <f t="shared" si="5"/>
        <v>51831.24</v>
      </c>
      <c r="L31" s="21">
        <f t="shared" si="4"/>
        <v>27.90882586800954</v>
      </c>
      <c r="M31" s="22">
        <f t="shared" si="3"/>
        <v>1053</v>
      </c>
      <c r="N31" s="25"/>
    </row>
    <row r="32" spans="1:14" s="14" customFormat="1" ht="22.5" x14ac:dyDescent="0.2">
      <c r="A32" s="14">
        <v>361</v>
      </c>
      <c r="B32" s="15">
        <v>226</v>
      </c>
      <c r="C32" s="16" t="s">
        <v>35</v>
      </c>
      <c r="D32" s="17"/>
      <c r="E32" s="17"/>
      <c r="F32" s="17"/>
      <c r="G32" s="17"/>
      <c r="H32" s="19">
        <v>505</v>
      </c>
      <c r="I32" s="19">
        <v>344</v>
      </c>
      <c r="J32" s="20">
        <f t="shared" si="5"/>
        <v>0</v>
      </c>
      <c r="K32" s="20">
        <f t="shared" si="5"/>
        <v>0</v>
      </c>
      <c r="L32" s="21">
        <f t="shared" si="4"/>
        <v>-31.881188118811881</v>
      </c>
      <c r="M32" s="22">
        <f t="shared" si="3"/>
        <v>-161</v>
      </c>
      <c r="N32" s="25"/>
    </row>
    <row r="33" spans="1:14" s="14" customFormat="1" ht="22.5" hidden="1" x14ac:dyDescent="0.2">
      <c r="A33" s="14">
        <v>362</v>
      </c>
      <c r="B33" s="15">
        <v>227</v>
      </c>
      <c r="C33" s="16" t="s">
        <v>36</v>
      </c>
      <c r="D33" s="17"/>
      <c r="E33" s="17"/>
      <c r="F33" s="17"/>
      <c r="G33" s="17"/>
      <c r="H33" s="19"/>
      <c r="I33" s="19"/>
      <c r="J33" s="20">
        <f t="shared" si="5"/>
        <v>0</v>
      </c>
      <c r="K33" s="20">
        <f t="shared" si="5"/>
        <v>0</v>
      </c>
      <c r="L33" s="21" t="e">
        <f t="shared" si="4"/>
        <v>#DIV/0!</v>
      </c>
      <c r="M33" s="22">
        <f t="shared" si="3"/>
        <v>0</v>
      </c>
      <c r="N33" s="25"/>
    </row>
    <row r="34" spans="1:14" s="14" customFormat="1" ht="33.75" x14ac:dyDescent="0.2">
      <c r="A34" s="14">
        <v>363</v>
      </c>
      <c r="B34" s="15">
        <v>228</v>
      </c>
      <c r="C34" s="16" t="s">
        <v>37</v>
      </c>
      <c r="D34" s="17"/>
      <c r="E34" s="17"/>
      <c r="F34" s="17"/>
      <c r="G34" s="17"/>
      <c r="H34" s="19">
        <v>2930</v>
      </c>
      <c r="I34" s="19">
        <v>4136</v>
      </c>
      <c r="J34" s="20">
        <f t="shared" si="5"/>
        <v>0</v>
      </c>
      <c r="K34" s="20">
        <f t="shared" si="5"/>
        <v>0</v>
      </c>
      <c r="L34" s="21">
        <f t="shared" si="4"/>
        <v>41.160409556313994</v>
      </c>
      <c r="M34" s="22">
        <f t="shared" si="3"/>
        <v>1206</v>
      </c>
      <c r="N34" s="25"/>
    </row>
    <row r="35" spans="1:14" s="14" customFormat="1" x14ac:dyDescent="0.2">
      <c r="A35" s="14">
        <v>753</v>
      </c>
      <c r="B35" s="15">
        <v>736</v>
      </c>
      <c r="C35" s="16" t="s">
        <v>38</v>
      </c>
      <c r="D35" s="17">
        <v>10.050000000000001</v>
      </c>
      <c r="E35" s="17"/>
      <c r="F35" s="17"/>
      <c r="G35" s="17"/>
      <c r="H35" s="19">
        <v>338</v>
      </c>
      <c r="I35" s="19">
        <v>346</v>
      </c>
      <c r="J35" s="20"/>
      <c r="K35" s="20"/>
      <c r="L35" s="21">
        <f t="shared" si="4"/>
        <v>2.3668639053254439</v>
      </c>
      <c r="M35" s="22">
        <f t="shared" si="3"/>
        <v>8</v>
      </c>
      <c r="N35" s="25"/>
    </row>
    <row r="36" spans="1:14" s="14" customFormat="1" hidden="1" x14ac:dyDescent="0.2">
      <c r="A36" s="14">
        <v>364</v>
      </c>
      <c r="B36" s="15">
        <v>229</v>
      </c>
      <c r="C36" s="16" t="s">
        <v>39</v>
      </c>
      <c r="D36" s="17">
        <v>51.33</v>
      </c>
      <c r="E36" s="17"/>
      <c r="F36" s="17"/>
      <c r="G36" s="17"/>
      <c r="H36" s="19"/>
      <c r="I36" s="19"/>
      <c r="J36" s="20">
        <f t="shared" ref="J36:J52" si="6">IF($D36&gt;0,$D36*H36,IF($D$3=0,"Defina el nivel de atención de la IPS",IF($D$3=1,$E36*H36,IF($D$3=2,$F36*H36,IF($D$3=3,$G36*H36,"Error")))))</f>
        <v>0</v>
      </c>
      <c r="K36" s="20">
        <f t="shared" ref="K36:K52" si="7">IF($D36&gt;0,$D36*I36,IF($D$3=0,"Defina el nivel de atención de la IPS",IF($D$3=1,$E36*I36,IF($D$3=2,$F36*I36,IF($D$3=3,$G36*I36,"Error")))))</f>
        <v>0</v>
      </c>
      <c r="L36" s="21" t="e">
        <f t="shared" si="4"/>
        <v>#DIV/0!</v>
      </c>
      <c r="M36" s="22">
        <f t="shared" si="3"/>
        <v>0</v>
      </c>
      <c r="N36" s="25"/>
    </row>
    <row r="37" spans="1:14" s="14" customFormat="1" hidden="1" x14ac:dyDescent="0.2">
      <c r="A37" s="14">
        <v>365</v>
      </c>
      <c r="B37" s="15">
        <v>230</v>
      </c>
      <c r="C37" s="16" t="s">
        <v>40</v>
      </c>
      <c r="D37" s="17">
        <v>108.55</v>
      </c>
      <c r="E37" s="17"/>
      <c r="F37" s="17"/>
      <c r="G37" s="17"/>
      <c r="H37" s="19"/>
      <c r="I37" s="19"/>
      <c r="J37" s="20">
        <f t="shared" si="6"/>
        <v>0</v>
      </c>
      <c r="K37" s="20">
        <f t="shared" si="7"/>
        <v>0</v>
      </c>
      <c r="L37" s="21" t="e">
        <f t="shared" si="4"/>
        <v>#DIV/0!</v>
      </c>
      <c r="M37" s="22">
        <f t="shared" si="3"/>
        <v>0</v>
      </c>
      <c r="N37" s="25"/>
    </row>
    <row r="38" spans="1:14" s="14" customFormat="1" x14ac:dyDescent="0.2">
      <c r="A38" s="14">
        <v>366</v>
      </c>
      <c r="B38" s="15">
        <v>231</v>
      </c>
      <c r="C38" s="16" t="s">
        <v>41</v>
      </c>
      <c r="D38" s="17"/>
      <c r="E38" s="17"/>
      <c r="F38" s="17"/>
      <c r="G38" s="17"/>
      <c r="H38" s="19">
        <v>3773</v>
      </c>
      <c r="I38" s="19">
        <v>4826</v>
      </c>
      <c r="J38" s="20">
        <f t="shared" si="6"/>
        <v>0</v>
      </c>
      <c r="K38" s="20">
        <f t="shared" si="7"/>
        <v>0</v>
      </c>
      <c r="L38" s="21">
        <f t="shared" si="4"/>
        <v>27.90882586800954</v>
      </c>
      <c r="M38" s="22">
        <f t="shared" si="3"/>
        <v>1053</v>
      </c>
      <c r="N38" s="25"/>
    </row>
    <row r="39" spans="1:14" s="14" customFormat="1" x14ac:dyDescent="0.2">
      <c r="A39" s="14">
        <v>367</v>
      </c>
      <c r="B39" s="15">
        <v>232</v>
      </c>
      <c r="C39" s="16" t="s">
        <v>42</v>
      </c>
      <c r="D39" s="17"/>
      <c r="E39" s="17"/>
      <c r="F39" s="17"/>
      <c r="G39" s="17"/>
      <c r="H39" s="19">
        <v>9476</v>
      </c>
      <c r="I39" s="19">
        <v>8556</v>
      </c>
      <c r="J39" s="20">
        <f t="shared" si="6"/>
        <v>0</v>
      </c>
      <c r="K39" s="20">
        <f t="shared" si="7"/>
        <v>0</v>
      </c>
      <c r="L39" s="21">
        <f t="shared" si="4"/>
        <v>-9.7087378640776691</v>
      </c>
      <c r="M39" s="22">
        <f t="shared" si="3"/>
        <v>-920</v>
      </c>
      <c r="N39" s="25"/>
    </row>
    <row r="40" spans="1:14" s="14" customFormat="1" ht="22.5" x14ac:dyDescent="0.2">
      <c r="A40" s="14">
        <v>369</v>
      </c>
      <c r="B40" s="15">
        <v>234</v>
      </c>
      <c r="C40" s="16" t="s">
        <v>43</v>
      </c>
      <c r="D40" s="17"/>
      <c r="E40" s="17">
        <v>82</v>
      </c>
      <c r="F40" s="17">
        <v>138.09</v>
      </c>
      <c r="G40" s="17">
        <v>262.10000000000002</v>
      </c>
      <c r="H40" s="19">
        <v>1560</v>
      </c>
      <c r="I40" s="19">
        <v>1896</v>
      </c>
      <c r="J40" s="20">
        <f t="shared" si="6"/>
        <v>127920</v>
      </c>
      <c r="K40" s="20">
        <f t="shared" si="7"/>
        <v>155472</v>
      </c>
      <c r="L40" s="21">
        <f t="shared" si="4"/>
        <v>21.53846153846154</v>
      </c>
      <c r="M40" s="22">
        <f t="shared" si="3"/>
        <v>336</v>
      </c>
      <c r="N40" s="25"/>
    </row>
    <row r="41" spans="1:14" s="14" customFormat="1" x14ac:dyDescent="0.2">
      <c r="A41" s="14">
        <v>370</v>
      </c>
      <c r="B41" s="15">
        <v>235</v>
      </c>
      <c r="C41" s="16" t="s">
        <v>44</v>
      </c>
      <c r="D41" s="17"/>
      <c r="E41" s="17"/>
      <c r="F41" s="17"/>
      <c r="G41" s="17"/>
      <c r="H41" s="19">
        <v>1560</v>
      </c>
      <c r="I41" s="19">
        <v>1896</v>
      </c>
      <c r="J41" s="20">
        <f t="shared" si="6"/>
        <v>0</v>
      </c>
      <c r="K41" s="20">
        <f t="shared" si="7"/>
        <v>0</v>
      </c>
      <c r="L41" s="21">
        <f t="shared" si="4"/>
        <v>21.53846153846154</v>
      </c>
      <c r="M41" s="22">
        <f t="shared" si="3"/>
        <v>336</v>
      </c>
      <c r="N41" s="25"/>
    </row>
    <row r="42" spans="1:14" s="14" customFormat="1" hidden="1" x14ac:dyDescent="0.2">
      <c r="A42" s="14">
        <v>371</v>
      </c>
      <c r="B42" s="15">
        <v>236</v>
      </c>
      <c r="C42" s="16" t="s">
        <v>45</v>
      </c>
      <c r="D42" s="17"/>
      <c r="E42" s="17"/>
      <c r="F42" s="17"/>
      <c r="G42" s="17"/>
      <c r="H42" s="19"/>
      <c r="I42" s="19"/>
      <c r="J42" s="20">
        <f t="shared" si="6"/>
        <v>0</v>
      </c>
      <c r="K42" s="20">
        <f t="shared" si="7"/>
        <v>0</v>
      </c>
      <c r="L42" s="21" t="e">
        <f t="shared" si="4"/>
        <v>#DIV/0!</v>
      </c>
      <c r="M42" s="22">
        <f t="shared" si="3"/>
        <v>0</v>
      </c>
      <c r="N42" s="25"/>
    </row>
    <row r="43" spans="1:14" s="14" customFormat="1" hidden="1" x14ac:dyDescent="0.2">
      <c r="A43" s="14">
        <v>372</v>
      </c>
      <c r="B43" s="15">
        <v>237</v>
      </c>
      <c r="C43" s="16" t="s">
        <v>46</v>
      </c>
      <c r="D43" s="17"/>
      <c r="E43" s="17"/>
      <c r="F43" s="17"/>
      <c r="G43" s="17"/>
      <c r="H43" s="19"/>
      <c r="I43" s="19"/>
      <c r="J43" s="20">
        <f t="shared" si="6"/>
        <v>0</v>
      </c>
      <c r="K43" s="20">
        <f t="shared" si="7"/>
        <v>0</v>
      </c>
      <c r="L43" s="21" t="e">
        <f t="shared" si="4"/>
        <v>#DIV/0!</v>
      </c>
      <c r="M43" s="22">
        <f t="shared" si="3"/>
        <v>0</v>
      </c>
      <c r="N43" s="25"/>
    </row>
    <row r="44" spans="1:14" s="14" customFormat="1" hidden="1" x14ac:dyDescent="0.2">
      <c r="A44" s="14">
        <v>373</v>
      </c>
      <c r="B44" s="15">
        <v>238</v>
      </c>
      <c r="C44" s="16" t="s">
        <v>47</v>
      </c>
      <c r="D44" s="17"/>
      <c r="E44" s="17"/>
      <c r="F44" s="17"/>
      <c r="G44" s="17"/>
      <c r="H44" s="19"/>
      <c r="I44" s="19"/>
      <c r="J44" s="20">
        <f t="shared" si="6"/>
        <v>0</v>
      </c>
      <c r="K44" s="20">
        <f t="shared" si="7"/>
        <v>0</v>
      </c>
      <c r="L44" s="21" t="e">
        <f t="shared" si="4"/>
        <v>#DIV/0!</v>
      </c>
      <c r="M44" s="22">
        <f t="shared" si="3"/>
        <v>0</v>
      </c>
      <c r="N44" s="25"/>
    </row>
    <row r="45" spans="1:14" s="14" customFormat="1" x14ac:dyDescent="0.2">
      <c r="A45" s="14">
        <v>375</v>
      </c>
      <c r="B45" s="15">
        <v>240</v>
      </c>
      <c r="C45" s="16" t="s">
        <v>48</v>
      </c>
      <c r="D45" s="17"/>
      <c r="E45" s="17">
        <v>1.98</v>
      </c>
      <c r="F45" s="17">
        <v>3.1</v>
      </c>
      <c r="G45" s="17">
        <v>6.98</v>
      </c>
      <c r="H45" s="19">
        <v>94631</v>
      </c>
      <c r="I45" s="19">
        <v>112135</v>
      </c>
      <c r="J45" s="20">
        <f t="shared" si="6"/>
        <v>187369.38</v>
      </c>
      <c r="K45" s="20">
        <f t="shared" si="7"/>
        <v>222027.3</v>
      </c>
      <c r="L45" s="21">
        <f t="shared" si="4"/>
        <v>18.497109826589593</v>
      </c>
      <c r="M45" s="22">
        <f t="shared" si="3"/>
        <v>17504</v>
      </c>
      <c r="N45" s="25"/>
    </row>
    <row r="46" spans="1:14" s="14" customFormat="1" x14ac:dyDescent="0.2">
      <c r="A46" s="14">
        <v>376</v>
      </c>
      <c r="B46" s="15">
        <v>241</v>
      </c>
      <c r="C46" s="16" t="s">
        <v>49</v>
      </c>
      <c r="D46" s="17"/>
      <c r="E46" s="17">
        <v>4.7300000000000004</v>
      </c>
      <c r="F46" s="17">
        <v>6.51</v>
      </c>
      <c r="G46" s="17">
        <v>37.4</v>
      </c>
      <c r="H46" s="19">
        <v>3498</v>
      </c>
      <c r="I46" s="19">
        <v>2744</v>
      </c>
      <c r="J46" s="20">
        <f t="shared" si="6"/>
        <v>16545.54</v>
      </c>
      <c r="K46" s="20">
        <f t="shared" si="7"/>
        <v>12979.12</v>
      </c>
      <c r="L46" s="21">
        <f t="shared" si="4"/>
        <v>-21.555174385363067</v>
      </c>
      <c r="M46" s="22">
        <f t="shared" si="3"/>
        <v>-754</v>
      </c>
      <c r="N46" s="25"/>
    </row>
    <row r="47" spans="1:14" s="14" customFormat="1" ht="22.5" hidden="1" x14ac:dyDescent="0.2">
      <c r="A47" s="14">
        <v>433</v>
      </c>
      <c r="B47" s="15">
        <v>414</v>
      </c>
      <c r="C47" s="16" t="s">
        <v>50</v>
      </c>
      <c r="D47" s="17"/>
      <c r="E47" s="17"/>
      <c r="F47" s="17"/>
      <c r="G47" s="17"/>
      <c r="H47" s="19"/>
      <c r="I47" s="19"/>
      <c r="J47" s="20">
        <f t="shared" si="6"/>
        <v>0</v>
      </c>
      <c r="K47" s="20">
        <f t="shared" si="7"/>
        <v>0</v>
      </c>
      <c r="L47" s="21" t="e">
        <f t="shared" si="4"/>
        <v>#DIV/0!</v>
      </c>
      <c r="M47" s="22">
        <f t="shared" si="3"/>
        <v>0</v>
      </c>
      <c r="N47" s="25"/>
    </row>
    <row r="48" spans="1:14" s="14" customFormat="1" ht="22.5" hidden="1" x14ac:dyDescent="0.2">
      <c r="A48" s="14">
        <v>432</v>
      </c>
      <c r="B48" s="15">
        <v>415</v>
      </c>
      <c r="C48" s="16" t="s">
        <v>51</v>
      </c>
      <c r="D48" s="17"/>
      <c r="E48" s="17"/>
      <c r="F48" s="17"/>
      <c r="G48" s="17"/>
      <c r="H48" s="19"/>
      <c r="I48" s="19"/>
      <c r="J48" s="20">
        <f t="shared" si="6"/>
        <v>0</v>
      </c>
      <c r="K48" s="20">
        <f t="shared" si="7"/>
        <v>0</v>
      </c>
      <c r="L48" s="21" t="e">
        <f t="shared" si="4"/>
        <v>#DIV/0!</v>
      </c>
      <c r="M48" s="22">
        <f t="shared" si="3"/>
        <v>0</v>
      </c>
      <c r="N48" s="25"/>
    </row>
    <row r="49" spans="1:13" s="14" customFormat="1" ht="22.5" hidden="1" x14ac:dyDescent="0.2">
      <c r="A49" s="14">
        <v>431</v>
      </c>
      <c r="B49" s="15">
        <v>416</v>
      </c>
      <c r="C49" s="16" t="s">
        <v>52</v>
      </c>
      <c r="D49" s="17"/>
      <c r="E49" s="17"/>
      <c r="F49" s="17"/>
      <c r="G49" s="17"/>
      <c r="H49" s="19"/>
      <c r="I49" s="19"/>
      <c r="J49" s="20">
        <f t="shared" si="6"/>
        <v>0</v>
      </c>
      <c r="K49" s="20">
        <f t="shared" si="7"/>
        <v>0</v>
      </c>
      <c r="L49" s="21" t="e">
        <f t="shared" si="4"/>
        <v>#DIV/0!</v>
      </c>
      <c r="M49" s="22">
        <f t="shared" si="3"/>
        <v>0</v>
      </c>
    </row>
    <row r="50" spans="1:13" s="14" customFormat="1" ht="22.5" x14ac:dyDescent="0.2">
      <c r="A50" s="14">
        <v>904</v>
      </c>
      <c r="B50" s="15">
        <v>900</v>
      </c>
      <c r="C50" s="16" t="s">
        <v>53</v>
      </c>
      <c r="D50" s="17">
        <v>2.3660000000000001</v>
      </c>
      <c r="E50" s="17"/>
      <c r="F50" s="17"/>
      <c r="G50" s="17"/>
      <c r="H50" s="18">
        <v>42267</v>
      </c>
      <c r="I50" s="18">
        <v>31872</v>
      </c>
      <c r="J50" s="20">
        <f t="shared" si="6"/>
        <v>100003.72200000001</v>
      </c>
      <c r="K50" s="20">
        <f t="shared" si="7"/>
        <v>75409.152000000002</v>
      </c>
      <c r="L50" s="21">
        <f t="shared" si="4"/>
        <v>-24.593654624174889</v>
      </c>
      <c r="M50" s="22">
        <f t="shared" si="3"/>
        <v>-10395</v>
      </c>
    </row>
    <row r="51" spans="1:13" s="14" customFormat="1" ht="18.75" customHeight="1" x14ac:dyDescent="0.2">
      <c r="A51" s="14">
        <v>905</v>
      </c>
      <c r="B51" s="15">
        <v>901</v>
      </c>
      <c r="C51" s="16" t="s">
        <v>54</v>
      </c>
      <c r="D51" s="17">
        <v>1.82</v>
      </c>
      <c r="E51" s="17"/>
      <c r="F51" s="17"/>
      <c r="G51" s="17"/>
      <c r="H51" s="19">
        <v>7903</v>
      </c>
      <c r="I51" s="19">
        <v>9639</v>
      </c>
      <c r="J51" s="20">
        <f t="shared" si="6"/>
        <v>14383.460000000001</v>
      </c>
      <c r="K51" s="20">
        <f t="shared" si="7"/>
        <v>17542.98</v>
      </c>
      <c r="L51" s="21">
        <f t="shared" si="4"/>
        <v>21.966341895482728</v>
      </c>
      <c r="M51" s="22">
        <f t="shared" si="3"/>
        <v>1736</v>
      </c>
    </row>
    <row r="52" spans="1:13" s="14" customFormat="1" ht="22.5" x14ac:dyDescent="0.2">
      <c r="A52" s="14">
        <v>903</v>
      </c>
      <c r="B52" s="15">
        <v>902</v>
      </c>
      <c r="C52" s="16" t="s">
        <v>55</v>
      </c>
      <c r="D52" s="17">
        <v>0.75</v>
      </c>
      <c r="E52" s="17"/>
      <c r="F52" s="17"/>
      <c r="G52" s="17"/>
      <c r="H52" s="19">
        <v>3462</v>
      </c>
      <c r="I52" s="19">
        <v>2738</v>
      </c>
      <c r="J52" s="20">
        <f t="shared" si="6"/>
        <v>2596.5</v>
      </c>
      <c r="K52" s="20">
        <f t="shared" si="7"/>
        <v>2053.5</v>
      </c>
      <c r="L52" s="21">
        <f t="shared" si="4"/>
        <v>-20.912767186597343</v>
      </c>
      <c r="M52" s="22">
        <f t="shared" si="3"/>
        <v>-724</v>
      </c>
    </row>
    <row r="53" spans="1:13" ht="24.75" customHeight="1" x14ac:dyDescent="0.2">
      <c r="B53" s="26"/>
      <c r="C53" s="27" t="s">
        <v>56</v>
      </c>
      <c r="D53" s="28"/>
      <c r="E53" s="28"/>
      <c r="F53" s="28"/>
      <c r="G53" s="28"/>
      <c r="H53" s="63" t="s">
        <v>57</v>
      </c>
      <c r="I53" s="63"/>
      <c r="J53" s="24">
        <f>SUM(J7:J52)</f>
        <v>636522.2919999999</v>
      </c>
      <c r="K53" s="24">
        <f>SUM(K7:K52)</f>
        <v>735322.53200000001</v>
      </c>
      <c r="L53" s="29">
        <f>(K53-J53)/J53*100</f>
        <v>15.521882146430798</v>
      </c>
      <c r="M53" s="30"/>
    </row>
  </sheetData>
  <mergeCells count="7">
    <mergeCell ref="M5:M6"/>
    <mergeCell ref="H53:I53"/>
    <mergeCell ref="C5:D5"/>
    <mergeCell ref="E5:G5"/>
    <mergeCell ref="H5:I5"/>
    <mergeCell ref="J5:K5"/>
    <mergeCell ref="L5:L6"/>
  </mergeCells>
  <dataValidations count="1">
    <dataValidation allowBlank="1" showInputMessage="1" showErrorMessage="1" prompt="Año anterior al que está analizando" sqref="H6:K6">
      <formula1>0</formula1>
      <formula2>0</formula2>
    </dataValidation>
  </dataValidations>
  <pageMargins left="0.17013888888888901" right="0.17013888888888901" top="0.45" bottom="0.32986111111111099" header="0.51180555555555496" footer="0.51180555555555496"/>
  <pageSetup firstPageNumber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Seleccione el nivel de atención del hospital que va a analizar de la lista dsiponible">
          <x14:formula1>
            <xm:f>'C:\users\estadistica1\downloads\[formato evaluacion  anual 2012-2013 def..xls]10. uvr '!#REF!</xm:f>
          </x14:formula1>
          <x14:formula2>
            <xm:f>0</xm:f>
          </x14:formula2>
          <xm:sqref>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topLeftCell="A43" zoomScale="110" zoomScaleNormal="110" workbookViewId="0">
      <selection activeCell="H63" sqref="H63"/>
    </sheetView>
  </sheetViews>
  <sheetFormatPr baseColWidth="10" defaultColWidth="9.140625" defaultRowHeight="12.75" x14ac:dyDescent="0.2"/>
  <cols>
    <col min="1" max="1" width="45.7109375" customWidth="1"/>
    <col min="2" max="2" width="11.28515625" customWidth="1"/>
    <col min="3" max="3" width="11.140625" customWidth="1"/>
    <col min="4" max="4" width="10.42578125" customWidth="1"/>
    <col min="5" max="5" width="10.85546875" customWidth="1"/>
    <col min="6" max="6" width="6.140625" style="31" customWidth="1"/>
    <col min="7" max="1025" width="10.7109375" customWidth="1"/>
  </cols>
  <sheetData>
    <row r="1" spans="1:10" x14ac:dyDescent="0.2">
      <c r="A1" s="32" t="s">
        <v>0</v>
      </c>
      <c r="B1" s="32"/>
      <c r="C1" s="32"/>
      <c r="D1" s="32"/>
      <c r="E1" s="32"/>
      <c r="F1" s="33"/>
    </row>
    <row r="2" spans="1:10" x14ac:dyDescent="0.2">
      <c r="A2" s="32" t="s">
        <v>98</v>
      </c>
      <c r="B2" s="32"/>
      <c r="C2" s="32"/>
      <c r="D2" s="32"/>
      <c r="E2" s="32"/>
      <c r="F2" s="33"/>
    </row>
    <row r="3" spans="1:10" x14ac:dyDescent="0.2">
      <c r="A3" s="32"/>
      <c r="B3" s="32"/>
      <c r="C3" s="32"/>
      <c r="D3" s="32"/>
      <c r="E3" s="32"/>
      <c r="F3" s="33"/>
    </row>
    <row r="4" spans="1:10" x14ac:dyDescent="0.2">
      <c r="A4" s="34" t="s">
        <v>58</v>
      </c>
      <c r="B4" s="34" t="s">
        <v>59</v>
      </c>
      <c r="C4" s="34" t="s">
        <v>60</v>
      </c>
      <c r="D4" s="34" t="s">
        <v>61</v>
      </c>
      <c r="E4" s="34" t="s">
        <v>62</v>
      </c>
      <c r="F4" s="35"/>
    </row>
    <row r="5" spans="1:10" x14ac:dyDescent="0.2">
      <c r="A5" s="36" t="s">
        <v>10</v>
      </c>
      <c r="B5" s="37">
        <v>17858</v>
      </c>
      <c r="C5" s="37">
        <v>5799</v>
      </c>
      <c r="D5" s="37">
        <v>51285</v>
      </c>
      <c r="E5" s="57">
        <v>74942</v>
      </c>
      <c r="F5" s="38"/>
      <c r="G5" s="61"/>
      <c r="H5" s="56"/>
      <c r="I5" s="56"/>
      <c r="J5" s="56"/>
    </row>
    <row r="6" spans="1:10" ht="22.5" x14ac:dyDescent="0.2">
      <c r="A6" s="36" t="s">
        <v>11</v>
      </c>
      <c r="B6" s="37">
        <v>908</v>
      </c>
      <c r="C6" s="37">
        <v>609</v>
      </c>
      <c r="D6" s="37">
        <v>926</v>
      </c>
      <c r="E6" s="57">
        <v>2443</v>
      </c>
      <c r="F6" s="38"/>
      <c r="G6" s="56"/>
      <c r="H6" s="56"/>
      <c r="I6" s="56"/>
      <c r="J6" s="56"/>
    </row>
    <row r="7" spans="1:10" ht="22.5" x14ac:dyDescent="0.2">
      <c r="A7" s="36" t="s">
        <v>55</v>
      </c>
      <c r="B7" s="37">
        <v>864</v>
      </c>
      <c r="C7" s="37">
        <v>525</v>
      </c>
      <c r="D7" s="37">
        <v>1349</v>
      </c>
      <c r="E7" s="57">
        <v>2738</v>
      </c>
      <c r="F7" s="38"/>
      <c r="G7" s="56"/>
      <c r="H7" s="56"/>
      <c r="I7" s="56"/>
      <c r="J7" s="56"/>
    </row>
    <row r="8" spans="1:10" x14ac:dyDescent="0.2">
      <c r="A8" s="36" t="s">
        <v>12</v>
      </c>
      <c r="B8" s="37">
        <v>1123</v>
      </c>
      <c r="C8" s="37">
        <v>712</v>
      </c>
      <c r="D8" s="37">
        <v>1180</v>
      </c>
      <c r="E8" s="57">
        <v>3015</v>
      </c>
      <c r="F8" s="38"/>
      <c r="G8" s="56"/>
      <c r="H8" s="56"/>
      <c r="I8" s="56"/>
      <c r="J8" s="56"/>
    </row>
    <row r="9" spans="1:10" x14ac:dyDescent="0.2">
      <c r="A9" s="36" t="s">
        <v>13</v>
      </c>
      <c r="B9" s="37">
        <v>16569</v>
      </c>
      <c r="C9" s="37">
        <v>10637</v>
      </c>
      <c r="D9" s="37">
        <v>14838</v>
      </c>
      <c r="E9" s="57">
        <v>42044</v>
      </c>
      <c r="F9" s="38"/>
      <c r="G9" s="56"/>
      <c r="H9" s="56"/>
      <c r="I9" s="56"/>
      <c r="J9" s="56"/>
    </row>
    <row r="10" spans="1:10" x14ac:dyDescent="0.2">
      <c r="A10" s="36" t="s">
        <v>14</v>
      </c>
      <c r="B10" s="37">
        <v>4377</v>
      </c>
      <c r="C10" s="37">
        <v>3570</v>
      </c>
      <c r="D10" s="37">
        <v>3430</v>
      </c>
      <c r="E10" s="57">
        <v>11377</v>
      </c>
      <c r="F10" s="38"/>
      <c r="G10" s="56"/>
      <c r="H10" s="56"/>
      <c r="I10" s="56"/>
      <c r="J10" s="56"/>
    </row>
    <row r="11" spans="1:10" x14ac:dyDescent="0.2">
      <c r="A11" s="36" t="s">
        <v>15</v>
      </c>
      <c r="B11" s="37">
        <v>239</v>
      </c>
      <c r="C11" s="37">
        <v>0</v>
      </c>
      <c r="D11" s="37">
        <v>1909</v>
      </c>
      <c r="E11" s="57">
        <v>2148</v>
      </c>
      <c r="F11" s="38"/>
      <c r="G11" s="56"/>
      <c r="H11" s="56"/>
      <c r="I11" s="56"/>
      <c r="J11" s="56"/>
    </row>
    <row r="12" spans="1:10" hidden="1" x14ac:dyDescent="0.2">
      <c r="A12" s="36" t="s">
        <v>16</v>
      </c>
      <c r="B12" s="37">
        <v>0</v>
      </c>
      <c r="C12" s="37">
        <v>0</v>
      </c>
      <c r="D12" s="37">
        <v>0</v>
      </c>
      <c r="E12" s="37">
        <v>0</v>
      </c>
      <c r="F12" s="38"/>
      <c r="G12" s="56"/>
      <c r="H12" s="56"/>
      <c r="I12" s="56"/>
      <c r="J12" s="56"/>
    </row>
    <row r="13" spans="1:10" ht="33.75" x14ac:dyDescent="0.2">
      <c r="A13" s="36" t="s">
        <v>17</v>
      </c>
      <c r="B13" s="37">
        <v>348</v>
      </c>
      <c r="C13" s="37">
        <v>229</v>
      </c>
      <c r="D13" s="37">
        <v>3795</v>
      </c>
      <c r="E13" s="37">
        <v>4372</v>
      </c>
      <c r="F13" s="38"/>
      <c r="G13" s="56"/>
      <c r="H13" s="56"/>
      <c r="I13" s="56"/>
      <c r="J13" s="56"/>
    </row>
    <row r="14" spans="1:10" x14ac:dyDescent="0.2">
      <c r="A14" s="36" t="s">
        <v>18</v>
      </c>
      <c r="B14" s="37">
        <v>1941</v>
      </c>
      <c r="C14" s="37">
        <v>2195</v>
      </c>
      <c r="D14" s="37">
        <v>3400</v>
      </c>
      <c r="E14" s="37">
        <v>7536</v>
      </c>
      <c r="F14" s="38"/>
      <c r="G14" s="56"/>
      <c r="H14" s="56"/>
      <c r="I14" s="56"/>
      <c r="J14" s="56"/>
    </row>
    <row r="15" spans="1:10" x14ac:dyDescent="0.2">
      <c r="A15" s="36" t="s">
        <v>19</v>
      </c>
      <c r="B15" s="37">
        <v>4462</v>
      </c>
      <c r="C15" s="37">
        <v>7834</v>
      </c>
      <c r="D15" s="37">
        <v>9879</v>
      </c>
      <c r="E15" s="37">
        <v>22175</v>
      </c>
      <c r="F15" s="38"/>
      <c r="G15" s="56"/>
      <c r="H15" s="56"/>
      <c r="I15" s="56"/>
      <c r="J15" s="56"/>
    </row>
    <row r="16" spans="1:10" x14ac:dyDescent="0.2">
      <c r="A16" s="36" t="s">
        <v>20</v>
      </c>
      <c r="B16" s="37">
        <v>619</v>
      </c>
      <c r="C16" s="37">
        <v>716</v>
      </c>
      <c r="D16" s="37">
        <v>1027</v>
      </c>
      <c r="E16" s="37">
        <v>2362</v>
      </c>
      <c r="F16" s="38"/>
      <c r="G16" s="56"/>
      <c r="H16" s="56"/>
      <c r="I16" s="56"/>
      <c r="J16" s="56"/>
    </row>
    <row r="17" spans="1:10" x14ac:dyDescent="0.2">
      <c r="A17" s="36" t="s">
        <v>21</v>
      </c>
      <c r="B17" s="37">
        <v>1287</v>
      </c>
      <c r="C17" s="37">
        <v>2119</v>
      </c>
      <c r="D17" s="37">
        <v>3157</v>
      </c>
      <c r="E17" s="37">
        <v>6563</v>
      </c>
      <c r="F17" s="38"/>
      <c r="G17" s="56"/>
      <c r="H17" s="56"/>
      <c r="I17" s="56"/>
      <c r="J17" s="56"/>
    </row>
    <row r="18" spans="1:10" x14ac:dyDescent="0.2">
      <c r="A18" s="36" t="s">
        <v>22</v>
      </c>
      <c r="B18" s="37">
        <v>1656</v>
      </c>
      <c r="C18" s="37">
        <v>1327</v>
      </c>
      <c r="D18" s="37">
        <v>2289</v>
      </c>
      <c r="E18" s="37">
        <v>5272</v>
      </c>
      <c r="F18" s="38"/>
      <c r="G18" s="56"/>
      <c r="H18" s="56"/>
      <c r="I18" s="56"/>
      <c r="J18" s="56"/>
    </row>
    <row r="19" spans="1:10" x14ac:dyDescent="0.2">
      <c r="A19" s="36" t="s">
        <v>23</v>
      </c>
      <c r="B19" s="37">
        <v>368</v>
      </c>
      <c r="C19" s="37">
        <v>503</v>
      </c>
      <c r="D19" s="37">
        <v>763</v>
      </c>
      <c r="E19" s="37">
        <v>1634</v>
      </c>
      <c r="F19" s="38"/>
      <c r="G19" s="56"/>
      <c r="H19" s="56"/>
      <c r="I19" s="56"/>
      <c r="J19" s="56"/>
    </row>
    <row r="20" spans="1:10" x14ac:dyDescent="0.2">
      <c r="A20" s="36" t="s">
        <v>24</v>
      </c>
      <c r="B20" s="37">
        <v>109</v>
      </c>
      <c r="C20" s="37">
        <v>0</v>
      </c>
      <c r="D20" s="37">
        <v>1</v>
      </c>
      <c r="E20" s="37">
        <v>110</v>
      </c>
      <c r="F20" s="38"/>
      <c r="G20" s="56"/>
      <c r="H20" s="56"/>
      <c r="I20" s="56"/>
      <c r="J20" s="56"/>
    </row>
    <row r="21" spans="1:10" x14ac:dyDescent="0.2">
      <c r="A21" s="36" t="s">
        <v>26</v>
      </c>
      <c r="B21" s="37">
        <v>858</v>
      </c>
      <c r="C21" s="37">
        <v>545</v>
      </c>
      <c r="D21" s="37">
        <v>772</v>
      </c>
      <c r="E21" s="37">
        <v>2175</v>
      </c>
      <c r="F21" s="38"/>
      <c r="G21" s="56"/>
      <c r="H21" s="56"/>
      <c r="I21" s="56"/>
      <c r="J21" s="56"/>
    </row>
    <row r="22" spans="1:10" ht="22.5" x14ac:dyDescent="0.2">
      <c r="A22" s="36" t="s">
        <v>63</v>
      </c>
      <c r="B22" s="37">
        <v>244</v>
      </c>
      <c r="C22" s="37">
        <v>4</v>
      </c>
      <c r="D22" s="37">
        <v>0</v>
      </c>
      <c r="E22" s="37">
        <v>248</v>
      </c>
      <c r="F22" s="38"/>
      <c r="G22" s="56"/>
      <c r="H22" s="56"/>
      <c r="I22" s="56"/>
      <c r="J22" s="56"/>
    </row>
    <row r="23" spans="1:10" ht="22.5" hidden="1" x14ac:dyDescent="0.2">
      <c r="A23" s="36" t="s">
        <v>64</v>
      </c>
      <c r="B23" s="37">
        <v>0</v>
      </c>
      <c r="C23" s="37">
        <v>0</v>
      </c>
      <c r="D23" s="37">
        <v>0</v>
      </c>
      <c r="E23" s="37">
        <v>0</v>
      </c>
      <c r="F23" s="38"/>
      <c r="G23" s="56"/>
      <c r="H23" s="56"/>
      <c r="I23" s="56"/>
      <c r="J23" s="56"/>
    </row>
    <row r="24" spans="1:10" ht="22.5" x14ac:dyDescent="0.2">
      <c r="A24" s="36" t="s">
        <v>65</v>
      </c>
      <c r="B24" s="37">
        <v>561</v>
      </c>
      <c r="C24" s="37">
        <v>518</v>
      </c>
      <c r="D24" s="37">
        <v>739</v>
      </c>
      <c r="E24" s="37">
        <v>1818</v>
      </c>
      <c r="F24" s="38"/>
      <c r="G24" s="56"/>
      <c r="H24" s="56"/>
      <c r="I24" s="56"/>
      <c r="J24" s="56"/>
    </row>
    <row r="25" spans="1:10" x14ac:dyDescent="0.2">
      <c r="A25" s="36" t="s">
        <v>66</v>
      </c>
      <c r="B25" s="37">
        <v>53</v>
      </c>
      <c r="C25" s="37">
        <v>23</v>
      </c>
      <c r="D25" s="37">
        <v>33</v>
      </c>
      <c r="E25" s="37">
        <v>109</v>
      </c>
      <c r="F25" s="38"/>
      <c r="G25" s="56"/>
      <c r="H25" s="56"/>
      <c r="I25" s="56"/>
      <c r="J25" s="56"/>
    </row>
    <row r="26" spans="1:10" x14ac:dyDescent="0.2">
      <c r="A26" s="36" t="s">
        <v>31</v>
      </c>
      <c r="B26" s="37">
        <v>1375</v>
      </c>
      <c r="C26" s="37">
        <v>406</v>
      </c>
      <c r="D26" s="37">
        <v>684</v>
      </c>
      <c r="E26" s="37">
        <v>2465</v>
      </c>
      <c r="F26" s="38"/>
      <c r="G26" s="56"/>
      <c r="H26" s="56"/>
      <c r="I26" s="56"/>
      <c r="J26" s="56"/>
    </row>
    <row r="27" spans="1:10" hidden="1" x14ac:dyDescent="0.2">
      <c r="A27" s="36" t="s">
        <v>32</v>
      </c>
      <c r="B27" s="37">
        <v>0</v>
      </c>
      <c r="C27" s="37">
        <v>0</v>
      </c>
      <c r="D27" s="37">
        <v>0</v>
      </c>
      <c r="E27" s="37">
        <v>0</v>
      </c>
      <c r="F27" s="38"/>
      <c r="G27" s="56"/>
      <c r="H27" s="56"/>
      <c r="I27" s="56"/>
      <c r="J27" s="56"/>
    </row>
    <row r="28" spans="1:10" hidden="1" x14ac:dyDescent="0.2">
      <c r="A28" s="36" t="s">
        <v>33</v>
      </c>
      <c r="B28" s="37">
        <v>0</v>
      </c>
      <c r="C28" s="37">
        <v>0</v>
      </c>
      <c r="D28" s="37">
        <v>0</v>
      </c>
      <c r="E28" s="37">
        <v>0</v>
      </c>
      <c r="F28" s="38"/>
      <c r="G28" s="56"/>
      <c r="H28" s="56"/>
      <c r="I28" s="56"/>
      <c r="J28" s="56"/>
    </row>
    <row r="29" spans="1:10" x14ac:dyDescent="0.2">
      <c r="A29" s="36" t="s">
        <v>34</v>
      </c>
      <c r="B29" s="37">
        <v>1652</v>
      </c>
      <c r="C29" s="37">
        <v>1244</v>
      </c>
      <c r="D29" s="37">
        <v>1930</v>
      </c>
      <c r="E29" s="37">
        <v>4826</v>
      </c>
      <c r="F29" s="38"/>
      <c r="G29" s="56"/>
      <c r="H29" s="56"/>
      <c r="I29" s="56"/>
      <c r="J29" s="56"/>
    </row>
    <row r="30" spans="1:10" ht="22.5" x14ac:dyDescent="0.2">
      <c r="A30" s="36" t="s">
        <v>67</v>
      </c>
      <c r="B30" s="37">
        <v>340</v>
      </c>
      <c r="C30" s="37">
        <v>4</v>
      </c>
      <c r="D30" s="37">
        <v>0</v>
      </c>
      <c r="E30" s="37">
        <v>344</v>
      </c>
      <c r="F30" s="38"/>
      <c r="G30" s="56"/>
      <c r="H30" s="56"/>
      <c r="I30" s="56"/>
      <c r="J30" s="56"/>
    </row>
    <row r="31" spans="1:10" ht="22.5" hidden="1" x14ac:dyDescent="0.2">
      <c r="A31" s="36" t="s">
        <v>68</v>
      </c>
      <c r="B31" s="37">
        <v>0</v>
      </c>
      <c r="C31" s="37">
        <v>0</v>
      </c>
      <c r="D31" s="37">
        <v>0</v>
      </c>
      <c r="E31" s="37">
        <v>0</v>
      </c>
      <c r="F31" s="38"/>
      <c r="G31" s="56"/>
      <c r="H31" s="56"/>
      <c r="I31" s="56"/>
      <c r="J31" s="56"/>
    </row>
    <row r="32" spans="1:10" ht="22.5" x14ac:dyDescent="0.2">
      <c r="A32" s="36" t="s">
        <v>69</v>
      </c>
      <c r="B32" s="37">
        <v>1129</v>
      </c>
      <c r="C32" s="37">
        <v>1159</v>
      </c>
      <c r="D32" s="37">
        <v>1848</v>
      </c>
      <c r="E32" s="37">
        <v>4136</v>
      </c>
      <c r="F32" s="38"/>
      <c r="G32" s="56"/>
      <c r="H32" s="56"/>
      <c r="I32" s="56"/>
      <c r="J32" s="56"/>
    </row>
    <row r="33" spans="1:10" x14ac:dyDescent="0.2">
      <c r="A33" s="36" t="s">
        <v>70</v>
      </c>
      <c r="B33" s="37">
        <v>183</v>
      </c>
      <c r="C33" s="37">
        <v>81</v>
      </c>
      <c r="D33" s="37">
        <v>82</v>
      </c>
      <c r="E33" s="37">
        <v>346</v>
      </c>
      <c r="F33" s="38"/>
      <c r="G33" s="56"/>
      <c r="H33" s="56"/>
      <c r="I33" s="56"/>
      <c r="J33" s="56"/>
    </row>
    <row r="34" spans="1:10" hidden="1" x14ac:dyDescent="0.2">
      <c r="A34" s="36" t="s">
        <v>71</v>
      </c>
      <c r="B34" s="37">
        <v>0</v>
      </c>
      <c r="C34" s="37">
        <v>0</v>
      </c>
      <c r="D34" s="37">
        <v>0</v>
      </c>
      <c r="E34" s="37">
        <v>0</v>
      </c>
      <c r="F34" s="38"/>
      <c r="G34" s="56"/>
      <c r="H34" s="56"/>
      <c r="I34" s="56"/>
      <c r="J34" s="56"/>
    </row>
    <row r="35" spans="1:10" hidden="1" x14ac:dyDescent="0.2">
      <c r="A35" s="36" t="s">
        <v>40</v>
      </c>
      <c r="B35" s="37">
        <v>0</v>
      </c>
      <c r="C35" s="37">
        <v>0</v>
      </c>
      <c r="D35" s="37">
        <v>0</v>
      </c>
      <c r="E35" s="57">
        <v>0</v>
      </c>
      <c r="F35" s="38"/>
      <c r="G35" s="56"/>
      <c r="H35" s="56"/>
      <c r="I35" s="56"/>
      <c r="J35" s="56"/>
    </row>
    <row r="36" spans="1:10" x14ac:dyDescent="0.2">
      <c r="A36" s="36" t="s">
        <v>41</v>
      </c>
      <c r="B36" s="37">
        <v>1652</v>
      </c>
      <c r="C36" s="37">
        <v>1244</v>
      </c>
      <c r="D36" s="37">
        <v>1930</v>
      </c>
      <c r="E36" s="57">
        <v>4826</v>
      </c>
      <c r="F36" s="38"/>
      <c r="G36" s="56"/>
      <c r="H36" s="56"/>
      <c r="I36" s="56"/>
      <c r="J36" s="56"/>
    </row>
    <row r="37" spans="1:10" x14ac:dyDescent="0.2">
      <c r="A37" s="36" t="s">
        <v>42</v>
      </c>
      <c r="B37" s="37">
        <v>1472</v>
      </c>
      <c r="C37" s="37">
        <v>2484</v>
      </c>
      <c r="D37" s="37">
        <v>4600</v>
      </c>
      <c r="E37" s="57">
        <v>8556</v>
      </c>
      <c r="F37" s="38"/>
      <c r="G37" s="56"/>
      <c r="H37" s="56"/>
      <c r="I37" s="56"/>
      <c r="J37" s="56"/>
    </row>
    <row r="38" spans="1:10" x14ac:dyDescent="0.2">
      <c r="A38" s="36" t="s">
        <v>72</v>
      </c>
      <c r="B38" s="37">
        <v>634</v>
      </c>
      <c r="C38" s="37">
        <v>608</v>
      </c>
      <c r="D38" s="37">
        <v>654</v>
      </c>
      <c r="E38" s="57">
        <v>1896</v>
      </c>
      <c r="F38" s="38"/>
      <c r="G38" s="56"/>
      <c r="H38" s="56"/>
      <c r="I38" s="56"/>
      <c r="J38" s="56"/>
    </row>
    <row r="39" spans="1:10" x14ac:dyDescent="0.2">
      <c r="A39" s="36" t="s">
        <v>73</v>
      </c>
      <c r="B39" s="37">
        <v>634</v>
      </c>
      <c r="C39" s="37">
        <v>608</v>
      </c>
      <c r="D39" s="37">
        <v>654</v>
      </c>
      <c r="E39" s="57">
        <v>1896</v>
      </c>
      <c r="F39" s="38"/>
      <c r="G39" s="56"/>
      <c r="H39" s="56"/>
      <c r="I39" s="56"/>
      <c r="J39" s="56"/>
    </row>
    <row r="40" spans="1:10" hidden="1" x14ac:dyDescent="0.2">
      <c r="A40" s="36" t="s">
        <v>74</v>
      </c>
      <c r="B40" s="37">
        <v>0</v>
      </c>
      <c r="C40" s="37">
        <v>0</v>
      </c>
      <c r="D40" s="37">
        <v>0</v>
      </c>
      <c r="E40" s="57">
        <v>0</v>
      </c>
      <c r="F40" s="38"/>
      <c r="G40" s="56"/>
      <c r="H40" s="56"/>
      <c r="I40" s="56"/>
      <c r="J40" s="56"/>
    </row>
    <row r="41" spans="1:10" hidden="1" x14ac:dyDescent="0.2">
      <c r="A41" s="36" t="s">
        <v>75</v>
      </c>
      <c r="B41" s="37">
        <v>0</v>
      </c>
      <c r="C41" s="37">
        <v>0</v>
      </c>
      <c r="D41" s="37">
        <v>0</v>
      </c>
      <c r="E41" s="57">
        <v>0</v>
      </c>
      <c r="F41" s="38"/>
      <c r="G41" s="56"/>
      <c r="H41" s="56"/>
      <c r="I41" s="56"/>
      <c r="J41" s="56"/>
    </row>
    <row r="42" spans="1:10" hidden="1" x14ac:dyDescent="0.2">
      <c r="A42" s="36" t="s">
        <v>76</v>
      </c>
      <c r="B42" s="37">
        <v>0</v>
      </c>
      <c r="C42" s="37">
        <v>0</v>
      </c>
      <c r="D42" s="37">
        <v>0</v>
      </c>
      <c r="E42" s="57">
        <v>0</v>
      </c>
      <c r="F42" s="38"/>
      <c r="G42" s="56"/>
      <c r="H42" s="56"/>
      <c r="I42" s="56"/>
      <c r="J42" s="56"/>
    </row>
    <row r="43" spans="1:10" x14ac:dyDescent="0.2">
      <c r="A43" s="36" t="s">
        <v>48</v>
      </c>
      <c r="B43" s="37">
        <v>47717</v>
      </c>
      <c r="C43" s="37">
        <v>24414</v>
      </c>
      <c r="D43" s="37">
        <v>40004</v>
      </c>
      <c r="E43" s="57">
        <v>112135</v>
      </c>
      <c r="F43" s="38"/>
      <c r="G43" s="56"/>
      <c r="H43" s="56"/>
      <c r="I43" s="56"/>
      <c r="J43" s="56"/>
    </row>
    <row r="44" spans="1:10" x14ac:dyDescent="0.2">
      <c r="A44" s="36" t="s">
        <v>49</v>
      </c>
      <c r="B44" s="37">
        <v>451</v>
      </c>
      <c r="C44" s="37">
        <v>548</v>
      </c>
      <c r="D44" s="37">
        <v>1745</v>
      </c>
      <c r="E44" s="57">
        <v>2744</v>
      </c>
      <c r="F44" s="38"/>
      <c r="G44" s="56"/>
      <c r="H44" s="56"/>
      <c r="I44" s="56"/>
      <c r="J44" s="56"/>
    </row>
    <row r="45" spans="1:10" x14ac:dyDescent="0.2">
      <c r="A45" s="36" t="s">
        <v>50</v>
      </c>
      <c r="B45" s="37">
        <v>0</v>
      </c>
      <c r="C45" s="37">
        <v>0</v>
      </c>
      <c r="D45" s="37">
        <v>0</v>
      </c>
      <c r="E45" s="57">
        <v>0</v>
      </c>
      <c r="F45" s="38"/>
      <c r="G45" s="56"/>
      <c r="H45" s="56"/>
      <c r="I45" s="56"/>
      <c r="J45" s="56"/>
    </row>
    <row r="46" spans="1:10" x14ac:dyDescent="0.2">
      <c r="A46" s="36" t="s">
        <v>51</v>
      </c>
      <c r="B46" s="37">
        <v>0</v>
      </c>
      <c r="C46" s="37">
        <v>0</v>
      </c>
      <c r="D46" s="37">
        <v>0</v>
      </c>
      <c r="E46" s="37">
        <v>0</v>
      </c>
      <c r="F46" s="38"/>
      <c r="G46" s="56"/>
      <c r="H46" s="56"/>
      <c r="I46" s="56"/>
      <c r="J46" s="56"/>
    </row>
    <row r="47" spans="1:10" ht="22.5" x14ac:dyDescent="0.2">
      <c r="A47" s="36" t="s">
        <v>52</v>
      </c>
      <c r="B47" s="37">
        <v>0</v>
      </c>
      <c r="C47" s="37">
        <v>0</v>
      </c>
      <c r="D47" s="37">
        <v>0</v>
      </c>
      <c r="E47" s="37">
        <v>0</v>
      </c>
      <c r="F47" s="38"/>
      <c r="G47" s="56"/>
      <c r="H47" s="56"/>
      <c r="I47" s="56"/>
      <c r="J47" s="56"/>
    </row>
    <row r="48" spans="1:10" x14ac:dyDescent="0.2">
      <c r="A48" s="36" t="s">
        <v>53</v>
      </c>
      <c r="B48" s="47"/>
      <c r="C48" s="47"/>
      <c r="D48" s="47"/>
      <c r="E48" s="37">
        <v>31872</v>
      </c>
      <c r="F48" s="38"/>
      <c r="G48" s="56"/>
      <c r="H48" s="56"/>
      <c r="I48" s="56"/>
      <c r="J48" s="56"/>
    </row>
    <row r="49" spans="1:10" x14ac:dyDescent="0.2">
      <c r="A49" s="36" t="s">
        <v>54</v>
      </c>
      <c r="B49" s="47"/>
      <c r="C49" s="47"/>
      <c r="D49" s="47"/>
      <c r="E49" s="37">
        <v>9639</v>
      </c>
      <c r="F49" s="38"/>
      <c r="G49" s="56"/>
      <c r="H49" s="56"/>
      <c r="I49" s="56"/>
      <c r="J49" s="56"/>
    </row>
    <row r="50" spans="1:10" x14ac:dyDescent="0.2">
      <c r="A50" s="39" t="s">
        <v>77</v>
      </c>
      <c r="B50" s="40">
        <v>111683</v>
      </c>
      <c r="C50" s="40">
        <v>70665</v>
      </c>
      <c r="D50" s="40">
        <v>154903</v>
      </c>
      <c r="E50" s="41">
        <v>378762</v>
      </c>
      <c r="F50" s="42"/>
      <c r="G50" s="56"/>
      <c r="H50" s="56"/>
      <c r="I50" s="56"/>
      <c r="J50" s="56"/>
    </row>
    <row r="51" spans="1:10" x14ac:dyDescent="0.2">
      <c r="A51" s="39" t="s">
        <v>78</v>
      </c>
      <c r="B51" s="44">
        <v>33.115691280381675</v>
      </c>
      <c r="C51" s="44">
        <v>20.953236610121245</v>
      </c>
      <c r="D51" s="44">
        <v>45.93107210949708</v>
      </c>
      <c r="E51" s="44">
        <v>100</v>
      </c>
      <c r="F51" s="45"/>
      <c r="G51" s="56"/>
      <c r="H51" s="56"/>
      <c r="I51" s="56"/>
      <c r="J51" s="56"/>
    </row>
    <row r="52" spans="1:10" x14ac:dyDescent="0.2">
      <c r="A52" s="46" t="s">
        <v>79</v>
      </c>
      <c r="B52" s="47">
        <v>1.9254079254079255</v>
      </c>
      <c r="C52" s="47">
        <v>2.2825688073394494</v>
      </c>
      <c r="D52" s="47">
        <v>2.5</v>
      </c>
      <c r="E52" s="47">
        <v>2.2188505747126435</v>
      </c>
      <c r="G52" s="56"/>
      <c r="H52" s="56"/>
      <c r="I52" s="56"/>
      <c r="J52" s="56"/>
    </row>
    <row r="53" spans="1:10" x14ac:dyDescent="0.2">
      <c r="A53" s="46" t="s">
        <v>80</v>
      </c>
      <c r="B53" s="47">
        <v>112.2282608695652</v>
      </c>
      <c r="C53" s="47">
        <v>50.080515297906601</v>
      </c>
      <c r="D53" s="47">
        <v>41.956521739130437</v>
      </c>
      <c r="E53" s="47">
        <v>56.404862085086492</v>
      </c>
      <c r="G53" s="56"/>
      <c r="H53" s="56"/>
      <c r="I53" s="56"/>
      <c r="J53" s="56"/>
    </row>
    <row r="54" spans="1:10" ht="15.75" customHeight="1" x14ac:dyDescent="0.2">
      <c r="A54" s="46" t="s">
        <v>81</v>
      </c>
      <c r="B54" s="47">
        <v>47.666666666666664</v>
      </c>
      <c r="C54" s="47">
        <v>30.277777777777779</v>
      </c>
      <c r="D54" s="47">
        <v>40.631578947368418</v>
      </c>
      <c r="E54" s="47">
        <v>23.387096774193548</v>
      </c>
      <c r="G54" s="56"/>
      <c r="H54" s="56"/>
      <c r="I54" s="56"/>
      <c r="J54" s="56"/>
    </row>
    <row r="55" spans="1:10" x14ac:dyDescent="0.2">
      <c r="A55" s="46" t="s">
        <v>82</v>
      </c>
      <c r="B55" s="47">
        <v>1.5327474560592045</v>
      </c>
      <c r="C55" s="47">
        <v>1.8780014124293785</v>
      </c>
      <c r="D55" s="47">
        <v>1.9018200461420149</v>
      </c>
      <c r="E55" s="47">
        <v>1.7319162959301369</v>
      </c>
      <c r="G55" s="56"/>
      <c r="H55" s="56"/>
      <c r="I55" s="56"/>
      <c r="J55" s="56"/>
    </row>
    <row r="56" spans="1:10" x14ac:dyDescent="0.2">
      <c r="G56" s="56"/>
    </row>
    <row r="57" spans="1:10" x14ac:dyDescent="0.2">
      <c r="A57" s="48" t="s">
        <v>83</v>
      </c>
      <c r="B57" s="37">
        <v>451</v>
      </c>
      <c r="C57" s="37">
        <v>0</v>
      </c>
      <c r="D57" s="37">
        <v>0</v>
      </c>
      <c r="E57" s="57">
        <v>451</v>
      </c>
      <c r="G57" s="56"/>
    </row>
    <row r="58" spans="1:10" x14ac:dyDescent="0.2">
      <c r="A58" s="48" t="s">
        <v>84</v>
      </c>
      <c r="B58" s="37">
        <v>0</v>
      </c>
      <c r="C58" s="37">
        <v>548</v>
      </c>
      <c r="D58" s="37">
        <v>1745</v>
      </c>
      <c r="E58" s="57">
        <v>2293</v>
      </c>
      <c r="G58" s="56"/>
    </row>
    <row r="59" spans="1:10" x14ac:dyDescent="0.2">
      <c r="A59" s="48" t="s">
        <v>85</v>
      </c>
      <c r="B59" s="58">
        <v>16</v>
      </c>
      <c r="C59" s="58">
        <v>27</v>
      </c>
      <c r="D59" s="58">
        <v>50</v>
      </c>
      <c r="E59" s="58">
        <v>93</v>
      </c>
      <c r="G59" s="56"/>
    </row>
    <row r="60" spans="1:10" x14ac:dyDescent="0.2">
      <c r="A60" s="48" t="s">
        <v>86</v>
      </c>
      <c r="B60" s="37">
        <v>1472</v>
      </c>
      <c r="C60" s="37">
        <v>2484</v>
      </c>
      <c r="D60" s="37">
        <v>4600</v>
      </c>
      <c r="E60" s="58">
        <v>8556</v>
      </c>
      <c r="G60" s="56"/>
    </row>
    <row r="61" spans="1:10" x14ac:dyDescent="0.2">
      <c r="A61" s="48" t="s">
        <v>95</v>
      </c>
      <c r="B61" s="37">
        <v>10810</v>
      </c>
      <c r="C61" s="37">
        <v>5664</v>
      </c>
      <c r="D61" s="37">
        <v>7802</v>
      </c>
      <c r="E61" s="59">
        <v>24276</v>
      </c>
      <c r="G61" s="56"/>
    </row>
    <row r="62" spans="1:10" x14ac:dyDescent="0.2">
      <c r="G62" s="56"/>
    </row>
    <row r="63" spans="1:10" ht="21.75" customHeight="1" x14ac:dyDescent="0.2">
      <c r="G63" s="56"/>
    </row>
    <row r="64" spans="1:10" x14ac:dyDescent="0.2">
      <c r="G64" s="56"/>
    </row>
    <row r="65" spans="7:7" x14ac:dyDescent="0.2">
      <c r="G65" s="56"/>
    </row>
    <row r="66" spans="7:7" x14ac:dyDescent="0.2">
      <c r="G66" s="56"/>
    </row>
    <row r="67" spans="7:7" x14ac:dyDescent="0.2">
      <c r="G67" s="56"/>
    </row>
    <row r="68" spans="7:7" x14ac:dyDescent="0.2">
      <c r="G68" s="56"/>
    </row>
  </sheetData>
  <pageMargins left="0.70866141732283472" right="0.70866141732283472" top="0.74803149606299213" bottom="0.74803149606299213" header="0.51181102362204722" footer="0.51181102362204722"/>
  <pageSetup scale="94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2"/>
  <sheetViews>
    <sheetView tabSelected="1" zoomScale="90" zoomScaleNormal="90" workbookViewId="0">
      <selection activeCell="M60" sqref="M60"/>
    </sheetView>
  </sheetViews>
  <sheetFormatPr baseColWidth="10" defaultColWidth="9.140625" defaultRowHeight="12.75" x14ac:dyDescent="0.2"/>
  <cols>
    <col min="1" max="1" width="45.7109375" customWidth="1"/>
    <col min="2" max="2" width="8.85546875" customWidth="1"/>
    <col min="3" max="3" width="10.5703125" customWidth="1"/>
    <col min="4" max="4" width="11" customWidth="1"/>
    <col min="5" max="5" width="9.140625" customWidth="1"/>
    <col min="6" max="6" width="8.5703125" customWidth="1"/>
    <col min="7" max="7" width="13.85546875" customWidth="1"/>
    <col min="8" max="8" width="12.140625" customWidth="1"/>
    <col min="9" max="1024" width="10.7109375" customWidth="1"/>
  </cols>
  <sheetData>
    <row r="1" spans="1:9" x14ac:dyDescent="0.2">
      <c r="A1" s="32" t="s">
        <v>0</v>
      </c>
      <c r="B1" s="32"/>
      <c r="C1" s="32"/>
      <c r="D1" s="32"/>
      <c r="E1" s="32"/>
      <c r="F1" s="32"/>
    </row>
    <row r="2" spans="1:9" x14ac:dyDescent="0.2">
      <c r="A2" s="32" t="s">
        <v>97</v>
      </c>
      <c r="B2" s="32"/>
      <c r="C2" s="32"/>
      <c r="D2" s="32"/>
      <c r="E2" s="32"/>
      <c r="F2" s="32"/>
    </row>
    <row r="3" spans="1:9" x14ac:dyDescent="0.2">
      <c r="A3" s="32"/>
      <c r="B3" s="32"/>
      <c r="C3" s="32"/>
      <c r="D3" s="32"/>
      <c r="E3" s="32"/>
      <c r="F3" s="32"/>
    </row>
    <row r="4" spans="1:9" x14ac:dyDescent="0.2">
      <c r="A4" s="34" t="s">
        <v>87</v>
      </c>
      <c r="B4" s="34" t="s">
        <v>88</v>
      </c>
      <c r="C4" s="34" t="s">
        <v>89</v>
      </c>
      <c r="D4" s="34" t="s">
        <v>90</v>
      </c>
      <c r="E4" s="34" t="s">
        <v>91</v>
      </c>
      <c r="F4" s="34" t="s">
        <v>62</v>
      </c>
      <c r="G4" s="34" t="s">
        <v>92</v>
      </c>
    </row>
    <row r="5" spans="1:9" x14ac:dyDescent="0.2">
      <c r="A5" s="36" t="s">
        <v>10</v>
      </c>
      <c r="B5" s="37">
        <v>2832</v>
      </c>
      <c r="C5" s="37">
        <v>37601</v>
      </c>
      <c r="D5" s="37">
        <v>32948</v>
      </c>
      <c r="E5" s="37">
        <v>1561</v>
      </c>
      <c r="F5" s="57">
        <v>74942</v>
      </c>
      <c r="G5" s="49">
        <v>19.786039782237921</v>
      </c>
      <c r="I5" s="43"/>
    </row>
    <row r="6" spans="1:9" ht="22.5" x14ac:dyDescent="0.2">
      <c r="A6" s="36" t="s">
        <v>11</v>
      </c>
      <c r="B6" s="37">
        <v>325</v>
      </c>
      <c r="C6" s="37">
        <v>2118</v>
      </c>
      <c r="D6" s="37">
        <v>0</v>
      </c>
      <c r="E6" s="37">
        <v>0</v>
      </c>
      <c r="F6" s="57">
        <v>2443</v>
      </c>
      <c r="G6" s="49">
        <v>0.64499606613123805</v>
      </c>
      <c r="I6" s="43"/>
    </row>
    <row r="7" spans="1:9" ht="22.5" x14ac:dyDescent="0.2">
      <c r="A7" s="36" t="s">
        <v>55</v>
      </c>
      <c r="B7" s="37">
        <v>90</v>
      </c>
      <c r="C7" s="37">
        <v>2648</v>
      </c>
      <c r="D7" s="37">
        <v>0</v>
      </c>
      <c r="E7" s="37">
        <v>0</v>
      </c>
      <c r="F7" s="57">
        <v>2738</v>
      </c>
      <c r="G7" s="49">
        <v>0.72288138725637741</v>
      </c>
      <c r="I7" s="43"/>
    </row>
    <row r="8" spans="1:9" x14ac:dyDescent="0.2">
      <c r="A8" s="36" t="s">
        <v>12</v>
      </c>
      <c r="B8" s="37">
        <v>210</v>
      </c>
      <c r="C8" s="37">
        <v>2805</v>
      </c>
      <c r="D8" s="37">
        <v>0</v>
      </c>
      <c r="E8" s="37">
        <v>0</v>
      </c>
      <c r="F8" s="57">
        <v>3015</v>
      </c>
      <c r="G8" s="49">
        <v>0.79601438370269451</v>
      </c>
      <c r="I8" s="43"/>
    </row>
    <row r="9" spans="1:9" x14ac:dyDescent="0.2">
      <c r="A9" s="36" t="s">
        <v>13</v>
      </c>
      <c r="B9" s="37">
        <v>1175</v>
      </c>
      <c r="C9" s="37">
        <v>40867</v>
      </c>
      <c r="D9" s="37">
        <v>0</v>
      </c>
      <c r="E9" s="37">
        <v>2</v>
      </c>
      <c r="F9" s="57">
        <v>42044</v>
      </c>
      <c r="G9" s="49">
        <v>11.100374377577477</v>
      </c>
      <c r="I9" s="43"/>
    </row>
    <row r="10" spans="1:9" x14ac:dyDescent="0.2">
      <c r="A10" s="36" t="s">
        <v>14</v>
      </c>
      <c r="B10" s="37">
        <v>1172</v>
      </c>
      <c r="C10" s="37">
        <v>9993</v>
      </c>
      <c r="D10" s="37">
        <v>168</v>
      </c>
      <c r="E10" s="37">
        <v>44</v>
      </c>
      <c r="F10" s="57">
        <v>11377</v>
      </c>
      <c r="G10" s="49">
        <v>3.0037332150532525</v>
      </c>
      <c r="I10" s="43"/>
    </row>
    <row r="11" spans="1:9" x14ac:dyDescent="0.2">
      <c r="A11" s="36" t="s">
        <v>15</v>
      </c>
      <c r="B11" s="37">
        <v>15</v>
      </c>
      <c r="C11" s="37">
        <v>2133</v>
      </c>
      <c r="D11" s="37">
        <v>0</v>
      </c>
      <c r="E11" s="37">
        <v>0</v>
      </c>
      <c r="F11" s="57">
        <v>2148</v>
      </c>
      <c r="G11" s="49">
        <v>0.56711074500609882</v>
      </c>
      <c r="I11" s="43"/>
    </row>
    <row r="12" spans="1:9" x14ac:dyDescent="0.2">
      <c r="A12" s="36" t="s">
        <v>16</v>
      </c>
      <c r="B12" s="37">
        <v>0</v>
      </c>
      <c r="C12" s="37">
        <v>0</v>
      </c>
      <c r="D12" s="37">
        <v>0</v>
      </c>
      <c r="E12" s="37">
        <v>0</v>
      </c>
      <c r="F12" s="57">
        <v>0</v>
      </c>
      <c r="G12" s="49">
        <v>0</v>
      </c>
      <c r="I12" s="43"/>
    </row>
    <row r="13" spans="1:9" ht="33.75" x14ac:dyDescent="0.2">
      <c r="A13" s="36" t="s">
        <v>17</v>
      </c>
      <c r="B13" s="37">
        <v>69</v>
      </c>
      <c r="C13" s="37">
        <v>4277</v>
      </c>
      <c r="D13" s="37">
        <v>25</v>
      </c>
      <c r="E13" s="37">
        <v>1</v>
      </c>
      <c r="F13" s="37">
        <v>4372</v>
      </c>
      <c r="G13" s="49">
        <v>1.1542868608783352</v>
      </c>
      <c r="I13" s="43"/>
    </row>
    <row r="14" spans="1:9" x14ac:dyDescent="0.2">
      <c r="A14" s="36" t="s">
        <v>18</v>
      </c>
      <c r="B14" s="37">
        <v>279</v>
      </c>
      <c r="C14" s="37">
        <v>7250</v>
      </c>
      <c r="D14" s="37">
        <v>5</v>
      </c>
      <c r="E14" s="37">
        <v>2</v>
      </c>
      <c r="F14" s="37">
        <v>7536</v>
      </c>
      <c r="G14" s="49">
        <v>1.9896399322001677</v>
      </c>
      <c r="I14" s="43"/>
    </row>
    <row r="15" spans="1:9" x14ac:dyDescent="0.2">
      <c r="A15" s="36" t="s">
        <v>19</v>
      </c>
      <c r="B15" s="37">
        <v>831</v>
      </c>
      <c r="C15" s="37">
        <v>19940</v>
      </c>
      <c r="D15" s="37">
        <v>1384</v>
      </c>
      <c r="E15" s="37">
        <v>20</v>
      </c>
      <c r="F15" s="37">
        <v>22175</v>
      </c>
      <c r="G15" s="49">
        <v>5.8545999862710616</v>
      </c>
      <c r="I15" s="43"/>
    </row>
    <row r="16" spans="1:9" x14ac:dyDescent="0.2">
      <c r="A16" s="36" t="s">
        <v>20</v>
      </c>
      <c r="B16" s="37">
        <v>36</v>
      </c>
      <c r="C16" s="37">
        <v>2187</v>
      </c>
      <c r="D16" s="37">
        <v>138</v>
      </c>
      <c r="E16" s="37">
        <v>1</v>
      </c>
      <c r="F16" s="37">
        <v>2362</v>
      </c>
      <c r="G16" s="49">
        <v>0.62361060507653887</v>
      </c>
      <c r="I16" s="43"/>
    </row>
    <row r="17" spans="1:9" x14ac:dyDescent="0.2">
      <c r="A17" s="36" t="s">
        <v>21</v>
      </c>
      <c r="B17" s="37">
        <v>197</v>
      </c>
      <c r="C17" s="37">
        <v>6366</v>
      </c>
      <c r="D17" s="37">
        <v>0</v>
      </c>
      <c r="E17" s="37">
        <v>0</v>
      </c>
      <c r="F17" s="37">
        <v>6563</v>
      </c>
      <c r="G17" s="49">
        <v>1.7327503815060645</v>
      </c>
      <c r="I17" s="43"/>
    </row>
    <row r="18" spans="1:9" x14ac:dyDescent="0.2">
      <c r="A18" s="36" t="s">
        <v>22</v>
      </c>
      <c r="B18" s="37">
        <v>21</v>
      </c>
      <c r="C18" s="37">
        <v>5249</v>
      </c>
      <c r="D18" s="37">
        <v>2</v>
      </c>
      <c r="E18" s="37">
        <v>0</v>
      </c>
      <c r="F18" s="37">
        <v>5272</v>
      </c>
      <c r="G18" s="49">
        <v>1.3919030948194382</v>
      </c>
      <c r="I18" s="43"/>
    </row>
    <row r="19" spans="1:9" x14ac:dyDescent="0.2">
      <c r="A19" s="36" t="s">
        <v>23</v>
      </c>
      <c r="B19" s="37">
        <v>63</v>
      </c>
      <c r="C19" s="37">
        <v>1569</v>
      </c>
      <c r="D19" s="37">
        <v>2</v>
      </c>
      <c r="E19" s="37">
        <v>0</v>
      </c>
      <c r="F19" s="37">
        <v>1634</v>
      </c>
      <c r="G19" s="49">
        <v>0.43140547362195786</v>
      </c>
      <c r="I19" s="43"/>
    </row>
    <row r="20" spans="1:9" x14ac:dyDescent="0.2">
      <c r="A20" s="36" t="s">
        <v>24</v>
      </c>
      <c r="B20" s="37">
        <v>27</v>
      </c>
      <c r="C20" s="37">
        <v>81</v>
      </c>
      <c r="D20" s="37">
        <v>2</v>
      </c>
      <c r="E20" s="37">
        <v>0</v>
      </c>
      <c r="F20" s="37">
        <v>110</v>
      </c>
      <c r="G20" s="49">
        <v>2.9041984148357014E-2</v>
      </c>
      <c r="I20" s="43"/>
    </row>
    <row r="21" spans="1:9" x14ac:dyDescent="0.2">
      <c r="A21" s="36" t="s">
        <v>26</v>
      </c>
      <c r="B21" s="37">
        <v>236</v>
      </c>
      <c r="C21" s="37">
        <v>1804</v>
      </c>
      <c r="D21" s="37">
        <v>127</v>
      </c>
      <c r="E21" s="37">
        <v>8</v>
      </c>
      <c r="F21" s="37">
        <v>2175</v>
      </c>
      <c r="G21" s="49">
        <v>0.57423923202433191</v>
      </c>
      <c r="I21" s="43"/>
    </row>
    <row r="22" spans="1:9" ht="22.5" x14ac:dyDescent="0.2">
      <c r="A22" s="36" t="s">
        <v>63</v>
      </c>
      <c r="B22" s="37">
        <v>73</v>
      </c>
      <c r="C22" s="37">
        <v>167</v>
      </c>
      <c r="D22" s="37">
        <v>8</v>
      </c>
      <c r="E22" s="37">
        <v>0</v>
      </c>
      <c r="F22" s="37">
        <v>248</v>
      </c>
      <c r="G22" s="49">
        <v>6.5476473352659451E-2</v>
      </c>
      <c r="I22" s="43"/>
    </row>
    <row r="23" spans="1:9" ht="22.5" hidden="1" x14ac:dyDescent="0.2">
      <c r="A23" s="36" t="s">
        <v>64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49">
        <v>0</v>
      </c>
      <c r="I23" s="43"/>
    </row>
    <row r="24" spans="1:9" ht="22.5" x14ac:dyDescent="0.2">
      <c r="A24" s="36" t="s">
        <v>65</v>
      </c>
      <c r="B24" s="37">
        <v>151</v>
      </c>
      <c r="C24" s="37">
        <v>1550</v>
      </c>
      <c r="D24" s="37">
        <v>109</v>
      </c>
      <c r="E24" s="37">
        <v>8</v>
      </c>
      <c r="F24" s="37">
        <v>1818</v>
      </c>
      <c r="G24" s="49">
        <v>0.47998479256102777</v>
      </c>
      <c r="I24" s="43"/>
    </row>
    <row r="25" spans="1:9" x14ac:dyDescent="0.2">
      <c r="A25" s="36" t="s">
        <v>66</v>
      </c>
      <c r="B25" s="37">
        <v>12</v>
      </c>
      <c r="C25" s="37">
        <v>87</v>
      </c>
      <c r="D25" s="37">
        <v>10</v>
      </c>
      <c r="E25" s="37">
        <v>0</v>
      </c>
      <c r="F25" s="37">
        <v>109</v>
      </c>
      <c r="G25" s="49">
        <v>2.8777966110644683E-2</v>
      </c>
      <c r="I25" s="43"/>
    </row>
    <row r="26" spans="1:9" x14ac:dyDescent="0.2">
      <c r="A26" s="36" t="s">
        <v>31</v>
      </c>
      <c r="B26" s="37">
        <v>237</v>
      </c>
      <c r="C26" s="37">
        <v>2165</v>
      </c>
      <c r="D26" s="37">
        <v>57</v>
      </c>
      <c r="E26" s="37">
        <v>6</v>
      </c>
      <c r="F26" s="37">
        <v>2465</v>
      </c>
      <c r="G26" s="49">
        <v>0.65080446296090955</v>
      </c>
      <c r="I26" s="43"/>
    </row>
    <row r="27" spans="1:9" hidden="1" x14ac:dyDescent="0.2">
      <c r="A27" s="36" t="s">
        <v>32</v>
      </c>
      <c r="B27" s="37">
        <v>0</v>
      </c>
      <c r="C27" s="37">
        <v>0</v>
      </c>
      <c r="D27" s="37">
        <v>0</v>
      </c>
      <c r="E27" s="37">
        <v>0</v>
      </c>
      <c r="F27" s="37">
        <v>0</v>
      </c>
      <c r="G27" s="49">
        <v>0</v>
      </c>
      <c r="I27" s="43"/>
    </row>
    <row r="28" spans="1:9" hidden="1" x14ac:dyDescent="0.2">
      <c r="A28" s="36" t="s">
        <v>33</v>
      </c>
      <c r="B28" s="37">
        <v>0</v>
      </c>
      <c r="C28" s="37">
        <v>0</v>
      </c>
      <c r="D28" s="37">
        <v>0</v>
      </c>
      <c r="E28" s="37">
        <v>0</v>
      </c>
      <c r="F28" s="37">
        <v>0</v>
      </c>
      <c r="G28" s="49">
        <v>0</v>
      </c>
      <c r="I28" s="43"/>
    </row>
    <row r="29" spans="1:9" x14ac:dyDescent="0.2">
      <c r="A29" s="36" t="s">
        <v>34</v>
      </c>
      <c r="B29" s="37">
        <v>405</v>
      </c>
      <c r="C29" s="37">
        <v>4164</v>
      </c>
      <c r="D29" s="37">
        <v>240</v>
      </c>
      <c r="E29" s="37">
        <v>17</v>
      </c>
      <c r="F29" s="37">
        <v>4826</v>
      </c>
      <c r="G29" s="49">
        <v>1.2741510499997362</v>
      </c>
      <c r="I29" s="43"/>
    </row>
    <row r="30" spans="1:9" ht="22.5" x14ac:dyDescent="0.2">
      <c r="A30" s="36" t="s">
        <v>67</v>
      </c>
      <c r="B30" s="37">
        <v>105</v>
      </c>
      <c r="C30" s="37">
        <v>230</v>
      </c>
      <c r="D30" s="37">
        <v>9</v>
      </c>
      <c r="E30" s="37">
        <v>0</v>
      </c>
      <c r="F30" s="37">
        <v>344</v>
      </c>
      <c r="G30" s="49">
        <v>9.082220497304376E-2</v>
      </c>
      <c r="I30" s="43"/>
    </row>
    <row r="31" spans="1:9" ht="22.5" hidden="1" x14ac:dyDescent="0.2">
      <c r="A31" s="36" t="s">
        <v>68</v>
      </c>
      <c r="B31" s="37">
        <v>0</v>
      </c>
      <c r="C31" s="37">
        <v>0</v>
      </c>
      <c r="D31" s="37">
        <v>0</v>
      </c>
      <c r="E31" s="37">
        <v>0</v>
      </c>
      <c r="F31" s="37">
        <v>0</v>
      </c>
      <c r="G31" s="49">
        <v>0</v>
      </c>
      <c r="I31" s="43"/>
    </row>
    <row r="32" spans="1:9" ht="22.5" x14ac:dyDescent="0.2">
      <c r="A32" s="36" t="s">
        <v>69</v>
      </c>
      <c r="B32" s="37">
        <v>272</v>
      </c>
      <c r="C32" s="37">
        <v>3640</v>
      </c>
      <c r="D32" s="37">
        <v>207</v>
      </c>
      <c r="E32" s="37">
        <v>17</v>
      </c>
      <c r="F32" s="37">
        <v>4136</v>
      </c>
      <c r="G32" s="49">
        <v>1.0919786039782238</v>
      </c>
      <c r="I32" s="43"/>
    </row>
    <row r="33" spans="1:9" x14ac:dyDescent="0.2">
      <c r="A33" s="36" t="s">
        <v>70</v>
      </c>
      <c r="B33" s="37">
        <v>28</v>
      </c>
      <c r="C33" s="37">
        <v>294</v>
      </c>
      <c r="D33" s="37">
        <v>24</v>
      </c>
      <c r="E33" s="37">
        <v>0</v>
      </c>
      <c r="F33" s="37">
        <v>346</v>
      </c>
      <c r="G33" s="49">
        <v>9.1350241048468422E-2</v>
      </c>
      <c r="I33" s="43"/>
    </row>
    <row r="34" spans="1:9" hidden="1" x14ac:dyDescent="0.2">
      <c r="A34" s="36" t="s">
        <v>71</v>
      </c>
      <c r="B34" s="37">
        <v>0</v>
      </c>
      <c r="C34" s="37">
        <v>0</v>
      </c>
      <c r="D34" s="37">
        <v>0</v>
      </c>
      <c r="E34" s="37">
        <v>0</v>
      </c>
      <c r="F34" s="37">
        <v>0</v>
      </c>
      <c r="G34" s="49">
        <v>0</v>
      </c>
      <c r="I34" s="43"/>
    </row>
    <row r="35" spans="1:9" hidden="1" x14ac:dyDescent="0.2">
      <c r="A35" s="36" t="s">
        <v>40</v>
      </c>
      <c r="B35" s="37">
        <v>0</v>
      </c>
      <c r="C35" s="37">
        <v>0</v>
      </c>
      <c r="D35" s="37">
        <v>0</v>
      </c>
      <c r="E35" s="37">
        <v>0</v>
      </c>
      <c r="F35" s="57">
        <v>0</v>
      </c>
      <c r="G35" s="49">
        <v>0</v>
      </c>
      <c r="I35" s="43"/>
    </row>
    <row r="36" spans="1:9" x14ac:dyDescent="0.2">
      <c r="A36" s="36" t="s">
        <v>41</v>
      </c>
      <c r="B36" s="50"/>
      <c r="C36" s="50"/>
      <c r="D36" s="50"/>
      <c r="E36" s="50"/>
      <c r="F36" s="57">
        <v>4826</v>
      </c>
      <c r="G36" s="49">
        <v>1.2741510499997362</v>
      </c>
      <c r="I36" s="43"/>
    </row>
    <row r="37" spans="1:9" x14ac:dyDescent="0.2">
      <c r="A37" s="36" t="s">
        <v>42</v>
      </c>
      <c r="B37" s="50"/>
      <c r="C37" s="50"/>
      <c r="D37" s="50"/>
      <c r="E37" s="50"/>
      <c r="F37" s="57">
        <v>8556</v>
      </c>
      <c r="G37" s="49">
        <v>2.258938330666751</v>
      </c>
      <c r="I37" s="43"/>
    </row>
    <row r="38" spans="1:9" x14ac:dyDescent="0.2">
      <c r="A38" s="36" t="s">
        <v>72</v>
      </c>
      <c r="B38" s="37">
        <v>625</v>
      </c>
      <c r="C38" s="37">
        <v>1215</v>
      </c>
      <c r="D38" s="37">
        <v>45</v>
      </c>
      <c r="E38" s="37">
        <v>11</v>
      </c>
      <c r="F38" s="57">
        <v>1896</v>
      </c>
      <c r="G38" s="49">
        <v>0.50057819950258997</v>
      </c>
      <c r="I38" s="43"/>
    </row>
    <row r="39" spans="1:9" x14ac:dyDescent="0.2">
      <c r="A39" s="36" t="s">
        <v>73</v>
      </c>
      <c r="B39" s="37">
        <v>625</v>
      </c>
      <c r="C39" s="37">
        <v>1215</v>
      </c>
      <c r="D39" s="37">
        <v>45</v>
      </c>
      <c r="E39" s="37">
        <v>11</v>
      </c>
      <c r="F39" s="57">
        <v>1896</v>
      </c>
      <c r="G39" s="49">
        <v>0.50057819950258997</v>
      </c>
      <c r="I39" s="43"/>
    </row>
    <row r="40" spans="1:9" hidden="1" x14ac:dyDescent="0.2">
      <c r="A40" s="36" t="s">
        <v>74</v>
      </c>
      <c r="B40" s="37">
        <v>0</v>
      </c>
      <c r="C40" s="37">
        <v>0</v>
      </c>
      <c r="D40" s="37">
        <v>0</v>
      </c>
      <c r="E40" s="37">
        <v>0</v>
      </c>
      <c r="F40" s="57">
        <v>0</v>
      </c>
      <c r="G40" s="49">
        <v>0</v>
      </c>
      <c r="I40" s="43"/>
    </row>
    <row r="41" spans="1:9" hidden="1" x14ac:dyDescent="0.2">
      <c r="A41" s="36" t="s">
        <v>75</v>
      </c>
      <c r="B41" s="37">
        <v>0</v>
      </c>
      <c r="C41" s="37">
        <v>0</v>
      </c>
      <c r="D41" s="37">
        <v>0</v>
      </c>
      <c r="E41" s="37">
        <v>0</v>
      </c>
      <c r="F41" s="57">
        <v>0</v>
      </c>
      <c r="G41" s="49">
        <v>0</v>
      </c>
      <c r="I41" s="43"/>
    </row>
    <row r="42" spans="1:9" hidden="1" x14ac:dyDescent="0.2">
      <c r="A42" s="36" t="s">
        <v>76</v>
      </c>
      <c r="B42" s="37">
        <v>0</v>
      </c>
      <c r="C42" s="37">
        <v>0</v>
      </c>
      <c r="D42" s="37">
        <v>0</v>
      </c>
      <c r="E42" s="37">
        <v>0</v>
      </c>
      <c r="F42" s="57">
        <v>0</v>
      </c>
      <c r="G42" s="49">
        <v>0</v>
      </c>
      <c r="I42" s="43"/>
    </row>
    <row r="43" spans="1:9" x14ac:dyDescent="0.2">
      <c r="A43" s="36" t="s">
        <v>48</v>
      </c>
      <c r="B43" s="37">
        <v>8953</v>
      </c>
      <c r="C43" s="37">
        <v>102724</v>
      </c>
      <c r="D43" s="37">
        <v>274</v>
      </c>
      <c r="E43" s="37">
        <v>184</v>
      </c>
      <c r="F43" s="57">
        <v>112135</v>
      </c>
      <c r="G43" s="49">
        <v>29.605662658872856</v>
      </c>
      <c r="I43" s="43"/>
    </row>
    <row r="44" spans="1:9" x14ac:dyDescent="0.2">
      <c r="A44" s="36" t="s">
        <v>49</v>
      </c>
      <c r="B44" s="37">
        <v>244</v>
      </c>
      <c r="C44" s="37">
        <v>2490</v>
      </c>
      <c r="D44" s="37">
        <v>4</v>
      </c>
      <c r="E44" s="37">
        <v>6</v>
      </c>
      <c r="F44" s="57">
        <v>2744</v>
      </c>
      <c r="G44" s="49">
        <v>0.72446549548265138</v>
      </c>
      <c r="I44" s="43"/>
    </row>
    <row r="45" spans="1:9" x14ac:dyDescent="0.2">
      <c r="A45" s="36" t="s">
        <v>50</v>
      </c>
      <c r="B45" s="37">
        <v>0</v>
      </c>
      <c r="C45" s="37">
        <v>0</v>
      </c>
      <c r="D45" s="37">
        <v>0</v>
      </c>
      <c r="E45" s="37">
        <v>0</v>
      </c>
      <c r="F45" s="57">
        <v>0</v>
      </c>
      <c r="G45" s="49">
        <v>0</v>
      </c>
      <c r="I45" s="43"/>
    </row>
    <row r="46" spans="1:9" x14ac:dyDescent="0.2">
      <c r="A46" s="36" t="s">
        <v>51</v>
      </c>
      <c r="B46" s="37">
        <v>0</v>
      </c>
      <c r="C46" s="37">
        <v>0</v>
      </c>
      <c r="D46" s="37">
        <v>0</v>
      </c>
      <c r="E46" s="37">
        <v>0</v>
      </c>
      <c r="F46" s="57">
        <v>0</v>
      </c>
      <c r="G46" s="49">
        <v>0</v>
      </c>
      <c r="I46" s="43"/>
    </row>
    <row r="47" spans="1:9" ht="22.5" x14ac:dyDescent="0.2">
      <c r="A47" s="36" t="s">
        <v>52</v>
      </c>
      <c r="B47" s="37">
        <v>0</v>
      </c>
      <c r="C47" s="37">
        <v>0</v>
      </c>
      <c r="D47" s="37">
        <v>0</v>
      </c>
      <c r="E47" s="37">
        <v>0</v>
      </c>
      <c r="F47" s="57">
        <v>0</v>
      </c>
      <c r="G47" s="49">
        <v>0</v>
      </c>
      <c r="I47" s="43"/>
    </row>
    <row r="48" spans="1:9" x14ac:dyDescent="0.2">
      <c r="A48" s="36" t="s">
        <v>53</v>
      </c>
      <c r="B48" s="50"/>
      <c r="C48" s="50"/>
      <c r="D48" s="50"/>
      <c r="E48" s="50"/>
      <c r="F48" s="37">
        <v>31872</v>
      </c>
      <c r="G48" s="49">
        <v>8.4147828979675889</v>
      </c>
      <c r="I48" s="43"/>
    </row>
    <row r="49" spans="1:9" x14ac:dyDescent="0.2">
      <c r="A49" s="36" t="s">
        <v>54</v>
      </c>
      <c r="B49" s="50"/>
      <c r="C49" s="50"/>
      <c r="D49" s="50"/>
      <c r="E49" s="50"/>
      <c r="F49" s="37">
        <v>9639</v>
      </c>
      <c r="G49" s="49">
        <v>2.5448698655092117</v>
      </c>
      <c r="I49" s="43"/>
    </row>
    <row r="50" spans="1:9" x14ac:dyDescent="0.2">
      <c r="A50" s="39" t="s">
        <v>77</v>
      </c>
      <c r="B50" s="40">
        <v>19308</v>
      </c>
      <c r="C50" s="40">
        <v>266829</v>
      </c>
      <c r="D50" s="40">
        <v>35833</v>
      </c>
      <c r="E50" s="40">
        <v>1899</v>
      </c>
      <c r="F50" s="40">
        <v>378762</v>
      </c>
      <c r="G50" s="49">
        <v>100</v>
      </c>
      <c r="I50" s="43"/>
    </row>
    <row r="51" spans="1:9" x14ac:dyDescent="0.2">
      <c r="A51" s="39" t="s">
        <v>78</v>
      </c>
      <c r="B51" s="51">
        <v>5.9616696874353519</v>
      </c>
      <c r="C51" s="51">
        <v>82.387940803226002</v>
      </c>
      <c r="D51" s="51">
        <v>11.064041325350683</v>
      </c>
      <c r="E51" s="51">
        <v>0.58634818398797039</v>
      </c>
      <c r="F51" s="51">
        <v>100</v>
      </c>
      <c r="G51" s="52"/>
      <c r="I51" s="43"/>
    </row>
    <row r="52" spans="1:9" x14ac:dyDescent="0.2">
      <c r="A52" s="53" t="s">
        <v>79</v>
      </c>
      <c r="B52" s="54"/>
      <c r="C52" s="55"/>
      <c r="D52" s="55"/>
      <c r="E52" s="55"/>
      <c r="F52" s="47">
        <v>2.2188505747126435</v>
      </c>
      <c r="G52" s="52"/>
      <c r="I52" s="43"/>
    </row>
    <row r="53" spans="1:9" x14ac:dyDescent="0.2">
      <c r="A53" s="53" t="s">
        <v>80</v>
      </c>
      <c r="B53" s="54"/>
      <c r="C53" s="55"/>
      <c r="D53" s="55"/>
      <c r="E53" s="55"/>
      <c r="F53" s="47">
        <v>56.404862085086492</v>
      </c>
      <c r="G53" s="52"/>
      <c r="I53" s="43"/>
    </row>
    <row r="54" spans="1:9" x14ac:dyDescent="0.2">
      <c r="A54" s="53" t="s">
        <v>81</v>
      </c>
      <c r="B54" s="54"/>
      <c r="C54" s="55"/>
      <c r="D54" s="55"/>
      <c r="E54" s="55"/>
      <c r="F54" s="47">
        <v>23.387096774193548</v>
      </c>
      <c r="G54" s="52"/>
      <c r="I54" s="43"/>
    </row>
    <row r="55" spans="1:9" x14ac:dyDescent="0.2">
      <c r="A55" s="53" t="s">
        <v>82</v>
      </c>
      <c r="B55" s="54"/>
      <c r="C55" s="55"/>
      <c r="D55" s="55"/>
      <c r="E55" s="55"/>
      <c r="F55" s="47">
        <v>1.7319162959301369</v>
      </c>
      <c r="G55" s="52"/>
      <c r="I55" s="43"/>
    </row>
    <row r="56" spans="1:9" x14ac:dyDescent="0.2">
      <c r="I56" s="43"/>
    </row>
    <row r="57" spans="1:9" x14ac:dyDescent="0.2">
      <c r="I57" s="43"/>
    </row>
    <row r="58" spans="1:9" x14ac:dyDescent="0.2">
      <c r="A58" s="46" t="s">
        <v>93</v>
      </c>
      <c r="B58" s="60">
        <v>201</v>
      </c>
      <c r="C58" s="60">
        <v>249</v>
      </c>
      <c r="D58" s="60">
        <v>1</v>
      </c>
      <c r="E58" s="60">
        <v>0</v>
      </c>
      <c r="F58" s="60">
        <v>451</v>
      </c>
      <c r="H58" s="43"/>
      <c r="I58" s="43"/>
    </row>
    <row r="59" spans="1:9" x14ac:dyDescent="0.2">
      <c r="A59" s="46" t="s">
        <v>84</v>
      </c>
      <c r="B59" s="60">
        <v>43</v>
      </c>
      <c r="C59" s="60">
        <v>2241</v>
      </c>
      <c r="D59" s="60">
        <v>3</v>
      </c>
      <c r="E59" s="60">
        <v>6</v>
      </c>
      <c r="F59" s="60">
        <v>2293</v>
      </c>
      <c r="H59" s="43"/>
      <c r="I59" s="43"/>
    </row>
    <row r="60" spans="1:9" x14ac:dyDescent="0.2">
      <c r="A60" s="46" t="s">
        <v>85</v>
      </c>
      <c r="B60" s="60"/>
      <c r="C60" s="60"/>
      <c r="D60" s="60"/>
      <c r="E60" s="60"/>
      <c r="F60" s="60">
        <v>93</v>
      </c>
      <c r="H60" s="43"/>
      <c r="I60" s="43"/>
    </row>
    <row r="61" spans="1:9" x14ac:dyDescent="0.2">
      <c r="A61" s="46" t="s">
        <v>94</v>
      </c>
      <c r="B61" s="60"/>
      <c r="C61" s="60"/>
      <c r="D61" s="60"/>
      <c r="E61" s="60"/>
      <c r="F61" s="60">
        <v>8556</v>
      </c>
      <c r="H61" s="43"/>
      <c r="I61" s="43"/>
    </row>
    <row r="62" spans="1:9" x14ac:dyDescent="0.2">
      <c r="A62" s="46" t="s">
        <v>95</v>
      </c>
      <c r="B62" s="60">
        <v>632</v>
      </c>
      <c r="C62" s="60">
        <v>23643</v>
      </c>
      <c r="D62" s="60">
        <v>0</v>
      </c>
      <c r="E62" s="60">
        <v>1</v>
      </c>
      <c r="F62" s="60">
        <v>24276</v>
      </c>
      <c r="H62" s="43"/>
      <c r="I62" s="43"/>
    </row>
  </sheetData>
  <pageMargins left="0.70866141732283472" right="0.70866141732283472" top="0.74803149606299213" bottom="0.74803149606299213" header="0.51181102362204722" footer="0.51181102362204722"/>
  <pageSetup scale="85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11</vt:i4>
      </vt:variant>
    </vt:vector>
  </HeadingPairs>
  <TitlesOfParts>
    <vt:vector size="14" baseType="lpstr">
      <vt:lpstr>UVR</vt:lpstr>
      <vt:lpstr>3er Trim UIS</vt:lpstr>
      <vt:lpstr>regimen 3er Trim</vt:lpstr>
      <vt:lpstr>UVR!Print_Titles_0</vt:lpstr>
      <vt:lpstr>UVR!Print_Titles_0_0</vt:lpstr>
      <vt:lpstr>UVR!Print_Titles_0_0_0</vt:lpstr>
      <vt:lpstr>UVR!Print_Titles_0_0_0_0</vt:lpstr>
      <vt:lpstr>UVR!Print_Titles_0_0_0_0_0</vt:lpstr>
      <vt:lpstr>UVR!Print_Titles_0_0_0_0_0_0</vt:lpstr>
      <vt:lpstr>UVR!Print_Titles_0_0_0_0_0_0_0</vt:lpstr>
      <vt:lpstr>UVR!Print_Titles_0_0_0_0_0_0_0_0</vt:lpstr>
      <vt:lpstr>UVR!Print_Titles_0_0_0_0_0_0_0_0_0</vt:lpstr>
      <vt:lpstr>UVR!Print_Titles_0_0_0_0_0_0_0_0_0_0</vt:lpstr>
      <vt:lpstr>UVR!Títulos_a_imprimir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Estadisticas ESE</dc:creator>
  <dc:description/>
  <cp:lastModifiedBy>57314</cp:lastModifiedBy>
  <cp:revision>67</cp:revision>
  <cp:lastPrinted>2021-11-17T13:50:28Z</cp:lastPrinted>
  <dcterms:created xsi:type="dcterms:W3CDTF">2013-05-28T20:31:34Z</dcterms:created>
  <dcterms:modified xsi:type="dcterms:W3CDTF">2021-11-17T19:21:26Z</dcterms:modified>
  <dc:language>es-CO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