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NFORMES MENSUALES\"/>
    </mc:Choice>
  </mc:AlternateContent>
  <bookViews>
    <workbookView xWindow="0" yWindow="0" windowWidth="20490" windowHeight="7050"/>
  </bookViews>
  <sheets>
    <sheet name="UPREC" sheetId="1" r:id="rId1"/>
    <sheet name="COLSUBSIDIO" sheetId="2" r:id="rId2"/>
    <sheet name="COMFAMILIAR" sheetId="3" r:id="rId3"/>
    <sheet name="COSMITET" sheetId="4" r:id="rId4"/>
    <sheet name="IDIME ELVIRA" sheetId="5" r:id="rId5"/>
    <sheet name="IDIME MAYORCA" sheetId="6" r:id="rId6"/>
    <sheet name="INPEC" sheetId="7" r:id="rId7"/>
    <sheet name="MI IPS" sheetId="8" r:id="rId8"/>
    <sheet name="SALUD PYP" sheetId="9" r:id="rId9"/>
    <sheet name="SAN SEBASTIAN" sheetId="10" r:id="rId10"/>
    <sheet name="SANIDAD MILITAR" sheetId="11" r:id="rId11"/>
    <sheet name="SANIDAD POLICIA" sheetId="12" r:id="rId12"/>
    <sheet name="UIS" sheetId="13" r:id="rId13"/>
    <sheet name="VIRREY SOLÍS 30 AGOSTO" sheetId="14" r:id="rId14"/>
    <sheet name="VIRREY SOLIS LAGO" sheetId="15" r:id="rId15"/>
    <sheet name="VIRREY SOLIS PINARES" sheetId="16" r:id="rId16"/>
  </sheets>
  <externalReferences>
    <externalReference r:id="rId1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4" i="16" l="1"/>
  <c r="A54" i="16"/>
  <c r="S53" i="16"/>
  <c r="R53" i="16"/>
  <c r="Q53" i="16"/>
  <c r="Q54" i="16" s="1"/>
  <c r="P53" i="16"/>
  <c r="N54" i="16" s="1"/>
  <c r="O53" i="16"/>
  <c r="N53" i="16"/>
  <c r="M53" i="16"/>
  <c r="L53" i="16"/>
  <c r="E56" i="16" s="1"/>
  <c r="K53" i="16"/>
  <c r="K54" i="16" s="1"/>
  <c r="J53" i="16"/>
  <c r="E57" i="16" s="1"/>
  <c r="I53" i="16"/>
  <c r="H53" i="16"/>
  <c r="E55" i="16" s="1"/>
  <c r="G53" i="16"/>
  <c r="F53" i="16"/>
  <c r="E53" i="16"/>
  <c r="E54" i="16" s="1"/>
  <c r="T51" i="16"/>
  <c r="S51" i="16"/>
  <c r="R51" i="16"/>
  <c r="Q51" i="16"/>
  <c r="P51" i="16"/>
  <c r="O51" i="16"/>
  <c r="N51" i="16"/>
  <c r="M51" i="16"/>
  <c r="L51" i="16"/>
  <c r="K51" i="16"/>
  <c r="J51" i="16"/>
  <c r="I51" i="16"/>
  <c r="H51" i="16"/>
  <c r="G51" i="16"/>
  <c r="F51" i="16"/>
  <c r="E51" i="16"/>
  <c r="T50" i="16"/>
  <c r="T47" i="16"/>
  <c r="S47" i="16"/>
  <c r="R47" i="16"/>
  <c r="Q47" i="16"/>
  <c r="P47" i="16"/>
  <c r="O47" i="16"/>
  <c r="N47" i="16"/>
  <c r="M47" i="16"/>
  <c r="L47" i="16"/>
  <c r="K47" i="16"/>
  <c r="J47" i="16"/>
  <c r="I47" i="16"/>
  <c r="H47" i="16"/>
  <c r="G47" i="16"/>
  <c r="F47" i="16"/>
  <c r="E47" i="16"/>
  <c r="T46" i="16"/>
  <c r="T43" i="16"/>
  <c r="S43" i="16"/>
  <c r="R43" i="16"/>
  <c r="Q43" i="16"/>
  <c r="P43" i="16"/>
  <c r="O43" i="16"/>
  <c r="N43" i="16"/>
  <c r="M43" i="16"/>
  <c r="L43" i="16"/>
  <c r="K43" i="16"/>
  <c r="J43" i="16"/>
  <c r="I43" i="16"/>
  <c r="H43" i="16"/>
  <c r="G43" i="16"/>
  <c r="F43" i="16"/>
  <c r="E43" i="16"/>
  <c r="T42" i="16"/>
  <c r="T41" i="16"/>
  <c r="T40" i="16"/>
  <c r="T39" i="16"/>
  <c r="T38" i="16"/>
  <c r="T37" i="16"/>
  <c r="T34" i="16"/>
  <c r="S34" i="16"/>
  <c r="R34" i="16"/>
  <c r="Q34" i="16"/>
  <c r="P34" i="16"/>
  <c r="O34" i="16"/>
  <c r="N34" i="16"/>
  <c r="M34" i="16"/>
  <c r="L34" i="16"/>
  <c r="K34" i="16"/>
  <c r="J34" i="16"/>
  <c r="I34" i="16"/>
  <c r="H34" i="16"/>
  <c r="G34" i="16"/>
  <c r="F34" i="16"/>
  <c r="E34" i="16"/>
  <c r="T33" i="16"/>
  <c r="T32" i="16"/>
  <c r="T31" i="16"/>
  <c r="T30" i="16"/>
  <c r="T29" i="16"/>
  <c r="T26" i="16"/>
  <c r="S26" i="16"/>
  <c r="R26" i="16"/>
  <c r="Q26" i="16"/>
  <c r="P26" i="16"/>
  <c r="O26" i="16"/>
  <c r="N26" i="16"/>
  <c r="M26" i="16"/>
  <c r="L26" i="16"/>
  <c r="K26" i="16"/>
  <c r="J26" i="16"/>
  <c r="I26" i="16"/>
  <c r="H26" i="16"/>
  <c r="G26" i="16"/>
  <c r="F26" i="16"/>
  <c r="E26" i="16"/>
  <c r="T25" i="16"/>
  <c r="T24" i="16"/>
  <c r="T23" i="16"/>
  <c r="T22" i="16"/>
  <c r="T21" i="16"/>
  <c r="T20" i="16"/>
  <c r="T17" i="16"/>
  <c r="S17" i="16"/>
  <c r="R17" i="16"/>
  <c r="Q17" i="16"/>
  <c r="P17" i="16"/>
  <c r="O17" i="16"/>
  <c r="N17" i="16"/>
  <c r="M17" i="16"/>
  <c r="L17" i="16"/>
  <c r="K17" i="16"/>
  <c r="J17" i="16"/>
  <c r="I17" i="16"/>
  <c r="H17" i="16"/>
  <c r="G17" i="16"/>
  <c r="F17" i="16"/>
  <c r="E17" i="16"/>
  <c r="T16" i="16"/>
  <c r="T15" i="16"/>
  <c r="T14" i="16"/>
  <c r="T13" i="16"/>
  <c r="E58" i="16" l="1"/>
  <c r="F58" i="16" s="1"/>
  <c r="H54" i="16"/>
  <c r="F55" i="16" l="1"/>
  <c r="F57" i="16"/>
  <c r="F56" i="16"/>
  <c r="F60" i="16" l="1"/>
  <c r="A104" i="15" l="1"/>
  <c r="A54" i="15"/>
  <c r="S51" i="15"/>
  <c r="S53" i="15" s="1"/>
  <c r="R51" i="15"/>
  <c r="R53" i="15" s="1"/>
  <c r="Q51" i="15"/>
  <c r="Q53" i="15" s="1"/>
  <c r="Q54" i="15" s="1"/>
  <c r="P51" i="15"/>
  <c r="P53" i="15" s="1"/>
  <c r="O51" i="15"/>
  <c r="O53" i="15" s="1"/>
  <c r="N51" i="15"/>
  <c r="N53" i="15" s="1"/>
  <c r="M51" i="15"/>
  <c r="M53" i="15" s="1"/>
  <c r="L51" i="15"/>
  <c r="L53" i="15" s="1"/>
  <c r="K51" i="15"/>
  <c r="K53" i="15" s="1"/>
  <c r="J51" i="15"/>
  <c r="J53" i="15" s="1"/>
  <c r="I51" i="15"/>
  <c r="I53" i="15" s="1"/>
  <c r="H51" i="15"/>
  <c r="H53" i="15" s="1"/>
  <c r="G51" i="15"/>
  <c r="G53" i="15" s="1"/>
  <c r="F51" i="15"/>
  <c r="F53" i="15" s="1"/>
  <c r="E51" i="15"/>
  <c r="E53" i="15" s="1"/>
  <c r="E54" i="15" s="1"/>
  <c r="T50" i="15"/>
  <c r="S47" i="15"/>
  <c r="R47" i="15"/>
  <c r="Q47" i="15"/>
  <c r="P47" i="15"/>
  <c r="O47" i="15"/>
  <c r="N47" i="15"/>
  <c r="M47" i="15"/>
  <c r="L47" i="15"/>
  <c r="K47" i="15"/>
  <c r="J47" i="15"/>
  <c r="I47" i="15"/>
  <c r="H47" i="15"/>
  <c r="G47" i="15"/>
  <c r="F47" i="15"/>
  <c r="E47" i="15"/>
  <c r="T47" i="15" s="1"/>
  <c r="T46" i="15"/>
  <c r="S43" i="15"/>
  <c r="R43" i="15"/>
  <c r="Q43" i="15"/>
  <c r="P43" i="15"/>
  <c r="O43" i="15"/>
  <c r="N43" i="15"/>
  <c r="M43" i="15"/>
  <c r="L43" i="15"/>
  <c r="K43" i="15"/>
  <c r="J43" i="15"/>
  <c r="I43" i="15"/>
  <c r="H43" i="15"/>
  <c r="G43" i="15"/>
  <c r="F43" i="15"/>
  <c r="E43" i="15"/>
  <c r="T43" i="15" s="1"/>
  <c r="T42" i="15"/>
  <c r="T41" i="15"/>
  <c r="T40" i="15"/>
  <c r="T39" i="15"/>
  <c r="T38" i="15"/>
  <c r="T37" i="15"/>
  <c r="S34" i="15"/>
  <c r="R34" i="15"/>
  <c r="Q34" i="15"/>
  <c r="P34" i="15"/>
  <c r="O34" i="15"/>
  <c r="N34" i="15"/>
  <c r="M34" i="15"/>
  <c r="L34" i="15"/>
  <c r="K34" i="15"/>
  <c r="J34" i="15"/>
  <c r="I34" i="15"/>
  <c r="H34" i="15"/>
  <c r="T34" i="15" s="1"/>
  <c r="G34" i="15"/>
  <c r="F34" i="15"/>
  <c r="E34" i="15"/>
  <c r="T33" i="15"/>
  <c r="T32" i="15"/>
  <c r="T31" i="15"/>
  <c r="T30" i="15"/>
  <c r="T29" i="15"/>
  <c r="S26" i="15"/>
  <c r="R26" i="15"/>
  <c r="Q26" i="15"/>
  <c r="P26" i="15"/>
  <c r="O26" i="15"/>
  <c r="N26" i="15"/>
  <c r="M26" i="15"/>
  <c r="L26" i="15"/>
  <c r="K26" i="15"/>
  <c r="J26" i="15"/>
  <c r="I26" i="15"/>
  <c r="H26" i="15"/>
  <c r="G26" i="15"/>
  <c r="F26" i="15"/>
  <c r="E26" i="15"/>
  <c r="T26" i="15" s="1"/>
  <c r="T25" i="15"/>
  <c r="T24" i="15"/>
  <c r="T23" i="15"/>
  <c r="T22" i="15"/>
  <c r="T21" i="15"/>
  <c r="T20" i="15"/>
  <c r="S17" i="15"/>
  <c r="R17" i="15"/>
  <c r="Q17" i="15"/>
  <c r="P17" i="15"/>
  <c r="O17" i="15"/>
  <c r="N17" i="15"/>
  <c r="M17" i="15"/>
  <c r="L17" i="15"/>
  <c r="K17" i="15"/>
  <c r="J17" i="15"/>
  <c r="I17" i="15"/>
  <c r="H17" i="15"/>
  <c r="G17" i="15"/>
  <c r="T17" i="15" s="1"/>
  <c r="F17" i="15"/>
  <c r="E17" i="15"/>
  <c r="T16" i="15"/>
  <c r="T15" i="15"/>
  <c r="T14" i="15"/>
  <c r="T13" i="15"/>
  <c r="E56" i="15" l="1"/>
  <c r="N54" i="15"/>
  <c r="E57" i="15"/>
  <c r="K54" i="15"/>
  <c r="E55" i="15"/>
  <c r="H54" i="15"/>
  <c r="T51" i="15"/>
  <c r="E58" i="15" l="1"/>
  <c r="F58" i="15" s="1"/>
  <c r="F56" i="15"/>
  <c r="F55" i="15" l="1"/>
  <c r="F60" i="15" s="1"/>
  <c r="F57" i="15"/>
  <c r="A104" i="14" l="1"/>
  <c r="A54" i="14"/>
  <c r="S53" i="14"/>
  <c r="R53" i="14"/>
  <c r="Q53" i="14"/>
  <c r="Q54" i="14" s="1"/>
  <c r="P53" i="14"/>
  <c r="N54" i="14" s="1"/>
  <c r="O53" i="14"/>
  <c r="N53" i="14"/>
  <c r="M53" i="14"/>
  <c r="L53" i="14"/>
  <c r="E56" i="14" s="1"/>
  <c r="K53" i="14"/>
  <c r="K54" i="14" s="1"/>
  <c r="J53" i="14"/>
  <c r="I53" i="14"/>
  <c r="H53" i="14"/>
  <c r="E55" i="14" s="1"/>
  <c r="G53" i="14"/>
  <c r="E57" i="14" s="1"/>
  <c r="F53" i="14"/>
  <c r="E53" i="14"/>
  <c r="E54" i="14" s="1"/>
  <c r="T51" i="14"/>
  <c r="S51" i="14"/>
  <c r="R51" i="14"/>
  <c r="Q51" i="14"/>
  <c r="P51" i="14"/>
  <c r="O51" i="14"/>
  <c r="N51" i="14"/>
  <c r="M51" i="14"/>
  <c r="L51" i="14"/>
  <c r="K51" i="14"/>
  <c r="J51" i="14"/>
  <c r="I51" i="14"/>
  <c r="H51" i="14"/>
  <c r="G51" i="14"/>
  <c r="F51" i="14"/>
  <c r="E51" i="14"/>
  <c r="T50" i="14"/>
  <c r="T47" i="14"/>
  <c r="S47" i="14"/>
  <c r="R47" i="14"/>
  <c r="Q47" i="14"/>
  <c r="P47" i="14"/>
  <c r="O47" i="14"/>
  <c r="N47" i="14"/>
  <c r="M47" i="14"/>
  <c r="L47" i="14"/>
  <c r="K47" i="14"/>
  <c r="J47" i="14"/>
  <c r="I47" i="14"/>
  <c r="H47" i="14"/>
  <c r="G47" i="14"/>
  <c r="F47" i="14"/>
  <c r="E47" i="14"/>
  <c r="T46" i="14"/>
  <c r="T43" i="14"/>
  <c r="S43" i="14"/>
  <c r="R43" i="14"/>
  <c r="Q43" i="14"/>
  <c r="P43" i="14"/>
  <c r="O43" i="14"/>
  <c r="N43" i="14"/>
  <c r="M43" i="14"/>
  <c r="L43" i="14"/>
  <c r="K43" i="14"/>
  <c r="J43" i="14"/>
  <c r="I43" i="14"/>
  <c r="H43" i="14"/>
  <c r="G43" i="14"/>
  <c r="F43" i="14"/>
  <c r="E43" i="14"/>
  <c r="T42" i="14"/>
  <c r="T41" i="14"/>
  <c r="T40" i="14"/>
  <c r="T39" i="14"/>
  <c r="T38" i="14"/>
  <c r="T37" i="14"/>
  <c r="T34" i="14"/>
  <c r="S34" i="14"/>
  <c r="R34" i="14"/>
  <c r="Q34" i="14"/>
  <c r="P34" i="14"/>
  <c r="O34" i="14"/>
  <c r="N34" i="14"/>
  <c r="M34" i="14"/>
  <c r="L34" i="14"/>
  <c r="K34" i="14"/>
  <c r="J34" i="14"/>
  <c r="I34" i="14"/>
  <c r="H34" i="14"/>
  <c r="G34" i="14"/>
  <c r="F34" i="14"/>
  <c r="E34" i="14"/>
  <c r="T33" i="14"/>
  <c r="T32" i="14"/>
  <c r="T31" i="14"/>
  <c r="T30" i="14"/>
  <c r="T29" i="14"/>
  <c r="T26" i="14"/>
  <c r="S26" i="14"/>
  <c r="R26" i="14"/>
  <c r="Q26" i="14"/>
  <c r="P26" i="14"/>
  <c r="O26" i="14"/>
  <c r="N26" i="14"/>
  <c r="M26" i="14"/>
  <c r="L26" i="14"/>
  <c r="K26" i="14"/>
  <c r="J26" i="14"/>
  <c r="I26" i="14"/>
  <c r="H26" i="14"/>
  <c r="G26" i="14"/>
  <c r="F26" i="14"/>
  <c r="E26" i="14"/>
  <c r="T25" i="14"/>
  <c r="T24" i="14"/>
  <c r="T23" i="14"/>
  <c r="T22" i="14"/>
  <c r="T21" i="14"/>
  <c r="T20" i="14"/>
  <c r="T17" i="14"/>
  <c r="S17" i="14"/>
  <c r="R17" i="14"/>
  <c r="Q17" i="14"/>
  <c r="P17" i="14"/>
  <c r="O17" i="14"/>
  <c r="N17" i="14"/>
  <c r="M17" i="14"/>
  <c r="L17" i="14"/>
  <c r="K17" i="14"/>
  <c r="J17" i="14"/>
  <c r="I17" i="14"/>
  <c r="H17" i="14"/>
  <c r="G17" i="14"/>
  <c r="F17" i="14"/>
  <c r="E17" i="14"/>
  <c r="T16" i="14"/>
  <c r="T15" i="14"/>
  <c r="T14" i="14"/>
  <c r="T13" i="14"/>
  <c r="F57" i="14" l="1"/>
  <c r="F55" i="14"/>
  <c r="F60" i="14" s="1"/>
  <c r="E58" i="14"/>
  <c r="F58" i="14" s="1"/>
  <c r="F56" i="14"/>
  <c r="H54" i="14"/>
  <c r="A104" i="13" l="1"/>
  <c r="A54" i="13"/>
  <c r="S53" i="13"/>
  <c r="R53" i="13"/>
  <c r="Q53" i="13"/>
  <c r="Q54" i="13" s="1"/>
  <c r="P53" i="13"/>
  <c r="N54" i="13" s="1"/>
  <c r="O53" i="13"/>
  <c r="N53" i="13"/>
  <c r="M53" i="13"/>
  <c r="L53" i="13"/>
  <c r="E56" i="13" s="1"/>
  <c r="K53" i="13"/>
  <c r="K54" i="13" s="1"/>
  <c r="J53" i="13"/>
  <c r="I53" i="13"/>
  <c r="H53" i="13"/>
  <c r="E55" i="13" s="1"/>
  <c r="G53" i="13"/>
  <c r="E57" i="13" s="1"/>
  <c r="F53" i="13"/>
  <c r="E53" i="13"/>
  <c r="E54" i="13" s="1"/>
  <c r="T51" i="13"/>
  <c r="S51" i="13"/>
  <c r="R51" i="13"/>
  <c r="Q51" i="13"/>
  <c r="P51" i="13"/>
  <c r="O51" i="13"/>
  <c r="N51" i="13"/>
  <c r="M51" i="13"/>
  <c r="L51" i="13"/>
  <c r="K51" i="13"/>
  <c r="J51" i="13"/>
  <c r="I51" i="13"/>
  <c r="H51" i="13"/>
  <c r="G51" i="13"/>
  <c r="F51" i="13"/>
  <c r="E51" i="13"/>
  <c r="T50" i="13"/>
  <c r="T47" i="13"/>
  <c r="S47" i="13"/>
  <c r="R47" i="13"/>
  <c r="Q47" i="13"/>
  <c r="P47" i="13"/>
  <c r="O47" i="13"/>
  <c r="N47" i="13"/>
  <c r="M47" i="13"/>
  <c r="L47" i="13"/>
  <c r="K47" i="13"/>
  <c r="J47" i="13"/>
  <c r="I47" i="13"/>
  <c r="H47" i="13"/>
  <c r="G47" i="13"/>
  <c r="F47" i="13"/>
  <c r="E47" i="13"/>
  <c r="T46" i="13"/>
  <c r="T43" i="13"/>
  <c r="S43" i="13"/>
  <c r="R43" i="13"/>
  <c r="Q43" i="13"/>
  <c r="P43" i="13"/>
  <c r="O43" i="13"/>
  <c r="N43" i="13"/>
  <c r="M43" i="13"/>
  <c r="L43" i="13"/>
  <c r="K43" i="13"/>
  <c r="J43" i="13"/>
  <c r="I43" i="13"/>
  <c r="H43" i="13"/>
  <c r="G43" i="13"/>
  <c r="F43" i="13"/>
  <c r="E43" i="13"/>
  <c r="T42" i="13"/>
  <c r="T41" i="13"/>
  <c r="T40" i="13"/>
  <c r="T39" i="13"/>
  <c r="T38" i="13"/>
  <c r="T37" i="13"/>
  <c r="T34" i="13"/>
  <c r="S34" i="13"/>
  <c r="R34" i="13"/>
  <c r="Q34" i="13"/>
  <c r="P34" i="13"/>
  <c r="O34" i="13"/>
  <c r="N34" i="13"/>
  <c r="M34" i="13"/>
  <c r="L34" i="13"/>
  <c r="K34" i="13"/>
  <c r="J34" i="13"/>
  <c r="I34" i="13"/>
  <c r="H34" i="13"/>
  <c r="G34" i="13"/>
  <c r="F34" i="13"/>
  <c r="E34" i="13"/>
  <c r="T33" i="13"/>
  <c r="T32" i="13"/>
  <c r="T31" i="13"/>
  <c r="T30" i="13"/>
  <c r="T29" i="13"/>
  <c r="T26" i="13"/>
  <c r="S26" i="13"/>
  <c r="R26" i="13"/>
  <c r="Q26" i="13"/>
  <c r="P26" i="13"/>
  <c r="O26" i="13"/>
  <c r="N26" i="13"/>
  <c r="M26" i="13"/>
  <c r="L26" i="13"/>
  <c r="K26" i="13"/>
  <c r="J26" i="13"/>
  <c r="I26" i="13"/>
  <c r="H26" i="13"/>
  <c r="G26" i="13"/>
  <c r="F26" i="13"/>
  <c r="E26" i="13"/>
  <c r="T25" i="13"/>
  <c r="T24" i="13"/>
  <c r="T23" i="13"/>
  <c r="T22" i="13"/>
  <c r="T21" i="13"/>
  <c r="T20" i="13"/>
  <c r="T17" i="13"/>
  <c r="S17" i="13"/>
  <c r="R17" i="13"/>
  <c r="Q17" i="13"/>
  <c r="P17" i="13"/>
  <c r="O17" i="13"/>
  <c r="N17" i="13"/>
  <c r="M17" i="13"/>
  <c r="L17" i="13"/>
  <c r="K17" i="13"/>
  <c r="J17" i="13"/>
  <c r="I17" i="13"/>
  <c r="H17" i="13"/>
  <c r="G17" i="13"/>
  <c r="F17" i="13"/>
  <c r="E17" i="13"/>
  <c r="T16" i="13"/>
  <c r="T15" i="13"/>
  <c r="T14" i="13"/>
  <c r="T13" i="13"/>
  <c r="E58" i="13" l="1"/>
  <c r="F58" i="13" s="1"/>
  <c r="F56" i="13"/>
  <c r="H54" i="13"/>
  <c r="F55" i="13" l="1"/>
  <c r="F57" i="13"/>
  <c r="F60" i="13" l="1"/>
  <c r="A104" i="12" l="1"/>
  <c r="A54" i="12"/>
  <c r="S53" i="12"/>
  <c r="R53" i="12"/>
  <c r="Q53" i="12"/>
  <c r="Q54" i="12" s="1"/>
  <c r="P53" i="12"/>
  <c r="N54" i="12" s="1"/>
  <c r="O53" i="12"/>
  <c r="N53" i="12"/>
  <c r="M53" i="12"/>
  <c r="L53" i="12"/>
  <c r="E56" i="12" s="1"/>
  <c r="K53" i="12"/>
  <c r="K54" i="12" s="1"/>
  <c r="J53" i="12"/>
  <c r="E57" i="12" s="1"/>
  <c r="I53" i="12"/>
  <c r="H53" i="12"/>
  <c r="E55" i="12" s="1"/>
  <c r="G53" i="12"/>
  <c r="F53" i="12"/>
  <c r="E53" i="12"/>
  <c r="E54" i="12" s="1"/>
  <c r="T51" i="12"/>
  <c r="S51" i="12"/>
  <c r="R51" i="12"/>
  <c r="Q51" i="12"/>
  <c r="P51" i="12"/>
  <c r="O51" i="12"/>
  <c r="N51" i="12"/>
  <c r="M51" i="12"/>
  <c r="L51" i="12"/>
  <c r="K51" i="12"/>
  <c r="J51" i="12"/>
  <c r="I51" i="12"/>
  <c r="H51" i="12"/>
  <c r="G51" i="12"/>
  <c r="F51" i="12"/>
  <c r="E51" i="12"/>
  <c r="T50" i="12"/>
  <c r="T47" i="12"/>
  <c r="S47" i="12"/>
  <c r="R47" i="12"/>
  <c r="Q47" i="12"/>
  <c r="P47" i="12"/>
  <c r="O47" i="12"/>
  <c r="N47" i="12"/>
  <c r="M47" i="12"/>
  <c r="L47" i="12"/>
  <c r="K47" i="12"/>
  <c r="J47" i="12"/>
  <c r="I47" i="12"/>
  <c r="H47" i="12"/>
  <c r="G47" i="12"/>
  <c r="F47" i="12"/>
  <c r="E47" i="12"/>
  <c r="T46" i="12"/>
  <c r="T43" i="12"/>
  <c r="S43" i="12"/>
  <c r="R43" i="12"/>
  <c r="Q43" i="12"/>
  <c r="P43" i="12"/>
  <c r="O43" i="12"/>
  <c r="N43" i="12"/>
  <c r="M43" i="12"/>
  <c r="L43" i="12"/>
  <c r="K43" i="12"/>
  <c r="J43" i="12"/>
  <c r="I43" i="12"/>
  <c r="H43" i="12"/>
  <c r="G43" i="12"/>
  <c r="F43" i="12"/>
  <c r="E43" i="12"/>
  <c r="T42" i="12"/>
  <c r="T41" i="12"/>
  <c r="T40" i="12"/>
  <c r="T39" i="12"/>
  <c r="T38" i="12"/>
  <c r="T37" i="12"/>
  <c r="T34" i="12"/>
  <c r="S34" i="12"/>
  <c r="R34" i="12"/>
  <c r="Q34" i="12"/>
  <c r="P34" i="12"/>
  <c r="O34" i="12"/>
  <c r="N34" i="12"/>
  <c r="M34" i="12"/>
  <c r="L34" i="12"/>
  <c r="K34" i="12"/>
  <c r="J34" i="12"/>
  <c r="I34" i="12"/>
  <c r="H34" i="12"/>
  <c r="G34" i="12"/>
  <c r="F34" i="12"/>
  <c r="E34" i="12"/>
  <c r="T33" i="12"/>
  <c r="T32" i="12"/>
  <c r="T31" i="12"/>
  <c r="T30" i="12"/>
  <c r="T29" i="12"/>
  <c r="T26" i="12"/>
  <c r="S26" i="12"/>
  <c r="R26" i="12"/>
  <c r="Q26" i="12"/>
  <c r="P26" i="12"/>
  <c r="O26" i="12"/>
  <c r="N26" i="12"/>
  <c r="M26" i="12"/>
  <c r="L26" i="12"/>
  <c r="K26" i="12"/>
  <c r="J26" i="12"/>
  <c r="I26" i="12"/>
  <c r="H26" i="12"/>
  <c r="G26" i="12"/>
  <c r="F26" i="12"/>
  <c r="E26" i="12"/>
  <c r="T25" i="12"/>
  <c r="T24" i="12"/>
  <c r="T23" i="12"/>
  <c r="T22" i="12"/>
  <c r="T21" i="12"/>
  <c r="T20" i="12"/>
  <c r="T17" i="12"/>
  <c r="S17" i="12"/>
  <c r="R17" i="12"/>
  <c r="Q17" i="12"/>
  <c r="P17" i="12"/>
  <c r="O17" i="12"/>
  <c r="N17" i="12"/>
  <c r="M17" i="12"/>
  <c r="L17" i="12"/>
  <c r="K17" i="12"/>
  <c r="J17" i="12"/>
  <c r="I17" i="12"/>
  <c r="H17" i="12"/>
  <c r="G17" i="12"/>
  <c r="F17" i="12"/>
  <c r="E17" i="12"/>
  <c r="T16" i="12"/>
  <c r="T15" i="12"/>
  <c r="T14" i="12"/>
  <c r="T13" i="12"/>
  <c r="E58" i="12" l="1"/>
  <c r="F58" i="12" s="1"/>
  <c r="H54" i="12"/>
  <c r="F55" i="12" l="1"/>
  <c r="F57" i="12"/>
  <c r="F56" i="12"/>
  <c r="F60" i="12" l="1"/>
  <c r="A104" i="11" l="1"/>
  <c r="A54" i="11"/>
  <c r="S53" i="11"/>
  <c r="R53" i="11"/>
  <c r="Q53" i="11"/>
  <c r="Q54" i="11" s="1"/>
  <c r="P53" i="11"/>
  <c r="O53" i="11"/>
  <c r="N54" i="11" s="1"/>
  <c r="N53" i="11"/>
  <c r="M53" i="11"/>
  <c r="L53" i="11"/>
  <c r="E56" i="11" s="1"/>
  <c r="K53" i="11"/>
  <c r="K54" i="11" s="1"/>
  <c r="J53" i="11"/>
  <c r="I53" i="11"/>
  <c r="H53" i="11"/>
  <c r="E55" i="11" s="1"/>
  <c r="G53" i="11"/>
  <c r="E57" i="11" s="1"/>
  <c r="F53" i="11"/>
  <c r="E53" i="11"/>
  <c r="E54" i="11" s="1"/>
  <c r="T51" i="11"/>
  <c r="S51" i="11"/>
  <c r="Q51" i="11"/>
  <c r="P51" i="11"/>
  <c r="N51" i="11"/>
  <c r="M51" i="11"/>
  <c r="K51" i="11"/>
  <c r="J51" i="11"/>
  <c r="H51" i="11"/>
  <c r="E51" i="11"/>
  <c r="T50" i="11"/>
  <c r="T47" i="11"/>
  <c r="S47" i="11"/>
  <c r="R47" i="11"/>
  <c r="Q47" i="11"/>
  <c r="P47" i="11"/>
  <c r="O47" i="11"/>
  <c r="N47" i="11"/>
  <c r="M47" i="11"/>
  <c r="L47" i="11"/>
  <c r="K47" i="11"/>
  <c r="J47" i="11"/>
  <c r="I47" i="11"/>
  <c r="H47" i="11"/>
  <c r="G47" i="11"/>
  <c r="F47" i="11"/>
  <c r="E47" i="11"/>
  <c r="T46" i="11"/>
  <c r="T43" i="11"/>
  <c r="S43" i="11"/>
  <c r="R43" i="11"/>
  <c r="Q43" i="11"/>
  <c r="P43" i="11"/>
  <c r="O43" i="11"/>
  <c r="N43" i="11"/>
  <c r="M43" i="11"/>
  <c r="L43" i="11"/>
  <c r="K43" i="11"/>
  <c r="J43" i="11"/>
  <c r="I43" i="11"/>
  <c r="H43" i="11"/>
  <c r="G43" i="11"/>
  <c r="F43" i="11"/>
  <c r="E43" i="11"/>
  <c r="T42" i="11"/>
  <c r="T41" i="11"/>
  <c r="T40" i="11"/>
  <c r="T39" i="11"/>
  <c r="T38" i="11"/>
  <c r="T37" i="11"/>
  <c r="T34" i="11"/>
  <c r="S34" i="11"/>
  <c r="R34" i="11"/>
  <c r="Q34" i="11"/>
  <c r="P34" i="11"/>
  <c r="O34" i="11"/>
  <c r="N34" i="11"/>
  <c r="M34" i="11"/>
  <c r="L34" i="11"/>
  <c r="K34" i="11"/>
  <c r="J34" i="11"/>
  <c r="I34" i="11"/>
  <c r="H34" i="11"/>
  <c r="G34" i="11"/>
  <c r="F34" i="11"/>
  <c r="E34" i="11"/>
  <c r="T33" i="11"/>
  <c r="T32" i="11"/>
  <c r="T31" i="11"/>
  <c r="T30" i="11"/>
  <c r="T29" i="11"/>
  <c r="T26" i="11"/>
  <c r="S26" i="11"/>
  <c r="R26" i="11"/>
  <c r="Q26" i="11"/>
  <c r="P26" i="11"/>
  <c r="O26" i="11"/>
  <c r="N26" i="11"/>
  <c r="M26" i="11"/>
  <c r="L26" i="11"/>
  <c r="K26" i="11"/>
  <c r="J26" i="11"/>
  <c r="I26" i="11"/>
  <c r="H26" i="11"/>
  <c r="G26" i="11"/>
  <c r="F26" i="11"/>
  <c r="E26" i="11"/>
  <c r="T25" i="11"/>
  <c r="T24" i="11"/>
  <c r="T23" i="11"/>
  <c r="T22" i="11"/>
  <c r="T21" i="11"/>
  <c r="T20" i="11"/>
  <c r="T17" i="11"/>
  <c r="S17" i="11"/>
  <c r="R17" i="11"/>
  <c r="Q17" i="11"/>
  <c r="P17" i="11"/>
  <c r="O17" i="11"/>
  <c r="N17" i="11"/>
  <c r="M17" i="11"/>
  <c r="L17" i="11"/>
  <c r="K17" i="11"/>
  <c r="J17" i="11"/>
  <c r="I17" i="11"/>
  <c r="H17" i="11"/>
  <c r="G17" i="11"/>
  <c r="F17" i="11"/>
  <c r="E17" i="11"/>
  <c r="T16" i="11"/>
  <c r="T15" i="11"/>
  <c r="T14" i="11"/>
  <c r="T13" i="11"/>
  <c r="F57" i="11" l="1"/>
  <c r="E58" i="11"/>
  <c r="F58" i="11" s="1"/>
  <c r="F55" i="11"/>
  <c r="F60" i="11" s="1"/>
  <c r="F56" i="11"/>
  <c r="H54" i="11"/>
  <c r="A104" i="10" l="1"/>
  <c r="A54" i="10"/>
  <c r="S53" i="10"/>
  <c r="R53" i="10"/>
  <c r="Q53" i="10"/>
  <c r="Q54" i="10" s="1"/>
  <c r="P53" i="10"/>
  <c r="N54" i="10" s="1"/>
  <c r="O53" i="10"/>
  <c r="N53" i="10"/>
  <c r="M53" i="10"/>
  <c r="L53" i="10"/>
  <c r="E56" i="10" s="1"/>
  <c r="K53" i="10"/>
  <c r="K54" i="10" s="1"/>
  <c r="J53" i="10"/>
  <c r="I53" i="10"/>
  <c r="H53" i="10"/>
  <c r="E55" i="10" s="1"/>
  <c r="G53" i="10"/>
  <c r="E57" i="10" s="1"/>
  <c r="F53" i="10"/>
  <c r="E53" i="10"/>
  <c r="E54" i="10" s="1"/>
  <c r="T51" i="10"/>
  <c r="S51" i="10"/>
  <c r="R51" i="10"/>
  <c r="Q51" i="10"/>
  <c r="P51" i="10"/>
  <c r="O51" i="10"/>
  <c r="N51" i="10"/>
  <c r="M51" i="10"/>
  <c r="L51" i="10"/>
  <c r="K51" i="10"/>
  <c r="J51" i="10"/>
  <c r="I51" i="10"/>
  <c r="H51" i="10"/>
  <c r="G51" i="10"/>
  <c r="F51" i="10"/>
  <c r="E51" i="10"/>
  <c r="T50" i="10"/>
  <c r="T47" i="10"/>
  <c r="S47" i="10"/>
  <c r="R47" i="10"/>
  <c r="Q47" i="10"/>
  <c r="P47" i="10"/>
  <c r="O47" i="10"/>
  <c r="N47" i="10"/>
  <c r="M47" i="10"/>
  <c r="L47" i="10"/>
  <c r="K47" i="10"/>
  <c r="J47" i="10"/>
  <c r="I47" i="10"/>
  <c r="H47" i="10"/>
  <c r="G47" i="10"/>
  <c r="F47" i="10"/>
  <c r="E47" i="10"/>
  <c r="T46" i="10"/>
  <c r="T43" i="10"/>
  <c r="S43" i="10"/>
  <c r="R43" i="10"/>
  <c r="Q43" i="10"/>
  <c r="P43" i="10"/>
  <c r="O43" i="10"/>
  <c r="N43" i="10"/>
  <c r="M43" i="10"/>
  <c r="L43" i="10"/>
  <c r="K43" i="10"/>
  <c r="J43" i="10"/>
  <c r="I43" i="10"/>
  <c r="H43" i="10"/>
  <c r="G43" i="10"/>
  <c r="F43" i="10"/>
  <c r="E43" i="10"/>
  <c r="T42" i="10"/>
  <c r="T41" i="10"/>
  <c r="T40" i="10"/>
  <c r="T39" i="10"/>
  <c r="T38" i="10"/>
  <c r="T37" i="10"/>
  <c r="T34" i="10"/>
  <c r="S34" i="10"/>
  <c r="R34" i="10"/>
  <c r="Q34" i="10"/>
  <c r="P34" i="10"/>
  <c r="O34" i="10"/>
  <c r="N34" i="10"/>
  <c r="M34" i="10"/>
  <c r="L34" i="10"/>
  <c r="K34" i="10"/>
  <c r="J34" i="10"/>
  <c r="I34" i="10"/>
  <c r="H34" i="10"/>
  <c r="G34" i="10"/>
  <c r="F34" i="10"/>
  <c r="E34" i="10"/>
  <c r="T33" i="10"/>
  <c r="T32" i="10"/>
  <c r="T31" i="10"/>
  <c r="T30" i="10"/>
  <c r="T29" i="10"/>
  <c r="T26" i="10"/>
  <c r="S26" i="10"/>
  <c r="R26" i="10"/>
  <c r="Q26" i="10"/>
  <c r="P26" i="10"/>
  <c r="O26" i="10"/>
  <c r="N26" i="10"/>
  <c r="M26" i="10"/>
  <c r="L26" i="10"/>
  <c r="K26" i="10"/>
  <c r="J26" i="10"/>
  <c r="I26" i="10"/>
  <c r="H26" i="10"/>
  <c r="G26" i="10"/>
  <c r="F26" i="10"/>
  <c r="E26" i="10"/>
  <c r="T25" i="10"/>
  <c r="T24" i="10"/>
  <c r="T23" i="10"/>
  <c r="T22" i="10"/>
  <c r="T21" i="10"/>
  <c r="T20" i="10"/>
  <c r="T17" i="10"/>
  <c r="S17" i="10"/>
  <c r="R17" i="10"/>
  <c r="Q17" i="10"/>
  <c r="P17" i="10"/>
  <c r="O17" i="10"/>
  <c r="N17" i="10"/>
  <c r="M17" i="10"/>
  <c r="L17" i="10"/>
  <c r="K17" i="10"/>
  <c r="J17" i="10"/>
  <c r="I17" i="10"/>
  <c r="H17" i="10"/>
  <c r="G17" i="10"/>
  <c r="F17" i="10"/>
  <c r="E17" i="10"/>
  <c r="T16" i="10"/>
  <c r="T15" i="10"/>
  <c r="T14" i="10"/>
  <c r="T13" i="10"/>
  <c r="E58" i="10" l="1"/>
  <c r="F58" i="10" s="1"/>
  <c r="F56" i="10"/>
  <c r="H54" i="10"/>
  <c r="F55" i="10" l="1"/>
  <c r="F57" i="10"/>
  <c r="F60" i="10" l="1"/>
  <c r="A104" i="9" l="1"/>
  <c r="A54" i="9"/>
  <c r="S53" i="9"/>
  <c r="R53" i="9"/>
  <c r="Q53" i="9"/>
  <c r="Q54" i="9" s="1"/>
  <c r="P53" i="9"/>
  <c r="N54" i="9" s="1"/>
  <c r="O53" i="9"/>
  <c r="N53" i="9"/>
  <c r="M53" i="9"/>
  <c r="L53" i="9"/>
  <c r="E56" i="9" s="1"/>
  <c r="K53" i="9"/>
  <c r="K54" i="9" s="1"/>
  <c r="J53" i="9"/>
  <c r="E57" i="9" s="1"/>
  <c r="I53" i="9"/>
  <c r="H53" i="9"/>
  <c r="E55" i="9" s="1"/>
  <c r="G53" i="9"/>
  <c r="F53" i="9"/>
  <c r="E53" i="9"/>
  <c r="E54" i="9" s="1"/>
  <c r="T51" i="9"/>
  <c r="S51" i="9"/>
  <c r="R51" i="9"/>
  <c r="Q51" i="9"/>
  <c r="P51" i="9"/>
  <c r="O51" i="9"/>
  <c r="N51" i="9"/>
  <c r="M51" i="9"/>
  <c r="L51" i="9"/>
  <c r="K51" i="9"/>
  <c r="J51" i="9"/>
  <c r="I51" i="9"/>
  <c r="H51" i="9"/>
  <c r="G51" i="9"/>
  <c r="F51" i="9"/>
  <c r="E51" i="9"/>
  <c r="T50" i="9"/>
  <c r="T47" i="9"/>
  <c r="S47" i="9"/>
  <c r="R47" i="9"/>
  <c r="Q47" i="9"/>
  <c r="P47" i="9"/>
  <c r="O47" i="9"/>
  <c r="N47" i="9"/>
  <c r="M47" i="9"/>
  <c r="L47" i="9"/>
  <c r="K47" i="9"/>
  <c r="J47" i="9"/>
  <c r="I47" i="9"/>
  <c r="H47" i="9"/>
  <c r="G47" i="9"/>
  <c r="F47" i="9"/>
  <c r="E47" i="9"/>
  <c r="T46" i="9"/>
  <c r="T43" i="9"/>
  <c r="S43" i="9"/>
  <c r="R43" i="9"/>
  <c r="Q43" i="9"/>
  <c r="P43" i="9"/>
  <c r="O43" i="9"/>
  <c r="N43" i="9"/>
  <c r="M43" i="9"/>
  <c r="L43" i="9"/>
  <c r="K43" i="9"/>
  <c r="J43" i="9"/>
  <c r="I43" i="9"/>
  <c r="H43" i="9"/>
  <c r="G43" i="9"/>
  <c r="F43" i="9"/>
  <c r="E43" i="9"/>
  <c r="T42" i="9"/>
  <c r="T41" i="9"/>
  <c r="T40" i="9"/>
  <c r="T39" i="9"/>
  <c r="T38" i="9"/>
  <c r="T37" i="9"/>
  <c r="T34" i="9"/>
  <c r="S34" i="9"/>
  <c r="R34" i="9"/>
  <c r="Q34" i="9"/>
  <c r="P34" i="9"/>
  <c r="O34" i="9"/>
  <c r="N34" i="9"/>
  <c r="M34" i="9"/>
  <c r="L34" i="9"/>
  <c r="K34" i="9"/>
  <c r="J34" i="9"/>
  <c r="I34" i="9"/>
  <c r="H34" i="9"/>
  <c r="G34" i="9"/>
  <c r="F34" i="9"/>
  <c r="E34" i="9"/>
  <c r="T33" i="9"/>
  <c r="T32" i="9"/>
  <c r="T31" i="9"/>
  <c r="T30" i="9"/>
  <c r="T29" i="9"/>
  <c r="T26" i="9"/>
  <c r="S26" i="9"/>
  <c r="R26" i="9"/>
  <c r="Q26" i="9"/>
  <c r="P26" i="9"/>
  <c r="O26" i="9"/>
  <c r="N26" i="9"/>
  <c r="M26" i="9"/>
  <c r="L26" i="9"/>
  <c r="K26" i="9"/>
  <c r="J26" i="9"/>
  <c r="I26" i="9"/>
  <c r="H26" i="9"/>
  <c r="G26" i="9"/>
  <c r="F26" i="9"/>
  <c r="E26" i="9"/>
  <c r="T25" i="9"/>
  <c r="T24" i="9"/>
  <c r="T23" i="9"/>
  <c r="T22" i="9"/>
  <c r="T21" i="9"/>
  <c r="T20" i="9"/>
  <c r="T17" i="9"/>
  <c r="S17" i="9"/>
  <c r="R17" i="9"/>
  <c r="Q17" i="9"/>
  <c r="P17" i="9"/>
  <c r="O17" i="9"/>
  <c r="N17" i="9"/>
  <c r="M17" i="9"/>
  <c r="L17" i="9"/>
  <c r="K17" i="9"/>
  <c r="J17" i="9"/>
  <c r="I17" i="9"/>
  <c r="H17" i="9"/>
  <c r="G17" i="9"/>
  <c r="F17" i="9"/>
  <c r="E17" i="9"/>
  <c r="T16" i="9"/>
  <c r="T15" i="9"/>
  <c r="T14" i="9"/>
  <c r="T13" i="9"/>
  <c r="E58" i="9" l="1"/>
  <c r="F58" i="9" s="1"/>
  <c r="H54" i="9"/>
  <c r="F55" i="9" l="1"/>
  <c r="F56" i="9"/>
  <c r="F57" i="9"/>
  <c r="F60" i="9" l="1"/>
  <c r="A104" i="8" l="1"/>
  <c r="A54" i="8"/>
  <c r="S53" i="8"/>
  <c r="R53" i="8"/>
  <c r="Q53" i="8"/>
  <c r="Q54" i="8" s="1"/>
  <c r="P53" i="8"/>
  <c r="N54" i="8" s="1"/>
  <c r="O53" i="8"/>
  <c r="N53" i="8"/>
  <c r="M53" i="8"/>
  <c r="L53" i="8"/>
  <c r="E56" i="8" s="1"/>
  <c r="K53" i="8"/>
  <c r="K54" i="8" s="1"/>
  <c r="J53" i="8"/>
  <c r="I53" i="8"/>
  <c r="H53" i="8"/>
  <c r="E55" i="8" s="1"/>
  <c r="G53" i="8"/>
  <c r="E57" i="8" s="1"/>
  <c r="F53" i="8"/>
  <c r="E53" i="8"/>
  <c r="E54" i="8" s="1"/>
  <c r="T51" i="8"/>
  <c r="S51" i="8"/>
  <c r="R51" i="8"/>
  <c r="Q51" i="8"/>
  <c r="P51" i="8"/>
  <c r="O51" i="8"/>
  <c r="N51" i="8"/>
  <c r="M51" i="8"/>
  <c r="L51" i="8"/>
  <c r="K51" i="8"/>
  <c r="J51" i="8"/>
  <c r="I51" i="8"/>
  <c r="H51" i="8"/>
  <c r="G51" i="8"/>
  <c r="F51" i="8"/>
  <c r="E51" i="8"/>
  <c r="T50" i="8"/>
  <c r="T47" i="8"/>
  <c r="S47" i="8"/>
  <c r="R47" i="8"/>
  <c r="Q47" i="8"/>
  <c r="P47" i="8"/>
  <c r="O47" i="8"/>
  <c r="N47" i="8"/>
  <c r="M47" i="8"/>
  <c r="L47" i="8"/>
  <c r="K47" i="8"/>
  <c r="J47" i="8"/>
  <c r="I47" i="8"/>
  <c r="H47" i="8"/>
  <c r="G47" i="8"/>
  <c r="F47" i="8"/>
  <c r="E47" i="8"/>
  <c r="T46" i="8"/>
  <c r="T43" i="8"/>
  <c r="S43" i="8"/>
  <c r="R43" i="8"/>
  <c r="Q43" i="8"/>
  <c r="P43" i="8"/>
  <c r="O43" i="8"/>
  <c r="N43" i="8"/>
  <c r="M43" i="8"/>
  <c r="L43" i="8"/>
  <c r="K43" i="8"/>
  <c r="J43" i="8"/>
  <c r="I43" i="8"/>
  <c r="H43" i="8"/>
  <c r="G43" i="8"/>
  <c r="F43" i="8"/>
  <c r="E43" i="8"/>
  <c r="T42" i="8"/>
  <c r="T41" i="8"/>
  <c r="T40" i="8"/>
  <c r="T39" i="8"/>
  <c r="T38" i="8"/>
  <c r="T37" i="8"/>
  <c r="T34" i="8"/>
  <c r="S34" i="8"/>
  <c r="R34" i="8"/>
  <c r="Q34" i="8"/>
  <c r="P34" i="8"/>
  <c r="O34" i="8"/>
  <c r="N34" i="8"/>
  <c r="M34" i="8"/>
  <c r="L34" i="8"/>
  <c r="K34" i="8"/>
  <c r="J34" i="8"/>
  <c r="I34" i="8"/>
  <c r="H34" i="8"/>
  <c r="G34" i="8"/>
  <c r="F34" i="8"/>
  <c r="E34" i="8"/>
  <c r="T33" i="8"/>
  <c r="T32" i="8"/>
  <c r="T31" i="8"/>
  <c r="T30" i="8"/>
  <c r="T29" i="8"/>
  <c r="T26" i="8"/>
  <c r="S26" i="8"/>
  <c r="R26" i="8"/>
  <c r="Q26" i="8"/>
  <c r="P26" i="8"/>
  <c r="O26" i="8"/>
  <c r="N26" i="8"/>
  <c r="M26" i="8"/>
  <c r="L26" i="8"/>
  <c r="K26" i="8"/>
  <c r="J26" i="8"/>
  <c r="I26" i="8"/>
  <c r="H26" i="8"/>
  <c r="G26" i="8"/>
  <c r="F26" i="8"/>
  <c r="E26" i="8"/>
  <c r="T25" i="8"/>
  <c r="T24" i="8"/>
  <c r="T23" i="8"/>
  <c r="T22" i="8"/>
  <c r="T21" i="8"/>
  <c r="T20" i="8"/>
  <c r="T17" i="8"/>
  <c r="S17" i="8"/>
  <c r="R17" i="8"/>
  <c r="Q17" i="8"/>
  <c r="P17" i="8"/>
  <c r="O17" i="8"/>
  <c r="N17" i="8"/>
  <c r="M17" i="8"/>
  <c r="L17" i="8"/>
  <c r="K17" i="8"/>
  <c r="J17" i="8"/>
  <c r="I17" i="8"/>
  <c r="H17" i="8"/>
  <c r="G17" i="8"/>
  <c r="F17" i="8"/>
  <c r="E17" i="8"/>
  <c r="T16" i="8"/>
  <c r="T15" i="8"/>
  <c r="T14" i="8"/>
  <c r="T13" i="8"/>
  <c r="E58" i="8" l="1"/>
  <c r="F58" i="8" s="1"/>
  <c r="F56" i="8"/>
  <c r="H54" i="8"/>
  <c r="F55" i="8" l="1"/>
  <c r="F57" i="8"/>
  <c r="F60" i="8" l="1"/>
  <c r="A104" i="7" l="1"/>
  <c r="A54" i="7"/>
  <c r="S51" i="7"/>
  <c r="S53" i="7" s="1"/>
  <c r="R51" i="7"/>
  <c r="R53" i="7" s="1"/>
  <c r="Q51" i="7"/>
  <c r="Q53" i="7" s="1"/>
  <c r="P51" i="7"/>
  <c r="P53" i="7" s="1"/>
  <c r="O51" i="7"/>
  <c r="O53" i="7" s="1"/>
  <c r="N51" i="7"/>
  <c r="N53" i="7" s="1"/>
  <c r="N54" i="7" s="1"/>
  <c r="M51" i="7"/>
  <c r="M53" i="7" s="1"/>
  <c r="L51" i="7"/>
  <c r="L53" i="7" s="1"/>
  <c r="K51" i="7"/>
  <c r="K53" i="7" s="1"/>
  <c r="K54" i="7" s="1"/>
  <c r="J51" i="7"/>
  <c r="J53" i="7" s="1"/>
  <c r="I51" i="7"/>
  <c r="I53" i="7" s="1"/>
  <c r="H51" i="7"/>
  <c r="H53" i="7" s="1"/>
  <c r="G51" i="7"/>
  <c r="T51" i="7" s="1"/>
  <c r="F51" i="7"/>
  <c r="F53" i="7" s="1"/>
  <c r="E56" i="7" s="1"/>
  <c r="E51" i="7"/>
  <c r="E53" i="7" s="1"/>
  <c r="T50" i="7"/>
  <c r="S47" i="7"/>
  <c r="R47" i="7"/>
  <c r="Q47" i="7"/>
  <c r="P47" i="7"/>
  <c r="O47" i="7"/>
  <c r="N47" i="7"/>
  <c r="M47" i="7"/>
  <c r="L47" i="7"/>
  <c r="K47" i="7"/>
  <c r="J47" i="7"/>
  <c r="I47" i="7"/>
  <c r="H47" i="7"/>
  <c r="T47" i="7" s="1"/>
  <c r="G47" i="7"/>
  <c r="F47" i="7"/>
  <c r="E47" i="7"/>
  <c r="T46" i="7"/>
  <c r="S43" i="7"/>
  <c r="R43" i="7"/>
  <c r="Q43" i="7"/>
  <c r="P43" i="7"/>
  <c r="O43" i="7"/>
  <c r="N43" i="7"/>
  <c r="M43" i="7"/>
  <c r="L43" i="7"/>
  <c r="K43" i="7"/>
  <c r="J43" i="7"/>
  <c r="I43" i="7"/>
  <c r="H43" i="7"/>
  <c r="G43" i="7"/>
  <c r="F43" i="7"/>
  <c r="E43" i="7"/>
  <c r="T43" i="7" s="1"/>
  <c r="T42" i="7"/>
  <c r="T41" i="7"/>
  <c r="T40" i="7"/>
  <c r="T39" i="7"/>
  <c r="T38" i="7"/>
  <c r="T37" i="7"/>
  <c r="S34" i="7"/>
  <c r="R34" i="7"/>
  <c r="Q34" i="7"/>
  <c r="P34" i="7"/>
  <c r="O34" i="7"/>
  <c r="N34" i="7"/>
  <c r="M34" i="7"/>
  <c r="L34" i="7"/>
  <c r="K34" i="7"/>
  <c r="J34" i="7"/>
  <c r="I34" i="7"/>
  <c r="H34" i="7"/>
  <c r="G34" i="7"/>
  <c r="T34" i="7" s="1"/>
  <c r="F34" i="7"/>
  <c r="E34" i="7"/>
  <c r="T33" i="7"/>
  <c r="T32" i="7"/>
  <c r="T31" i="7"/>
  <c r="T30" i="7"/>
  <c r="T29" i="7"/>
  <c r="S26" i="7"/>
  <c r="R26" i="7"/>
  <c r="Q26" i="7"/>
  <c r="P26" i="7"/>
  <c r="O26" i="7"/>
  <c r="N26" i="7"/>
  <c r="M26" i="7"/>
  <c r="L26" i="7"/>
  <c r="K26" i="7"/>
  <c r="J26" i="7"/>
  <c r="I26" i="7"/>
  <c r="H26" i="7"/>
  <c r="T26" i="7" s="1"/>
  <c r="G26" i="7"/>
  <c r="F26" i="7"/>
  <c r="E26" i="7"/>
  <c r="T25" i="7"/>
  <c r="T24" i="7"/>
  <c r="T23" i="7"/>
  <c r="T22" i="7"/>
  <c r="T21" i="7"/>
  <c r="T20" i="7"/>
  <c r="S17" i="7"/>
  <c r="R17" i="7"/>
  <c r="Q17" i="7"/>
  <c r="P17" i="7"/>
  <c r="O17" i="7"/>
  <c r="N17" i="7"/>
  <c r="M17" i="7"/>
  <c r="L17" i="7"/>
  <c r="K17" i="7"/>
  <c r="J17" i="7"/>
  <c r="I17" i="7"/>
  <c r="H17" i="7"/>
  <c r="G17" i="7"/>
  <c r="F17" i="7"/>
  <c r="E17" i="7"/>
  <c r="T17" i="7" s="1"/>
  <c r="T16" i="7"/>
  <c r="T15" i="7"/>
  <c r="T14" i="7"/>
  <c r="T13" i="7"/>
  <c r="E55" i="7" l="1"/>
  <c r="H54" i="7"/>
  <c r="E54" i="7"/>
  <c r="Q54" i="7"/>
  <c r="G53" i="7"/>
  <c r="E57" i="7" s="1"/>
  <c r="E58" i="7" l="1"/>
  <c r="F55" i="7"/>
  <c r="F58" i="7" l="1"/>
  <c r="F56" i="7"/>
  <c r="F57" i="7"/>
  <c r="F60" i="7" s="1"/>
  <c r="A104" i="6" l="1"/>
  <c r="A54" i="6"/>
  <c r="S51" i="6"/>
  <c r="S53" i="6" s="1"/>
  <c r="R51" i="6"/>
  <c r="R53" i="6" s="1"/>
  <c r="Q51" i="6"/>
  <c r="Q53" i="6" s="1"/>
  <c r="P51" i="6"/>
  <c r="P53" i="6" s="1"/>
  <c r="O51" i="6"/>
  <c r="O53" i="6" s="1"/>
  <c r="N51" i="6"/>
  <c r="N53" i="6" s="1"/>
  <c r="N54" i="6" s="1"/>
  <c r="M51" i="6"/>
  <c r="M53" i="6" s="1"/>
  <c r="L51" i="6"/>
  <c r="L53" i="6" s="1"/>
  <c r="K51" i="6"/>
  <c r="K53" i="6" s="1"/>
  <c r="J51" i="6"/>
  <c r="J53" i="6" s="1"/>
  <c r="I51" i="6"/>
  <c r="I53" i="6" s="1"/>
  <c r="H51" i="6"/>
  <c r="H53" i="6" s="1"/>
  <c r="G51" i="6"/>
  <c r="G53" i="6" s="1"/>
  <c r="F51" i="6"/>
  <c r="F53" i="6" s="1"/>
  <c r="E56" i="6" s="1"/>
  <c r="E51" i="6"/>
  <c r="E53" i="6" s="1"/>
  <c r="T50" i="6"/>
  <c r="S47" i="6"/>
  <c r="R47" i="6"/>
  <c r="Q47" i="6"/>
  <c r="P47" i="6"/>
  <c r="O47" i="6"/>
  <c r="N47" i="6"/>
  <c r="M47" i="6"/>
  <c r="L47" i="6"/>
  <c r="K47" i="6"/>
  <c r="J47" i="6"/>
  <c r="I47" i="6"/>
  <c r="H47" i="6"/>
  <c r="G47" i="6"/>
  <c r="F47" i="6"/>
  <c r="E47" i="6"/>
  <c r="T47" i="6" s="1"/>
  <c r="T46" i="6"/>
  <c r="S43" i="6"/>
  <c r="R43" i="6"/>
  <c r="Q43" i="6"/>
  <c r="P43" i="6"/>
  <c r="O43" i="6"/>
  <c r="N43" i="6"/>
  <c r="M43" i="6"/>
  <c r="L43" i="6"/>
  <c r="K43" i="6"/>
  <c r="J43" i="6"/>
  <c r="I43" i="6"/>
  <c r="H43" i="6"/>
  <c r="G43" i="6"/>
  <c r="F43" i="6"/>
  <c r="E43" i="6"/>
  <c r="T43" i="6" s="1"/>
  <c r="T42" i="6"/>
  <c r="T41" i="6"/>
  <c r="T40" i="6"/>
  <c r="T39" i="6"/>
  <c r="T38" i="6"/>
  <c r="T37" i="6"/>
  <c r="S34" i="6"/>
  <c r="R34" i="6"/>
  <c r="Q34" i="6"/>
  <c r="P34" i="6"/>
  <c r="O34" i="6"/>
  <c r="N34" i="6"/>
  <c r="M34" i="6"/>
  <c r="L34" i="6"/>
  <c r="K34" i="6"/>
  <c r="J34" i="6"/>
  <c r="I34" i="6"/>
  <c r="H34" i="6"/>
  <c r="T34" i="6" s="1"/>
  <c r="G34" i="6"/>
  <c r="F34" i="6"/>
  <c r="E34" i="6"/>
  <c r="T33" i="6"/>
  <c r="T32" i="6"/>
  <c r="T31" i="6"/>
  <c r="T30" i="6"/>
  <c r="T29" i="6"/>
  <c r="S26" i="6"/>
  <c r="R26" i="6"/>
  <c r="Q26" i="6"/>
  <c r="P26" i="6"/>
  <c r="O26" i="6"/>
  <c r="N26" i="6"/>
  <c r="M26" i="6"/>
  <c r="L26" i="6"/>
  <c r="K26" i="6"/>
  <c r="J26" i="6"/>
  <c r="I26" i="6"/>
  <c r="H26" i="6"/>
  <c r="G26" i="6"/>
  <c r="F26" i="6"/>
  <c r="E26" i="6"/>
  <c r="T26" i="6" s="1"/>
  <c r="T25" i="6"/>
  <c r="T24" i="6"/>
  <c r="T23" i="6"/>
  <c r="T22" i="6"/>
  <c r="T21" i="6"/>
  <c r="T20" i="6"/>
  <c r="S17" i="6"/>
  <c r="R17" i="6"/>
  <c r="Q17" i="6"/>
  <c r="P17" i="6"/>
  <c r="O17" i="6"/>
  <c r="N17" i="6"/>
  <c r="M17" i="6"/>
  <c r="L17" i="6"/>
  <c r="K17" i="6"/>
  <c r="J17" i="6"/>
  <c r="I17" i="6"/>
  <c r="H17" i="6"/>
  <c r="G17" i="6"/>
  <c r="T17" i="6" s="1"/>
  <c r="F17" i="6"/>
  <c r="E17" i="6"/>
  <c r="T16" i="6"/>
  <c r="T15" i="6"/>
  <c r="T14" i="6"/>
  <c r="T13" i="6"/>
  <c r="E57" i="6" l="1"/>
  <c r="K54" i="6"/>
  <c r="E55" i="6"/>
  <c r="H54" i="6"/>
  <c r="E54" i="6"/>
  <c r="Q54" i="6"/>
  <c r="T51" i="6"/>
  <c r="E58" i="6" l="1"/>
  <c r="F57" i="6"/>
  <c r="F58" i="6" l="1"/>
  <c r="F56" i="6"/>
  <c r="F55" i="6"/>
  <c r="F60" i="6" s="1"/>
  <c r="A104" i="5" l="1"/>
  <c r="A54" i="5"/>
  <c r="S53" i="5"/>
  <c r="R53" i="5"/>
  <c r="Q53" i="5"/>
  <c r="Q54" i="5" s="1"/>
  <c r="P53" i="5"/>
  <c r="N54" i="5" s="1"/>
  <c r="O53" i="5"/>
  <c r="N53" i="5"/>
  <c r="M53" i="5"/>
  <c r="L53" i="5"/>
  <c r="E56" i="5" s="1"/>
  <c r="K53" i="5"/>
  <c r="K54" i="5" s="1"/>
  <c r="J53" i="5"/>
  <c r="I53" i="5"/>
  <c r="H53" i="5"/>
  <c r="E55" i="5" s="1"/>
  <c r="G53" i="5"/>
  <c r="E57" i="5" s="1"/>
  <c r="F53" i="5"/>
  <c r="E53" i="5"/>
  <c r="E54" i="5" s="1"/>
  <c r="T51" i="5"/>
  <c r="S51" i="5"/>
  <c r="R51" i="5"/>
  <c r="Q51" i="5"/>
  <c r="P51" i="5"/>
  <c r="O51" i="5"/>
  <c r="N51" i="5"/>
  <c r="M51" i="5"/>
  <c r="L51" i="5"/>
  <c r="K51" i="5"/>
  <c r="J51" i="5"/>
  <c r="I51" i="5"/>
  <c r="H51" i="5"/>
  <c r="G51" i="5"/>
  <c r="F51" i="5"/>
  <c r="E51" i="5"/>
  <c r="T50" i="5"/>
  <c r="T47" i="5"/>
  <c r="S47" i="5"/>
  <c r="R47" i="5"/>
  <c r="Q47" i="5"/>
  <c r="P47" i="5"/>
  <c r="O47" i="5"/>
  <c r="N47" i="5"/>
  <c r="M47" i="5"/>
  <c r="L47" i="5"/>
  <c r="K47" i="5"/>
  <c r="J47" i="5"/>
  <c r="I47" i="5"/>
  <c r="H47" i="5"/>
  <c r="G47" i="5"/>
  <c r="F47" i="5"/>
  <c r="E47" i="5"/>
  <c r="T46" i="5"/>
  <c r="T43" i="5"/>
  <c r="S43" i="5"/>
  <c r="R43" i="5"/>
  <c r="Q43" i="5"/>
  <c r="P43" i="5"/>
  <c r="O43" i="5"/>
  <c r="N43" i="5"/>
  <c r="M43" i="5"/>
  <c r="L43" i="5"/>
  <c r="K43" i="5"/>
  <c r="J43" i="5"/>
  <c r="I43" i="5"/>
  <c r="H43" i="5"/>
  <c r="G43" i="5"/>
  <c r="F43" i="5"/>
  <c r="E43" i="5"/>
  <c r="T42" i="5"/>
  <c r="T41" i="5"/>
  <c r="T40" i="5"/>
  <c r="T39" i="5"/>
  <c r="T38" i="5"/>
  <c r="T37" i="5"/>
  <c r="T34" i="5"/>
  <c r="S34" i="5"/>
  <c r="R34" i="5"/>
  <c r="Q34" i="5"/>
  <c r="P34" i="5"/>
  <c r="O34" i="5"/>
  <c r="N34" i="5"/>
  <c r="M34" i="5"/>
  <c r="L34" i="5"/>
  <c r="K34" i="5"/>
  <c r="J34" i="5"/>
  <c r="I34" i="5"/>
  <c r="H34" i="5"/>
  <c r="G34" i="5"/>
  <c r="F34" i="5"/>
  <c r="E34" i="5"/>
  <c r="T33" i="5"/>
  <c r="T32" i="5"/>
  <c r="T31" i="5"/>
  <c r="T30" i="5"/>
  <c r="T29" i="5"/>
  <c r="T26" i="5"/>
  <c r="S26" i="5"/>
  <c r="R26" i="5"/>
  <c r="Q26" i="5"/>
  <c r="P26" i="5"/>
  <c r="O26" i="5"/>
  <c r="N26" i="5"/>
  <c r="M26" i="5"/>
  <c r="L26" i="5"/>
  <c r="K26" i="5"/>
  <c r="J26" i="5"/>
  <c r="I26" i="5"/>
  <c r="H26" i="5"/>
  <c r="G26" i="5"/>
  <c r="F26" i="5"/>
  <c r="E26" i="5"/>
  <c r="T25" i="5"/>
  <c r="T24" i="5"/>
  <c r="T23" i="5"/>
  <c r="T22" i="5"/>
  <c r="T21" i="5"/>
  <c r="T20" i="5"/>
  <c r="T17" i="5"/>
  <c r="S17" i="5"/>
  <c r="R17" i="5"/>
  <c r="Q17" i="5"/>
  <c r="P17" i="5"/>
  <c r="O17" i="5"/>
  <c r="N17" i="5"/>
  <c r="M17" i="5"/>
  <c r="L17" i="5"/>
  <c r="K17" i="5"/>
  <c r="J17" i="5"/>
  <c r="I17" i="5"/>
  <c r="H17" i="5"/>
  <c r="G17" i="5"/>
  <c r="F17" i="5"/>
  <c r="E17" i="5"/>
  <c r="T16" i="5"/>
  <c r="T15" i="5"/>
  <c r="T14" i="5"/>
  <c r="T13" i="5"/>
  <c r="E58" i="5" l="1"/>
  <c r="F58" i="5" s="1"/>
  <c r="F56" i="5"/>
  <c r="H54" i="5"/>
  <c r="F55" i="5" l="1"/>
  <c r="F60" i="5" s="1"/>
  <c r="F57" i="5"/>
  <c r="A104" i="4" l="1"/>
  <c r="A54" i="4"/>
  <c r="S51" i="4"/>
  <c r="S53" i="4" s="1"/>
  <c r="Q51" i="4"/>
  <c r="Q53" i="4" s="1"/>
  <c r="Q54" i="4" s="1"/>
  <c r="P51" i="4"/>
  <c r="N51" i="4"/>
  <c r="N53" i="4" s="1"/>
  <c r="M51" i="4"/>
  <c r="M53" i="4" s="1"/>
  <c r="K51" i="4"/>
  <c r="J51" i="4"/>
  <c r="H51" i="4"/>
  <c r="T51" i="4" s="1"/>
  <c r="E51" i="4"/>
  <c r="E53" i="4" s="1"/>
  <c r="T50" i="4"/>
  <c r="S47" i="4"/>
  <c r="R47" i="4"/>
  <c r="R53" i="4" s="1"/>
  <c r="Q47" i="4"/>
  <c r="P47" i="4"/>
  <c r="O47" i="4"/>
  <c r="O53" i="4" s="1"/>
  <c r="N47" i="4"/>
  <c r="M47" i="4"/>
  <c r="L47" i="4"/>
  <c r="K47" i="4"/>
  <c r="K53" i="4" s="1"/>
  <c r="J47" i="4"/>
  <c r="J53" i="4" s="1"/>
  <c r="I47" i="4"/>
  <c r="I53" i="4" s="1"/>
  <c r="H47" i="4"/>
  <c r="G47" i="4"/>
  <c r="G53" i="4" s="1"/>
  <c r="F47" i="4"/>
  <c r="F53" i="4" s="1"/>
  <c r="E47" i="4"/>
  <c r="T47" i="4" s="1"/>
  <c r="T46" i="4"/>
  <c r="S43" i="4"/>
  <c r="R43" i="4"/>
  <c r="Q43" i="4"/>
  <c r="P43" i="4"/>
  <c r="P53" i="4" s="1"/>
  <c r="O43" i="4"/>
  <c r="N43" i="4"/>
  <c r="M43" i="4"/>
  <c r="L43" i="4"/>
  <c r="L53" i="4" s="1"/>
  <c r="K43" i="4"/>
  <c r="J43" i="4"/>
  <c r="I43" i="4"/>
  <c r="H43" i="4"/>
  <c r="T43" i="4" s="1"/>
  <c r="G43" i="4"/>
  <c r="F43" i="4"/>
  <c r="E43" i="4"/>
  <c r="T42" i="4"/>
  <c r="T41" i="4"/>
  <c r="T40" i="4"/>
  <c r="T39" i="4"/>
  <c r="T38" i="4"/>
  <c r="T37" i="4"/>
  <c r="S34" i="4"/>
  <c r="R34" i="4"/>
  <c r="Q34" i="4"/>
  <c r="P34" i="4"/>
  <c r="O34" i="4"/>
  <c r="N34" i="4"/>
  <c r="M34" i="4"/>
  <c r="L34" i="4"/>
  <c r="K34" i="4"/>
  <c r="J34" i="4"/>
  <c r="I34" i="4"/>
  <c r="H34" i="4"/>
  <c r="G34" i="4"/>
  <c r="F34" i="4"/>
  <c r="E34" i="4"/>
  <c r="T34" i="4" s="1"/>
  <c r="T33" i="4"/>
  <c r="T32" i="4"/>
  <c r="T31" i="4"/>
  <c r="T30" i="4"/>
  <c r="T29" i="4"/>
  <c r="S26" i="4"/>
  <c r="R26" i="4"/>
  <c r="Q26" i="4"/>
  <c r="P26" i="4"/>
  <c r="O26" i="4"/>
  <c r="N26" i="4"/>
  <c r="M26" i="4"/>
  <c r="L26" i="4"/>
  <c r="K26" i="4"/>
  <c r="J26" i="4"/>
  <c r="I26" i="4"/>
  <c r="H26" i="4"/>
  <c r="G26" i="4"/>
  <c r="F26" i="4"/>
  <c r="E26" i="4"/>
  <c r="T26" i="4" s="1"/>
  <c r="T25" i="4"/>
  <c r="T24" i="4"/>
  <c r="T23" i="4"/>
  <c r="T22" i="4"/>
  <c r="T21" i="4"/>
  <c r="T20" i="4"/>
  <c r="S17" i="4"/>
  <c r="R17" i="4"/>
  <c r="Q17" i="4"/>
  <c r="P17" i="4"/>
  <c r="O17" i="4"/>
  <c r="N17" i="4"/>
  <c r="M17" i="4"/>
  <c r="L17" i="4"/>
  <c r="K17" i="4"/>
  <c r="J17" i="4"/>
  <c r="I17" i="4"/>
  <c r="H17" i="4"/>
  <c r="G17" i="4"/>
  <c r="F17" i="4"/>
  <c r="E17" i="4"/>
  <c r="T17" i="4" s="1"/>
  <c r="T16" i="4"/>
  <c r="T15" i="4"/>
  <c r="T14" i="4"/>
  <c r="T13" i="4"/>
  <c r="E54" i="4" l="1"/>
  <c r="E56" i="4"/>
  <c r="N54" i="4"/>
  <c r="E57" i="4"/>
  <c r="K54" i="4"/>
  <c r="H53" i="4"/>
  <c r="E55" i="4" l="1"/>
  <c r="H54" i="4"/>
  <c r="E58" i="4" l="1"/>
  <c r="F58" i="4" l="1"/>
  <c r="F57" i="4"/>
  <c r="F56" i="4"/>
  <c r="F55" i="4"/>
  <c r="F60" i="4" s="1"/>
  <c r="A104" i="3" l="1"/>
  <c r="A54" i="3"/>
  <c r="S51" i="3"/>
  <c r="S53" i="3" s="1"/>
  <c r="R51" i="3"/>
  <c r="R53" i="3" s="1"/>
  <c r="Q51" i="3"/>
  <c r="Q53" i="3" s="1"/>
  <c r="P51" i="3"/>
  <c r="P53" i="3" s="1"/>
  <c r="O51" i="3"/>
  <c r="O53" i="3" s="1"/>
  <c r="N51" i="3"/>
  <c r="N53" i="3" s="1"/>
  <c r="N54" i="3" s="1"/>
  <c r="M51" i="3"/>
  <c r="M53" i="3" s="1"/>
  <c r="L51" i="3"/>
  <c r="L53" i="3" s="1"/>
  <c r="K51" i="3"/>
  <c r="K53" i="3" s="1"/>
  <c r="K54" i="3" s="1"/>
  <c r="J51" i="3"/>
  <c r="J53" i="3" s="1"/>
  <c r="I51" i="3"/>
  <c r="I53" i="3" s="1"/>
  <c r="H51" i="3"/>
  <c r="H53" i="3" s="1"/>
  <c r="G51" i="3"/>
  <c r="T51" i="3" s="1"/>
  <c r="F51" i="3"/>
  <c r="F53" i="3" s="1"/>
  <c r="E56" i="3" s="1"/>
  <c r="E51" i="3"/>
  <c r="E53" i="3" s="1"/>
  <c r="T50" i="3"/>
  <c r="S47" i="3"/>
  <c r="R47" i="3"/>
  <c r="Q47" i="3"/>
  <c r="P47" i="3"/>
  <c r="O47" i="3"/>
  <c r="N47" i="3"/>
  <c r="M47" i="3"/>
  <c r="L47" i="3"/>
  <c r="K47" i="3"/>
  <c r="J47" i="3"/>
  <c r="I47" i="3"/>
  <c r="H47" i="3"/>
  <c r="T47" i="3" s="1"/>
  <c r="G47" i="3"/>
  <c r="F47" i="3"/>
  <c r="E47" i="3"/>
  <c r="T46" i="3"/>
  <c r="S43" i="3"/>
  <c r="R43" i="3"/>
  <c r="Q43" i="3"/>
  <c r="P43" i="3"/>
  <c r="O43" i="3"/>
  <c r="N43" i="3"/>
  <c r="M43" i="3"/>
  <c r="L43" i="3"/>
  <c r="K43" i="3"/>
  <c r="J43" i="3"/>
  <c r="I43" i="3"/>
  <c r="H43" i="3"/>
  <c r="G43" i="3"/>
  <c r="F43" i="3"/>
  <c r="E43" i="3"/>
  <c r="T43" i="3" s="1"/>
  <c r="T42" i="3"/>
  <c r="T41" i="3"/>
  <c r="T40" i="3"/>
  <c r="T39" i="3"/>
  <c r="T38" i="3"/>
  <c r="T37" i="3"/>
  <c r="S34" i="3"/>
  <c r="R34" i="3"/>
  <c r="Q34" i="3"/>
  <c r="P34" i="3"/>
  <c r="O34" i="3"/>
  <c r="N34" i="3"/>
  <c r="M34" i="3"/>
  <c r="L34" i="3"/>
  <c r="K34" i="3"/>
  <c r="J34" i="3"/>
  <c r="I34" i="3"/>
  <c r="H34" i="3"/>
  <c r="G34" i="3"/>
  <c r="T34" i="3" s="1"/>
  <c r="F34" i="3"/>
  <c r="E34" i="3"/>
  <c r="T33" i="3"/>
  <c r="T32" i="3"/>
  <c r="T31" i="3"/>
  <c r="T30" i="3"/>
  <c r="T29" i="3"/>
  <c r="S26" i="3"/>
  <c r="R26" i="3"/>
  <c r="Q26" i="3"/>
  <c r="P26" i="3"/>
  <c r="O26" i="3"/>
  <c r="N26" i="3"/>
  <c r="M26" i="3"/>
  <c r="L26" i="3"/>
  <c r="K26" i="3"/>
  <c r="J26" i="3"/>
  <c r="I26" i="3"/>
  <c r="H26" i="3"/>
  <c r="T26" i="3" s="1"/>
  <c r="G26" i="3"/>
  <c r="F26" i="3"/>
  <c r="E26" i="3"/>
  <c r="T25" i="3"/>
  <c r="T24" i="3"/>
  <c r="T23" i="3"/>
  <c r="T22" i="3"/>
  <c r="T21" i="3"/>
  <c r="T20" i="3"/>
  <c r="S17" i="3"/>
  <c r="R17" i="3"/>
  <c r="Q17" i="3"/>
  <c r="P17" i="3"/>
  <c r="O17" i="3"/>
  <c r="N17" i="3"/>
  <c r="M17" i="3"/>
  <c r="L17" i="3"/>
  <c r="K17" i="3"/>
  <c r="J17" i="3"/>
  <c r="I17" i="3"/>
  <c r="H17" i="3"/>
  <c r="G17" i="3"/>
  <c r="F17" i="3"/>
  <c r="E17" i="3"/>
  <c r="T17" i="3" s="1"/>
  <c r="T16" i="3"/>
  <c r="T15" i="3"/>
  <c r="T14" i="3"/>
  <c r="T13" i="3"/>
  <c r="E55" i="3" l="1"/>
  <c r="H54" i="3"/>
  <c r="E54" i="3"/>
  <c r="Q54" i="3"/>
  <c r="G53" i="3"/>
  <c r="E57" i="3" s="1"/>
  <c r="E58" i="3" l="1"/>
  <c r="F55" i="3" s="1"/>
  <c r="F58" i="3" l="1"/>
  <c r="F56" i="3"/>
  <c r="F57" i="3"/>
  <c r="F60" i="3" s="1"/>
  <c r="A104" i="2" l="1"/>
  <c r="A54" i="2"/>
  <c r="S51" i="2"/>
  <c r="S53" i="2" s="1"/>
  <c r="R51" i="2"/>
  <c r="R53" i="2" s="1"/>
  <c r="Q51" i="2"/>
  <c r="Q53" i="2" s="1"/>
  <c r="P51" i="2"/>
  <c r="P53" i="2" s="1"/>
  <c r="O51" i="2"/>
  <c r="O53" i="2" s="1"/>
  <c r="N51" i="2"/>
  <c r="N53" i="2" s="1"/>
  <c r="N54" i="2" s="1"/>
  <c r="M51" i="2"/>
  <c r="M53" i="2" s="1"/>
  <c r="L51" i="2"/>
  <c r="L53" i="2" s="1"/>
  <c r="K51" i="2"/>
  <c r="K53" i="2" s="1"/>
  <c r="K54" i="2" s="1"/>
  <c r="J51" i="2"/>
  <c r="J53" i="2" s="1"/>
  <c r="I51" i="2"/>
  <c r="I53" i="2" s="1"/>
  <c r="H51" i="2"/>
  <c r="H53" i="2" s="1"/>
  <c r="G51" i="2"/>
  <c r="G53" i="2" s="1"/>
  <c r="F51" i="2"/>
  <c r="F53" i="2" s="1"/>
  <c r="E56" i="2" s="1"/>
  <c r="E51" i="2"/>
  <c r="E53" i="2" s="1"/>
  <c r="T50" i="2"/>
  <c r="S47" i="2"/>
  <c r="R47" i="2"/>
  <c r="Q47" i="2"/>
  <c r="P47" i="2"/>
  <c r="O47" i="2"/>
  <c r="N47" i="2"/>
  <c r="M47" i="2"/>
  <c r="L47" i="2"/>
  <c r="K47" i="2"/>
  <c r="J47" i="2"/>
  <c r="I47" i="2"/>
  <c r="H47" i="2"/>
  <c r="G47" i="2"/>
  <c r="F47" i="2"/>
  <c r="E47" i="2"/>
  <c r="T47" i="2" s="1"/>
  <c r="T46" i="2"/>
  <c r="S43" i="2"/>
  <c r="R43" i="2"/>
  <c r="Q43" i="2"/>
  <c r="P43" i="2"/>
  <c r="O43" i="2"/>
  <c r="N43" i="2"/>
  <c r="M43" i="2"/>
  <c r="L43" i="2"/>
  <c r="K43" i="2"/>
  <c r="J43" i="2"/>
  <c r="I43" i="2"/>
  <c r="H43" i="2"/>
  <c r="G43" i="2"/>
  <c r="F43" i="2"/>
  <c r="E43" i="2"/>
  <c r="T43" i="2" s="1"/>
  <c r="T42" i="2"/>
  <c r="T41" i="2"/>
  <c r="T40" i="2"/>
  <c r="T39" i="2"/>
  <c r="T38" i="2"/>
  <c r="T37" i="2"/>
  <c r="S34" i="2"/>
  <c r="R34" i="2"/>
  <c r="Q34" i="2"/>
  <c r="P34" i="2"/>
  <c r="O34" i="2"/>
  <c r="N34" i="2"/>
  <c r="M34" i="2"/>
  <c r="L34" i="2"/>
  <c r="K34" i="2"/>
  <c r="J34" i="2"/>
  <c r="I34" i="2"/>
  <c r="H34" i="2"/>
  <c r="T34" i="2" s="1"/>
  <c r="G34" i="2"/>
  <c r="F34" i="2"/>
  <c r="E34" i="2"/>
  <c r="T33" i="2"/>
  <c r="T32" i="2"/>
  <c r="T31" i="2"/>
  <c r="T30" i="2"/>
  <c r="T29" i="2"/>
  <c r="S26" i="2"/>
  <c r="R26" i="2"/>
  <c r="Q26" i="2"/>
  <c r="P26" i="2"/>
  <c r="O26" i="2"/>
  <c r="N26" i="2"/>
  <c r="M26" i="2"/>
  <c r="L26" i="2"/>
  <c r="K26" i="2"/>
  <c r="J26" i="2"/>
  <c r="I26" i="2"/>
  <c r="H26" i="2"/>
  <c r="G26" i="2"/>
  <c r="F26" i="2"/>
  <c r="E26" i="2"/>
  <c r="T26" i="2" s="1"/>
  <c r="T25" i="2"/>
  <c r="T24" i="2"/>
  <c r="T23" i="2"/>
  <c r="T22" i="2"/>
  <c r="T21" i="2"/>
  <c r="T20" i="2"/>
  <c r="S17" i="2"/>
  <c r="R17" i="2"/>
  <c r="Q17" i="2"/>
  <c r="P17" i="2"/>
  <c r="O17" i="2"/>
  <c r="N17" i="2"/>
  <c r="M17" i="2"/>
  <c r="L17" i="2"/>
  <c r="K17" i="2"/>
  <c r="J17" i="2"/>
  <c r="I17" i="2"/>
  <c r="H17" i="2"/>
  <c r="G17" i="2"/>
  <c r="F17" i="2"/>
  <c r="E17" i="2"/>
  <c r="T17" i="2" s="1"/>
  <c r="T16" i="2"/>
  <c r="T15" i="2"/>
  <c r="T14" i="2"/>
  <c r="T13" i="2"/>
  <c r="E57" i="2" l="1"/>
  <c r="E55" i="2"/>
  <c r="H54" i="2"/>
  <c r="E54" i="2"/>
  <c r="Q54" i="2"/>
  <c r="T51" i="2"/>
  <c r="E58" i="2" l="1"/>
  <c r="F57" i="2"/>
  <c r="F58" i="2" l="1"/>
  <c r="F56" i="2"/>
  <c r="F55" i="2"/>
  <c r="F60" i="2" s="1"/>
  <c r="A104" i="1" l="1"/>
  <c r="A54" i="1"/>
  <c r="T52" i="1"/>
  <c r="S51" i="1"/>
  <c r="S53" i="1" s="1"/>
  <c r="Q51" i="1"/>
  <c r="Q53" i="1" s="1"/>
  <c r="P51" i="1"/>
  <c r="P53" i="1" s="1"/>
  <c r="N51" i="1"/>
  <c r="M51" i="1"/>
  <c r="M53" i="1" s="1"/>
  <c r="K51" i="1"/>
  <c r="J51" i="1"/>
  <c r="H51" i="1"/>
  <c r="G51" i="1"/>
  <c r="G53" i="1" s="1"/>
  <c r="E57" i="1" s="1"/>
  <c r="F51" i="1"/>
  <c r="E51" i="1"/>
  <c r="T51" i="1" s="1"/>
  <c r="T50" i="1"/>
  <c r="S47" i="1"/>
  <c r="R47" i="1"/>
  <c r="Q47" i="1"/>
  <c r="P47" i="1"/>
  <c r="O47" i="1"/>
  <c r="N47" i="1"/>
  <c r="M47" i="1"/>
  <c r="L47" i="1"/>
  <c r="L53" i="1" s="1"/>
  <c r="K47" i="1"/>
  <c r="J47" i="1"/>
  <c r="I47" i="1"/>
  <c r="I53" i="1" s="1"/>
  <c r="H47" i="1"/>
  <c r="T47" i="1" s="1"/>
  <c r="G47" i="1"/>
  <c r="F47" i="1"/>
  <c r="E47" i="1"/>
  <c r="T46" i="1"/>
  <c r="S43" i="1"/>
  <c r="R43" i="1"/>
  <c r="Q43" i="1"/>
  <c r="P43" i="1"/>
  <c r="O43" i="1"/>
  <c r="O53" i="1" s="1"/>
  <c r="N43" i="1"/>
  <c r="M43" i="1"/>
  <c r="L43" i="1"/>
  <c r="K43" i="1"/>
  <c r="K53" i="1" s="1"/>
  <c r="K54" i="1" s="1"/>
  <c r="J43" i="1"/>
  <c r="I43" i="1"/>
  <c r="H43" i="1"/>
  <c r="G43" i="1"/>
  <c r="F43" i="1"/>
  <c r="E43" i="1"/>
  <c r="T43" i="1" s="1"/>
  <c r="T42" i="1"/>
  <c r="T41" i="1"/>
  <c r="T40" i="1"/>
  <c r="T39" i="1"/>
  <c r="T38" i="1"/>
  <c r="T37" i="1"/>
  <c r="S34" i="1"/>
  <c r="R34" i="1"/>
  <c r="Q34" i="1"/>
  <c r="P34" i="1"/>
  <c r="O34" i="1"/>
  <c r="N34" i="1"/>
  <c r="M34" i="1"/>
  <c r="L34" i="1"/>
  <c r="K34" i="1"/>
  <c r="J34" i="1"/>
  <c r="I34" i="1"/>
  <c r="H34" i="1"/>
  <c r="G34" i="1"/>
  <c r="F34" i="1"/>
  <c r="E34" i="1"/>
  <c r="T34" i="1" s="1"/>
  <c r="T33" i="1"/>
  <c r="T32" i="1"/>
  <c r="T31" i="1"/>
  <c r="T30" i="1"/>
  <c r="T29" i="1"/>
  <c r="S26" i="1"/>
  <c r="R26" i="1"/>
  <c r="Q26" i="1"/>
  <c r="P26" i="1"/>
  <c r="O26" i="1"/>
  <c r="N26" i="1"/>
  <c r="M26" i="1"/>
  <c r="L26" i="1"/>
  <c r="K26" i="1"/>
  <c r="J26" i="1"/>
  <c r="I26" i="1"/>
  <c r="H26" i="1"/>
  <c r="T26" i="1" s="1"/>
  <c r="G26" i="1"/>
  <c r="F26" i="1"/>
  <c r="E26" i="1"/>
  <c r="T25" i="1"/>
  <c r="T24" i="1"/>
  <c r="T23" i="1"/>
  <c r="T22" i="1"/>
  <c r="T21" i="1"/>
  <c r="T20" i="1"/>
  <c r="S17" i="1"/>
  <c r="R17" i="1"/>
  <c r="R53" i="1" s="1"/>
  <c r="Q17" i="1"/>
  <c r="P17" i="1"/>
  <c r="O17" i="1"/>
  <c r="N17" i="1"/>
  <c r="N53" i="1" s="1"/>
  <c r="M17" i="1"/>
  <c r="L17" i="1"/>
  <c r="K17" i="1"/>
  <c r="J17" i="1"/>
  <c r="J53" i="1" s="1"/>
  <c r="I17" i="1"/>
  <c r="H17" i="1"/>
  <c r="G17" i="1"/>
  <c r="F17" i="1"/>
  <c r="F53" i="1" s="1"/>
  <c r="E17" i="1"/>
  <c r="T16" i="1"/>
  <c r="T15" i="1"/>
  <c r="T14" i="1"/>
  <c r="T13" i="1"/>
  <c r="E56" i="1" l="1"/>
  <c r="N54" i="1"/>
  <c r="Q54" i="1"/>
  <c r="T17" i="1"/>
  <c r="H53" i="1"/>
  <c r="E53" i="1"/>
  <c r="E54" i="1" s="1"/>
  <c r="E55" i="1" l="1"/>
  <c r="H54" i="1"/>
  <c r="F55" i="1" l="1"/>
  <c r="E58" i="1"/>
  <c r="F58" i="1" l="1"/>
  <c r="F57" i="1"/>
  <c r="F56" i="1"/>
  <c r="F60" i="1"/>
</calcChain>
</file>

<file path=xl/comments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0.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1.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2.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3.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Prostata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Prostata
- Numeral 11.2 Población Objeto</t>
        </r>
      </text>
    </comment>
    <comment ref="D16" authorId="0" shapeId="0">
      <text>
        <r>
          <rPr>
            <b/>
            <sz val="9"/>
            <color indexed="81"/>
            <rFont val="Tahoma"/>
            <family val="2"/>
          </rPr>
          <t>RIA PMS
-Numeral 11. 5 Descripción del procedimiento
GPC Ca Prostata
- Población Objeto</t>
        </r>
        <r>
          <rPr>
            <sz val="9"/>
            <color indexed="81"/>
            <rFont val="Tahoma"/>
            <family val="2"/>
          </rPr>
          <t xml:space="preserve">
</t>
        </r>
      </text>
    </comment>
    <comment ref="D20" authorId="0" shapeId="0">
      <text>
        <r>
          <rPr>
            <b/>
            <sz val="9"/>
            <color indexed="81"/>
            <rFont val="Tahoma"/>
            <family val="2"/>
          </rPr>
          <t>GPC Ca Prostata
- Detección Temprana
RIA PMS
- Numeral 11.5 Descripción del procedimiento</t>
        </r>
      </text>
    </comment>
    <comment ref="D21" authorId="0" shapeId="0">
      <text>
        <r>
          <rPr>
            <b/>
            <sz val="9"/>
            <color indexed="81"/>
            <rFont val="Tahoma"/>
            <family val="2"/>
          </rPr>
          <t>RIA PMS
-Numeral 11. 5 Descripción del procedimiento
GPC Ca Prostata
- Numeral 11.2 Población Objeto</t>
        </r>
        <r>
          <rPr>
            <sz val="9"/>
            <color indexed="81"/>
            <rFont val="Tahoma"/>
            <family val="2"/>
          </rPr>
          <t xml:space="preserve">
</t>
        </r>
      </text>
    </comment>
    <comment ref="D22" authorId="0" shapeId="0">
      <text>
        <r>
          <rPr>
            <b/>
            <sz val="9"/>
            <color indexed="81"/>
            <rFont val="Tahoma"/>
            <family val="2"/>
          </rPr>
          <t>Resolución 1995/1999
- capitolo II
- Articulo 10 registros especificos
GPC Ca Prostata
- Introducción</t>
        </r>
        <r>
          <rPr>
            <sz val="9"/>
            <color indexed="81"/>
            <rFont val="Tahoma"/>
            <family val="2"/>
          </rPr>
          <t xml:space="preserve">
</t>
        </r>
      </text>
    </comment>
    <comment ref="D23" authorId="0" shapeId="0">
      <text>
        <r>
          <rPr>
            <b/>
            <sz val="9"/>
            <color indexed="81"/>
            <rFont val="Tahoma"/>
            <family val="2"/>
          </rPr>
          <t>Resolución 1995/1999
- capitolo II
- Articulo 10 registros especificos
GPC Ca Prostata
- Introducción</t>
        </r>
        <r>
          <rPr>
            <sz val="9"/>
            <color indexed="81"/>
            <rFont val="Tahoma"/>
            <family val="2"/>
          </rPr>
          <t xml:space="preserve">
</t>
        </r>
      </text>
    </comment>
    <comment ref="D24" authorId="0" shapeId="0">
      <text>
        <r>
          <rPr>
            <b/>
            <sz val="9"/>
            <color indexed="81"/>
            <rFont val="Tahoma"/>
            <family val="2"/>
          </rPr>
          <t>Resolución 1995/1999
- capitolo II
- Articulo 10 registros especificos
GPC Ca Prostata
- Introducción</t>
        </r>
      </text>
    </comment>
    <comment ref="D25" authorId="0" shapeId="0">
      <text>
        <r>
          <rPr>
            <b/>
            <sz val="9"/>
            <color indexed="81"/>
            <rFont val="Tahoma"/>
            <family val="2"/>
          </rPr>
          <t>Resolución 1995/1999
- capitolo II
- Articulo 10 registros especificos
GPC Ca Prostata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Prostata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Prostata
Detección temprana</t>
        </r>
      </text>
    </comment>
    <comment ref="D37" authorId="0" shapeId="0">
      <text>
        <r>
          <rPr>
            <b/>
            <sz val="9"/>
            <color indexed="81"/>
            <rFont val="Tahoma"/>
            <family val="2"/>
          </rPr>
          <t>RIA PMS
-Numeral 11. 7 Información para la slaud</t>
        </r>
      </text>
    </comment>
    <comment ref="D38" authorId="0" shapeId="0">
      <text>
        <r>
          <rPr>
            <b/>
            <sz val="9"/>
            <color indexed="81"/>
            <rFont val="Tahoma"/>
            <family val="2"/>
          </rPr>
          <t>RIA PMS
-Numeral 11. 5  Descripción del procedimiento
- Numeral 11.7 Información para la slaud</t>
        </r>
      </text>
    </comment>
    <comment ref="D39" authorId="0" shapeId="0">
      <text>
        <r>
          <rPr>
            <b/>
            <sz val="9"/>
            <color indexed="81"/>
            <rFont val="Tahoma"/>
            <family val="2"/>
          </rPr>
          <t>GPC Ca Prostata
- Introducción</t>
        </r>
      </text>
    </comment>
    <comment ref="D40" authorId="0" shapeId="0">
      <text>
        <r>
          <rPr>
            <b/>
            <sz val="9"/>
            <color indexed="81"/>
            <rFont val="Tahoma"/>
            <family val="2"/>
          </rPr>
          <t>RIA PMS
-Numeral 11.7 Información para la slaud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Prostata
-Seguimiento
- Rehabilitación urológica</t>
        </r>
        <r>
          <rPr>
            <sz val="9"/>
            <color indexed="81"/>
            <rFont val="Tahoma"/>
            <family val="2"/>
          </rPr>
          <t xml:space="preserve">
</t>
        </r>
      </text>
    </comment>
  </commentList>
</comments>
</file>

<file path=xl/comments14.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5.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16.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2.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3.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4.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5.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6.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7.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comments8.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Prostata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Prostata
- Numeral 11.2 Población Objeto</t>
        </r>
      </text>
    </comment>
    <comment ref="D16" authorId="0" shapeId="0">
      <text>
        <r>
          <rPr>
            <b/>
            <sz val="9"/>
            <color indexed="81"/>
            <rFont val="Tahoma"/>
            <family val="2"/>
          </rPr>
          <t>RIA PMS
-Numeral 11. 5 Descripción del procedimiento
GPC Ca Prostata
- Población Objeto</t>
        </r>
        <r>
          <rPr>
            <sz val="9"/>
            <color indexed="81"/>
            <rFont val="Tahoma"/>
            <family val="2"/>
          </rPr>
          <t xml:space="preserve">
</t>
        </r>
      </text>
    </comment>
    <comment ref="D20" authorId="0" shapeId="0">
      <text>
        <r>
          <rPr>
            <b/>
            <sz val="9"/>
            <color indexed="81"/>
            <rFont val="Tahoma"/>
            <family val="2"/>
          </rPr>
          <t>GPC Ca Prostata
- Detección Temprana
RIA PMS
- Numeral 11.5 Descripción del procedimiento</t>
        </r>
      </text>
    </comment>
    <comment ref="D21" authorId="0" shapeId="0">
      <text>
        <r>
          <rPr>
            <b/>
            <sz val="9"/>
            <color indexed="81"/>
            <rFont val="Tahoma"/>
            <family val="2"/>
          </rPr>
          <t>RIA PMS
-Numeral 11. 5 Descripción del procedimiento
GPC Ca Prostata
- Numeral 11.2 Población Objeto</t>
        </r>
        <r>
          <rPr>
            <sz val="9"/>
            <color indexed="81"/>
            <rFont val="Tahoma"/>
            <family val="2"/>
          </rPr>
          <t xml:space="preserve">
</t>
        </r>
      </text>
    </comment>
    <comment ref="D22" authorId="0" shapeId="0">
      <text>
        <r>
          <rPr>
            <b/>
            <sz val="9"/>
            <color indexed="81"/>
            <rFont val="Tahoma"/>
            <family val="2"/>
          </rPr>
          <t>Resolución 1995/1999
- capitolo II
- Articulo 10 registros especificos
GPC Ca Prostata
- Introducción</t>
        </r>
        <r>
          <rPr>
            <sz val="9"/>
            <color indexed="81"/>
            <rFont val="Tahoma"/>
            <family val="2"/>
          </rPr>
          <t xml:space="preserve">
</t>
        </r>
      </text>
    </comment>
    <comment ref="D23" authorId="0" shapeId="0">
      <text>
        <r>
          <rPr>
            <b/>
            <sz val="9"/>
            <color indexed="81"/>
            <rFont val="Tahoma"/>
            <family val="2"/>
          </rPr>
          <t>Resolución 1995/1999
- capitolo II
- Articulo 10 registros especificos
GPC Ca Prostata
- Introducción</t>
        </r>
        <r>
          <rPr>
            <sz val="9"/>
            <color indexed="81"/>
            <rFont val="Tahoma"/>
            <family val="2"/>
          </rPr>
          <t xml:space="preserve">
</t>
        </r>
      </text>
    </comment>
    <comment ref="D24" authorId="0" shapeId="0">
      <text>
        <r>
          <rPr>
            <b/>
            <sz val="9"/>
            <color indexed="81"/>
            <rFont val="Tahoma"/>
            <family val="2"/>
          </rPr>
          <t>Resolución 1995/1999
- capitolo II
- Articulo 10 registros especificos
GPC Ca Prostata
- Introducción</t>
        </r>
      </text>
    </comment>
    <comment ref="D25" authorId="0" shapeId="0">
      <text>
        <r>
          <rPr>
            <b/>
            <sz val="9"/>
            <color indexed="81"/>
            <rFont val="Tahoma"/>
            <family val="2"/>
          </rPr>
          <t>Resolución 1995/1999
- capitolo II
- Articulo 10 registros especificos
GPC Ca Prostata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Prostata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Prostata
Detección temprana</t>
        </r>
      </text>
    </comment>
    <comment ref="D37" authorId="0" shapeId="0">
      <text>
        <r>
          <rPr>
            <b/>
            <sz val="9"/>
            <color indexed="81"/>
            <rFont val="Tahoma"/>
            <family val="2"/>
          </rPr>
          <t>RIA PMS
-Numeral 11. 7 Información para la slaud</t>
        </r>
      </text>
    </comment>
    <comment ref="D38" authorId="0" shapeId="0">
      <text>
        <r>
          <rPr>
            <b/>
            <sz val="9"/>
            <color indexed="81"/>
            <rFont val="Tahoma"/>
            <family val="2"/>
          </rPr>
          <t>RIA PMS
-Numeral 11. 5  Descripción del procedimiento
- Numeral 11.7 Información para la slaud</t>
        </r>
      </text>
    </comment>
    <comment ref="D39" authorId="0" shapeId="0">
      <text>
        <r>
          <rPr>
            <b/>
            <sz val="9"/>
            <color indexed="81"/>
            <rFont val="Tahoma"/>
            <family val="2"/>
          </rPr>
          <t>GPC Ca Prostata
- Introducción</t>
        </r>
      </text>
    </comment>
    <comment ref="D40" authorId="0" shapeId="0">
      <text>
        <r>
          <rPr>
            <b/>
            <sz val="9"/>
            <color indexed="81"/>
            <rFont val="Tahoma"/>
            <family val="2"/>
          </rPr>
          <t>RIA PMS
-Numeral 11.7 Información para la slaud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Prostata
-Seguimiento
- Rehabilitación urológica</t>
        </r>
        <r>
          <rPr>
            <sz val="9"/>
            <color indexed="81"/>
            <rFont val="Tahoma"/>
            <family val="2"/>
          </rPr>
          <t xml:space="preserve">
</t>
        </r>
      </text>
    </comment>
  </commentList>
</comments>
</file>

<file path=xl/comments9.xml><?xml version="1.0" encoding="utf-8"?>
<comments xmlns="http://schemas.openxmlformats.org/spreadsheetml/2006/main">
  <authors>
    <author>Autor</author>
  </authors>
  <commentList>
    <comment ref="D13" authorId="0" shapeId="0">
      <text>
        <r>
          <rPr>
            <b/>
            <sz val="9"/>
            <color indexed="81"/>
            <rFont val="Tahoma"/>
            <family val="2"/>
          </rPr>
          <t>Resolución 1995/2019
- Capitulo II Articulo 9 Identificación
GPC Ca Próstata
- Numeral 11.2 Población Objeto</t>
        </r>
        <r>
          <rPr>
            <sz val="9"/>
            <color indexed="81"/>
            <rFont val="Tahoma"/>
            <family val="2"/>
          </rPr>
          <t xml:space="preserve">
</t>
        </r>
      </text>
    </comment>
    <comment ref="D14" authorId="0" shapeId="0">
      <text>
        <r>
          <rPr>
            <b/>
            <sz val="9"/>
            <color indexed="81"/>
            <rFont val="Tahoma"/>
            <family val="2"/>
          </rPr>
          <t>Resolución 1995/2019
- Capitulo II Articulo 9 Identificación</t>
        </r>
        <r>
          <rPr>
            <sz val="9"/>
            <color indexed="81"/>
            <rFont val="Tahoma"/>
            <family val="2"/>
          </rPr>
          <t xml:space="preserve">
</t>
        </r>
      </text>
    </comment>
    <comment ref="D15" authorId="0" shapeId="0">
      <text>
        <r>
          <rPr>
            <b/>
            <sz val="9"/>
            <color indexed="81"/>
            <rFont val="Tahoma"/>
            <family val="2"/>
          </rPr>
          <t>- Capitulo II Articulo 10 Registro específico
GPC Ca Próstata
- Numeral 11.2 Población Objeto</t>
        </r>
      </text>
    </comment>
    <comment ref="D16" authorId="0" shapeId="0">
      <text>
        <r>
          <rPr>
            <b/>
            <sz val="9"/>
            <color indexed="81"/>
            <rFont val="Tahoma"/>
            <family val="2"/>
          </rPr>
          <t>RIA PMS
-Numeral 11. 5 Descripción del procedimiento
GPC Ca Próstata
- Población Objeto</t>
        </r>
        <r>
          <rPr>
            <sz val="9"/>
            <color indexed="81"/>
            <rFont val="Tahoma"/>
            <family val="2"/>
          </rPr>
          <t xml:space="preserve">
</t>
        </r>
      </text>
    </comment>
    <comment ref="D20" authorId="0" shapeId="0">
      <text>
        <r>
          <rPr>
            <b/>
            <sz val="9"/>
            <color indexed="81"/>
            <rFont val="Tahoma"/>
            <family val="2"/>
          </rPr>
          <t>GPC Ca Próstata
- Detección Temprana
RIA PMS
- Numeral 11.5 Descripción del procedimiento</t>
        </r>
      </text>
    </comment>
    <comment ref="D21" authorId="0" shapeId="0">
      <text>
        <r>
          <rPr>
            <b/>
            <sz val="9"/>
            <color indexed="81"/>
            <rFont val="Tahoma"/>
            <family val="2"/>
          </rPr>
          <t>RIA PMS
-Numeral 11. 5 Descripción del procedimiento
GPC Ca Próstata
- Numeral 11.2 Población Objeto</t>
        </r>
        <r>
          <rPr>
            <sz val="9"/>
            <color indexed="81"/>
            <rFont val="Tahoma"/>
            <family val="2"/>
          </rPr>
          <t xml:space="preserve">
</t>
        </r>
      </text>
    </comment>
    <comment ref="D22"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3"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4" authorId="0" shapeId="0">
      <text>
        <r>
          <rPr>
            <b/>
            <sz val="9"/>
            <color indexed="81"/>
            <rFont val="Tahoma"/>
            <family val="2"/>
          </rPr>
          <t>Resolución 1995/1999
- capitulo II
- Articulo 10 registros específicos
GPC Ca Próstata
- Introducción</t>
        </r>
      </text>
    </comment>
    <comment ref="D25" authorId="0" shapeId="0">
      <text>
        <r>
          <rPr>
            <b/>
            <sz val="9"/>
            <color indexed="81"/>
            <rFont val="Tahoma"/>
            <family val="2"/>
          </rPr>
          <t>Resolución 1995/1999
- capitulo II
- Articulo 10 registros específicos
GPC Ca Próstata
- Introducción</t>
        </r>
        <r>
          <rPr>
            <sz val="9"/>
            <color indexed="81"/>
            <rFont val="Tahoma"/>
            <family val="2"/>
          </rPr>
          <t xml:space="preserve">
</t>
        </r>
      </text>
    </comment>
    <comment ref="D29" authorId="0" shapeId="0">
      <text>
        <r>
          <rPr>
            <b/>
            <sz val="9"/>
            <color indexed="81"/>
            <rFont val="Tahoma"/>
            <family val="2"/>
          </rPr>
          <t xml:space="preserve">Resolución 1995/1999
- Articulo 10 Registros específicos
RIA PMS
-Numeral 11. 5 Descripción del procedimiento
GPC Ca Próstata
Detección temprana </t>
        </r>
        <r>
          <rPr>
            <sz val="9"/>
            <color indexed="81"/>
            <rFont val="Tahoma"/>
            <family val="2"/>
          </rPr>
          <t xml:space="preserve">
</t>
        </r>
      </text>
    </comment>
    <comment ref="D30" authorId="0" shapeId="0">
      <text>
        <r>
          <rPr>
            <b/>
            <sz val="9"/>
            <color indexed="81"/>
            <rFont val="Tahoma"/>
            <family val="2"/>
          </rPr>
          <t xml:space="preserve">RIA PMS
-Numeral 11. 5 Descripción del procedimiento
</t>
        </r>
      </text>
    </comment>
    <comment ref="D31" authorId="0" shapeId="0">
      <text>
        <r>
          <rPr>
            <b/>
            <sz val="9"/>
            <color indexed="81"/>
            <rFont val="Tahoma"/>
            <family val="2"/>
          </rPr>
          <t>RIA PMS
-Numeral 11. 5 Descripción del procedimiento</t>
        </r>
      </text>
    </comment>
    <comment ref="D32" authorId="0" shapeId="0">
      <text>
        <r>
          <rPr>
            <b/>
            <sz val="9"/>
            <color indexed="81"/>
            <rFont val="Tahoma"/>
            <family val="2"/>
          </rPr>
          <t>RIA PMS
-Numeral 11. 5 Descripción del procedimiento</t>
        </r>
      </text>
    </comment>
    <comment ref="D33" authorId="0" shapeId="0">
      <text>
        <r>
          <rPr>
            <b/>
            <sz val="9"/>
            <color indexed="81"/>
            <rFont val="Tahoma"/>
            <family val="2"/>
          </rPr>
          <t>GPC Ca Próstata
Detección temprana</t>
        </r>
      </text>
    </comment>
    <comment ref="D37" authorId="0" shapeId="0">
      <text>
        <r>
          <rPr>
            <b/>
            <sz val="9"/>
            <color indexed="81"/>
            <rFont val="Tahoma"/>
            <family val="2"/>
          </rPr>
          <t>RIA PMS
-Numeral 11. 7 Información para la salud</t>
        </r>
      </text>
    </comment>
    <comment ref="D38" authorId="0" shapeId="0">
      <text>
        <r>
          <rPr>
            <b/>
            <sz val="9"/>
            <color indexed="81"/>
            <rFont val="Tahoma"/>
            <family val="2"/>
          </rPr>
          <t>RIA PMS
-Numeral 11. 5  Descripción del procedimiento
- Numeral 11.7 Información para la salud</t>
        </r>
      </text>
    </comment>
    <comment ref="D39" authorId="0" shapeId="0">
      <text>
        <r>
          <rPr>
            <b/>
            <sz val="9"/>
            <color indexed="81"/>
            <rFont val="Tahoma"/>
            <family val="2"/>
          </rPr>
          <t>GPC Ca Próstata
- Introducción</t>
        </r>
      </text>
    </comment>
    <comment ref="D40" authorId="0" shapeId="0">
      <text>
        <r>
          <rPr>
            <b/>
            <sz val="9"/>
            <color indexed="81"/>
            <rFont val="Tahoma"/>
            <family val="2"/>
          </rPr>
          <t>RIA PMS
-Numeral 11.7 Información para la salud</t>
        </r>
        <r>
          <rPr>
            <sz val="9"/>
            <color indexed="81"/>
            <rFont val="Tahoma"/>
            <family val="2"/>
          </rPr>
          <t xml:space="preserve">
</t>
        </r>
      </text>
    </comment>
    <comment ref="D41" authorId="0" shapeId="0">
      <text>
        <r>
          <rPr>
            <b/>
            <sz val="9"/>
            <color indexed="81"/>
            <rFont val="Tahoma"/>
            <family val="2"/>
          </rPr>
          <t>RIA PMS
- Numeral 11.9 Gestión para la salud</t>
        </r>
        <r>
          <rPr>
            <sz val="9"/>
            <color indexed="81"/>
            <rFont val="Tahoma"/>
            <family val="2"/>
          </rPr>
          <t xml:space="preserve">
</t>
        </r>
      </text>
    </comment>
    <comment ref="D42" authorId="0" shapeId="0">
      <text>
        <r>
          <rPr>
            <b/>
            <sz val="9"/>
            <color indexed="81"/>
            <rFont val="Tahoma"/>
            <family val="2"/>
          </rPr>
          <t>RIA PMS
-Numeral 11. 5  Descripción del procedimiento</t>
        </r>
      </text>
    </comment>
    <comment ref="D50" authorId="0" shapeId="0">
      <text>
        <r>
          <rPr>
            <b/>
            <sz val="9"/>
            <color indexed="81"/>
            <rFont val="Tahoma"/>
            <family val="2"/>
          </rPr>
          <t>RIA PMS
- Numeral 11.9 Gestión para la salud
GPC Ca Próstata
-Seguimiento
- Rehabilitación urológica</t>
        </r>
        <r>
          <rPr>
            <sz val="9"/>
            <color indexed="81"/>
            <rFont val="Tahoma"/>
            <family val="2"/>
          </rPr>
          <t xml:space="preserve">
</t>
        </r>
      </text>
    </comment>
  </commentList>
</comments>
</file>

<file path=xl/sharedStrings.xml><?xml version="1.0" encoding="utf-8"?>
<sst xmlns="http://schemas.openxmlformats.org/spreadsheetml/2006/main" count="2832" uniqueCount="199">
  <si>
    <t xml:space="preserve">INSTRUMENTO AUDITORIA HISTORIA CLINICA -  ACTIVIDADES Y ESTRATEGIAS DETECCIÒN TEMPRANA - PROTECCION ESPECIFICA - EVENTOS DE INTERES EN SALUD PÚBLICA </t>
  </si>
  <si>
    <r>
      <t xml:space="preserve">Fecha: </t>
    </r>
    <r>
      <rPr>
        <sz val="10"/>
        <color theme="1"/>
        <rFont val="Arial"/>
        <family val="2"/>
      </rPr>
      <t>25-05-2021</t>
    </r>
  </si>
  <si>
    <r>
      <t>Programa o estrategia :</t>
    </r>
    <r>
      <rPr>
        <sz val="10"/>
        <color theme="1"/>
        <rFont val="Calibri"/>
        <family val="2"/>
        <scheme val="minor"/>
      </rPr>
      <t xml:space="preserve"> Cáncer DE PROSTATA</t>
    </r>
  </si>
  <si>
    <r>
      <t xml:space="preserve">Institución: </t>
    </r>
    <r>
      <rPr>
        <sz val="10"/>
        <color theme="1"/>
        <rFont val="Calibri"/>
        <family val="2"/>
        <scheme val="minor"/>
      </rPr>
      <t>CHRISTUS SINERGIA (UPREC)</t>
    </r>
  </si>
  <si>
    <r>
      <t xml:space="preserve">Auditor : </t>
    </r>
    <r>
      <rPr>
        <sz val="10"/>
        <color theme="1"/>
        <rFont val="Calibri"/>
        <family val="2"/>
        <scheme val="minor"/>
      </rPr>
      <t>Jennifer A. Henao M.</t>
    </r>
  </si>
  <si>
    <t>DOCUMENTO</t>
  </si>
  <si>
    <t>IDENTIFICACION</t>
  </si>
  <si>
    <t>C</t>
  </si>
  <si>
    <t>NC</t>
  </si>
  <si>
    <t>NA</t>
  </si>
  <si>
    <t>IDENTIFICACIÓN</t>
  </si>
  <si>
    <t>Se evidencia registro fecha de nacimiento (hombres entre 50 y 75 años)</t>
  </si>
  <si>
    <t>Se evidencia registro de datos personales del usuario actualizados (teléfono, dirección, contacto de familiar)</t>
  </si>
  <si>
    <t>Se evidencia registro de población vulnerable (desplazado, indígena, privado de la libertad, migrante, discapacitado)</t>
  </si>
  <si>
    <t>Se evidencia caracterización de afrocolombiana (raza negra)</t>
  </si>
  <si>
    <t xml:space="preserve">TOTAL </t>
  </si>
  <si>
    <t>Observaciones:</t>
  </si>
  <si>
    <t>CAMPOS DE HISTORIAA CLINICA CON DATOS DE CARACTERIZACION DE OBLIGATORIO DILIGENCIAMIENTO</t>
  </si>
  <si>
    <t>ANTECEDENTES</t>
  </si>
  <si>
    <t>Se indaga sobre antecedentes sintomáticos en (urgencias, pujo, tenesmo vesical, nicturia, disuria, reducción el chorro, hematuria, hematoespermia).</t>
  </si>
  <si>
    <r>
      <t xml:space="preserve">Se evidencia el diligenciamiento de antecedentes </t>
    </r>
    <r>
      <rPr>
        <u/>
        <sz val="10"/>
        <color theme="1"/>
        <rFont val="Arial"/>
        <family val="2"/>
      </rPr>
      <t>familiares</t>
    </r>
    <r>
      <rPr>
        <sz val="10"/>
        <color theme="1"/>
        <rFont val="Arial"/>
        <family val="2"/>
      </rPr>
      <t xml:space="preserve"> en cada control (familiares de primer o segundo grado de consanguinidad con antecedentes de ca de próstata)</t>
    </r>
  </si>
  <si>
    <t>Se evidencia el diligenciamiento de factores de riesgo y hábitos del paciente IMC y  obesidad.</t>
  </si>
  <si>
    <t>Se evidencia el diligenciamiento de factores de riesgo y hábitos del paciente como alto consumo de grasas saturadas</t>
  </si>
  <si>
    <t>Se evidencia el diligenciamiento de factores de riesgo y hábitos del paciente como tabaquismo.</t>
  </si>
  <si>
    <t>Se evidencia el diligenciamiento de factores de riesgo y hábitos del paciente como consumo de alcohol</t>
  </si>
  <si>
    <t>No se registra en la historia clínica la indagación sobre antecedentes sintomáticos de urgencias</t>
  </si>
  <si>
    <t>EXAMEN FISICO</t>
  </si>
  <si>
    <t>Se evidencia el registro de la realización del tacto rectal</t>
  </si>
  <si>
    <t xml:space="preserve">Se evidencia el registro de la negativa del paciente a la tamización del tacto rectal </t>
  </si>
  <si>
    <t>Ante la realización del tacto rectal o la negativa del paciente para realizarlo se evidencia  la persuasión y la educación de la importancia</t>
  </si>
  <si>
    <t>Se registra la información sobre el procedimiento y el posible malestar durante el tacto rectal</t>
  </si>
  <si>
    <t xml:space="preserve">Se realiza una adecuada revisión por sistemas que incluye Genitourinario y Colorectal  (verificar dolor en área pelivica, edema) </t>
  </si>
  <si>
    <t>No se registra la actividad en revisión de sistema genitourinario y la acción del tacto rectal con sus derivados</t>
  </si>
  <si>
    <t>EDUCACION</t>
  </si>
  <si>
    <t>Se registra la educación brindada en cuanto a Signos y síntomas de alarma (Dolor pélvico, urgencias urinarias, pujo, tenesmo vesical, nicturia, disuria, reducción el chorro, hematuria, hematoespermia)</t>
  </si>
  <si>
    <t xml:space="preserve">Se evidencia información dada al paciente de los pasos a seguir según los resultados del tacto rectal y el PSA </t>
  </si>
  <si>
    <t>Se registra la educación brindada en factores de riesgo y hábitos saludables como peso, alimentación saludable, dejar el hábito d de fumar y el consumo de alcohol.</t>
  </si>
  <si>
    <t>Se evidencia el registro de la información de la importancia de la tamización combinada del tacto rectal y el PSA para un diagnóstico oportuno.</t>
  </si>
  <si>
    <t>Se evidencia el registro de información al usuario de los tiempos entre el tacto rectal y la toma de PSA de 10 días y que su resultado entre el tacto, la toma y el resultado no debe ser superior a 15 días.</t>
  </si>
  <si>
    <t>Se deja por escrito entrega de carnet que incluye fecha de la tamización por tacto rectal, profesional que lo realiza, fecha para PSA.</t>
  </si>
  <si>
    <t>No se registra la entrega del carnet al usuario, sin embargo la estrategia esta siendo implementada.</t>
  </si>
  <si>
    <t>PRUEBAS ESPECIFICAS</t>
  </si>
  <si>
    <t>Se evidencia orden medica de PSA.</t>
  </si>
  <si>
    <t>Se evidencia orden médica para PSA</t>
  </si>
  <si>
    <t xml:space="preserve">REMISIONES </t>
  </si>
  <si>
    <t>De acuerdo a las condiciones, antecedentes familiares y personales, tacto rectal y resultados PSA se ha realizado remisión para valoración por especialista.</t>
  </si>
  <si>
    <t>Resultado PSA Normal</t>
  </si>
  <si>
    <t>Se registra remisión a especialidad</t>
  </si>
  <si>
    <t>RESULTADO</t>
  </si>
  <si>
    <r>
      <t xml:space="preserve">Fecha: </t>
    </r>
    <r>
      <rPr>
        <sz val="10"/>
        <color theme="1"/>
        <rFont val="Arial"/>
        <family val="2"/>
      </rPr>
      <t>16-06-2021</t>
    </r>
  </si>
  <si>
    <r>
      <t xml:space="preserve">Programa o estrategia : </t>
    </r>
    <r>
      <rPr>
        <sz val="10"/>
        <color theme="1"/>
        <rFont val="Calibri"/>
        <family val="2"/>
        <scheme val="minor"/>
      </rPr>
      <t>Cáncer DE PROSTATA</t>
    </r>
  </si>
  <si>
    <r>
      <t xml:space="preserve">Institución: </t>
    </r>
    <r>
      <rPr>
        <sz val="10"/>
        <color theme="1"/>
        <rFont val="Calibri"/>
        <family val="2"/>
        <scheme val="minor"/>
      </rPr>
      <t>Colsubsidio</t>
    </r>
  </si>
  <si>
    <r>
      <t xml:space="preserve">Auditor : </t>
    </r>
    <r>
      <rPr>
        <sz val="10"/>
        <color theme="1"/>
        <rFont val="Calibri"/>
        <family val="2"/>
        <scheme val="minor"/>
      </rPr>
      <t>Jennifer Astrid Henao Murillo</t>
    </r>
  </si>
  <si>
    <t xml:space="preserve">Sistema informativo de historia clínica con espacios de diligenciamiento de los datos básicos, de contacto, programas, entre otros. Sin embargo esta información proviene de la EAPB </t>
  </si>
  <si>
    <t xml:space="preserve">Se realiza una adecuada revisión por sistemas que incluye Genitourinario y Colorectal  (verificar dolor en área peliva, edema) </t>
  </si>
  <si>
    <t>Se registra la educación brindada en factores de riesgo y hábitos saludables como peso, alimentación saludable, dejar el hábito d efumar y el consumo de alcohol.</t>
  </si>
  <si>
    <t>No se registra la entrega del carnet al usuario como tampoco la indagación sobre antecedentes de urgencias genitourinarias o tiempos entre el tacto rectal y el PSA</t>
  </si>
  <si>
    <t>Resultado normal</t>
  </si>
  <si>
    <r>
      <t xml:space="preserve">Fecha: </t>
    </r>
    <r>
      <rPr>
        <sz val="10"/>
        <color theme="1"/>
        <rFont val="Arial"/>
        <family val="2"/>
      </rPr>
      <t>13-10-2021</t>
    </r>
  </si>
  <si>
    <r>
      <t xml:space="preserve">Institución: </t>
    </r>
    <r>
      <rPr>
        <sz val="10"/>
        <color theme="1"/>
        <rFont val="Calibri"/>
        <family val="2"/>
        <scheme val="minor"/>
      </rPr>
      <t>Comfamiliar</t>
    </r>
  </si>
  <si>
    <t>Software de historia clínica con ítems de obligatorio diligenciamiento que permite diligenciar, actualizar los datos personales de cada usuario, como también conocer la población vulnerable y su caracterización en general</t>
  </si>
  <si>
    <t>Software de historia clínica incluye peso y talla y saca el IMC.</t>
  </si>
  <si>
    <t>Software de historia clínica incluye los antecedentes personales y familiares por fecha y por evento discriminado. Así mismo se ingresa peso y talla y saca el IMC</t>
  </si>
  <si>
    <t xml:space="preserve">Se realiza una adecuada revisión por sistemas que incluye Genitourinario y Colorectal  (verificar dolor en área pélvica, edema) </t>
  </si>
  <si>
    <t>Software de historia clínica que cuenta con campos de diligenciamiento para examen físico cefalocaudal por cada uno de los sistemas en donde se diligencia el genitourinario de manera muy completa.</t>
  </si>
  <si>
    <t>Se registra la educación brindada en factores de riesgo y hábitos saludables como peso, alimentación saludable, dejar el hábito de fumar y el consumo de alcohol.</t>
  </si>
  <si>
    <t>Se brinda educación al usuario en hábitos y estilos de vida en genera, sin embargo, no se brinda educación en signos y síntomas de alarma genitourinarias, tampoco des entrega carné de programa o atención por curso de vida</t>
  </si>
  <si>
    <t>TELECONSULTA</t>
  </si>
  <si>
    <t xml:space="preserve">Sistema de historia clínica que permite verificar todas las ordenes médicas </t>
  </si>
  <si>
    <t>Remitido año 2018</t>
  </si>
  <si>
    <t>Por sintomatología y hospitalización</t>
  </si>
  <si>
    <t>A diversas especialidades</t>
  </si>
  <si>
    <t>Pendiente control resultado</t>
  </si>
  <si>
    <t>Interconsulta urología</t>
  </si>
  <si>
    <r>
      <t xml:space="preserve">Fecha: </t>
    </r>
    <r>
      <rPr>
        <sz val="10"/>
        <color theme="1"/>
        <rFont val="Arial"/>
        <family val="2"/>
      </rPr>
      <t>11-05-2021</t>
    </r>
  </si>
  <si>
    <r>
      <t xml:space="preserve">Programa o estrategia : </t>
    </r>
    <r>
      <rPr>
        <sz val="10"/>
        <color theme="1"/>
        <rFont val="Arial"/>
        <family val="2"/>
      </rPr>
      <t>Cáncer de Próstata</t>
    </r>
  </si>
  <si>
    <r>
      <t xml:space="preserve">Institución: </t>
    </r>
    <r>
      <rPr>
        <sz val="10"/>
        <color theme="1"/>
        <rFont val="Arial"/>
        <family val="2"/>
      </rPr>
      <t>Cosmitet IPS</t>
    </r>
  </si>
  <si>
    <r>
      <t xml:space="preserve">Auditor : </t>
    </r>
    <r>
      <rPr>
        <sz val="10"/>
        <color theme="1"/>
        <rFont val="Arial"/>
        <family val="2"/>
      </rPr>
      <t>Jennifer Astrid Henao Murillo</t>
    </r>
  </si>
  <si>
    <t>Historia clínica completa en las referencias normativas</t>
  </si>
  <si>
    <t>Encabezado de la historia clínica con indicaciones completas para la necesidad normativa pero que en ocasiones el profesional no diligencia en su totalidad</t>
  </si>
  <si>
    <t>A pesar de contar con historia clínica completa no se diligencian los campos</t>
  </si>
  <si>
    <t>Historia clínica completa en las referencias normativas, sin embargo no permite identificar la población vulnerable</t>
  </si>
  <si>
    <t>Usuario que ya ha  sido diagnosticado con tumor maligno, se videncia la referencia y contra referencia, como también un a historia clínica completa para la patología</t>
  </si>
  <si>
    <t>Se evidencia descripción médica muy completa y se basa en la contra remisión del especialista</t>
  </si>
  <si>
    <t>Historia clínica con los antecedentes médicos personales muy completos</t>
  </si>
  <si>
    <t>Descripción médica enfocada en a contra remisión del especialista mas no en los hábitos del paciente o examen físico</t>
  </si>
  <si>
    <t xml:space="preserve">Se realiza una adecuada revisión por sistemas que incluye Genitourinario y Colorectal  (verificar dolor en área pelvica, edema) </t>
  </si>
  <si>
    <t>Se registra la realización del tacto rectal</t>
  </si>
  <si>
    <r>
      <t xml:space="preserve">Se evidencia </t>
    </r>
    <r>
      <rPr>
        <b/>
        <sz val="9"/>
        <color theme="0"/>
        <rFont val="Arial"/>
        <family val="2"/>
      </rPr>
      <t>descripción médica en la realización del tacto rectal, sin embargo no se refleja la socialización al paciente de la posible molestia durante el procedimiento</t>
    </r>
  </si>
  <si>
    <t>Se realiza una revisión muy completa en el sistema genitourinario, sin embargo no se deja registra en la historia clínica los posibles malestares durante el tacto rectal</t>
  </si>
  <si>
    <t>Se realiza una buena revisión del sistema genitourinario, pero no se refleja la socialización de los malestares durante el tacto rectal en caso de ser necesario realizarlo</t>
  </si>
  <si>
    <t>Se registra la educación brindada en factores de riesgo y hábitos saludables como peso, alimentación saludable, dejar el hábito d esfumar y el consumo de alcohol.</t>
  </si>
  <si>
    <t xml:space="preserve">No se cuenta con carnets dentro del programa </t>
  </si>
  <si>
    <t>Se evidencia la educación al usuario y sus familiares de todos los factores de riesgo y protectores, sin embargo no se cuenta con la implementación de carnet para la tamización de cáncer de próstata, ni se deja por escrito la educación al paciente de los tiempos que se establecen para el tacto rectal y la toma de PSA.</t>
  </si>
  <si>
    <t>No se brinda educación en general al usuario ni en referencia a los actores protectores o de riesgo</t>
  </si>
  <si>
    <t>Sistema informativo institucional permite evidenciar las remisiones y solicitudes realizadas durante la consulta</t>
  </si>
  <si>
    <t>usuario diagnostica don tumor maligno de próstata</t>
  </si>
  <si>
    <r>
      <t xml:space="preserve">Fecha: </t>
    </r>
    <r>
      <rPr>
        <sz val="10"/>
        <color theme="1"/>
        <rFont val="Arial"/>
        <family val="2"/>
      </rPr>
      <t>22-06-2021</t>
    </r>
  </si>
  <si>
    <r>
      <t xml:space="preserve">Institución: </t>
    </r>
    <r>
      <rPr>
        <sz val="10"/>
        <color theme="1"/>
        <rFont val="Calibri"/>
        <family val="2"/>
        <scheme val="minor"/>
      </rPr>
      <t>IDIME LA ELVIRA</t>
    </r>
  </si>
  <si>
    <t>Sistema de historia clínica que cuenta con campos de diligenciamiento para examen físico cefalocaudal por cada uno de los sistemas en donde se diligencia el genitourinario de manera muy completa</t>
  </si>
  <si>
    <t>Sistema de historia clínica que cuenta con campos de diligenciamiento para examen físico cefalocaudal por cada uno de los sistemas en donde se diligencia el genitourinario de manera muy completa incluyendo la negativa del paciente  las indicaciones especialista</t>
  </si>
  <si>
    <t>Se realiza un adecuado registro de educación al paciente de los hábitos y estilos de vida saludable como también en lo concerniente a urgencias genitourinarias</t>
  </si>
  <si>
    <t xml:space="preserve">Sistema de historia clínica que permite verificar todas las ordenes médicas  </t>
  </si>
  <si>
    <t>Tratamiento con urología</t>
  </si>
  <si>
    <t>Control con urología</t>
  </si>
  <si>
    <t>Pendiente resultado</t>
  </si>
  <si>
    <r>
      <t xml:space="preserve">Fecha: </t>
    </r>
    <r>
      <rPr>
        <sz val="10"/>
        <color theme="1"/>
        <rFont val="Arial"/>
        <family val="2"/>
      </rPr>
      <t>29-06-2021</t>
    </r>
  </si>
  <si>
    <r>
      <t xml:space="preserve">Institución: </t>
    </r>
    <r>
      <rPr>
        <sz val="10"/>
        <color theme="1"/>
        <rFont val="Calibri"/>
        <family val="2"/>
        <scheme val="minor"/>
      </rPr>
      <t>IDIME MAYORCA</t>
    </r>
  </si>
  <si>
    <t>Tele consulta</t>
  </si>
  <si>
    <r>
      <t xml:space="preserve">Fecha: </t>
    </r>
    <r>
      <rPr>
        <sz val="10"/>
        <color theme="1"/>
        <rFont val="Arial"/>
        <family val="2"/>
      </rPr>
      <t>25-10-2021</t>
    </r>
  </si>
  <si>
    <r>
      <t xml:space="preserve">Institución: </t>
    </r>
    <r>
      <rPr>
        <sz val="10"/>
        <color theme="1"/>
        <rFont val="Calibri"/>
        <family val="2"/>
        <scheme val="minor"/>
      </rPr>
      <t>INPEC</t>
    </r>
  </si>
  <si>
    <t>Formato de historia clínica con espacios para diligenciar los datos personales, familiares y marcación de población privada de la libertad o etnia</t>
  </si>
  <si>
    <t>No se registra síntomas de urgencias genitourinarias, antecedentes familiares, consumo de grasas saturadas</t>
  </si>
  <si>
    <t>No se realiza tacto rectal ni las actividades previas y posteriores que se despliegan del tacto rectal</t>
  </si>
  <si>
    <t>No se registra en las notas médicas la información dada al paciente sobre la importancia de el tacto rectal combinado con el PSA, ni educación en cuanto a Signos y síntomas de alarma</t>
  </si>
  <si>
    <t>Por tener HC en físico es difícil conocer en que momento se pudo realizar solicitud de PSA</t>
  </si>
  <si>
    <t>A la fecha no se cuentan con usuarios diagnosticados con cáncer de próstata</t>
  </si>
  <si>
    <r>
      <t>Fecha:</t>
    </r>
    <r>
      <rPr>
        <sz val="10"/>
        <color theme="1"/>
        <rFont val="Arial"/>
        <family val="2"/>
      </rPr>
      <t>03-06-2021</t>
    </r>
  </si>
  <si>
    <t>Programa o estrategia : Cáncer de Próstata</t>
  </si>
  <si>
    <t>Institución: MI IPS</t>
  </si>
  <si>
    <t>El sistema de historia clínica cuenta con item de obligatorio diligenciamiento que permite identificar la población con sus características la cual se actualiza en cada consulta y desde la admisión</t>
  </si>
  <si>
    <t>Se indaga sobre antecdentes sintomátios en (urgencias, pujo, tenesmo vesical, nicturia, disuria, reducción el chorro, hematuria, hematoespermia).</t>
  </si>
  <si>
    <t>El sistema de historia clínica cuenta con item de  diligenciamiento que permite identificar los antecedentes, factores de riesgo y habitos y estilos de vida</t>
  </si>
  <si>
    <t xml:space="preserve">Se evidenica el registro de la negativa del paciente a la tamización del tacto rectal </t>
  </si>
  <si>
    <t>Ante la realización del tacto rectal o la negativa del paciente para realizarlo se evidenica  la persuación y la educación de la importancia</t>
  </si>
  <si>
    <t>No se evidencia el registro de la socialización de la posible molestia ante el tacto rectal</t>
  </si>
  <si>
    <t>No se evidencia el regsitro en la nota médica de la posible molestia durane la realización del tacto rectal</t>
  </si>
  <si>
    <t xml:space="preserve">Se evidencia infromación dada al paciente de los pasos a seguir según los resultados del tacto rectal y el PSA </t>
  </si>
  <si>
    <t>Se evidencia el regsitro de la información de la importancia de la tamización combinada del tacto rectal y el PSA para un diagnóstico oportuno.</t>
  </si>
  <si>
    <t>Se evidencia el registro de información al usuario de los tiempos entre el tacto rectal y la toma de PSA de 10 dias y que su resultado entre el tacto, la toma y el resultado no debe ser superior a 15 días.</t>
  </si>
  <si>
    <t>No evidencia el registro en la nota médica información al pacinete de  los tiempos entre la consulta y la toma de PSA. Al igual no cuentan con la implementaciín de carnet para el programa de cáncer de pròstata</t>
  </si>
  <si>
    <t>Sistema informativo que permite identificar las solicitudes y resultados</t>
  </si>
  <si>
    <t>Usuario con Cáncer en tratameinto en oncología</t>
  </si>
  <si>
    <t>Sistema informativo que permite identificar las remisiones</t>
  </si>
  <si>
    <r>
      <t xml:space="preserve">Fecha: </t>
    </r>
    <r>
      <rPr>
        <sz val="10"/>
        <color theme="1"/>
        <rFont val="Arial"/>
        <family val="2"/>
      </rPr>
      <t>09-06-2021</t>
    </r>
  </si>
  <si>
    <r>
      <t xml:space="preserve">Institución:  </t>
    </r>
    <r>
      <rPr>
        <sz val="10"/>
        <color theme="1"/>
        <rFont val="Calibri"/>
        <family val="2"/>
        <scheme val="minor"/>
      </rPr>
      <t>P y P</t>
    </r>
  </si>
  <si>
    <t>Sistema informativo de HC con ítem de diligenciamiento que dan respuesta a la necesidad de caracterización poblacional</t>
  </si>
  <si>
    <t>Notas médicas muy completas con parámetros del método institucional. Así mismo el sistema informativo de HC contempla espacios de diligenciamiento en hábitos y antecedentes</t>
  </si>
  <si>
    <t>Formato de HC con campos de examen físico cefalocaudal, por sistemas y variables. Allí se evidencia la realización del tacto o la negativa y la persuasión</t>
  </si>
  <si>
    <t>Formato de HC con campos de examen físico cefalocaudal, por sistemas y variables. Allí se evidencia la realización del tacto o la negativa y la persuasión.</t>
  </si>
  <si>
    <t>Se evidencia el registro de educación en general de hábitos y estilos de vida, sin embargo no se especifica sobre signos y síntomas de urgencia genitourinarias. No se tiene implementado el uso del carnet por el enfoque institucional ya que se garantiza el seguimiento y la toma de PSA anualmente.</t>
  </si>
  <si>
    <t>Usuario con previa búsqueda activa que llega a consulta con resultado de PSA</t>
  </si>
  <si>
    <t>Seguimiento por urología</t>
  </si>
  <si>
    <r>
      <t xml:space="preserve">Fecha: </t>
    </r>
    <r>
      <rPr>
        <sz val="10"/>
        <color theme="1"/>
        <rFont val="Arial"/>
        <family val="2"/>
      </rPr>
      <t>20-08-2021</t>
    </r>
  </si>
  <si>
    <r>
      <t xml:space="preserve">Institución: </t>
    </r>
    <r>
      <rPr>
        <sz val="10"/>
        <color theme="1"/>
        <rFont val="Calibri"/>
        <family val="2"/>
        <scheme val="minor"/>
      </rPr>
      <t>San Sebastian</t>
    </r>
  </si>
  <si>
    <t>No se evidencia el registro de el tacto rectal ni las acciones relacionada con el mismo</t>
  </si>
  <si>
    <t>Se evidencia la educación al usuario y sus familiares de todos los factores de riesgo y protectores, sin embargo, no se deja por escrito la educación al paciente de los tiempos que se establecen para el tacto rectal y la toma de PSA.</t>
  </si>
  <si>
    <t>Resultado dentro de limites normales</t>
  </si>
  <si>
    <r>
      <t xml:space="preserve">Fecha: </t>
    </r>
    <r>
      <rPr>
        <sz val="10"/>
        <color theme="1"/>
        <rFont val="Arial"/>
        <family val="2"/>
      </rPr>
      <t>18-05-2021</t>
    </r>
  </si>
  <si>
    <r>
      <t xml:space="preserve">Programa o estrategia : </t>
    </r>
    <r>
      <rPr>
        <sz val="10"/>
        <color theme="1"/>
        <rFont val="Calibri"/>
        <family val="2"/>
        <scheme val="minor"/>
      </rPr>
      <t>Cáncer de Próstata</t>
    </r>
  </si>
  <si>
    <r>
      <t xml:space="preserve">Institución: </t>
    </r>
    <r>
      <rPr>
        <sz val="10"/>
        <color theme="1"/>
        <rFont val="Calibri"/>
        <family val="2"/>
        <scheme val="minor"/>
      </rPr>
      <t>Dispensario Sanidad Batallón</t>
    </r>
  </si>
  <si>
    <r>
      <t xml:space="preserve">Auditor : </t>
    </r>
    <r>
      <rPr>
        <sz val="10"/>
        <color theme="1"/>
        <rFont val="Calibri"/>
        <family val="2"/>
        <scheme val="minor"/>
      </rPr>
      <t>Jennifer Astrid Henao</t>
    </r>
  </si>
  <si>
    <t>El sistema no tiene casillas para ingreso de población vulnerable o afrocolombiana</t>
  </si>
  <si>
    <t>Notas médicas muy completas</t>
  </si>
  <si>
    <t xml:space="preserve">En ocasiones no se registrar en las notas médicas síntomas </t>
  </si>
  <si>
    <t>Usuario atendido por telemedicina por lo que no aplican acciones directas</t>
  </si>
  <si>
    <t>No cuentan con programa estructurado que permita la implementación de carnet</t>
  </si>
  <si>
    <t>El sistema permite evidenciar las remisiones y solicitud de laboratorios</t>
  </si>
  <si>
    <t>La atención prestada en por medicina interna</t>
  </si>
  <si>
    <t>Fecha: 20-05-2021</t>
  </si>
  <si>
    <r>
      <t xml:space="preserve">Institución: </t>
    </r>
    <r>
      <rPr>
        <sz val="10"/>
        <color theme="1"/>
        <rFont val="Calibri"/>
        <family val="2"/>
        <scheme val="minor"/>
      </rPr>
      <t>UPRES Risaralda</t>
    </r>
  </si>
  <si>
    <r>
      <t>Auditor :</t>
    </r>
    <r>
      <rPr>
        <sz val="10"/>
        <color theme="1"/>
        <rFont val="Calibri"/>
        <family val="2"/>
        <scheme val="minor"/>
      </rPr>
      <t xml:space="preserve"> Jennifer Astrid Henao</t>
    </r>
  </si>
  <si>
    <t>El sistema no permite la caracterización de la población vulnerable</t>
  </si>
  <si>
    <t>No se registra en la historia clínica los hábitos y estilos de vida de los pacientes</t>
  </si>
  <si>
    <t>No se evidencia en la historia clínica las acciones concernientes al tacto rectal</t>
  </si>
  <si>
    <t>No se registra en la historia clínica ninguna actividad relacionada con la línea de educación con lo concerniente a cáncer o tamización de próstata</t>
  </si>
  <si>
    <t>Se registra ordenes y resultados del PSA</t>
  </si>
  <si>
    <t>Cuenta con atención institucional de médico urólogo</t>
  </si>
  <si>
    <r>
      <t xml:space="preserve">Fecha: </t>
    </r>
    <r>
      <rPr>
        <sz val="10"/>
        <color theme="1"/>
        <rFont val="Arial"/>
        <family val="2"/>
      </rPr>
      <t>01-06-2021</t>
    </r>
  </si>
  <si>
    <r>
      <t xml:space="preserve">Institución: </t>
    </r>
    <r>
      <rPr>
        <sz val="10"/>
        <color theme="1"/>
        <rFont val="Calibri"/>
        <family val="2"/>
        <scheme val="minor"/>
      </rPr>
      <t xml:space="preserve">UIS </t>
    </r>
  </si>
  <si>
    <t>La población atendida está enfocada en medicina prepagada coomeva</t>
  </si>
  <si>
    <t>No se registra en las notas médicas los habitos y estilos d evida salaudable en grasas saturadas y consumo de alcohol</t>
  </si>
  <si>
    <t>No se evdiencia el registro de lo relacionado  a la tamización de tacto rectal con sus derivaciones como la negativa, persuación e importancia.</t>
  </si>
  <si>
    <t>No se evidenica el registro de educación al usuario en signos y síntomas de alarma, importancia del tacto y el PSA combinado, tiempo de oma del PSA posterior a la consulta</t>
  </si>
  <si>
    <t>No se evidneica solicitd para PSA</t>
  </si>
  <si>
    <t>Se evidencia el registro de la solicitud para PSA</t>
  </si>
  <si>
    <t>No se ha realizado el paraclinico</t>
  </si>
  <si>
    <t>Atendido por medicina interna</t>
  </si>
  <si>
    <t>Se registra remisión por hiperplasia</t>
  </si>
  <si>
    <r>
      <t xml:space="preserve">Fecha: </t>
    </r>
    <r>
      <rPr>
        <sz val="10"/>
        <color theme="1"/>
        <rFont val="Arial"/>
        <family val="2"/>
      </rPr>
      <t>11-06-2021</t>
    </r>
  </si>
  <si>
    <r>
      <t xml:space="preserve">Institución: </t>
    </r>
    <r>
      <rPr>
        <sz val="10"/>
        <color theme="1"/>
        <rFont val="Calibri"/>
        <family val="2"/>
        <scheme val="minor"/>
      </rPr>
      <t>Virrey Solís</t>
    </r>
  </si>
  <si>
    <t>Formato de historia clínica que permite identificar y registrar población según raza y datos generales. La identificación de la población vulnerable se encuentra parametrizada en el software de programas especiales.</t>
  </si>
  <si>
    <t>Formato de historia clínica que permite identificar y registrar población según raza y datos generales. La identificación ella población vulnerable se encuentra parametrizada en el software de programas especiales.</t>
  </si>
  <si>
    <t>Formato de historia clínica que tiene prediseñado para diligenciamiento en consulta de los antecedentes y hábitos y estilos de vida. Sin embargo no se evidencia el registro en la nota de atención de síntomas de urgencias para cáncer de próstata</t>
  </si>
  <si>
    <t>No se evidencia el registro en las notas médicas la realización del tacto rectal, como tampoco la negativa del paciente o persuasión para el mismo. Así mismo en el examen físico genitourinario no se describe la atención</t>
  </si>
  <si>
    <t>No se evidencia el registro de educación al paciente en cuanto a la importancia de la realización del tacto combinado con el PSA, los tiempos establecidos entre el uno y el otro. Tampoco se registra la educación en signos y síntomas de alarma. No se tiene implementado el carnet para el programa.</t>
  </si>
  <si>
    <t>Sistema informativo que perite evidenciar las solicitudes de paraclínicos</t>
  </si>
  <si>
    <t>Pendiente consulta con resultado</t>
  </si>
  <si>
    <t>Remisión urología</t>
  </si>
  <si>
    <r>
      <t xml:space="preserve">Fecha: </t>
    </r>
    <r>
      <rPr>
        <sz val="10"/>
        <color theme="1"/>
        <rFont val="Arial"/>
        <family val="2"/>
      </rPr>
      <t>01-09-2021</t>
    </r>
  </si>
  <si>
    <r>
      <t xml:space="preserve">Institución: </t>
    </r>
    <r>
      <rPr>
        <sz val="10"/>
        <color theme="1"/>
        <rFont val="Calibri"/>
        <family val="2"/>
        <scheme val="minor"/>
      </rPr>
      <t>Virrey Solis Lago</t>
    </r>
  </si>
  <si>
    <t>Software de historia clínica que permite identificar y registrar población según raza y datos generales. La identificación de la población vulnerable se encuentra parametrizada en el software de programas especiales.</t>
  </si>
  <si>
    <t>Software de historia clínica que tiene parametrizado los antecedentes y hábitos y estilos de vida. Sin embargo no se evidencia el registro en la nota de atención de síntomas de urgencias para cáncer de próstata</t>
  </si>
  <si>
    <t>No se evidencia el registro en las notas médicas de la realización del tacto rectal, como tampoco la negativa del paciente o persuasión para el mismo</t>
  </si>
  <si>
    <t>Consulta por Urología</t>
  </si>
  <si>
    <t>Pendiente Resultado</t>
  </si>
  <si>
    <r>
      <t xml:space="preserve">Institución: </t>
    </r>
    <r>
      <rPr>
        <sz val="10"/>
        <color theme="1"/>
        <rFont val="Calibri"/>
        <family val="2"/>
        <scheme val="minor"/>
      </rPr>
      <t>Virrey Solis Pinares</t>
    </r>
  </si>
  <si>
    <t>Software de historia clínica que tiene parametrizado los antecedentes y hábitos y estilos de vida. Así mismo se evidencia el registro en la nota de atención de síntomas de urgencias para cáncer de próstata</t>
  </si>
  <si>
    <t>Resultado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</si>
</sst>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8" x14ac:knownFonts="1">
    <font>
      <sz val="11"/>
      <color theme="1"/>
      <name val="Calibri"/>
      <family val="2"/>
      <scheme val="minor"/>
    </font>
    <font>
      <sz val="11"/>
      <color theme="1"/>
      <name val="Calibri"/>
      <family val="2"/>
      <scheme val="minor"/>
    </font>
    <font>
      <sz val="11"/>
      <color rgb="FFFF0000"/>
      <name val="Calibri"/>
      <family val="2"/>
      <scheme val="minor"/>
    </font>
    <font>
      <sz val="10"/>
      <color rgb="FFFF0000"/>
      <name val="Arial"/>
      <family val="2"/>
    </font>
    <font>
      <sz val="10"/>
      <color theme="1"/>
      <name val="Arial"/>
      <family val="2"/>
    </font>
    <font>
      <sz val="10"/>
      <name val="Arial"/>
      <family val="2"/>
    </font>
    <font>
      <b/>
      <sz val="10"/>
      <color theme="1"/>
      <name val="Arial"/>
      <family val="2"/>
    </font>
    <font>
      <b/>
      <sz val="10"/>
      <color theme="1"/>
      <name val="Calibri"/>
      <family val="2"/>
      <scheme val="minor"/>
    </font>
    <font>
      <sz val="10"/>
      <color theme="1"/>
      <name val="Calibri"/>
      <family val="2"/>
      <scheme val="minor"/>
    </font>
    <font>
      <b/>
      <sz val="10"/>
      <color theme="0"/>
      <name val="Arial"/>
      <family val="2"/>
    </font>
    <font>
      <sz val="10"/>
      <color indexed="8"/>
      <name val="Arial"/>
      <family val="2"/>
    </font>
    <font>
      <b/>
      <sz val="11"/>
      <color theme="0"/>
      <name val="Arial"/>
      <family val="2"/>
    </font>
    <font>
      <sz val="11"/>
      <name val="Calibri"/>
      <family val="2"/>
      <scheme val="minor"/>
    </font>
    <font>
      <sz val="10"/>
      <color theme="0"/>
      <name val="Arial"/>
      <family val="2"/>
    </font>
    <font>
      <b/>
      <sz val="11"/>
      <color theme="1"/>
      <name val="Arial"/>
      <family val="2"/>
    </font>
    <font>
      <b/>
      <sz val="11"/>
      <name val="Arial"/>
      <family val="2"/>
    </font>
    <font>
      <b/>
      <sz val="10"/>
      <color rgb="FF0070C0"/>
      <name val="Arial"/>
      <family val="2"/>
    </font>
    <font>
      <b/>
      <sz val="9"/>
      <color theme="0"/>
      <name val="Arial"/>
      <family val="2"/>
    </font>
    <font>
      <u/>
      <sz val="10"/>
      <color theme="1"/>
      <name val="Arial"/>
      <family val="2"/>
    </font>
    <font>
      <sz val="9"/>
      <color theme="0"/>
      <name val="Arial"/>
      <family val="2"/>
    </font>
    <font>
      <b/>
      <sz val="9"/>
      <color indexed="81"/>
      <name val="Tahoma"/>
      <family val="2"/>
    </font>
    <font>
      <sz val="9"/>
      <color indexed="81"/>
      <name val="Tahoma"/>
      <family val="2"/>
    </font>
    <font>
      <sz val="11"/>
      <color theme="1"/>
      <name val="Arial"/>
      <family val="2"/>
    </font>
    <font>
      <sz val="11"/>
      <name val="Arial"/>
      <family val="2"/>
    </font>
    <font>
      <sz val="11"/>
      <color theme="0"/>
      <name val="Arial"/>
      <family val="2"/>
    </font>
    <font>
      <b/>
      <sz val="9"/>
      <color rgb="FF0070C0"/>
      <name val="Arial"/>
      <family val="2"/>
    </font>
    <font>
      <sz val="9"/>
      <color rgb="FF0070C0"/>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C00000"/>
        <bgColor indexed="64"/>
      </patternFill>
    </fill>
    <fill>
      <patternFill patternType="solid">
        <fgColor theme="3" tint="0.39997558519241921"/>
        <bgColor indexed="64"/>
      </patternFill>
    </fill>
  </fills>
  <borders count="27">
    <border>
      <left/>
      <right/>
      <top/>
      <bottom/>
      <diagonal/>
    </border>
    <border>
      <left/>
      <right/>
      <top style="thin">
        <color indexed="64"/>
      </top>
      <bottom/>
      <diagonal/>
    </border>
    <border>
      <left/>
      <right style="thin">
        <color auto="1"/>
      </right>
      <top style="thin">
        <color indexed="64"/>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auto="1"/>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medium">
        <color auto="1"/>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indexed="64"/>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diagonal/>
    </border>
    <border>
      <left/>
      <right style="medium">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applyNumberFormat="0" applyFill="0" applyBorder="0" applyProtection="0"/>
    <xf numFmtId="9" fontId="1" fillId="0" borderId="0" applyFont="0" applyFill="0" applyBorder="0" applyAlignment="0" applyProtection="0"/>
    <xf numFmtId="0" fontId="10" fillId="0" borderId="0" applyNumberFormat="0" applyFill="0" applyBorder="0" applyProtection="0"/>
  </cellStyleXfs>
  <cellXfs count="191">
    <xf numFmtId="0" fontId="0" fillId="0" borderId="0" xfId="0"/>
    <xf numFmtId="0" fontId="3" fillId="0" borderId="0" xfId="4" applyFont="1"/>
    <xf numFmtId="0" fontId="4" fillId="0" borderId="0" xfId="4" applyFont="1"/>
    <xf numFmtId="0" fontId="4" fillId="0" borderId="1" xfId="4" applyFont="1" applyBorder="1"/>
    <xf numFmtId="0" fontId="4" fillId="0" borderId="1" xfId="4" applyFont="1" applyFill="1" applyBorder="1"/>
    <xf numFmtId="0" fontId="5" fillId="2" borderId="2" xfId="4" applyFont="1" applyFill="1" applyBorder="1"/>
    <xf numFmtId="0" fontId="6" fillId="3" borderId="3"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0" xfId="4" applyFont="1" applyFill="1" applyBorder="1" applyAlignment="1">
      <alignment horizontal="center" vertical="center" wrapText="1"/>
    </xf>
    <xf numFmtId="0" fontId="6" fillId="3" borderId="5" xfId="4" applyFont="1" applyFill="1" applyBorder="1" applyAlignment="1">
      <alignment horizontal="center" vertical="center" wrapText="1"/>
    </xf>
    <xf numFmtId="0" fontId="4" fillId="0" borderId="0" xfId="4" applyFont="1" applyBorder="1"/>
    <xf numFmtId="0" fontId="6" fillId="2" borderId="0" xfId="4" applyFont="1" applyFill="1" applyBorder="1" applyAlignment="1">
      <alignment horizontal="center" vertical="center"/>
    </xf>
    <xf numFmtId="0" fontId="4" fillId="0" borderId="0" xfId="4" applyFont="1" applyFill="1" applyBorder="1"/>
    <xf numFmtId="0" fontId="5" fillId="2" borderId="5" xfId="4" applyFont="1" applyFill="1" applyBorder="1"/>
    <xf numFmtId="0" fontId="3" fillId="0" borderId="0" xfId="0" applyFont="1"/>
    <xf numFmtId="0" fontId="4" fillId="0" borderId="0" xfId="0" applyFont="1"/>
    <xf numFmtId="0" fontId="6" fillId="0" borderId="0" xfId="0" applyFont="1" applyAlignment="1">
      <alignment horizontal="left"/>
    </xf>
    <xf numFmtId="0" fontId="4" fillId="2" borderId="0" xfId="4" applyFont="1" applyFill="1"/>
    <xf numFmtId="0" fontId="7" fillId="0" borderId="0" xfId="0" applyFont="1" applyAlignment="1"/>
    <xf numFmtId="0" fontId="7" fillId="0" borderId="0" xfId="0" applyFont="1" applyAlignment="1">
      <alignment horizontal="left"/>
    </xf>
    <xf numFmtId="0" fontId="4" fillId="2" borderId="6" xfId="0" applyFont="1" applyFill="1" applyBorder="1" applyAlignment="1">
      <alignment horizontal="center"/>
    </xf>
    <xf numFmtId="0" fontId="9" fillId="4" borderId="6" xfId="0" applyFont="1" applyFill="1" applyBorder="1" applyAlignment="1">
      <alignment vertical="center"/>
    </xf>
    <xf numFmtId="0" fontId="11" fillId="4" borderId="7" xfId="5" applyNumberFormat="1" applyFont="1" applyFill="1" applyBorder="1" applyAlignment="1">
      <alignment horizontal="center" vertical="center" readingOrder="1"/>
    </xf>
    <xf numFmtId="0" fontId="12" fillId="2" borderId="5" xfId="4" applyFont="1" applyFill="1" applyBorder="1" applyAlignment="1">
      <alignment horizontal="center" vertical="center"/>
    </xf>
    <xf numFmtId="49" fontId="11" fillId="4" borderId="8" xfId="5" applyNumberFormat="1" applyFont="1" applyFill="1" applyBorder="1" applyAlignment="1">
      <alignment horizontal="center" vertical="center" wrapText="1" readingOrder="1"/>
    </xf>
    <xf numFmtId="49" fontId="11" fillId="4" borderId="9" xfId="5" applyNumberFormat="1" applyFont="1" applyFill="1" applyBorder="1" applyAlignment="1">
      <alignment horizontal="center" vertical="center" wrapText="1" readingOrder="1"/>
    </xf>
    <xf numFmtId="49" fontId="11" fillId="4" borderId="10" xfId="5" applyNumberFormat="1" applyFont="1" applyFill="1" applyBorder="1" applyAlignment="1">
      <alignment horizontal="center" vertical="center" wrapText="1" readingOrder="1"/>
    </xf>
    <xf numFmtId="0" fontId="5" fillId="2" borderId="5" xfId="4" applyFont="1" applyFill="1" applyBorder="1" applyAlignment="1">
      <alignment horizontal="center" vertical="center"/>
    </xf>
    <xf numFmtId="0" fontId="13" fillId="5" borderId="3" xfId="0" applyFont="1" applyFill="1" applyBorder="1" applyAlignment="1">
      <alignment horizontal="center" vertical="center" textRotation="90" wrapText="1"/>
    </xf>
    <xf numFmtId="0" fontId="13" fillId="5" borderId="2" xfId="0" applyFont="1" applyFill="1" applyBorder="1" applyAlignment="1">
      <alignment horizontal="center" vertical="center" textRotation="90" wrapText="1"/>
    </xf>
    <xf numFmtId="0" fontId="5" fillId="0" borderId="6" xfId="0" applyFont="1" applyFill="1" applyBorder="1" applyAlignment="1">
      <alignment vertical="center" wrapText="1"/>
    </xf>
    <xf numFmtId="0" fontId="14" fillId="0" borderId="6" xfId="0" applyFont="1" applyBorder="1" applyAlignment="1">
      <alignment horizontal="center" vertical="center" readingOrder="1"/>
    </xf>
    <xf numFmtId="0" fontId="13" fillId="5" borderId="4" xfId="0" applyFont="1" applyFill="1" applyBorder="1" applyAlignment="1">
      <alignment horizontal="center" vertical="center" textRotation="90" wrapText="1"/>
    </xf>
    <xf numFmtId="0" fontId="13" fillId="5" borderId="5" xfId="0" applyFont="1" applyFill="1" applyBorder="1" applyAlignment="1">
      <alignment horizontal="center" vertical="center" textRotation="90" wrapText="1"/>
    </xf>
    <xf numFmtId="0" fontId="5" fillId="0" borderId="6" xfId="0" applyFont="1" applyFill="1" applyBorder="1" applyAlignment="1">
      <alignment horizontal="left" vertical="center" wrapText="1"/>
    </xf>
    <xf numFmtId="0" fontId="15" fillId="0" borderId="6" xfId="0" applyFont="1" applyBorder="1" applyAlignment="1">
      <alignment horizontal="center" vertical="center" readingOrder="1"/>
    </xf>
    <xf numFmtId="0" fontId="16" fillId="0" borderId="6" xfId="0" applyFont="1" applyFill="1" applyBorder="1" applyAlignment="1">
      <alignment horizontal="left" vertical="center" wrapText="1"/>
    </xf>
    <xf numFmtId="0" fontId="15" fillId="0" borderId="6" xfId="0" applyFont="1" applyFill="1" applyBorder="1" applyAlignment="1">
      <alignment horizontal="center" vertical="center" wrapText="1" readingOrder="1"/>
    </xf>
    <xf numFmtId="0" fontId="13" fillId="4" borderId="6" xfId="0" applyFont="1" applyFill="1" applyBorder="1" applyAlignment="1">
      <alignment horizontal="left" vertical="top" wrapText="1"/>
    </xf>
    <xf numFmtId="49" fontId="17" fillId="4" borderId="11" xfId="5" applyNumberFormat="1" applyFont="1" applyFill="1" applyBorder="1" applyAlignment="1">
      <alignment horizontal="center" vertical="center" wrapText="1" readingOrder="1"/>
    </xf>
    <xf numFmtId="49" fontId="17" fillId="4" borderId="12" xfId="5" applyNumberFormat="1" applyFont="1" applyFill="1" applyBorder="1" applyAlignment="1">
      <alignment horizontal="center" vertical="center" wrapText="1" readingOrder="1"/>
    </xf>
    <xf numFmtId="49" fontId="17" fillId="4" borderId="13" xfId="5" applyNumberFormat="1" applyFont="1" applyFill="1" applyBorder="1" applyAlignment="1">
      <alignment horizontal="center" vertical="center" wrapText="1" readingOrder="1"/>
    </xf>
    <xf numFmtId="49" fontId="11" fillId="4" borderId="14" xfId="5" applyNumberFormat="1" applyFont="1" applyFill="1" applyBorder="1" applyAlignment="1">
      <alignment horizontal="center" vertical="center" wrapText="1" readingOrder="1"/>
    </xf>
    <xf numFmtId="49" fontId="11" fillId="4" borderId="15" xfId="5" applyNumberFormat="1" applyFont="1" applyFill="1" applyBorder="1" applyAlignment="1">
      <alignment horizontal="center" vertical="center" wrapText="1" readingOrder="1"/>
    </xf>
    <xf numFmtId="49" fontId="11" fillId="4" borderId="16" xfId="5" applyNumberFormat="1" applyFont="1" applyFill="1" applyBorder="1" applyAlignment="1">
      <alignment horizontal="center" vertical="center" wrapText="1" readingOrder="1"/>
    </xf>
    <xf numFmtId="0" fontId="3" fillId="0" borderId="0" xfId="4" applyFont="1" applyFill="1"/>
    <xf numFmtId="0" fontId="4" fillId="0" borderId="6" xfId="0" applyFont="1" applyBorder="1" applyAlignment="1">
      <alignment horizontal="left" vertical="center" wrapText="1"/>
    </xf>
    <xf numFmtId="1" fontId="15" fillId="0" borderId="6" xfId="5" applyNumberFormat="1" applyFont="1" applyFill="1" applyBorder="1" applyAlignment="1">
      <alignment horizontal="center" vertical="center" wrapText="1" readingOrder="1"/>
    </xf>
    <xf numFmtId="0" fontId="4" fillId="0" borderId="0" xfId="4" applyFont="1" applyFill="1"/>
    <xf numFmtId="0" fontId="4" fillId="0" borderId="6" xfId="0" applyFont="1" applyFill="1" applyBorder="1" applyAlignment="1">
      <alignment horizontal="left" vertical="center" wrapText="1"/>
    </xf>
    <xf numFmtId="1" fontId="15" fillId="0" borderId="6" xfId="0" applyNumberFormat="1" applyFont="1" applyBorder="1" applyAlignment="1">
      <alignment horizontal="center" vertical="center" readingOrder="1"/>
    </xf>
    <xf numFmtId="0" fontId="19" fillId="4" borderId="17" xfId="0" applyFont="1" applyFill="1" applyBorder="1" applyAlignment="1">
      <alignment horizontal="center" vertical="center" wrapText="1" readingOrder="1"/>
    </xf>
    <xf numFmtId="0" fontId="19" fillId="4" borderId="12" xfId="0" applyFont="1" applyFill="1" applyBorder="1" applyAlignment="1">
      <alignment horizontal="center" vertical="center" wrapText="1" readingOrder="1"/>
    </xf>
    <xf numFmtId="0" fontId="19" fillId="4" borderId="18" xfId="0" applyFont="1" applyFill="1" applyBorder="1" applyAlignment="1">
      <alignment horizontal="center" vertical="center" wrapText="1" readingOrder="1"/>
    </xf>
    <xf numFmtId="0" fontId="4" fillId="0" borderId="6" xfId="0" applyFont="1" applyBorder="1" applyAlignment="1">
      <alignment vertical="center" wrapText="1"/>
    </xf>
    <xf numFmtId="0" fontId="9" fillId="6" borderId="19" xfId="0" applyFont="1" applyFill="1" applyBorder="1" applyAlignment="1">
      <alignment horizontal="center" vertical="center" wrapText="1" readingOrder="1"/>
    </xf>
    <xf numFmtId="0" fontId="9" fillId="6" borderId="20" xfId="0" applyFont="1" applyFill="1" applyBorder="1" applyAlignment="1">
      <alignment horizontal="center" vertical="center" wrapText="1" readingOrder="1"/>
    </xf>
    <xf numFmtId="0" fontId="9" fillId="6" borderId="21" xfId="0" applyFont="1" applyFill="1" applyBorder="1" applyAlignment="1">
      <alignment horizontal="center" vertical="center" wrapText="1" readingOrder="1"/>
    </xf>
    <xf numFmtId="1" fontId="15" fillId="0" borderId="14" xfId="5" applyNumberFormat="1" applyFont="1" applyFill="1" applyBorder="1" applyAlignment="1">
      <alignment horizontal="center" vertical="center" wrapText="1" readingOrder="1"/>
    </xf>
    <xf numFmtId="1" fontId="15" fillId="0" borderId="15" xfId="5" applyNumberFormat="1" applyFont="1" applyFill="1" applyBorder="1" applyAlignment="1">
      <alignment horizontal="center" vertical="center" wrapText="1" readingOrder="1"/>
    </xf>
    <xf numFmtId="1" fontId="15" fillId="0" borderId="16" xfId="5" applyNumberFormat="1" applyFont="1" applyFill="1" applyBorder="1" applyAlignment="1">
      <alignment horizontal="center" vertical="center" wrapText="1" readingOrder="1"/>
    </xf>
    <xf numFmtId="1" fontId="14" fillId="0" borderId="6" xfId="0" applyNumberFormat="1" applyFont="1" applyBorder="1" applyAlignment="1">
      <alignment horizontal="center" vertical="center" readingOrder="1"/>
    </xf>
    <xf numFmtId="1" fontId="15" fillId="0" borderId="6" xfId="0" applyNumberFormat="1" applyFont="1" applyFill="1" applyBorder="1" applyAlignment="1">
      <alignment horizontal="center" vertical="center" wrapText="1" readingOrder="1"/>
    </xf>
    <xf numFmtId="49" fontId="5" fillId="2" borderId="5" xfId="4" applyNumberFormat="1" applyFont="1" applyFill="1" applyBorder="1" applyAlignment="1">
      <alignment horizontal="center" vertical="center"/>
    </xf>
    <xf numFmtId="0" fontId="19" fillId="4" borderId="19" xfId="0" applyFont="1" applyFill="1" applyBorder="1" applyAlignment="1">
      <alignment horizontal="center" vertical="center" wrapText="1" readingOrder="1"/>
    </xf>
    <xf numFmtId="0" fontId="19" fillId="4" borderId="20" xfId="0" applyFont="1" applyFill="1" applyBorder="1" applyAlignment="1">
      <alignment horizontal="center" vertical="center" wrapText="1" readingOrder="1"/>
    </xf>
    <xf numFmtId="0" fontId="19" fillId="4" borderId="21" xfId="0" applyFont="1" applyFill="1" applyBorder="1" applyAlignment="1">
      <alignment horizontal="center" vertical="center" wrapText="1" readingOrder="1"/>
    </xf>
    <xf numFmtId="1" fontId="15" fillId="0" borderId="19" xfId="0" applyNumberFormat="1" applyFont="1" applyFill="1" applyBorder="1" applyAlignment="1">
      <alignment horizontal="center" vertical="center" wrapText="1" readingOrder="1"/>
    </xf>
    <xf numFmtId="0" fontId="5" fillId="2" borderId="5" xfId="4" applyNumberFormat="1" applyFont="1" applyFill="1" applyBorder="1" applyAlignment="1">
      <alignment horizontal="center" vertical="center"/>
    </xf>
    <xf numFmtId="0" fontId="13" fillId="5" borderId="0" xfId="0" applyFont="1" applyFill="1" applyBorder="1" applyAlignment="1">
      <alignment horizontal="center" vertical="center" textRotation="90"/>
    </xf>
    <xf numFmtId="0" fontId="13" fillId="5" borderId="5" xfId="0" applyFont="1" applyFill="1" applyBorder="1" applyAlignment="1">
      <alignment horizontal="center" vertical="center" textRotation="90"/>
    </xf>
    <xf numFmtId="49" fontId="17" fillId="4" borderId="22" xfId="5" applyNumberFormat="1" applyFont="1" applyFill="1" applyBorder="1" applyAlignment="1">
      <alignment horizontal="center" vertical="center" wrapText="1" readingOrder="1"/>
    </xf>
    <xf numFmtId="49" fontId="17" fillId="4" borderId="1" xfId="5" applyNumberFormat="1" applyFont="1" applyFill="1" applyBorder="1" applyAlignment="1">
      <alignment horizontal="center" vertical="center" wrapText="1" readingOrder="1"/>
    </xf>
    <xf numFmtId="49" fontId="17" fillId="4" borderId="23" xfId="5" applyNumberFormat="1" applyFont="1" applyFill="1" applyBorder="1" applyAlignment="1">
      <alignment horizontal="center" vertical="center" wrapText="1" readingOrder="1"/>
    </xf>
    <xf numFmtId="1" fontId="1" fillId="0" borderId="0" xfId="4" applyNumberFormat="1" applyFont="1" applyAlignment="1">
      <alignment horizontal="center" vertical="center" readingOrder="1"/>
    </xf>
    <xf numFmtId="1" fontId="2" fillId="0" borderId="0" xfId="4" applyNumberFormat="1" applyFont="1" applyFill="1" applyAlignment="1">
      <alignment horizontal="center" vertical="center" readingOrder="1"/>
    </xf>
    <xf numFmtId="1" fontId="2" fillId="0" borderId="0" xfId="4" applyNumberFormat="1" applyFont="1" applyAlignment="1">
      <alignment horizontal="center" vertical="center" readingOrder="1"/>
    </xf>
    <xf numFmtId="0" fontId="12" fillId="2" borderId="0" xfId="4" applyFont="1" applyFill="1"/>
    <xf numFmtId="49" fontId="9" fillId="4" borderId="6" xfId="5" applyNumberFormat="1" applyFont="1" applyFill="1" applyBorder="1" applyAlignment="1">
      <alignment horizontal="center" vertical="center" wrapText="1"/>
    </xf>
    <xf numFmtId="1" fontId="1" fillId="0" borderId="0" xfId="4" applyNumberFormat="1"/>
    <xf numFmtId="9" fontId="0" fillId="0" borderId="0" xfId="6" applyFont="1"/>
    <xf numFmtId="0" fontId="1" fillId="0" borderId="0" xfId="4"/>
    <xf numFmtId="0" fontId="1" fillId="0" borderId="0" xfId="4" applyFill="1"/>
    <xf numFmtId="0" fontId="2" fillId="2" borderId="0" xfId="4" applyFont="1" applyFill="1"/>
    <xf numFmtId="49" fontId="9" fillId="4" borderId="6" xfId="7" applyNumberFormat="1" applyFont="1" applyFill="1" applyBorder="1" applyAlignment="1">
      <alignment horizontal="center" vertical="center" wrapText="1"/>
    </xf>
    <xf numFmtId="0" fontId="5" fillId="0" borderId="0" xfId="7" applyNumberFormat="1" applyFont="1" applyAlignment="1"/>
    <xf numFmtId="9" fontId="9" fillId="4" borderId="6" xfId="3" applyFont="1" applyFill="1" applyBorder="1" applyAlignment="1">
      <alignment horizontal="center" vertical="center" wrapText="1"/>
    </xf>
    <xf numFmtId="0" fontId="4" fillId="0" borderId="0" xfId="4" applyFont="1" applyAlignment="1">
      <alignment horizontal="center" vertical="center"/>
    </xf>
    <xf numFmtId="0" fontId="6" fillId="0" borderId="0" xfId="4" applyFont="1" applyAlignment="1">
      <alignment horizontal="left"/>
    </xf>
    <xf numFmtId="0" fontId="7" fillId="0" borderId="0" xfId="4" applyFont="1" applyAlignment="1"/>
    <xf numFmtId="0" fontId="7" fillId="0" borderId="0" xfId="4" applyFont="1" applyAlignment="1">
      <alignment horizontal="left"/>
    </xf>
    <xf numFmtId="0" fontId="4" fillId="2" borderId="3" xfId="4" applyFont="1" applyFill="1" applyBorder="1" applyAlignment="1">
      <alignment horizontal="center"/>
    </xf>
    <xf numFmtId="0" fontId="4" fillId="2" borderId="2" xfId="4" applyFont="1" applyFill="1" applyBorder="1" applyAlignment="1">
      <alignment horizontal="center"/>
    </xf>
    <xf numFmtId="0" fontId="9" fillId="4" borderId="6" xfId="4" applyFont="1" applyFill="1" applyBorder="1" applyAlignment="1">
      <alignment vertical="center"/>
    </xf>
    <xf numFmtId="1" fontId="11" fillId="4" borderId="24" xfId="2" applyNumberFormat="1" applyFont="1" applyFill="1" applyBorder="1" applyAlignment="1">
      <alignment horizontal="center" vertical="center" wrapText="1" readingOrder="1"/>
    </xf>
    <xf numFmtId="1" fontId="11" fillId="4" borderId="25" xfId="2" applyNumberFormat="1" applyFont="1" applyFill="1" applyBorder="1" applyAlignment="1">
      <alignment horizontal="center" vertical="center" wrapText="1" readingOrder="1"/>
    </xf>
    <xf numFmtId="1" fontId="11" fillId="4" borderId="26" xfId="2" applyNumberFormat="1" applyFont="1" applyFill="1" applyBorder="1" applyAlignment="1">
      <alignment horizontal="center" vertical="center" wrapText="1" readingOrder="1"/>
    </xf>
    <xf numFmtId="1" fontId="11" fillId="4" borderId="24" xfId="2" applyNumberFormat="1" applyFont="1" applyFill="1" applyBorder="1" applyAlignment="1">
      <alignment horizontal="center" vertical="center" readingOrder="1"/>
    </xf>
    <xf numFmtId="1" fontId="11" fillId="4" borderId="25" xfId="2" applyNumberFormat="1" applyFont="1" applyFill="1" applyBorder="1" applyAlignment="1">
      <alignment horizontal="center" vertical="center" readingOrder="1"/>
    </xf>
    <xf numFmtId="1" fontId="11" fillId="4" borderId="26" xfId="2" applyNumberFormat="1" applyFont="1" applyFill="1" applyBorder="1" applyAlignment="1">
      <alignment horizontal="center" vertical="center" readingOrder="1"/>
    </xf>
    <xf numFmtId="0" fontId="4" fillId="2" borderId="24" xfId="4" applyFont="1" applyFill="1" applyBorder="1" applyAlignment="1">
      <alignment horizontal="center"/>
    </xf>
    <xf numFmtId="0" fontId="4" fillId="2" borderId="26" xfId="4" applyFont="1" applyFill="1" applyBorder="1" applyAlignment="1">
      <alignment horizontal="center"/>
    </xf>
    <xf numFmtId="0" fontId="13" fillId="5" borderId="3" xfId="4" applyFont="1" applyFill="1" applyBorder="1" applyAlignment="1">
      <alignment horizontal="center" vertical="center" textRotation="90" wrapText="1"/>
    </xf>
    <xf numFmtId="0" fontId="13" fillId="5" borderId="2" xfId="4" applyFont="1" applyFill="1" applyBorder="1" applyAlignment="1">
      <alignment horizontal="center" vertical="center" textRotation="90" wrapText="1"/>
    </xf>
    <xf numFmtId="0" fontId="5" fillId="0" borderId="6" xfId="4" applyFont="1" applyFill="1" applyBorder="1" applyAlignment="1">
      <alignment vertical="center" wrapText="1"/>
    </xf>
    <xf numFmtId="0" fontId="22" fillId="0" borderId="6" xfId="4" applyFont="1" applyBorder="1" applyAlignment="1">
      <alignment horizontal="center" vertical="center" readingOrder="1"/>
    </xf>
    <xf numFmtId="0" fontId="13" fillId="5" borderId="4" xfId="4" applyFont="1" applyFill="1" applyBorder="1" applyAlignment="1">
      <alignment horizontal="center" vertical="center" textRotation="90" wrapText="1"/>
    </xf>
    <xf numFmtId="0" fontId="13" fillId="5" borderId="5" xfId="4" applyFont="1" applyFill="1" applyBorder="1" applyAlignment="1">
      <alignment horizontal="center" vertical="center" textRotation="90" wrapText="1"/>
    </xf>
    <xf numFmtId="0" fontId="5" fillId="0" borderId="6" xfId="4" applyFont="1" applyFill="1" applyBorder="1" applyAlignment="1">
      <alignment horizontal="left" vertical="center" wrapText="1"/>
    </xf>
    <xf numFmtId="0" fontId="23" fillId="0" borderId="6" xfId="4" applyFont="1" applyBorder="1" applyAlignment="1">
      <alignment horizontal="center" vertical="center" readingOrder="1"/>
    </xf>
    <xf numFmtId="0" fontId="16" fillId="0" borderId="6" xfId="4" applyFont="1" applyFill="1" applyBorder="1" applyAlignment="1">
      <alignment horizontal="left" vertical="center" wrapText="1"/>
    </xf>
    <xf numFmtId="0" fontId="23" fillId="0" borderId="6" xfId="4" applyFont="1" applyFill="1" applyBorder="1" applyAlignment="1">
      <alignment horizontal="center" vertical="center" wrapText="1" readingOrder="1"/>
    </xf>
    <xf numFmtId="0" fontId="13" fillId="4" borderId="6" xfId="4" applyFont="1" applyFill="1" applyBorder="1" applyAlignment="1">
      <alignment horizontal="left" vertical="top" wrapText="1"/>
    </xf>
    <xf numFmtId="0" fontId="4" fillId="0" borderId="6" xfId="4" applyFont="1" applyBorder="1" applyAlignment="1">
      <alignment horizontal="left" vertical="center" wrapText="1"/>
    </xf>
    <xf numFmtId="1" fontId="23" fillId="0" borderId="6" xfId="5" applyNumberFormat="1" applyFont="1" applyFill="1" applyBorder="1" applyAlignment="1">
      <alignment horizontal="center" vertical="center" wrapText="1" readingOrder="1"/>
    </xf>
    <xf numFmtId="0" fontId="4" fillId="0" borderId="6" xfId="4" applyFont="1" applyFill="1" applyBorder="1" applyAlignment="1">
      <alignment horizontal="left" vertical="center" wrapText="1"/>
    </xf>
    <xf numFmtId="1" fontId="23" fillId="0" borderId="6" xfId="4" applyNumberFormat="1" applyFont="1" applyBorder="1" applyAlignment="1">
      <alignment horizontal="center" vertical="center" readingOrder="1"/>
    </xf>
    <xf numFmtId="1" fontId="15" fillId="0" borderId="6" xfId="4" applyNumberFormat="1" applyFont="1" applyBorder="1" applyAlignment="1">
      <alignment horizontal="center" vertical="center" readingOrder="1"/>
    </xf>
    <xf numFmtId="0" fontId="24" fillId="4" borderId="17" xfId="4" applyFont="1" applyFill="1" applyBorder="1" applyAlignment="1">
      <alignment horizontal="center" vertical="center" wrapText="1" readingOrder="1"/>
    </xf>
    <xf numFmtId="0" fontId="24" fillId="4" borderId="12" xfId="4" applyFont="1" applyFill="1" applyBorder="1" applyAlignment="1">
      <alignment horizontal="center" vertical="center" wrapText="1" readingOrder="1"/>
    </xf>
    <xf numFmtId="0" fontId="24" fillId="4" borderId="18" xfId="4" applyFont="1" applyFill="1" applyBorder="1" applyAlignment="1">
      <alignment horizontal="center" vertical="center" wrapText="1" readingOrder="1"/>
    </xf>
    <xf numFmtId="0" fontId="4" fillId="0" borderId="6" xfId="4" applyFont="1" applyBorder="1" applyAlignment="1">
      <alignment vertical="center" wrapText="1"/>
    </xf>
    <xf numFmtId="0" fontId="17" fillId="4" borderId="17" xfId="4" applyFont="1" applyFill="1" applyBorder="1" applyAlignment="1">
      <alignment horizontal="center" vertical="center" wrapText="1" readingOrder="1"/>
    </xf>
    <xf numFmtId="0" fontId="25" fillId="4" borderId="12" xfId="4" applyFont="1" applyFill="1" applyBorder="1" applyAlignment="1">
      <alignment horizontal="center" vertical="center" wrapText="1" readingOrder="1"/>
    </xf>
    <xf numFmtId="0" fontId="25" fillId="4" borderId="18" xfId="4" applyFont="1" applyFill="1" applyBorder="1" applyAlignment="1">
      <alignment horizontal="center" vertical="center" wrapText="1" readingOrder="1"/>
    </xf>
    <xf numFmtId="1" fontId="23" fillId="0" borderId="15" xfId="5" applyNumberFormat="1" applyFont="1" applyFill="1" applyBorder="1" applyAlignment="1">
      <alignment horizontal="center" vertical="center" wrapText="1" readingOrder="1"/>
    </xf>
    <xf numFmtId="1" fontId="22" fillId="0" borderId="6" xfId="4" applyNumberFormat="1" applyFont="1" applyBorder="1" applyAlignment="1">
      <alignment horizontal="center" vertical="center" readingOrder="1"/>
    </xf>
    <xf numFmtId="1" fontId="23" fillId="0" borderId="6" xfId="4" applyNumberFormat="1" applyFont="1" applyFill="1" applyBorder="1" applyAlignment="1">
      <alignment horizontal="center" vertical="center" wrapText="1" readingOrder="1"/>
    </xf>
    <xf numFmtId="0" fontId="19" fillId="4" borderId="17" xfId="4" applyFont="1" applyFill="1" applyBorder="1" applyAlignment="1">
      <alignment horizontal="center" vertical="center" wrapText="1" readingOrder="1"/>
    </xf>
    <xf numFmtId="0" fontId="26" fillId="4" borderId="12" xfId="4" applyFont="1" applyFill="1" applyBorder="1" applyAlignment="1">
      <alignment horizontal="center" vertical="center" wrapText="1" readingOrder="1"/>
    </xf>
    <xf numFmtId="0" fontId="26" fillId="4" borderId="18" xfId="4" applyFont="1" applyFill="1" applyBorder="1" applyAlignment="1">
      <alignment horizontal="center" vertical="center" wrapText="1" readingOrder="1"/>
    </xf>
    <xf numFmtId="1" fontId="23" fillId="0" borderId="19" xfId="4" applyNumberFormat="1" applyFont="1" applyFill="1" applyBorder="1" applyAlignment="1">
      <alignment horizontal="center" vertical="center" wrapText="1" readingOrder="1"/>
    </xf>
    <xf numFmtId="0" fontId="13" fillId="5" borderId="0" xfId="4" applyFont="1" applyFill="1" applyBorder="1" applyAlignment="1">
      <alignment horizontal="center" vertical="center" textRotation="90"/>
    </xf>
    <xf numFmtId="0" fontId="13" fillId="5" borderId="5" xfId="4" applyFont="1" applyFill="1" applyBorder="1" applyAlignment="1">
      <alignment horizontal="center" vertical="center" textRotation="90"/>
    </xf>
    <xf numFmtId="0" fontId="11" fillId="4" borderId="24" xfId="2" applyNumberFormat="1" applyFont="1" applyFill="1" applyBorder="1" applyAlignment="1">
      <alignment horizontal="center" vertical="center" wrapText="1" readingOrder="1"/>
    </xf>
    <xf numFmtId="0" fontId="11" fillId="4" borderId="25" xfId="2" applyNumberFormat="1" applyFont="1" applyFill="1" applyBorder="1" applyAlignment="1">
      <alignment horizontal="center" vertical="center" wrapText="1" readingOrder="1"/>
    </xf>
    <xf numFmtId="0" fontId="11" fillId="4" borderId="26" xfId="2" applyNumberFormat="1" applyFont="1" applyFill="1" applyBorder="1" applyAlignment="1">
      <alignment horizontal="center" vertical="center" wrapText="1" readingOrder="1"/>
    </xf>
    <xf numFmtId="0" fontId="11" fillId="4" borderId="24" xfId="2" applyNumberFormat="1" applyFont="1" applyFill="1" applyBorder="1" applyAlignment="1">
      <alignment horizontal="center" vertical="center" readingOrder="1"/>
    </xf>
    <xf numFmtId="0" fontId="11" fillId="4" borderId="25" xfId="2" applyNumberFormat="1" applyFont="1" applyFill="1" applyBorder="1" applyAlignment="1">
      <alignment horizontal="center" vertical="center" readingOrder="1"/>
    </xf>
    <xf numFmtId="0" fontId="11" fillId="4" borderId="26" xfId="2" applyNumberFormat="1" applyFont="1" applyFill="1" applyBorder="1" applyAlignment="1">
      <alignment horizontal="center" vertical="center" readingOrder="1"/>
    </xf>
    <xf numFmtId="0" fontId="15" fillId="0" borderId="6" xfId="4" applyFont="1" applyFill="1" applyBorder="1" applyAlignment="1">
      <alignment horizontal="center" vertical="center" wrapText="1" readingOrder="1"/>
    </xf>
    <xf numFmtId="0" fontId="19" fillId="4" borderId="12" xfId="4" applyFont="1" applyFill="1" applyBorder="1" applyAlignment="1">
      <alignment horizontal="center" vertical="center" wrapText="1" readingOrder="1"/>
    </xf>
    <xf numFmtId="0" fontId="19" fillId="4" borderId="18" xfId="4" applyFont="1" applyFill="1" applyBorder="1" applyAlignment="1">
      <alignment horizontal="center" vertical="center" wrapText="1" readingOrder="1"/>
    </xf>
    <xf numFmtId="0" fontId="17" fillId="4" borderId="12" xfId="4" applyFont="1" applyFill="1" applyBorder="1" applyAlignment="1">
      <alignment horizontal="center" vertical="center" wrapText="1" readingOrder="1"/>
    </xf>
    <xf numFmtId="0" fontId="17" fillId="4" borderId="18" xfId="4" applyFont="1" applyFill="1" applyBorder="1" applyAlignment="1">
      <alignment horizontal="center" vertical="center" wrapText="1" readingOrder="1"/>
    </xf>
    <xf numFmtId="1" fontId="23" fillId="0" borderId="14" xfId="5" applyNumberFormat="1" applyFont="1" applyFill="1" applyBorder="1" applyAlignment="1">
      <alignment horizontal="center" vertical="center" wrapText="1" readingOrder="1"/>
    </xf>
    <xf numFmtId="1" fontId="23" fillId="0" borderId="16" xfId="5" applyNumberFormat="1" applyFont="1" applyFill="1" applyBorder="1" applyAlignment="1">
      <alignment horizontal="center" vertical="center" wrapText="1" readingOrder="1"/>
    </xf>
    <xf numFmtId="1" fontId="15" fillId="0" borderId="6" xfId="4" applyNumberFormat="1" applyFont="1" applyFill="1" applyBorder="1" applyAlignment="1">
      <alignment horizontal="center" vertical="center" wrapText="1" readingOrder="1"/>
    </xf>
    <xf numFmtId="0" fontId="11" fillId="4" borderId="12" xfId="4" applyFont="1" applyFill="1" applyBorder="1" applyAlignment="1">
      <alignment horizontal="center" vertical="center" wrapText="1" readingOrder="1"/>
    </xf>
    <xf numFmtId="0" fontId="11" fillId="4" borderId="18" xfId="4" applyFont="1" applyFill="1" applyBorder="1" applyAlignment="1">
      <alignment horizontal="center" vertical="center" wrapText="1" readingOrder="1"/>
    </xf>
    <xf numFmtId="1" fontId="15" fillId="0" borderId="19" xfId="4" applyNumberFormat="1" applyFont="1" applyFill="1" applyBorder="1" applyAlignment="1">
      <alignment horizontal="center" vertical="center" wrapText="1" readingOrder="1"/>
    </xf>
    <xf numFmtId="49" fontId="11" fillId="4" borderId="22" xfId="5" applyNumberFormat="1" applyFont="1" applyFill="1" applyBorder="1" applyAlignment="1">
      <alignment horizontal="center" vertical="center" wrapText="1" readingOrder="1"/>
    </xf>
    <xf numFmtId="49" fontId="11" fillId="4" borderId="1" xfId="5" applyNumberFormat="1" applyFont="1" applyFill="1" applyBorder="1" applyAlignment="1">
      <alignment horizontal="center" vertical="center" wrapText="1" readingOrder="1"/>
    </xf>
    <xf numFmtId="49" fontId="11" fillId="4" borderId="23" xfId="5" applyNumberFormat="1" applyFont="1" applyFill="1" applyBorder="1" applyAlignment="1">
      <alignment horizontal="center" vertical="center" wrapText="1" readingOrder="1"/>
    </xf>
    <xf numFmtId="0" fontId="6" fillId="0" borderId="0" xfId="0" applyFont="1" applyAlignment="1"/>
    <xf numFmtId="0" fontId="11" fillId="4" borderId="7" xfId="1" applyNumberFormat="1" applyFont="1" applyFill="1" applyBorder="1" applyAlignment="1">
      <alignment horizontal="center" vertical="center" readingOrder="1"/>
    </xf>
    <xf numFmtId="0" fontId="24" fillId="4" borderId="17" xfId="0" applyFont="1" applyFill="1" applyBorder="1" applyAlignment="1">
      <alignment horizontal="center" vertical="center" wrapText="1" readingOrder="1"/>
    </xf>
    <xf numFmtId="0" fontId="24" fillId="4" borderId="12" xfId="0" applyFont="1" applyFill="1" applyBorder="1" applyAlignment="1">
      <alignment horizontal="center" vertical="center" wrapText="1" readingOrder="1"/>
    </xf>
    <xf numFmtId="0" fontId="24" fillId="4" borderId="18" xfId="0" applyFont="1" applyFill="1" applyBorder="1" applyAlignment="1">
      <alignment horizontal="center" vertical="center" wrapText="1" readingOrder="1"/>
    </xf>
    <xf numFmtId="0" fontId="17" fillId="4" borderId="19" xfId="0" applyFont="1" applyFill="1" applyBorder="1" applyAlignment="1">
      <alignment horizontal="center" vertical="center" wrapText="1" readingOrder="1"/>
    </xf>
    <xf numFmtId="0" fontId="17" fillId="4" borderId="20" xfId="0" applyFont="1" applyFill="1" applyBorder="1" applyAlignment="1">
      <alignment horizontal="center" vertical="center" wrapText="1" readingOrder="1"/>
    </xf>
    <xf numFmtId="0" fontId="17" fillId="4" borderId="21" xfId="0" applyFont="1" applyFill="1" applyBorder="1" applyAlignment="1">
      <alignment horizontal="center" vertical="center" wrapText="1" readingOrder="1"/>
    </xf>
    <xf numFmtId="0" fontId="25" fillId="4" borderId="19" xfId="0" applyFont="1" applyFill="1" applyBorder="1" applyAlignment="1">
      <alignment horizontal="center" vertical="center" wrapText="1" readingOrder="1"/>
    </xf>
    <xf numFmtId="0" fontId="25" fillId="4" borderId="20" xfId="0" applyFont="1" applyFill="1" applyBorder="1" applyAlignment="1">
      <alignment horizontal="center" vertical="center" wrapText="1" readingOrder="1"/>
    </xf>
    <xf numFmtId="0" fontId="25" fillId="4" borderId="21" xfId="0" applyFont="1" applyFill="1" applyBorder="1" applyAlignment="1">
      <alignment horizontal="center" vertical="center" wrapText="1" readingOrder="1"/>
    </xf>
    <xf numFmtId="49" fontId="11" fillId="4" borderId="12" xfId="5" applyNumberFormat="1" applyFont="1" applyFill="1" applyBorder="1" applyAlignment="1">
      <alignment horizontal="center" vertical="center" wrapText="1" readingOrder="1"/>
    </xf>
    <xf numFmtId="49" fontId="11" fillId="4" borderId="13" xfId="5" applyNumberFormat="1" applyFont="1" applyFill="1" applyBorder="1" applyAlignment="1">
      <alignment horizontal="center" vertical="center" wrapText="1" readingOrder="1"/>
    </xf>
    <xf numFmtId="0" fontId="15" fillId="0" borderId="6" xfId="4" applyFont="1" applyBorder="1" applyAlignment="1">
      <alignment horizontal="center" vertical="center" readingOrder="1"/>
    </xf>
    <xf numFmtId="49" fontId="11" fillId="4" borderId="11" xfId="5" applyNumberFormat="1" applyFont="1" applyFill="1" applyBorder="1" applyAlignment="1">
      <alignment horizontal="center" vertical="center" wrapText="1" readingOrder="1"/>
    </xf>
    <xf numFmtId="0" fontId="14" fillId="0" borderId="6" xfId="4" applyFont="1" applyBorder="1" applyAlignment="1">
      <alignment horizontal="center" vertical="center" readingOrder="1"/>
    </xf>
    <xf numFmtId="1" fontId="14" fillId="0" borderId="6" xfId="4" applyNumberFormat="1" applyFont="1" applyBorder="1" applyAlignment="1">
      <alignment horizontal="center" vertical="center" readingOrder="1"/>
    </xf>
    <xf numFmtId="49" fontId="9" fillId="4" borderId="22" xfId="5" applyNumberFormat="1" applyFont="1" applyFill="1" applyBorder="1" applyAlignment="1">
      <alignment horizontal="center" vertical="center" wrapText="1" readingOrder="1"/>
    </xf>
    <xf numFmtId="49" fontId="9" fillId="4" borderId="1" xfId="5" applyNumberFormat="1" applyFont="1" applyFill="1" applyBorder="1" applyAlignment="1">
      <alignment horizontal="center" vertical="center" wrapText="1" readingOrder="1"/>
    </xf>
    <xf numFmtId="49" fontId="9" fillId="4" borderId="23" xfId="5" applyNumberFormat="1" applyFont="1" applyFill="1" applyBorder="1" applyAlignment="1">
      <alignment horizontal="center" vertical="center" wrapText="1" readingOrder="1"/>
    </xf>
    <xf numFmtId="0" fontId="4" fillId="2" borderId="0" xfId="0" applyFont="1" applyFill="1"/>
    <xf numFmtId="0" fontId="12" fillId="2" borderId="5" xfId="0" applyFont="1" applyFill="1" applyBorder="1" applyAlignment="1">
      <alignment horizontal="center" vertical="center"/>
    </xf>
    <xf numFmtId="0" fontId="5" fillId="2" borderId="5" xfId="0" applyFont="1" applyFill="1" applyBorder="1" applyAlignment="1">
      <alignment horizontal="center" vertical="center"/>
    </xf>
    <xf numFmtId="1" fontId="23" fillId="0" borderId="6" xfId="0" applyNumberFormat="1" applyFont="1" applyBorder="1" applyAlignment="1">
      <alignment horizontal="center" vertical="center" readingOrder="1"/>
    </xf>
    <xf numFmtId="0" fontId="23" fillId="0" borderId="6" xfId="0" applyFont="1" applyFill="1" applyBorder="1" applyAlignment="1">
      <alignment horizontal="center" vertical="center" wrapText="1" readingOrder="1"/>
    </xf>
    <xf numFmtId="0" fontId="27" fillId="2" borderId="5" xfId="0" applyFont="1" applyFill="1" applyBorder="1" applyAlignment="1">
      <alignment horizontal="center" vertical="center"/>
    </xf>
    <xf numFmtId="1" fontId="23" fillId="0" borderId="6" xfId="0" applyNumberFormat="1" applyFont="1" applyFill="1" applyBorder="1" applyAlignment="1">
      <alignment horizontal="center" vertical="center" wrapText="1" readingOrder="1"/>
    </xf>
    <xf numFmtId="49" fontId="5"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49" fontId="9" fillId="4" borderId="11" xfId="5" applyNumberFormat="1" applyFont="1" applyFill="1" applyBorder="1" applyAlignment="1">
      <alignment horizontal="center" vertical="center" wrapText="1" readingOrder="1"/>
    </xf>
    <xf numFmtId="49" fontId="9" fillId="4" borderId="12" xfId="5" applyNumberFormat="1" applyFont="1" applyFill="1" applyBorder="1" applyAlignment="1">
      <alignment horizontal="center" vertical="center" wrapText="1" readingOrder="1"/>
    </xf>
    <xf numFmtId="49" fontId="9" fillId="4" borderId="13" xfId="5" applyNumberFormat="1" applyFont="1" applyFill="1" applyBorder="1" applyAlignment="1">
      <alignment horizontal="center" vertical="center" wrapText="1" readingOrder="1"/>
    </xf>
    <xf numFmtId="0" fontId="13" fillId="4" borderId="17" xfId="4" applyFont="1" applyFill="1" applyBorder="1" applyAlignment="1">
      <alignment horizontal="center" vertical="center" wrapText="1" readingOrder="1"/>
    </xf>
    <xf numFmtId="0" fontId="13" fillId="4" borderId="12" xfId="4" applyFont="1" applyFill="1" applyBorder="1" applyAlignment="1">
      <alignment horizontal="center" vertical="center" wrapText="1" readingOrder="1"/>
    </xf>
    <xf numFmtId="0" fontId="13" fillId="4" borderId="18" xfId="4" applyFont="1" applyFill="1" applyBorder="1" applyAlignment="1">
      <alignment horizontal="center" vertical="center" wrapText="1" readingOrder="1"/>
    </xf>
  </cellXfs>
  <cellStyles count="8">
    <cellStyle name="Millares" xfId="1" builtinId="3"/>
    <cellStyle name="Millares [0]" xfId="2" builtinId="6"/>
    <cellStyle name="Normal" xfId="0" builtinId="0"/>
    <cellStyle name="Normal 2" xfId="4"/>
    <cellStyle name="Normal 3 2" xfId="7"/>
    <cellStyle name="Normal 3 3" xfId="5"/>
    <cellStyle name="Porcentaje" xfId="3" builtinId="5"/>
    <cellStyle name="Porcentaje 2" xfId="6"/>
  </cellStyles>
  <dxfs count="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714868"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0105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10118"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714868"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571993"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83058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76793" y="942975"/>
          <a:ext cx="17382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5248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9339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5248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9339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58202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99109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5629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9720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79914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714868" y="942975"/>
          <a:ext cx="158588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534400"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943468"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228600" y="895350"/>
          <a:ext cx="844867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409575"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57743" y="942975"/>
          <a:ext cx="17573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381000"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823912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829168" y="942975"/>
          <a:ext cx="17192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5</xdr:row>
      <xdr:rowOff>0</xdr:rowOff>
    </xdr:from>
    <xdr:to>
      <xdr:col>19</xdr:col>
      <xdr:colOff>714375</xdr:colOff>
      <xdr:row>5</xdr:row>
      <xdr:rowOff>0</xdr:rowOff>
    </xdr:to>
    <xdr:cxnSp macro="">
      <xdr:nvCxnSpPr>
        <xdr:cNvPr id="2" name="2 Conector recto">
          <a:extLst>
            <a:ext uri="{FF2B5EF4-FFF2-40B4-BE49-F238E27FC236}">
              <a16:creationId xmlns:a16="http://schemas.microsoft.com/office/drawing/2014/main" id="{1130ECE1-0930-481F-ADB4-7AAD870D7EB6}"/>
            </a:ext>
          </a:extLst>
        </xdr:cNvPr>
        <xdr:cNvCxnSpPr/>
      </xdr:nvCxnSpPr>
      <xdr:spPr>
        <a:xfrm>
          <a:off x="371475" y="895350"/>
          <a:ext cx="8277225" cy="0"/>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28575</xdr:colOff>
      <xdr:row>5</xdr:row>
      <xdr:rowOff>9526</xdr:rowOff>
    </xdr:from>
    <xdr:to>
      <xdr:col>3</xdr:col>
      <xdr:colOff>457200</xdr:colOff>
      <xdr:row>5</xdr:row>
      <xdr:rowOff>161926</xdr:rowOff>
    </xdr:to>
    <xdr:sp macro="" textlink="">
      <xdr:nvSpPr>
        <xdr:cNvPr id="3" name="4 Cuadro de texto">
          <a:extLst>
            <a:ext uri="{FF2B5EF4-FFF2-40B4-BE49-F238E27FC236}">
              <a16:creationId xmlns:a16="http://schemas.microsoft.com/office/drawing/2014/main" id="{24AEB769-E8F5-4475-BC5C-2C049E66D3CD}"/>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2</xdr:col>
      <xdr:colOff>28575</xdr:colOff>
      <xdr:row>5</xdr:row>
      <xdr:rowOff>9526</xdr:rowOff>
    </xdr:from>
    <xdr:to>
      <xdr:col>3</xdr:col>
      <xdr:colOff>457200</xdr:colOff>
      <xdr:row>5</xdr:row>
      <xdr:rowOff>161926</xdr:rowOff>
    </xdr:to>
    <xdr:sp macro="" textlink="">
      <xdr:nvSpPr>
        <xdr:cNvPr id="4" name="4 Cuadro de texto">
          <a:extLst>
            <a:ext uri="{FF2B5EF4-FFF2-40B4-BE49-F238E27FC236}">
              <a16:creationId xmlns:a16="http://schemas.microsoft.com/office/drawing/2014/main" id="{9BA342E0-E393-41BE-8188-5E49CF64CA0E}"/>
            </a:ext>
          </a:extLst>
        </xdr:cNvPr>
        <xdr:cNvSpPr txBox="1"/>
      </xdr:nvSpPr>
      <xdr:spPr>
        <a:xfrm>
          <a:off x="552450" y="904876"/>
          <a:ext cx="723900" cy="152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15</xdr:col>
      <xdr:colOff>218818</xdr:colOff>
      <xdr:row>5</xdr:row>
      <xdr:rowOff>47625</xdr:rowOff>
    </xdr:from>
    <xdr:to>
      <xdr:col>19</xdr:col>
      <xdr:colOff>652181</xdr:colOff>
      <xdr:row>5</xdr:row>
      <xdr:rowOff>257433</xdr:rowOff>
    </xdr:to>
    <xdr:sp macro="" textlink="">
      <xdr:nvSpPr>
        <xdr:cNvPr id="5" name="5 Cuadro de texto">
          <a:extLst>
            <a:ext uri="{FF2B5EF4-FFF2-40B4-BE49-F238E27FC236}">
              <a16:creationId xmlns:a16="http://schemas.microsoft.com/office/drawing/2014/main" id="{00000000-0008-0000-0200-000008000000}"/>
            </a:ext>
          </a:extLst>
        </xdr:cNvPr>
        <xdr:cNvSpPr txBox="1"/>
      </xdr:nvSpPr>
      <xdr:spPr>
        <a:xfrm>
          <a:off x="6905368" y="942975"/>
          <a:ext cx="1681138" cy="209808"/>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a:t>
          </a:r>
          <a:endParaRPr lang="es-CO" sz="1200">
            <a:effectLst/>
            <a:latin typeface="Times New Roman"/>
            <a:ea typeface="Times New Roman"/>
          </a:endParaRPr>
        </a:p>
      </xdr:txBody>
    </xdr:sp>
    <xdr:clientData/>
  </xdr:twoCellAnchor>
  <xdr:twoCellAnchor editAs="oneCell">
    <xdr:from>
      <xdr:col>2</xdr:col>
      <xdr:colOff>0</xdr:colOff>
      <xdr:row>1</xdr:row>
      <xdr:rowOff>0</xdr:rowOff>
    </xdr:from>
    <xdr:to>
      <xdr:col>3</xdr:col>
      <xdr:colOff>1477981</xdr:colOff>
      <xdr:row>3</xdr:row>
      <xdr:rowOff>185351</xdr:rowOff>
    </xdr:to>
    <xdr:pic>
      <xdr:nvPicPr>
        <xdr:cNvPr id="6" name="Imagen 5">
          <a:extLst>
            <a:ext uri="{FF2B5EF4-FFF2-40B4-BE49-F238E27FC236}">
              <a16:creationId xmlns:a16="http://schemas.microsoft.com/office/drawing/2014/main" id="{DE01579F-1E63-49C9-B8BB-2C7583CD7E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53" b="17806"/>
        <a:stretch/>
      </xdr:blipFill>
      <xdr:spPr bwMode="auto">
        <a:xfrm>
          <a:off x="523875" y="161925"/>
          <a:ext cx="1773256" cy="56635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0AA%20SALUD%20BUCAL%20PEREIRA\2021\PROGRAMAS\11.%20CANCER%20DE%20ESTOMAGO,%20COLORECTAL%20Y%20PROSTATA\11.%20CA%20CEPO%20%20IPS%20AH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CA PROSTATA"/>
      <sheetName val="11. CA COLORECTAL"/>
    </sheetNames>
    <sheetDataSet>
      <sheetData sheetId="0" refreshError="1"/>
      <sheetData sheetId="1" refreshError="1">
        <row r="18">
          <cell r="A18">
            <v>3</v>
          </cell>
        </row>
        <row r="26">
          <cell r="A26">
            <v>5</v>
          </cell>
        </row>
        <row r="30">
          <cell r="A30">
            <v>1</v>
          </cell>
        </row>
        <row r="36">
          <cell r="A36">
            <v>3</v>
          </cell>
        </row>
        <row r="41">
          <cell r="A41">
            <v>2</v>
          </cell>
        </row>
        <row r="45">
          <cell r="A45">
            <v>1</v>
          </cell>
        </row>
        <row r="49">
          <cell r="A4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5"/>
  <sheetViews>
    <sheetView tabSelected="1" workbookViewId="0">
      <selection activeCell="C7" sqref="C7:E7"/>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s="17" customFormat="1" ht="12.75" x14ac:dyDescent="0.2">
      <c r="A7" s="16"/>
      <c r="C7" s="18" t="s">
        <v>1</v>
      </c>
      <c r="D7" s="18"/>
      <c r="E7" s="18"/>
      <c r="T7" s="19"/>
    </row>
    <row r="8" spans="1:20" s="17" customFormat="1" ht="14.25" customHeight="1" x14ac:dyDescent="0.2">
      <c r="A8" s="16"/>
      <c r="C8" s="20" t="s">
        <v>2</v>
      </c>
      <c r="D8" s="20"/>
      <c r="E8" s="20"/>
      <c r="T8" s="19"/>
    </row>
    <row r="9" spans="1:20" s="17" customFormat="1" ht="12.75" x14ac:dyDescent="0.2">
      <c r="A9" s="16"/>
      <c r="C9" s="21" t="s">
        <v>3</v>
      </c>
      <c r="D9" s="21"/>
      <c r="E9" s="21"/>
      <c r="T9" s="19"/>
    </row>
    <row r="10" spans="1:20" s="17" customFormat="1" ht="12.75" x14ac:dyDescent="0.2">
      <c r="A10" s="16"/>
      <c r="C10" s="21" t="s">
        <v>4</v>
      </c>
      <c r="D10" s="21"/>
      <c r="E10" s="21"/>
      <c r="T10" s="19"/>
    </row>
    <row r="11" spans="1:20" ht="46.5" customHeight="1" x14ac:dyDescent="0.2">
      <c r="B11" s="22"/>
      <c r="C11" s="22"/>
      <c r="D11" s="23" t="s">
        <v>5</v>
      </c>
      <c r="E11" s="24">
        <v>10080593</v>
      </c>
      <c r="F11" s="24"/>
      <c r="G11" s="24"/>
      <c r="H11" s="24">
        <v>4426169</v>
      </c>
      <c r="I11" s="24"/>
      <c r="J11" s="24"/>
      <c r="K11" s="24">
        <v>10078852</v>
      </c>
      <c r="L11" s="24"/>
      <c r="M11" s="24"/>
      <c r="N11" s="24">
        <v>10079112</v>
      </c>
      <c r="O11" s="24"/>
      <c r="P11" s="24"/>
      <c r="Q11" s="24">
        <v>93363748</v>
      </c>
      <c r="R11" s="24"/>
      <c r="S11" s="24"/>
      <c r="T11" s="25">
        <v>5</v>
      </c>
    </row>
    <row r="12" spans="1:20" ht="30" x14ac:dyDescent="0.2">
      <c r="B12" s="22"/>
      <c r="C12" s="22"/>
      <c r="D12" s="23"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30" t="s">
        <v>10</v>
      </c>
      <c r="C13" s="31"/>
      <c r="D13" s="32" t="s">
        <v>11</v>
      </c>
      <c r="E13" s="33">
        <v>1</v>
      </c>
      <c r="F13" s="33"/>
      <c r="G13" s="33"/>
      <c r="H13" s="33">
        <v>1</v>
      </c>
      <c r="I13" s="33"/>
      <c r="J13" s="33"/>
      <c r="K13" s="33">
        <v>1</v>
      </c>
      <c r="L13" s="33"/>
      <c r="M13" s="33"/>
      <c r="N13" s="33">
        <v>1</v>
      </c>
      <c r="O13" s="33"/>
      <c r="P13" s="33"/>
      <c r="Q13" s="33">
        <v>1</v>
      </c>
      <c r="R13" s="33"/>
      <c r="S13" s="33"/>
      <c r="T13" s="29">
        <f>SUM(E13:S13)</f>
        <v>5</v>
      </c>
    </row>
    <row r="14" spans="1:20" ht="54" customHeight="1" x14ac:dyDescent="0.2">
      <c r="A14" s="1">
        <v>2</v>
      </c>
      <c r="B14" s="34"/>
      <c r="C14" s="35"/>
      <c r="D14" s="36" t="s">
        <v>12</v>
      </c>
      <c r="E14" s="33">
        <v>1</v>
      </c>
      <c r="F14" s="33"/>
      <c r="G14" s="33"/>
      <c r="H14" s="33">
        <v>1</v>
      </c>
      <c r="I14" s="33"/>
      <c r="J14" s="33"/>
      <c r="K14" s="33">
        <v>1</v>
      </c>
      <c r="L14" s="33"/>
      <c r="M14" s="33"/>
      <c r="N14" s="33">
        <v>1</v>
      </c>
      <c r="O14" s="33"/>
      <c r="P14" s="33"/>
      <c r="Q14" s="33">
        <v>1</v>
      </c>
      <c r="R14" s="33"/>
      <c r="S14" s="33"/>
      <c r="T14" s="29">
        <f>SUM(E14:S14)</f>
        <v>5</v>
      </c>
    </row>
    <row r="15" spans="1:20" ht="51" customHeight="1" x14ac:dyDescent="0.2">
      <c r="A15" s="1">
        <v>3</v>
      </c>
      <c r="B15" s="34"/>
      <c r="C15" s="35"/>
      <c r="D15" s="36" t="s">
        <v>13</v>
      </c>
      <c r="E15" s="33">
        <v>1</v>
      </c>
      <c r="F15" s="33"/>
      <c r="G15" s="33"/>
      <c r="H15" s="33">
        <v>1</v>
      </c>
      <c r="I15" s="33"/>
      <c r="J15" s="33"/>
      <c r="K15" s="33">
        <v>1</v>
      </c>
      <c r="L15" s="33"/>
      <c r="M15" s="33"/>
      <c r="N15" s="33">
        <v>1</v>
      </c>
      <c r="O15" s="33"/>
      <c r="P15" s="33"/>
      <c r="Q15" s="33">
        <v>1</v>
      </c>
      <c r="R15" s="33"/>
      <c r="S15" s="33"/>
      <c r="T15" s="29">
        <f>SUM(E15:S15)</f>
        <v>5</v>
      </c>
    </row>
    <row r="16" spans="1:20" ht="38.25" customHeight="1" x14ac:dyDescent="0.2">
      <c r="A16" s="1">
        <v>4</v>
      </c>
      <c r="B16" s="34"/>
      <c r="C16" s="35"/>
      <c r="D16" s="32" t="s">
        <v>14</v>
      </c>
      <c r="E16" s="37">
        <v>1</v>
      </c>
      <c r="F16" s="37"/>
      <c r="G16" s="37"/>
      <c r="H16" s="37">
        <v>1</v>
      </c>
      <c r="I16" s="37"/>
      <c r="J16" s="37"/>
      <c r="K16" s="37">
        <v>1</v>
      </c>
      <c r="L16" s="37"/>
      <c r="M16" s="37"/>
      <c r="N16" s="37">
        <v>1</v>
      </c>
      <c r="O16" s="37"/>
      <c r="P16" s="37"/>
      <c r="Q16" s="37">
        <v>1</v>
      </c>
      <c r="R16" s="37"/>
      <c r="S16" s="37"/>
      <c r="T16" s="29">
        <f>SUM(E16:S16)</f>
        <v>5</v>
      </c>
    </row>
    <row r="17" spans="1:20" ht="18" customHeight="1" x14ac:dyDescent="0.2">
      <c r="B17" s="34"/>
      <c r="C17" s="35"/>
      <c r="D17" s="38" t="s">
        <v>15</v>
      </c>
      <c r="E17" s="39">
        <f>SUM(E13:E16)</f>
        <v>4</v>
      </c>
      <c r="F17" s="39">
        <f t="shared" ref="F17:S17" si="0">SUM(F13:F16)</f>
        <v>0</v>
      </c>
      <c r="G17" s="39">
        <f t="shared" si="0"/>
        <v>0</v>
      </c>
      <c r="H17" s="39">
        <f t="shared" si="0"/>
        <v>4</v>
      </c>
      <c r="I17" s="39">
        <f t="shared" si="0"/>
        <v>0</v>
      </c>
      <c r="J17" s="39">
        <f t="shared" si="0"/>
        <v>0</v>
      </c>
      <c r="K17" s="39">
        <f t="shared" si="0"/>
        <v>4</v>
      </c>
      <c r="L17" s="39">
        <f t="shared" si="0"/>
        <v>0</v>
      </c>
      <c r="M17" s="39">
        <f t="shared" si="0"/>
        <v>0</v>
      </c>
      <c r="N17" s="39">
        <f t="shared" si="0"/>
        <v>4</v>
      </c>
      <c r="O17" s="39">
        <f t="shared" si="0"/>
        <v>0</v>
      </c>
      <c r="P17" s="39">
        <f t="shared" si="0"/>
        <v>0</v>
      </c>
      <c r="Q17" s="39">
        <f t="shared" si="0"/>
        <v>4</v>
      </c>
      <c r="R17" s="39">
        <f t="shared" si="0"/>
        <v>0</v>
      </c>
      <c r="S17" s="39">
        <f t="shared" si="0"/>
        <v>0</v>
      </c>
      <c r="T17" s="29">
        <f>SUM(E17:S17)</f>
        <v>20</v>
      </c>
    </row>
    <row r="18" spans="1:20" ht="37.5" customHeight="1" x14ac:dyDescent="0.2">
      <c r="B18" s="34"/>
      <c r="C18" s="35"/>
      <c r="D18" s="40" t="s">
        <v>16</v>
      </c>
      <c r="E18" s="41" t="s">
        <v>17</v>
      </c>
      <c r="F18" s="42"/>
      <c r="G18" s="43"/>
      <c r="H18" s="41" t="s">
        <v>17</v>
      </c>
      <c r="I18" s="42"/>
      <c r="J18" s="43"/>
      <c r="K18" s="41" t="s">
        <v>17</v>
      </c>
      <c r="L18" s="42"/>
      <c r="M18" s="43"/>
      <c r="N18" s="41" t="s">
        <v>17</v>
      </c>
      <c r="O18" s="42"/>
      <c r="P18" s="43"/>
      <c r="Q18" s="41" t="s">
        <v>17</v>
      </c>
      <c r="R18" s="42"/>
      <c r="S18" s="43"/>
      <c r="T18" s="29"/>
    </row>
    <row r="19" spans="1:20" ht="18" customHeight="1" x14ac:dyDescent="0.2">
      <c r="B19" s="34" t="s">
        <v>18</v>
      </c>
      <c r="C19" s="35"/>
      <c r="D19" s="40"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34"/>
      <c r="C20" s="35"/>
      <c r="D20" s="48" t="s">
        <v>19</v>
      </c>
      <c r="E20" s="49"/>
      <c r="F20" s="49">
        <v>1</v>
      </c>
      <c r="G20" s="49"/>
      <c r="H20" s="49"/>
      <c r="I20" s="49">
        <v>1</v>
      </c>
      <c r="J20" s="49"/>
      <c r="K20" s="49"/>
      <c r="L20" s="49">
        <v>1</v>
      </c>
      <c r="M20" s="49"/>
      <c r="N20" s="49"/>
      <c r="O20" s="49">
        <v>1</v>
      </c>
      <c r="P20" s="49"/>
      <c r="Q20" s="49"/>
      <c r="R20" s="49">
        <v>1</v>
      </c>
      <c r="S20" s="49"/>
      <c r="T20" s="29">
        <f t="shared" ref="T20:T26" si="1">SUM(E20:S20)</f>
        <v>5</v>
      </c>
    </row>
    <row r="21" spans="1:20" ht="81" customHeight="1" x14ac:dyDescent="0.2">
      <c r="A21" s="1">
        <v>2</v>
      </c>
      <c r="B21" s="34"/>
      <c r="C21" s="35"/>
      <c r="D21" s="51" t="s">
        <v>20</v>
      </c>
      <c r="E21" s="52">
        <v>1</v>
      </c>
      <c r="F21" s="52"/>
      <c r="G21" s="52"/>
      <c r="H21" s="52">
        <v>1</v>
      </c>
      <c r="I21" s="52"/>
      <c r="J21" s="52"/>
      <c r="K21" s="52">
        <v>1</v>
      </c>
      <c r="L21" s="52"/>
      <c r="M21" s="52"/>
      <c r="N21" s="52">
        <v>1</v>
      </c>
      <c r="O21" s="52"/>
      <c r="P21" s="52"/>
      <c r="Q21" s="52">
        <v>1</v>
      </c>
      <c r="R21" s="52"/>
      <c r="S21" s="52"/>
      <c r="T21" s="29">
        <f t="shared" si="1"/>
        <v>5</v>
      </c>
    </row>
    <row r="22" spans="1:20" ht="50.25" customHeight="1" x14ac:dyDescent="0.2">
      <c r="A22" s="1">
        <v>3</v>
      </c>
      <c r="B22" s="34"/>
      <c r="C22" s="35"/>
      <c r="D22" s="51" t="s">
        <v>21</v>
      </c>
      <c r="E22" s="52">
        <v>1</v>
      </c>
      <c r="F22" s="52"/>
      <c r="G22" s="52"/>
      <c r="H22" s="52">
        <v>1</v>
      </c>
      <c r="I22" s="52"/>
      <c r="J22" s="52"/>
      <c r="K22" s="52">
        <v>1</v>
      </c>
      <c r="L22" s="52"/>
      <c r="M22" s="52"/>
      <c r="N22" s="52">
        <v>1</v>
      </c>
      <c r="O22" s="52"/>
      <c r="P22" s="52"/>
      <c r="Q22" s="52">
        <v>1</v>
      </c>
      <c r="R22" s="52"/>
      <c r="S22" s="52"/>
      <c r="T22" s="29">
        <f t="shared" si="1"/>
        <v>5</v>
      </c>
    </row>
    <row r="23" spans="1:20" ht="50.25" customHeight="1" x14ac:dyDescent="0.2">
      <c r="A23" s="1">
        <v>4</v>
      </c>
      <c r="B23" s="34"/>
      <c r="C23" s="35"/>
      <c r="D23" s="51" t="s">
        <v>22</v>
      </c>
      <c r="E23" s="52">
        <v>1</v>
      </c>
      <c r="F23" s="52"/>
      <c r="G23" s="52"/>
      <c r="H23" s="52">
        <v>1</v>
      </c>
      <c r="I23" s="52"/>
      <c r="J23" s="52"/>
      <c r="K23" s="52">
        <v>1</v>
      </c>
      <c r="L23" s="52"/>
      <c r="M23" s="52"/>
      <c r="N23" s="52">
        <v>1</v>
      </c>
      <c r="O23" s="52"/>
      <c r="P23" s="52"/>
      <c r="Q23" s="52">
        <v>1</v>
      </c>
      <c r="R23" s="52"/>
      <c r="S23" s="52"/>
      <c r="T23" s="29">
        <f t="shared" si="1"/>
        <v>5</v>
      </c>
    </row>
    <row r="24" spans="1:20" ht="52.5" customHeight="1" x14ac:dyDescent="0.2">
      <c r="A24" s="1">
        <v>5</v>
      </c>
      <c r="B24" s="34"/>
      <c r="C24" s="35"/>
      <c r="D24" s="51" t="s">
        <v>23</v>
      </c>
      <c r="E24" s="52">
        <v>1</v>
      </c>
      <c r="F24" s="52"/>
      <c r="G24" s="52"/>
      <c r="H24" s="52">
        <v>1</v>
      </c>
      <c r="I24" s="52"/>
      <c r="J24" s="52"/>
      <c r="K24" s="52">
        <v>1</v>
      </c>
      <c r="L24" s="52"/>
      <c r="M24" s="52"/>
      <c r="N24" s="52">
        <v>1</v>
      </c>
      <c r="O24" s="52"/>
      <c r="P24" s="52"/>
      <c r="Q24" s="52">
        <v>1</v>
      </c>
      <c r="R24" s="52"/>
      <c r="S24" s="52"/>
      <c r="T24" s="29">
        <f t="shared" si="1"/>
        <v>5</v>
      </c>
    </row>
    <row r="25" spans="1:20" ht="56.25" customHeight="1" x14ac:dyDescent="0.2">
      <c r="A25" s="1">
        <v>6</v>
      </c>
      <c r="B25" s="34"/>
      <c r="C25" s="35"/>
      <c r="D25" s="51" t="s">
        <v>24</v>
      </c>
      <c r="E25" s="52">
        <v>1</v>
      </c>
      <c r="F25" s="52"/>
      <c r="G25" s="52"/>
      <c r="H25" s="52">
        <v>1</v>
      </c>
      <c r="I25" s="52"/>
      <c r="J25" s="52"/>
      <c r="K25" s="52">
        <v>1</v>
      </c>
      <c r="L25" s="52"/>
      <c r="M25" s="52"/>
      <c r="N25" s="52">
        <v>1</v>
      </c>
      <c r="O25" s="52"/>
      <c r="P25" s="52"/>
      <c r="Q25" s="52">
        <v>1</v>
      </c>
      <c r="R25" s="52"/>
      <c r="S25" s="52"/>
      <c r="T25" s="29">
        <f t="shared" si="1"/>
        <v>5</v>
      </c>
    </row>
    <row r="26" spans="1:20" ht="18" customHeight="1" x14ac:dyDescent="0.2">
      <c r="B26" s="34"/>
      <c r="C26" s="35"/>
      <c r="D26" s="38" t="s">
        <v>15</v>
      </c>
      <c r="E26" s="39">
        <f>SUM(E20:E25)</f>
        <v>5</v>
      </c>
      <c r="F26" s="39">
        <f t="shared" ref="F26:S26" si="2">SUM(F20:F25)</f>
        <v>1</v>
      </c>
      <c r="G26" s="39">
        <f t="shared" si="2"/>
        <v>0</v>
      </c>
      <c r="H26" s="39">
        <f t="shared" si="2"/>
        <v>5</v>
      </c>
      <c r="I26" s="39">
        <f t="shared" si="2"/>
        <v>1</v>
      </c>
      <c r="J26" s="39">
        <f t="shared" si="2"/>
        <v>0</v>
      </c>
      <c r="K26" s="39">
        <f t="shared" si="2"/>
        <v>5</v>
      </c>
      <c r="L26" s="39">
        <f t="shared" si="2"/>
        <v>1</v>
      </c>
      <c r="M26" s="39">
        <f t="shared" si="2"/>
        <v>0</v>
      </c>
      <c r="N26" s="39">
        <f t="shared" si="2"/>
        <v>5</v>
      </c>
      <c r="O26" s="39">
        <f t="shared" si="2"/>
        <v>1</v>
      </c>
      <c r="P26" s="39">
        <f t="shared" si="2"/>
        <v>0</v>
      </c>
      <c r="Q26" s="39">
        <f t="shared" si="2"/>
        <v>5</v>
      </c>
      <c r="R26" s="39">
        <f t="shared" si="2"/>
        <v>1</v>
      </c>
      <c r="S26" s="39">
        <f t="shared" si="2"/>
        <v>0</v>
      </c>
      <c r="T26" s="29">
        <f t="shared" si="1"/>
        <v>30</v>
      </c>
    </row>
    <row r="27" spans="1:20" ht="37.5" customHeight="1" x14ac:dyDescent="0.2">
      <c r="B27" s="34"/>
      <c r="C27" s="35"/>
      <c r="D27" s="40" t="s">
        <v>16</v>
      </c>
      <c r="E27" s="53" t="s">
        <v>25</v>
      </c>
      <c r="F27" s="54"/>
      <c r="G27" s="55"/>
      <c r="H27" s="53" t="s">
        <v>25</v>
      </c>
      <c r="I27" s="54"/>
      <c r="J27" s="55"/>
      <c r="K27" s="53" t="s">
        <v>25</v>
      </c>
      <c r="L27" s="54"/>
      <c r="M27" s="55"/>
      <c r="N27" s="53" t="s">
        <v>25</v>
      </c>
      <c r="O27" s="54"/>
      <c r="P27" s="55"/>
      <c r="Q27" s="53" t="s">
        <v>25</v>
      </c>
      <c r="R27" s="54"/>
      <c r="S27" s="55"/>
      <c r="T27" s="29"/>
    </row>
    <row r="28" spans="1:20" ht="18" customHeight="1" x14ac:dyDescent="0.2">
      <c r="B28" s="34" t="s">
        <v>26</v>
      </c>
      <c r="C28" s="35"/>
      <c r="D28" s="40"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34"/>
      <c r="C29" s="35"/>
      <c r="D29" s="56" t="s">
        <v>27</v>
      </c>
      <c r="E29" s="33"/>
      <c r="F29" s="33">
        <v>1</v>
      </c>
      <c r="G29" s="33"/>
      <c r="H29" s="33"/>
      <c r="I29" s="33">
        <v>1</v>
      </c>
      <c r="J29" s="33"/>
      <c r="K29" s="33"/>
      <c r="L29" s="33">
        <v>1</v>
      </c>
      <c r="M29" s="33"/>
      <c r="N29" s="33"/>
      <c r="O29" s="33">
        <v>1</v>
      </c>
      <c r="P29" s="33"/>
      <c r="Q29" s="33"/>
      <c r="R29" s="33">
        <v>1</v>
      </c>
      <c r="S29" s="33"/>
      <c r="T29" s="29">
        <f t="shared" ref="T29:T34" si="3">SUM(E29:S29)</f>
        <v>5</v>
      </c>
    </row>
    <row r="30" spans="1:20" ht="48.75" customHeight="1" x14ac:dyDescent="0.2">
      <c r="A30" s="1">
        <v>2</v>
      </c>
      <c r="B30" s="34"/>
      <c r="C30" s="35"/>
      <c r="D30" s="56" t="s">
        <v>28</v>
      </c>
      <c r="E30" s="33"/>
      <c r="F30" s="33">
        <v>1</v>
      </c>
      <c r="G30" s="33"/>
      <c r="H30" s="33"/>
      <c r="I30" s="33">
        <v>1</v>
      </c>
      <c r="J30" s="33"/>
      <c r="K30" s="33"/>
      <c r="L30" s="33">
        <v>1</v>
      </c>
      <c r="M30" s="33"/>
      <c r="N30" s="33"/>
      <c r="O30" s="33">
        <v>1</v>
      </c>
      <c r="P30" s="33"/>
      <c r="Q30" s="33"/>
      <c r="R30" s="33">
        <v>1</v>
      </c>
      <c r="S30" s="33"/>
      <c r="T30" s="29">
        <f t="shared" si="3"/>
        <v>5</v>
      </c>
    </row>
    <row r="31" spans="1:20" ht="62.25" customHeight="1" x14ac:dyDescent="0.2">
      <c r="A31" s="1">
        <v>3</v>
      </c>
      <c r="B31" s="34"/>
      <c r="C31" s="35"/>
      <c r="D31" s="56" t="s">
        <v>29</v>
      </c>
      <c r="E31" s="33"/>
      <c r="F31" s="33">
        <v>1</v>
      </c>
      <c r="G31" s="33"/>
      <c r="H31" s="33"/>
      <c r="I31" s="33">
        <v>1</v>
      </c>
      <c r="J31" s="33"/>
      <c r="K31" s="33"/>
      <c r="L31" s="33">
        <v>1</v>
      </c>
      <c r="M31" s="33"/>
      <c r="N31" s="33"/>
      <c r="O31" s="33">
        <v>1</v>
      </c>
      <c r="P31" s="33"/>
      <c r="Q31" s="33"/>
      <c r="R31" s="33">
        <v>1</v>
      </c>
      <c r="S31" s="33"/>
      <c r="T31" s="29">
        <f t="shared" si="3"/>
        <v>5</v>
      </c>
    </row>
    <row r="32" spans="1:20" ht="41.25" customHeight="1" x14ac:dyDescent="0.2">
      <c r="A32" s="1">
        <v>4</v>
      </c>
      <c r="B32" s="34"/>
      <c r="C32" s="35"/>
      <c r="D32" s="56" t="s">
        <v>30</v>
      </c>
      <c r="E32" s="33"/>
      <c r="F32" s="33">
        <v>1</v>
      </c>
      <c r="G32" s="33"/>
      <c r="H32" s="33"/>
      <c r="I32" s="33">
        <v>1</v>
      </c>
      <c r="J32" s="33"/>
      <c r="K32" s="33"/>
      <c r="L32" s="33">
        <v>1</v>
      </c>
      <c r="M32" s="33"/>
      <c r="N32" s="33"/>
      <c r="O32" s="33">
        <v>1</v>
      </c>
      <c r="P32" s="33"/>
      <c r="Q32" s="33"/>
      <c r="R32" s="33">
        <v>1</v>
      </c>
      <c r="S32" s="33"/>
      <c r="T32" s="29">
        <f t="shared" si="3"/>
        <v>5</v>
      </c>
    </row>
    <row r="33" spans="1:20" ht="61.5" customHeight="1" x14ac:dyDescent="0.2">
      <c r="A33" s="1">
        <v>5</v>
      </c>
      <c r="B33" s="34"/>
      <c r="C33" s="35"/>
      <c r="D33" s="56" t="s">
        <v>31</v>
      </c>
      <c r="E33" s="33"/>
      <c r="F33" s="33">
        <v>1</v>
      </c>
      <c r="G33" s="33"/>
      <c r="H33" s="33">
        <v>1</v>
      </c>
      <c r="I33" s="33"/>
      <c r="J33" s="33"/>
      <c r="K33" s="33"/>
      <c r="L33" s="33">
        <v>1</v>
      </c>
      <c r="M33" s="33"/>
      <c r="N33" s="33"/>
      <c r="O33" s="33">
        <v>1</v>
      </c>
      <c r="P33" s="33"/>
      <c r="Q33" s="33"/>
      <c r="R33" s="33">
        <v>1</v>
      </c>
      <c r="S33" s="33"/>
      <c r="T33" s="29">
        <f t="shared" si="3"/>
        <v>5</v>
      </c>
    </row>
    <row r="34" spans="1:20" ht="18" customHeight="1" x14ac:dyDescent="0.2">
      <c r="B34" s="34"/>
      <c r="C34" s="35"/>
      <c r="D34" s="38" t="s">
        <v>15</v>
      </c>
      <c r="E34" s="39">
        <f>SUM(E29:E33)</f>
        <v>0</v>
      </c>
      <c r="F34" s="39">
        <f t="shared" ref="F34:S34" si="4">SUM(F29:F33)</f>
        <v>5</v>
      </c>
      <c r="G34" s="39">
        <f t="shared" si="4"/>
        <v>0</v>
      </c>
      <c r="H34" s="39">
        <f t="shared" si="4"/>
        <v>1</v>
      </c>
      <c r="I34" s="39">
        <f t="shared" si="4"/>
        <v>4</v>
      </c>
      <c r="J34" s="39">
        <f t="shared" si="4"/>
        <v>0</v>
      </c>
      <c r="K34" s="39">
        <f t="shared" si="4"/>
        <v>0</v>
      </c>
      <c r="L34" s="39">
        <f t="shared" si="4"/>
        <v>5</v>
      </c>
      <c r="M34" s="39">
        <f t="shared" si="4"/>
        <v>0</v>
      </c>
      <c r="N34" s="39">
        <f t="shared" si="4"/>
        <v>0</v>
      </c>
      <c r="O34" s="39">
        <f t="shared" si="4"/>
        <v>5</v>
      </c>
      <c r="P34" s="39">
        <f t="shared" si="4"/>
        <v>0</v>
      </c>
      <c r="Q34" s="39">
        <f t="shared" si="4"/>
        <v>0</v>
      </c>
      <c r="R34" s="39">
        <f t="shared" si="4"/>
        <v>5</v>
      </c>
      <c r="S34" s="39">
        <f t="shared" si="4"/>
        <v>0</v>
      </c>
      <c r="T34" s="29">
        <f t="shared" si="3"/>
        <v>25</v>
      </c>
    </row>
    <row r="35" spans="1:20" ht="37.5" customHeight="1" x14ac:dyDescent="0.2">
      <c r="B35" s="34"/>
      <c r="C35" s="35"/>
      <c r="D35" s="40" t="s">
        <v>16</v>
      </c>
      <c r="E35" s="57" t="s">
        <v>32</v>
      </c>
      <c r="F35" s="58"/>
      <c r="G35" s="59"/>
      <c r="H35" s="57" t="s">
        <v>32</v>
      </c>
      <c r="I35" s="58"/>
      <c r="J35" s="59"/>
      <c r="K35" s="57" t="s">
        <v>32</v>
      </c>
      <c r="L35" s="58"/>
      <c r="M35" s="59"/>
      <c r="N35" s="57" t="s">
        <v>32</v>
      </c>
      <c r="O35" s="58"/>
      <c r="P35" s="59"/>
      <c r="Q35" s="57" t="s">
        <v>32</v>
      </c>
      <c r="R35" s="58"/>
      <c r="S35" s="59"/>
      <c r="T35" s="29"/>
    </row>
    <row r="36" spans="1:20" ht="18" customHeight="1" x14ac:dyDescent="0.2">
      <c r="B36" s="34" t="s">
        <v>33</v>
      </c>
      <c r="C36" s="35"/>
      <c r="D36" s="40"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34"/>
      <c r="C37" s="35"/>
      <c r="D37" s="56" t="s">
        <v>34</v>
      </c>
      <c r="E37" s="60"/>
      <c r="F37" s="61">
        <v>1</v>
      </c>
      <c r="G37" s="62"/>
      <c r="H37" s="60">
        <v>1</v>
      </c>
      <c r="I37" s="61"/>
      <c r="J37" s="62"/>
      <c r="K37" s="60">
        <v>1</v>
      </c>
      <c r="L37" s="61"/>
      <c r="M37" s="62"/>
      <c r="N37" s="60">
        <v>1</v>
      </c>
      <c r="O37" s="61"/>
      <c r="P37" s="62"/>
      <c r="Q37" s="60"/>
      <c r="R37" s="61">
        <v>1</v>
      </c>
      <c r="S37" s="62"/>
      <c r="T37" s="29">
        <f t="shared" ref="T37:T43" si="5">SUM(E37:S37)</f>
        <v>5</v>
      </c>
    </row>
    <row r="38" spans="1:20" ht="57" customHeight="1" x14ac:dyDescent="0.2">
      <c r="A38" s="1">
        <v>2</v>
      </c>
      <c r="B38" s="34"/>
      <c r="C38" s="35"/>
      <c r="D38" s="56" t="s">
        <v>35</v>
      </c>
      <c r="E38" s="49"/>
      <c r="F38" s="49">
        <v>1</v>
      </c>
      <c r="G38" s="49"/>
      <c r="H38" s="49">
        <v>1</v>
      </c>
      <c r="I38" s="49"/>
      <c r="J38" s="49"/>
      <c r="K38" s="49"/>
      <c r="L38" s="49">
        <v>1</v>
      </c>
      <c r="M38" s="49"/>
      <c r="N38" s="49"/>
      <c r="O38" s="49">
        <v>1</v>
      </c>
      <c r="P38" s="49"/>
      <c r="Q38" s="49"/>
      <c r="R38" s="49">
        <v>1</v>
      </c>
      <c r="S38" s="49"/>
      <c r="T38" s="29">
        <f t="shared" si="5"/>
        <v>5</v>
      </c>
    </row>
    <row r="39" spans="1:20" ht="78.75" customHeight="1" x14ac:dyDescent="0.2">
      <c r="A39" s="1">
        <v>3</v>
      </c>
      <c r="B39" s="34"/>
      <c r="C39" s="35"/>
      <c r="D39" s="56" t="s">
        <v>36</v>
      </c>
      <c r="E39" s="63">
        <v>1</v>
      </c>
      <c r="F39" s="63"/>
      <c r="G39" s="63"/>
      <c r="H39" s="63">
        <v>1</v>
      </c>
      <c r="I39" s="63"/>
      <c r="J39" s="63"/>
      <c r="K39" s="63">
        <v>1</v>
      </c>
      <c r="L39" s="63"/>
      <c r="M39" s="63"/>
      <c r="N39" s="63">
        <v>1</v>
      </c>
      <c r="O39" s="63"/>
      <c r="P39" s="63"/>
      <c r="Q39" s="63">
        <v>1</v>
      </c>
      <c r="R39" s="63"/>
      <c r="S39" s="63"/>
      <c r="T39" s="29">
        <f t="shared" si="5"/>
        <v>5</v>
      </c>
    </row>
    <row r="40" spans="1:20" ht="70.5" customHeight="1" x14ac:dyDescent="0.2">
      <c r="A40" s="1">
        <v>4</v>
      </c>
      <c r="B40" s="34"/>
      <c r="C40" s="35"/>
      <c r="D40" s="56" t="s">
        <v>37</v>
      </c>
      <c r="E40" s="63"/>
      <c r="F40" s="63">
        <v>1</v>
      </c>
      <c r="G40" s="63"/>
      <c r="H40" s="63"/>
      <c r="I40" s="63">
        <v>1</v>
      </c>
      <c r="J40" s="63"/>
      <c r="K40" s="63">
        <v>1</v>
      </c>
      <c r="L40" s="63"/>
      <c r="M40" s="63"/>
      <c r="N40" s="63">
        <v>1</v>
      </c>
      <c r="O40" s="63"/>
      <c r="P40" s="63"/>
      <c r="Q40" s="63"/>
      <c r="R40" s="63">
        <v>1</v>
      </c>
      <c r="S40" s="63"/>
      <c r="T40" s="29">
        <f t="shared" si="5"/>
        <v>5</v>
      </c>
    </row>
    <row r="41" spans="1:20" ht="87.75" customHeight="1" x14ac:dyDescent="0.2">
      <c r="A41" s="1">
        <v>5</v>
      </c>
      <c r="B41" s="34"/>
      <c r="C41" s="35"/>
      <c r="D41" s="56" t="s">
        <v>38</v>
      </c>
      <c r="E41" s="63"/>
      <c r="F41" s="63">
        <v>1</v>
      </c>
      <c r="G41" s="63"/>
      <c r="H41" s="63"/>
      <c r="I41" s="63">
        <v>1</v>
      </c>
      <c r="J41" s="63"/>
      <c r="K41" s="63"/>
      <c r="L41" s="63">
        <v>1</v>
      </c>
      <c r="M41" s="63"/>
      <c r="N41" s="63"/>
      <c r="O41" s="63">
        <v>1</v>
      </c>
      <c r="P41" s="63"/>
      <c r="Q41" s="63"/>
      <c r="R41" s="63">
        <v>1</v>
      </c>
      <c r="S41" s="63"/>
      <c r="T41" s="29">
        <f t="shared" si="5"/>
        <v>5</v>
      </c>
    </row>
    <row r="42" spans="1:20" ht="66.75" customHeight="1" x14ac:dyDescent="0.2">
      <c r="A42" s="1">
        <v>6</v>
      </c>
      <c r="B42" s="34"/>
      <c r="C42" s="35"/>
      <c r="D42" s="56" t="s">
        <v>39</v>
      </c>
      <c r="E42" s="63"/>
      <c r="F42" s="63">
        <v>1</v>
      </c>
      <c r="G42" s="63"/>
      <c r="H42" s="63"/>
      <c r="I42" s="63">
        <v>1</v>
      </c>
      <c r="J42" s="63"/>
      <c r="K42" s="63"/>
      <c r="L42" s="63">
        <v>1</v>
      </c>
      <c r="M42" s="63"/>
      <c r="N42" s="63"/>
      <c r="O42" s="63">
        <v>1</v>
      </c>
      <c r="P42" s="63"/>
      <c r="Q42" s="63"/>
      <c r="R42" s="63">
        <v>1</v>
      </c>
      <c r="S42" s="63"/>
      <c r="T42" s="29">
        <f t="shared" si="5"/>
        <v>5</v>
      </c>
    </row>
    <row r="43" spans="1:20" ht="18" customHeight="1" x14ac:dyDescent="0.2">
      <c r="B43" s="34"/>
      <c r="C43" s="35"/>
      <c r="D43" s="38" t="s">
        <v>15</v>
      </c>
      <c r="E43" s="64">
        <f>SUM(E37:E42)</f>
        <v>1</v>
      </c>
      <c r="F43" s="64">
        <f t="shared" ref="F43:S43" si="6">SUM(F37:F42)</f>
        <v>5</v>
      </c>
      <c r="G43" s="64">
        <f t="shared" si="6"/>
        <v>0</v>
      </c>
      <c r="H43" s="64">
        <f t="shared" si="6"/>
        <v>3</v>
      </c>
      <c r="I43" s="64">
        <f t="shared" si="6"/>
        <v>3</v>
      </c>
      <c r="J43" s="64">
        <f t="shared" si="6"/>
        <v>0</v>
      </c>
      <c r="K43" s="64">
        <f t="shared" si="6"/>
        <v>3</v>
      </c>
      <c r="L43" s="64">
        <f t="shared" si="6"/>
        <v>3</v>
      </c>
      <c r="M43" s="64">
        <f t="shared" si="6"/>
        <v>0</v>
      </c>
      <c r="N43" s="64">
        <f t="shared" si="6"/>
        <v>3</v>
      </c>
      <c r="O43" s="64">
        <f t="shared" si="6"/>
        <v>3</v>
      </c>
      <c r="P43" s="64">
        <f t="shared" si="6"/>
        <v>0</v>
      </c>
      <c r="Q43" s="64">
        <f t="shared" si="6"/>
        <v>1</v>
      </c>
      <c r="R43" s="64">
        <f t="shared" si="6"/>
        <v>5</v>
      </c>
      <c r="S43" s="64">
        <f t="shared" si="6"/>
        <v>0</v>
      </c>
      <c r="T43" s="65">
        <f t="shared" si="5"/>
        <v>30</v>
      </c>
    </row>
    <row r="44" spans="1:20" ht="37.5" customHeight="1" x14ac:dyDescent="0.2">
      <c r="B44" s="34"/>
      <c r="C44" s="35"/>
      <c r="D44" s="40" t="s">
        <v>16</v>
      </c>
      <c r="E44" s="66" t="s">
        <v>40</v>
      </c>
      <c r="F44" s="67"/>
      <c r="G44" s="68"/>
      <c r="H44" s="66" t="s">
        <v>40</v>
      </c>
      <c r="I44" s="67"/>
      <c r="J44" s="68"/>
      <c r="K44" s="66" t="s">
        <v>40</v>
      </c>
      <c r="L44" s="67"/>
      <c r="M44" s="68"/>
      <c r="N44" s="66" t="s">
        <v>40</v>
      </c>
      <c r="O44" s="67"/>
      <c r="P44" s="68"/>
      <c r="Q44" s="66" t="s">
        <v>40</v>
      </c>
      <c r="R44" s="67"/>
      <c r="S44" s="68"/>
      <c r="T44" s="29"/>
    </row>
    <row r="45" spans="1:20" ht="18" customHeight="1" x14ac:dyDescent="0.2">
      <c r="B45" s="34" t="s">
        <v>41</v>
      </c>
      <c r="C45" s="35"/>
      <c r="D45" s="40"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34"/>
      <c r="C46" s="35"/>
      <c r="D46" s="48" t="s">
        <v>42</v>
      </c>
      <c r="E46" s="63">
        <v>1</v>
      </c>
      <c r="F46" s="63"/>
      <c r="G46" s="63"/>
      <c r="H46" s="63">
        <v>1</v>
      </c>
      <c r="I46" s="63"/>
      <c r="J46" s="63"/>
      <c r="K46" s="63">
        <v>1</v>
      </c>
      <c r="L46" s="63"/>
      <c r="M46" s="63"/>
      <c r="N46" s="63">
        <v>1</v>
      </c>
      <c r="O46" s="63"/>
      <c r="P46" s="63"/>
      <c r="Q46" s="63">
        <v>1</v>
      </c>
      <c r="R46" s="63"/>
      <c r="S46" s="63"/>
      <c r="T46" s="29">
        <f>SUM(E46:S46)</f>
        <v>5</v>
      </c>
    </row>
    <row r="47" spans="1:20" ht="18" customHeight="1" x14ac:dyDescent="0.2">
      <c r="B47" s="34"/>
      <c r="C47" s="35"/>
      <c r="D47" s="38" t="s">
        <v>15</v>
      </c>
      <c r="E47" s="69">
        <f>+E46</f>
        <v>1</v>
      </c>
      <c r="F47" s="69">
        <f t="shared" ref="F47:S47" si="7">+F46</f>
        <v>0</v>
      </c>
      <c r="G47" s="69">
        <f t="shared" si="7"/>
        <v>0</v>
      </c>
      <c r="H47" s="69">
        <f t="shared" si="7"/>
        <v>1</v>
      </c>
      <c r="I47" s="69">
        <f t="shared" si="7"/>
        <v>0</v>
      </c>
      <c r="J47" s="69">
        <f t="shared" si="7"/>
        <v>0</v>
      </c>
      <c r="K47" s="69">
        <f t="shared" si="7"/>
        <v>1</v>
      </c>
      <c r="L47" s="69">
        <f t="shared" si="7"/>
        <v>0</v>
      </c>
      <c r="M47" s="69">
        <f t="shared" si="7"/>
        <v>0</v>
      </c>
      <c r="N47" s="69">
        <f t="shared" si="7"/>
        <v>1</v>
      </c>
      <c r="O47" s="69">
        <f t="shared" si="7"/>
        <v>0</v>
      </c>
      <c r="P47" s="69">
        <f t="shared" si="7"/>
        <v>0</v>
      </c>
      <c r="Q47" s="69">
        <f t="shared" si="7"/>
        <v>1</v>
      </c>
      <c r="R47" s="69">
        <f t="shared" si="7"/>
        <v>0</v>
      </c>
      <c r="S47" s="69">
        <f t="shared" si="7"/>
        <v>0</v>
      </c>
      <c r="T47" s="70">
        <f>SUM(E47:S47)</f>
        <v>5</v>
      </c>
    </row>
    <row r="48" spans="1:20" ht="44.25" customHeight="1" x14ac:dyDescent="0.2">
      <c r="B48" s="34"/>
      <c r="C48" s="35"/>
      <c r="D48" s="40" t="s">
        <v>16</v>
      </c>
      <c r="E48" s="41" t="s">
        <v>43</v>
      </c>
      <c r="F48" s="42"/>
      <c r="G48" s="43"/>
      <c r="H48" s="41" t="s">
        <v>43</v>
      </c>
      <c r="I48" s="42"/>
      <c r="J48" s="43"/>
      <c r="K48" s="41" t="s">
        <v>43</v>
      </c>
      <c r="L48" s="42"/>
      <c r="M48" s="43"/>
      <c r="N48" s="41" t="s">
        <v>43</v>
      </c>
      <c r="O48" s="42"/>
      <c r="P48" s="43"/>
      <c r="Q48" s="41" t="s">
        <v>43</v>
      </c>
      <c r="R48" s="42"/>
      <c r="S48" s="43"/>
      <c r="T48" s="29"/>
    </row>
    <row r="49" spans="1:20" ht="18" customHeight="1" x14ac:dyDescent="0.2">
      <c r="B49" s="71" t="s">
        <v>44</v>
      </c>
      <c r="C49" s="72"/>
      <c r="D49" s="40"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71"/>
      <c r="C50" s="72"/>
      <c r="D50" s="56" t="s">
        <v>45</v>
      </c>
      <c r="E50" s="63"/>
      <c r="F50" s="63"/>
      <c r="G50" s="63">
        <v>1</v>
      </c>
      <c r="H50" s="63">
        <v>1</v>
      </c>
      <c r="I50" s="63"/>
      <c r="J50" s="63"/>
      <c r="K50" s="63"/>
      <c r="L50" s="63"/>
      <c r="M50" s="63">
        <v>1</v>
      </c>
      <c r="N50" s="63"/>
      <c r="O50" s="63"/>
      <c r="P50" s="63">
        <v>1</v>
      </c>
      <c r="Q50" s="63"/>
      <c r="R50" s="63"/>
      <c r="S50" s="63">
        <v>1</v>
      </c>
      <c r="T50" s="29">
        <f>SUM(E50:S50)</f>
        <v>5</v>
      </c>
    </row>
    <row r="51" spans="1:20" ht="30" customHeight="1" x14ac:dyDescent="0.2">
      <c r="B51" s="71"/>
      <c r="C51" s="72"/>
      <c r="D51" s="38" t="s">
        <v>15</v>
      </c>
      <c r="E51" s="69">
        <f>SUM(E50:E50)</f>
        <v>0</v>
      </c>
      <c r="F51" s="69">
        <f t="shared" ref="F51:G51" si="8">SUM(F50:F50)</f>
        <v>0</v>
      </c>
      <c r="G51" s="69">
        <f t="shared" si="8"/>
        <v>1</v>
      </c>
      <c r="H51" s="69">
        <f>SUM(H50:H50)</f>
        <v>1</v>
      </c>
      <c r="I51" s="69"/>
      <c r="J51" s="69">
        <f>SUM(J50:J50)</f>
        <v>0</v>
      </c>
      <c r="K51" s="69">
        <f>SUM(K50:K50)</f>
        <v>0</v>
      </c>
      <c r="L51" s="69"/>
      <c r="M51" s="69">
        <f>SUM(M50:M50)</f>
        <v>1</v>
      </c>
      <c r="N51" s="69">
        <f>SUM(N50:N50)</f>
        <v>0</v>
      </c>
      <c r="O51" s="69"/>
      <c r="P51" s="69">
        <f>SUM(P50:P50)</f>
        <v>1</v>
      </c>
      <c r="Q51" s="69">
        <f>SUM(Q50:Q50)</f>
        <v>0</v>
      </c>
      <c r="R51" s="69"/>
      <c r="S51" s="69">
        <f>SUM(S50:S50)</f>
        <v>1</v>
      </c>
      <c r="T51" s="29">
        <f>SUM(E51:S51)</f>
        <v>5</v>
      </c>
    </row>
    <row r="52" spans="1:20" ht="51" customHeight="1" x14ac:dyDescent="0.2">
      <c r="B52" s="71"/>
      <c r="C52" s="72"/>
      <c r="D52" s="40" t="s">
        <v>16</v>
      </c>
      <c r="E52" s="73" t="s">
        <v>46</v>
      </c>
      <c r="F52" s="74"/>
      <c r="G52" s="75"/>
      <c r="H52" s="73" t="s">
        <v>47</v>
      </c>
      <c r="I52" s="74"/>
      <c r="J52" s="75"/>
      <c r="K52" s="73" t="s">
        <v>46</v>
      </c>
      <c r="L52" s="74"/>
      <c r="M52" s="75"/>
      <c r="N52" s="73" t="s">
        <v>46</v>
      </c>
      <c r="O52" s="74"/>
      <c r="P52" s="75"/>
      <c r="Q52" s="73" t="s">
        <v>46</v>
      </c>
      <c r="R52" s="74"/>
      <c r="S52" s="75"/>
      <c r="T52" s="29">
        <f>SUM(E52:S52)</f>
        <v>0</v>
      </c>
    </row>
    <row r="53" spans="1:20" x14ac:dyDescent="0.2">
      <c r="E53" s="76">
        <f t="shared" ref="E53:S53" si="9">+E51+E47+E43+E34+E26+E17</f>
        <v>11</v>
      </c>
      <c r="F53" s="76">
        <f t="shared" si="9"/>
        <v>11</v>
      </c>
      <c r="G53" s="76">
        <f t="shared" si="9"/>
        <v>1</v>
      </c>
      <c r="H53" s="76">
        <f t="shared" si="9"/>
        <v>15</v>
      </c>
      <c r="I53" s="76">
        <f t="shared" si="9"/>
        <v>8</v>
      </c>
      <c r="J53" s="76">
        <f t="shared" si="9"/>
        <v>0</v>
      </c>
      <c r="K53" s="76">
        <f t="shared" si="9"/>
        <v>13</v>
      </c>
      <c r="L53" s="76">
        <f t="shared" si="9"/>
        <v>9</v>
      </c>
      <c r="M53" s="76">
        <f t="shared" si="9"/>
        <v>1</v>
      </c>
      <c r="N53" s="76">
        <f t="shared" si="9"/>
        <v>13</v>
      </c>
      <c r="O53" s="76">
        <f t="shared" si="9"/>
        <v>9</v>
      </c>
      <c r="P53" s="76">
        <f t="shared" si="9"/>
        <v>1</v>
      </c>
      <c r="Q53" s="76">
        <f t="shared" si="9"/>
        <v>11</v>
      </c>
      <c r="R53" s="76">
        <f t="shared" si="9"/>
        <v>11</v>
      </c>
      <c r="S53" s="76">
        <f t="shared" si="9"/>
        <v>1</v>
      </c>
      <c r="T53" s="29"/>
    </row>
    <row r="54" spans="1:20" s="1" customFormat="1" x14ac:dyDescent="0.25">
      <c r="A54" s="1">
        <f>A50+A46+A42+A33+A25+A16</f>
        <v>23</v>
      </c>
      <c r="E54" s="77">
        <f>+E53+F53+G53</f>
        <v>23</v>
      </c>
      <c r="F54" s="77"/>
      <c r="G54" s="77"/>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79"/>
    </row>
    <row r="55" spans="1:20" x14ac:dyDescent="0.25">
      <c r="D55" s="80" t="s">
        <v>7</v>
      </c>
      <c r="E55" s="81">
        <f>+H53+K53+N53+Q53</f>
        <v>52</v>
      </c>
      <c r="F55" s="82">
        <f>+E55/$E$58</f>
        <v>0.5</v>
      </c>
      <c r="T55" s="85"/>
    </row>
    <row r="56" spans="1:20" x14ac:dyDescent="0.25">
      <c r="D56" s="80" t="s">
        <v>8</v>
      </c>
      <c r="E56" s="81">
        <f>+F53+I53+L53+O53+R53</f>
        <v>48</v>
      </c>
      <c r="F56" s="82">
        <f t="shared" ref="F56:F58" si="14">+E56/$E$58</f>
        <v>0.46153846153846156</v>
      </c>
    </row>
    <row r="57" spans="1:20" x14ac:dyDescent="0.25">
      <c r="D57" s="80" t="s">
        <v>9</v>
      </c>
      <c r="E57" s="81">
        <f>+G53+J53+M53+P53+S53</f>
        <v>4</v>
      </c>
      <c r="F57" s="82">
        <f t="shared" si="14"/>
        <v>3.8461538461538464E-2</v>
      </c>
    </row>
    <row r="58" spans="1:20" x14ac:dyDescent="0.25">
      <c r="E58" s="81">
        <f>SUM(E55:E57)</f>
        <v>104</v>
      </c>
      <c r="F58" s="82">
        <f t="shared" si="14"/>
        <v>1</v>
      </c>
    </row>
    <row r="60" spans="1:20" x14ac:dyDescent="0.25">
      <c r="D60" s="86" t="s">
        <v>48</v>
      </c>
      <c r="E60" s="87"/>
      <c r="F60" s="88">
        <f>+F55+F57</f>
        <v>0.53846153846153844</v>
      </c>
    </row>
    <row r="104" spans="1:20" x14ac:dyDescent="0.25">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row>
    <row r="105" spans="1:20" x14ac:dyDescent="0.25">
      <c r="T105"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E54:S54">
    <cfRule type="cellIs" dxfId="31" priority="2" operator="notEqual">
      <formula>$A$54</formula>
    </cfRule>
    <cfRule type="cellIs" priority="3" operator="notEqual">
      <formula>$A$54</formula>
    </cfRule>
  </conditionalFormatting>
  <conditionalFormatting sqref="T13:T53">
    <cfRule type="cellIs" dxfId="30" priority="1" operator="notEqual">
      <formula>$T$11</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50:S50 E46:S46 E13:S16">
      <formula1>1</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O9" sqref="O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7.85546875" style="83" customWidth="1"/>
    <col min="6" max="6" width="6.7109375" style="83" customWidth="1"/>
    <col min="7" max="7" width="4.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143</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144</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10065204</v>
      </c>
      <c r="F11" s="137"/>
      <c r="G11" s="138"/>
      <c r="H11" s="139">
        <v>10126093</v>
      </c>
      <c r="I11" s="140"/>
      <c r="J11" s="141"/>
      <c r="K11" s="139">
        <v>10130086</v>
      </c>
      <c r="L11" s="140"/>
      <c r="M11" s="141"/>
      <c r="N11" s="139">
        <v>10091639</v>
      </c>
      <c r="O11" s="140"/>
      <c r="P11" s="141"/>
      <c r="Q11" s="139">
        <v>4407801</v>
      </c>
      <c r="R11" s="140"/>
      <c r="S11" s="141"/>
      <c r="T11" s="25">
        <v>5</v>
      </c>
    </row>
    <row r="12" spans="1:2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170" t="s">
        <v>60</v>
      </c>
      <c r="F18" s="167"/>
      <c r="G18" s="168"/>
      <c r="H18" s="170" t="s">
        <v>60</v>
      </c>
      <c r="I18" s="167"/>
      <c r="J18" s="168"/>
      <c r="K18" s="170" t="s">
        <v>60</v>
      </c>
      <c r="L18" s="167"/>
      <c r="M18" s="168"/>
      <c r="N18" s="170" t="s">
        <v>60</v>
      </c>
      <c r="O18" s="167"/>
      <c r="P18" s="168"/>
      <c r="Q18" s="170" t="s">
        <v>60</v>
      </c>
      <c r="R18" s="167"/>
      <c r="S18" s="168"/>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v>1</v>
      </c>
      <c r="F20" s="116"/>
      <c r="G20" s="116"/>
      <c r="H20" s="116">
        <v>1</v>
      </c>
      <c r="I20" s="116"/>
      <c r="J20" s="116"/>
      <c r="K20" s="116">
        <v>1</v>
      </c>
      <c r="L20" s="116"/>
      <c r="M20" s="116"/>
      <c r="N20" s="116">
        <v>1</v>
      </c>
      <c r="O20" s="116"/>
      <c r="P20" s="116"/>
      <c r="Q20" s="116">
        <v>1</v>
      </c>
      <c r="R20" s="116"/>
      <c r="S20" s="116"/>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8"/>
      <c r="G22" s="118"/>
      <c r="H22" s="118">
        <v>1</v>
      </c>
      <c r="I22" s="118"/>
      <c r="J22" s="118"/>
      <c r="K22" s="118">
        <v>1</v>
      </c>
      <c r="L22" s="118"/>
      <c r="M22" s="118"/>
      <c r="N22" s="118">
        <v>1</v>
      </c>
      <c r="O22" s="118"/>
      <c r="P22" s="118"/>
      <c r="Q22" s="118">
        <v>1</v>
      </c>
      <c r="R22" s="118"/>
      <c r="S22" s="118"/>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8"/>
      <c r="P23" s="118"/>
      <c r="Q23" s="118">
        <v>1</v>
      </c>
      <c r="R23" s="118"/>
      <c r="S23" s="118"/>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8"/>
      <c r="P24" s="118"/>
      <c r="Q24" s="118">
        <v>1</v>
      </c>
      <c r="R24" s="118"/>
      <c r="S24" s="118"/>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8"/>
      <c r="P25" s="118"/>
      <c r="Q25" s="118">
        <v>1</v>
      </c>
      <c r="R25" s="118"/>
      <c r="S25" s="118"/>
      <c r="T25" s="29">
        <f t="shared" si="1"/>
        <v>5</v>
      </c>
    </row>
    <row r="26" spans="1:20" ht="18" customHeight="1" x14ac:dyDescent="0.2">
      <c r="B26" s="108"/>
      <c r="C26" s="109"/>
      <c r="D26" s="112" t="s">
        <v>15</v>
      </c>
      <c r="E26" s="142">
        <f>SUM(E20:E25)</f>
        <v>6</v>
      </c>
      <c r="F26" s="142">
        <f t="shared" ref="F26:S26" si="2">SUM(F20:F25)</f>
        <v>0</v>
      </c>
      <c r="G26" s="142">
        <f t="shared" si="2"/>
        <v>0</v>
      </c>
      <c r="H26" s="142">
        <f t="shared" si="2"/>
        <v>6</v>
      </c>
      <c r="I26" s="142">
        <f t="shared" si="2"/>
        <v>0</v>
      </c>
      <c r="J26" s="142">
        <f t="shared" si="2"/>
        <v>0</v>
      </c>
      <c r="K26" s="142">
        <f t="shared" si="2"/>
        <v>6</v>
      </c>
      <c r="L26" s="142">
        <f t="shared" si="2"/>
        <v>0</v>
      </c>
      <c r="M26" s="142">
        <f t="shared" si="2"/>
        <v>0</v>
      </c>
      <c r="N26" s="142">
        <f t="shared" si="2"/>
        <v>6</v>
      </c>
      <c r="O26" s="142">
        <f t="shared" si="2"/>
        <v>0</v>
      </c>
      <c r="P26" s="142">
        <f t="shared" si="2"/>
        <v>0</v>
      </c>
      <c r="Q26" s="142">
        <f t="shared" si="2"/>
        <v>6</v>
      </c>
      <c r="R26" s="142">
        <f t="shared" si="2"/>
        <v>0</v>
      </c>
      <c r="S26" s="142">
        <f t="shared" si="2"/>
        <v>0</v>
      </c>
      <c r="T26" s="29">
        <f t="shared" si="1"/>
        <v>30</v>
      </c>
    </row>
    <row r="27" spans="1:20" ht="37.5" customHeight="1" x14ac:dyDescent="0.2">
      <c r="B27" s="108"/>
      <c r="C27" s="109"/>
      <c r="D27" s="114" t="s">
        <v>16</v>
      </c>
      <c r="E27" s="120" t="s">
        <v>62</v>
      </c>
      <c r="F27" s="121"/>
      <c r="G27" s="122"/>
      <c r="H27" s="120" t="s">
        <v>62</v>
      </c>
      <c r="I27" s="121"/>
      <c r="J27" s="122"/>
      <c r="K27" s="120" t="s">
        <v>62</v>
      </c>
      <c r="L27" s="121"/>
      <c r="M27" s="122"/>
      <c r="N27" s="120" t="s">
        <v>62</v>
      </c>
      <c r="O27" s="121"/>
      <c r="P27" s="122"/>
      <c r="Q27" s="120" t="s">
        <v>62</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c r="F29" s="111">
        <v>1</v>
      </c>
      <c r="G29" s="111"/>
      <c r="H29" s="111"/>
      <c r="I29" s="111">
        <v>1</v>
      </c>
      <c r="J29" s="111"/>
      <c r="K29" s="111"/>
      <c r="L29" s="111">
        <v>1</v>
      </c>
      <c r="M29" s="111"/>
      <c r="N29" s="111"/>
      <c r="O29" s="111">
        <v>1</v>
      </c>
      <c r="P29" s="111"/>
      <c r="Q29" s="111"/>
      <c r="R29" s="111">
        <v>1</v>
      </c>
      <c r="S29" s="111"/>
      <c r="T29" s="29">
        <f t="shared" ref="T29:T34" si="3">SUM(E29:S29)</f>
        <v>5</v>
      </c>
    </row>
    <row r="30" spans="1:20" ht="48.75" customHeight="1" x14ac:dyDescent="0.2">
      <c r="A30" s="1">
        <v>2</v>
      </c>
      <c r="B30" s="108"/>
      <c r="C30" s="109"/>
      <c r="D30" s="123" t="s">
        <v>28</v>
      </c>
      <c r="E30" s="111"/>
      <c r="F30" s="111">
        <v>1</v>
      </c>
      <c r="G30" s="111"/>
      <c r="H30" s="111"/>
      <c r="I30" s="111">
        <v>1</v>
      </c>
      <c r="J30" s="111"/>
      <c r="K30" s="111"/>
      <c r="L30" s="111">
        <v>1</v>
      </c>
      <c r="M30" s="111"/>
      <c r="N30" s="111"/>
      <c r="O30" s="111">
        <v>1</v>
      </c>
      <c r="P30" s="111"/>
      <c r="Q30" s="111"/>
      <c r="R30" s="111">
        <v>1</v>
      </c>
      <c r="S30" s="111"/>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c r="R31" s="111"/>
      <c r="S31" s="111">
        <v>1</v>
      </c>
      <c r="T31" s="29">
        <f t="shared" si="3"/>
        <v>5</v>
      </c>
    </row>
    <row r="32" spans="1:20" ht="41.25" customHeight="1" x14ac:dyDescent="0.2">
      <c r="A32" s="1">
        <v>4</v>
      </c>
      <c r="B32" s="108"/>
      <c r="C32" s="109"/>
      <c r="D32" s="123" t="s">
        <v>30</v>
      </c>
      <c r="E32" s="111"/>
      <c r="F32" s="111"/>
      <c r="G32" s="111">
        <v>1</v>
      </c>
      <c r="H32" s="111"/>
      <c r="I32" s="111"/>
      <c r="J32" s="111">
        <v>1</v>
      </c>
      <c r="K32" s="111"/>
      <c r="L32" s="111"/>
      <c r="M32" s="111">
        <v>1</v>
      </c>
      <c r="N32" s="111"/>
      <c r="O32" s="111"/>
      <c r="P32" s="111">
        <v>1</v>
      </c>
      <c r="Q32" s="111"/>
      <c r="R32" s="111"/>
      <c r="S32" s="111">
        <v>1</v>
      </c>
      <c r="T32" s="29">
        <f t="shared" si="3"/>
        <v>5</v>
      </c>
    </row>
    <row r="33" spans="1:20" ht="61.5" customHeight="1" x14ac:dyDescent="0.2">
      <c r="A33" s="1">
        <v>5</v>
      </c>
      <c r="B33" s="108"/>
      <c r="C33" s="109"/>
      <c r="D33" s="123" t="s">
        <v>54</v>
      </c>
      <c r="E33" s="111">
        <v>1</v>
      </c>
      <c r="F33" s="111"/>
      <c r="G33" s="111"/>
      <c r="H33" s="111">
        <v>1</v>
      </c>
      <c r="I33" s="111"/>
      <c r="J33" s="111"/>
      <c r="K33" s="111">
        <v>1</v>
      </c>
      <c r="L33" s="111"/>
      <c r="M33" s="111"/>
      <c r="N33" s="111">
        <v>1</v>
      </c>
      <c r="O33" s="111"/>
      <c r="P33" s="111"/>
      <c r="Q33" s="111">
        <v>1</v>
      </c>
      <c r="R33" s="111"/>
      <c r="S33" s="111"/>
      <c r="T33" s="29">
        <f t="shared" si="3"/>
        <v>5</v>
      </c>
    </row>
    <row r="34" spans="1:20" ht="18" customHeight="1" x14ac:dyDescent="0.2">
      <c r="B34" s="108"/>
      <c r="C34" s="109"/>
      <c r="D34" s="112" t="s">
        <v>15</v>
      </c>
      <c r="E34" s="142">
        <f>SUM(E29:E33)</f>
        <v>1</v>
      </c>
      <c r="F34" s="142">
        <f t="shared" ref="F34:S34" si="4">SUM(F29:F33)</f>
        <v>2</v>
      </c>
      <c r="G34" s="142">
        <f t="shared" si="4"/>
        <v>2</v>
      </c>
      <c r="H34" s="142">
        <f t="shared" si="4"/>
        <v>1</v>
      </c>
      <c r="I34" s="142">
        <f t="shared" si="4"/>
        <v>2</v>
      </c>
      <c r="J34" s="142">
        <f t="shared" si="4"/>
        <v>2</v>
      </c>
      <c r="K34" s="142">
        <f t="shared" si="4"/>
        <v>1</v>
      </c>
      <c r="L34" s="142">
        <f t="shared" si="4"/>
        <v>2</v>
      </c>
      <c r="M34" s="142">
        <f t="shared" si="4"/>
        <v>2</v>
      </c>
      <c r="N34" s="142">
        <f t="shared" si="4"/>
        <v>1</v>
      </c>
      <c r="O34" s="142">
        <f t="shared" si="4"/>
        <v>2</v>
      </c>
      <c r="P34" s="142">
        <f t="shared" si="4"/>
        <v>2</v>
      </c>
      <c r="Q34" s="142">
        <f t="shared" si="4"/>
        <v>1</v>
      </c>
      <c r="R34" s="142">
        <f t="shared" si="4"/>
        <v>2</v>
      </c>
      <c r="S34" s="142">
        <f t="shared" si="4"/>
        <v>2</v>
      </c>
      <c r="T34" s="29">
        <f t="shared" si="3"/>
        <v>25</v>
      </c>
    </row>
    <row r="35" spans="1:20" ht="37.5" customHeight="1" x14ac:dyDescent="0.2">
      <c r="B35" s="108"/>
      <c r="C35" s="109"/>
      <c r="D35" s="114" t="s">
        <v>16</v>
      </c>
      <c r="E35" s="124" t="s">
        <v>145</v>
      </c>
      <c r="F35" s="145"/>
      <c r="G35" s="146"/>
      <c r="H35" s="124" t="s">
        <v>145</v>
      </c>
      <c r="I35" s="145"/>
      <c r="J35" s="146"/>
      <c r="K35" s="124" t="s">
        <v>145</v>
      </c>
      <c r="L35" s="145"/>
      <c r="M35" s="146"/>
      <c r="N35" s="124" t="s">
        <v>145</v>
      </c>
      <c r="O35" s="145"/>
      <c r="P35" s="146"/>
      <c r="Q35" s="124" t="s">
        <v>145</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c r="F37" s="127">
        <v>1</v>
      </c>
      <c r="G37" s="148"/>
      <c r="H37" s="147"/>
      <c r="I37" s="127">
        <v>1</v>
      </c>
      <c r="J37" s="148"/>
      <c r="K37" s="147"/>
      <c r="L37" s="127">
        <v>1</v>
      </c>
      <c r="M37" s="148"/>
      <c r="N37" s="147"/>
      <c r="O37" s="127">
        <v>1</v>
      </c>
      <c r="P37" s="148"/>
      <c r="Q37" s="147"/>
      <c r="R37" s="127">
        <v>1</v>
      </c>
      <c r="S37" s="148"/>
      <c r="T37" s="29">
        <f t="shared" ref="T37:T43" si="5">SUM(E37:S37)</f>
        <v>5</v>
      </c>
    </row>
    <row r="38" spans="1:20" ht="57" customHeight="1" x14ac:dyDescent="0.2">
      <c r="A38" s="1">
        <v>2</v>
      </c>
      <c r="B38" s="108"/>
      <c r="C38" s="109"/>
      <c r="D38" s="123" t="s">
        <v>35</v>
      </c>
      <c r="E38" s="116"/>
      <c r="F38" s="116">
        <v>1</v>
      </c>
      <c r="G38" s="116"/>
      <c r="H38" s="116"/>
      <c r="I38" s="116">
        <v>1</v>
      </c>
      <c r="J38" s="116"/>
      <c r="K38" s="116"/>
      <c r="L38" s="116">
        <v>1</v>
      </c>
      <c r="M38" s="116"/>
      <c r="N38" s="116"/>
      <c r="O38" s="116">
        <v>1</v>
      </c>
      <c r="P38" s="116"/>
      <c r="Q38" s="116"/>
      <c r="R38" s="116">
        <v>1</v>
      </c>
      <c r="S38" s="116"/>
      <c r="T38" s="29">
        <f t="shared" si="5"/>
        <v>5</v>
      </c>
    </row>
    <row r="39" spans="1:20" ht="78.75" customHeight="1" x14ac:dyDescent="0.2">
      <c r="A39" s="1">
        <v>3</v>
      </c>
      <c r="B39" s="108"/>
      <c r="C39" s="109"/>
      <c r="D39" s="123" t="s">
        <v>65</v>
      </c>
      <c r="E39" s="118">
        <v>1</v>
      </c>
      <c r="F39" s="118"/>
      <c r="G39" s="118"/>
      <c r="H39" s="118">
        <v>1</v>
      </c>
      <c r="I39" s="118"/>
      <c r="J39" s="118"/>
      <c r="K39" s="118">
        <v>1</v>
      </c>
      <c r="L39" s="118"/>
      <c r="M39" s="118"/>
      <c r="N39" s="118">
        <v>1</v>
      </c>
      <c r="O39" s="118"/>
      <c r="P39" s="118"/>
      <c r="Q39" s="118">
        <v>1</v>
      </c>
      <c r="R39" s="118"/>
      <c r="S39" s="118"/>
      <c r="T39" s="29">
        <f t="shared" si="5"/>
        <v>5</v>
      </c>
    </row>
    <row r="40" spans="1:20" ht="70.5" customHeight="1" x14ac:dyDescent="0.2">
      <c r="A40" s="1">
        <v>4</v>
      </c>
      <c r="B40" s="108"/>
      <c r="C40" s="109"/>
      <c r="D40" s="123" t="s">
        <v>37</v>
      </c>
      <c r="E40" s="118"/>
      <c r="F40" s="118">
        <v>1</v>
      </c>
      <c r="G40" s="118"/>
      <c r="H40" s="118"/>
      <c r="I40" s="118">
        <v>1</v>
      </c>
      <c r="J40" s="118"/>
      <c r="K40" s="118"/>
      <c r="L40" s="118">
        <v>1</v>
      </c>
      <c r="M40" s="118"/>
      <c r="N40" s="118"/>
      <c r="O40" s="118">
        <v>1</v>
      </c>
      <c r="P40" s="118"/>
      <c r="Q40" s="118"/>
      <c r="R40" s="118">
        <v>1</v>
      </c>
      <c r="S40" s="118"/>
      <c r="T40" s="29">
        <f t="shared" si="5"/>
        <v>5</v>
      </c>
    </row>
    <row r="41" spans="1:20" ht="87.75" customHeight="1" x14ac:dyDescent="0.2">
      <c r="A41" s="1">
        <v>5</v>
      </c>
      <c r="B41" s="108"/>
      <c r="C41" s="109"/>
      <c r="D41" s="123" t="s">
        <v>38</v>
      </c>
      <c r="E41" s="118"/>
      <c r="F41" s="118"/>
      <c r="G41" s="118">
        <v>1</v>
      </c>
      <c r="H41" s="118"/>
      <c r="I41" s="118"/>
      <c r="J41" s="118">
        <v>1</v>
      </c>
      <c r="K41" s="118"/>
      <c r="L41" s="118"/>
      <c r="M41" s="118">
        <v>1</v>
      </c>
      <c r="N41" s="118"/>
      <c r="O41" s="118"/>
      <c r="P41" s="118">
        <v>1</v>
      </c>
      <c r="Q41" s="118"/>
      <c r="R41" s="118"/>
      <c r="S41" s="118">
        <v>1</v>
      </c>
      <c r="T41" s="29">
        <f t="shared" si="5"/>
        <v>5</v>
      </c>
    </row>
    <row r="42" spans="1:20" ht="66.75" customHeight="1" x14ac:dyDescent="0.2">
      <c r="A42" s="1">
        <v>6</v>
      </c>
      <c r="B42" s="108"/>
      <c r="C42" s="109"/>
      <c r="D42" s="123" t="s">
        <v>39</v>
      </c>
      <c r="E42" s="118">
        <v>1</v>
      </c>
      <c r="F42" s="118"/>
      <c r="G42" s="118"/>
      <c r="H42" s="118">
        <v>1</v>
      </c>
      <c r="I42" s="118"/>
      <c r="J42" s="118"/>
      <c r="K42" s="118">
        <v>1</v>
      </c>
      <c r="L42" s="118"/>
      <c r="M42" s="118"/>
      <c r="N42" s="118">
        <v>1</v>
      </c>
      <c r="O42" s="118"/>
      <c r="P42" s="118"/>
      <c r="Q42" s="118">
        <v>1</v>
      </c>
      <c r="R42" s="118"/>
      <c r="S42" s="118"/>
      <c r="T42" s="29">
        <f t="shared" si="5"/>
        <v>5</v>
      </c>
    </row>
    <row r="43" spans="1:20" ht="18" customHeight="1" x14ac:dyDescent="0.2">
      <c r="B43" s="108"/>
      <c r="C43" s="109"/>
      <c r="D43" s="112" t="s">
        <v>15</v>
      </c>
      <c r="E43" s="149">
        <f>SUM(E37:E42)</f>
        <v>2</v>
      </c>
      <c r="F43" s="149">
        <f t="shared" ref="F43:S43" si="6">SUM(F37:F42)</f>
        <v>3</v>
      </c>
      <c r="G43" s="149">
        <f t="shared" si="6"/>
        <v>1</v>
      </c>
      <c r="H43" s="149">
        <f t="shared" si="6"/>
        <v>2</v>
      </c>
      <c r="I43" s="149">
        <f t="shared" si="6"/>
        <v>3</v>
      </c>
      <c r="J43" s="149">
        <f t="shared" si="6"/>
        <v>1</v>
      </c>
      <c r="K43" s="149">
        <f t="shared" si="6"/>
        <v>2</v>
      </c>
      <c r="L43" s="149">
        <f t="shared" si="6"/>
        <v>3</v>
      </c>
      <c r="M43" s="149">
        <f t="shared" si="6"/>
        <v>1</v>
      </c>
      <c r="N43" s="149">
        <f t="shared" si="6"/>
        <v>2</v>
      </c>
      <c r="O43" s="149">
        <f t="shared" si="6"/>
        <v>3</v>
      </c>
      <c r="P43" s="149">
        <f t="shared" si="6"/>
        <v>1</v>
      </c>
      <c r="Q43" s="149">
        <f t="shared" si="6"/>
        <v>2</v>
      </c>
      <c r="R43" s="149">
        <f t="shared" si="6"/>
        <v>3</v>
      </c>
      <c r="S43" s="149">
        <f t="shared" si="6"/>
        <v>1</v>
      </c>
      <c r="T43" s="65">
        <f t="shared" si="5"/>
        <v>30</v>
      </c>
    </row>
    <row r="44" spans="1:20" ht="37.5" customHeight="1" x14ac:dyDescent="0.2">
      <c r="B44" s="108"/>
      <c r="C44" s="109"/>
      <c r="D44" s="114" t="s">
        <v>16</v>
      </c>
      <c r="E44" s="66" t="s">
        <v>146</v>
      </c>
      <c r="F44" s="67"/>
      <c r="G44" s="68"/>
      <c r="H44" s="66" t="s">
        <v>146</v>
      </c>
      <c r="I44" s="67"/>
      <c r="J44" s="68"/>
      <c r="K44" s="66" t="s">
        <v>146</v>
      </c>
      <c r="L44" s="67"/>
      <c r="M44" s="68"/>
      <c r="N44" s="66" t="s">
        <v>146</v>
      </c>
      <c r="O44" s="67"/>
      <c r="P44" s="68"/>
      <c r="Q44" s="66" t="s">
        <v>146</v>
      </c>
      <c r="R44" s="67"/>
      <c r="S44" s="68"/>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v>1</v>
      </c>
      <c r="F46" s="118"/>
      <c r="G46" s="118"/>
      <c r="H46" s="118">
        <v>1</v>
      </c>
      <c r="I46" s="118"/>
      <c r="J46" s="118"/>
      <c r="K46" s="118">
        <v>1</v>
      </c>
      <c r="L46" s="118"/>
      <c r="M46" s="118"/>
      <c r="N46" s="118">
        <v>1</v>
      </c>
      <c r="O46" s="118"/>
      <c r="P46" s="118"/>
      <c r="Q46" s="118">
        <v>1</v>
      </c>
      <c r="R46" s="118"/>
      <c r="S46" s="118"/>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95</v>
      </c>
      <c r="F48" s="42"/>
      <c r="G48" s="43"/>
      <c r="H48" s="41" t="s">
        <v>95</v>
      </c>
      <c r="I48" s="42"/>
      <c r="J48" s="43"/>
      <c r="K48" s="41" t="s">
        <v>95</v>
      </c>
      <c r="L48" s="42"/>
      <c r="M48" s="43"/>
      <c r="N48" s="41" t="s">
        <v>95</v>
      </c>
      <c r="O48" s="42"/>
      <c r="P48" s="43"/>
      <c r="Q48" s="41" t="s">
        <v>95</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c r="F50" s="118"/>
      <c r="G50" s="118">
        <v>1</v>
      </c>
      <c r="H50" s="118"/>
      <c r="I50" s="118"/>
      <c r="J50" s="118">
        <v>1</v>
      </c>
      <c r="K50" s="118"/>
      <c r="L50" s="118"/>
      <c r="M50" s="118">
        <v>1</v>
      </c>
      <c r="N50" s="118"/>
      <c r="O50" s="118"/>
      <c r="P50" s="118">
        <v>1</v>
      </c>
      <c r="Q50" s="118"/>
      <c r="R50" s="118"/>
      <c r="S50" s="118">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0</v>
      </c>
      <c r="I51" s="152">
        <f t="shared" si="8"/>
        <v>0</v>
      </c>
      <c r="J51" s="152">
        <f t="shared" si="8"/>
        <v>1</v>
      </c>
      <c r="K51" s="152">
        <f t="shared" si="8"/>
        <v>0</v>
      </c>
      <c r="L51" s="152">
        <f t="shared" si="8"/>
        <v>0</v>
      </c>
      <c r="M51" s="152">
        <f t="shared" si="8"/>
        <v>1</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173" t="s">
        <v>147</v>
      </c>
      <c r="F52" s="174"/>
      <c r="G52" s="175"/>
      <c r="H52" s="173" t="s">
        <v>147</v>
      </c>
      <c r="I52" s="174"/>
      <c r="J52" s="175"/>
      <c r="K52" s="173" t="s">
        <v>147</v>
      </c>
      <c r="L52" s="174"/>
      <c r="M52" s="175"/>
      <c r="N52" s="173" t="s">
        <v>147</v>
      </c>
      <c r="O52" s="174"/>
      <c r="P52" s="175"/>
      <c r="Q52" s="173" t="s">
        <v>147</v>
      </c>
      <c r="R52" s="174"/>
      <c r="S52" s="175"/>
      <c r="T52" s="29"/>
    </row>
    <row r="53" spans="1:20" x14ac:dyDescent="0.25">
      <c r="E53" s="76">
        <f t="shared" ref="E53:S53" si="9">+E51+E47+E43+E34+E26+E17</f>
        <v>14</v>
      </c>
      <c r="F53" s="76">
        <f t="shared" si="9"/>
        <v>5</v>
      </c>
      <c r="G53" s="76">
        <f t="shared" si="9"/>
        <v>4</v>
      </c>
      <c r="H53" s="76">
        <f t="shared" si="9"/>
        <v>14</v>
      </c>
      <c r="I53" s="76">
        <f t="shared" si="9"/>
        <v>5</v>
      </c>
      <c r="J53" s="76">
        <f t="shared" si="9"/>
        <v>4</v>
      </c>
      <c r="K53" s="76">
        <f t="shared" si="9"/>
        <v>14</v>
      </c>
      <c r="L53" s="76">
        <f t="shared" si="9"/>
        <v>5</v>
      </c>
      <c r="M53" s="76">
        <f t="shared" si="9"/>
        <v>4</v>
      </c>
      <c r="N53" s="76">
        <f t="shared" si="9"/>
        <v>14</v>
      </c>
      <c r="O53" s="76">
        <f t="shared" si="9"/>
        <v>5</v>
      </c>
      <c r="P53" s="76">
        <f t="shared" si="9"/>
        <v>4</v>
      </c>
      <c r="Q53" s="76">
        <f t="shared" si="9"/>
        <v>14</v>
      </c>
      <c r="R53" s="76">
        <f t="shared" si="9"/>
        <v>5</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56</v>
      </c>
      <c r="F55" s="82">
        <f>+E55/$E$58</f>
        <v>0.5544554455445545</v>
      </c>
    </row>
    <row r="56" spans="1:20" x14ac:dyDescent="0.25">
      <c r="D56" s="80" t="s">
        <v>8</v>
      </c>
      <c r="E56" s="81">
        <f>+F53+I53+L53+O53+R53</f>
        <v>25</v>
      </c>
      <c r="F56" s="82">
        <f t="shared" ref="F56:F58" si="14">+E56/$E$58</f>
        <v>0.24752475247524752</v>
      </c>
    </row>
    <row r="57" spans="1:20" x14ac:dyDescent="0.25">
      <c r="D57" s="80" t="s">
        <v>9</v>
      </c>
      <c r="E57" s="81">
        <f>+G53+J53+M53+P53+S53</f>
        <v>20</v>
      </c>
      <c r="F57" s="82">
        <f t="shared" si="14"/>
        <v>0.19801980198019803</v>
      </c>
    </row>
    <row r="58" spans="1:20" x14ac:dyDescent="0.25">
      <c r="E58" s="81">
        <f>SUM(E55:E57)</f>
        <v>101</v>
      </c>
      <c r="F58" s="82">
        <f t="shared" si="14"/>
        <v>1</v>
      </c>
    </row>
    <row r="60" spans="1:20" x14ac:dyDescent="0.25">
      <c r="D60" s="86" t="s">
        <v>48</v>
      </c>
      <c r="E60" s="87"/>
      <c r="F60" s="88">
        <f>+F55+F57</f>
        <v>0.75247524752475248</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3" priority="1" operator="notEqual">
      <formula>$T$11</formula>
    </cfRule>
  </conditionalFormatting>
  <conditionalFormatting sqref="E54:S54">
    <cfRule type="cellIs" dxfId="1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N9" sqref="N9"/>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s="17" customFormat="1" ht="12.75" x14ac:dyDescent="0.2">
      <c r="A7" s="16"/>
      <c r="C7" s="18" t="s">
        <v>148</v>
      </c>
      <c r="D7" s="18"/>
      <c r="E7" s="18"/>
      <c r="T7" s="176"/>
    </row>
    <row r="8" spans="1:20" s="17" customFormat="1" ht="14.25" customHeight="1" x14ac:dyDescent="0.2">
      <c r="A8" s="16"/>
      <c r="C8" s="20" t="s">
        <v>149</v>
      </c>
      <c r="D8" s="20"/>
      <c r="E8" s="20"/>
      <c r="T8" s="176"/>
    </row>
    <row r="9" spans="1:20" s="17" customFormat="1" ht="12.75" x14ac:dyDescent="0.2">
      <c r="A9" s="16"/>
      <c r="C9" s="21" t="s">
        <v>150</v>
      </c>
      <c r="D9" s="21"/>
      <c r="E9" s="21"/>
      <c r="T9" s="176"/>
    </row>
    <row r="10" spans="1:20" s="17" customFormat="1" ht="12.75" x14ac:dyDescent="0.2">
      <c r="A10" s="16"/>
      <c r="C10" s="21" t="s">
        <v>151</v>
      </c>
      <c r="D10" s="21"/>
      <c r="E10" s="21"/>
      <c r="T10" s="176"/>
    </row>
    <row r="11" spans="1:20" ht="46.5" customHeight="1" x14ac:dyDescent="0.2">
      <c r="B11" s="22"/>
      <c r="C11" s="22"/>
      <c r="D11" s="23" t="s">
        <v>5</v>
      </c>
      <c r="E11" s="24">
        <v>10132135</v>
      </c>
      <c r="F11" s="24"/>
      <c r="G11" s="24"/>
      <c r="H11" s="24">
        <v>10114600</v>
      </c>
      <c r="I11" s="24"/>
      <c r="J11" s="24"/>
      <c r="K11" s="24">
        <v>93378230</v>
      </c>
      <c r="L11" s="24"/>
      <c r="M11" s="24"/>
      <c r="N11" s="24">
        <v>13827306</v>
      </c>
      <c r="O11" s="24"/>
      <c r="P11" s="24"/>
      <c r="Q11" s="24">
        <v>4383385</v>
      </c>
      <c r="R11" s="24"/>
      <c r="S11" s="24"/>
      <c r="T11" s="177">
        <v>5</v>
      </c>
    </row>
    <row r="12" spans="1:20" ht="30" x14ac:dyDescent="0.2">
      <c r="B12" s="22"/>
      <c r="C12" s="22"/>
      <c r="D12" s="23"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178"/>
    </row>
    <row r="13" spans="1:20" ht="41.25" customHeight="1" x14ac:dyDescent="0.2">
      <c r="A13" s="1">
        <v>1</v>
      </c>
      <c r="B13" s="30" t="s">
        <v>10</v>
      </c>
      <c r="C13" s="31"/>
      <c r="D13" s="32" t="s">
        <v>11</v>
      </c>
      <c r="E13" s="37">
        <v>1</v>
      </c>
      <c r="F13" s="37"/>
      <c r="G13" s="37"/>
      <c r="H13" s="37">
        <v>1</v>
      </c>
      <c r="I13" s="37"/>
      <c r="J13" s="37"/>
      <c r="K13" s="37">
        <v>1</v>
      </c>
      <c r="L13" s="37"/>
      <c r="M13" s="37"/>
      <c r="N13" s="37">
        <v>1</v>
      </c>
      <c r="O13" s="37"/>
      <c r="P13" s="37"/>
      <c r="Q13" s="37">
        <v>1</v>
      </c>
      <c r="R13" s="37"/>
      <c r="S13" s="37"/>
      <c r="T13" s="178">
        <f>SUM(E13:S13)</f>
        <v>5</v>
      </c>
    </row>
    <row r="14" spans="1:20" ht="54" customHeight="1" x14ac:dyDescent="0.2">
      <c r="A14" s="1">
        <v>2</v>
      </c>
      <c r="B14" s="34"/>
      <c r="C14" s="35"/>
      <c r="D14" s="36" t="s">
        <v>12</v>
      </c>
      <c r="E14" s="37">
        <v>1</v>
      </c>
      <c r="F14" s="37"/>
      <c r="G14" s="37"/>
      <c r="H14" s="37">
        <v>1</v>
      </c>
      <c r="I14" s="37"/>
      <c r="J14" s="37"/>
      <c r="K14" s="37">
        <v>1</v>
      </c>
      <c r="L14" s="37"/>
      <c r="M14" s="37"/>
      <c r="N14" s="37">
        <v>1</v>
      </c>
      <c r="O14" s="37"/>
      <c r="P14" s="37"/>
      <c r="Q14" s="37">
        <v>1</v>
      </c>
      <c r="R14" s="37"/>
      <c r="S14" s="37"/>
      <c r="T14" s="178">
        <f>SUM(E14:S14)</f>
        <v>5</v>
      </c>
    </row>
    <row r="15" spans="1:20" ht="51" customHeight="1" x14ac:dyDescent="0.2">
      <c r="A15" s="1">
        <v>3</v>
      </c>
      <c r="B15" s="34"/>
      <c r="C15" s="35"/>
      <c r="D15" s="36" t="s">
        <v>13</v>
      </c>
      <c r="E15" s="37"/>
      <c r="F15" s="37">
        <v>1</v>
      </c>
      <c r="G15" s="37"/>
      <c r="H15" s="37"/>
      <c r="I15" s="37">
        <v>1</v>
      </c>
      <c r="J15" s="37"/>
      <c r="K15" s="37"/>
      <c r="L15" s="37">
        <v>1</v>
      </c>
      <c r="M15" s="37"/>
      <c r="N15" s="37"/>
      <c r="O15" s="37">
        <v>1</v>
      </c>
      <c r="P15" s="37"/>
      <c r="Q15" s="37"/>
      <c r="R15" s="37">
        <v>1</v>
      </c>
      <c r="S15" s="37"/>
      <c r="T15" s="178">
        <f>SUM(E15:S15)</f>
        <v>5</v>
      </c>
    </row>
    <row r="16" spans="1:20" ht="38.25" customHeight="1" x14ac:dyDescent="0.2">
      <c r="A16" s="1">
        <v>4</v>
      </c>
      <c r="B16" s="34"/>
      <c r="C16" s="35"/>
      <c r="D16" s="32" t="s">
        <v>14</v>
      </c>
      <c r="E16" s="37"/>
      <c r="F16" s="37">
        <v>1</v>
      </c>
      <c r="G16" s="37"/>
      <c r="H16" s="37"/>
      <c r="I16" s="37">
        <v>1</v>
      </c>
      <c r="J16" s="37"/>
      <c r="K16" s="37"/>
      <c r="L16" s="37">
        <v>1</v>
      </c>
      <c r="M16" s="37"/>
      <c r="N16" s="37"/>
      <c r="O16" s="37">
        <v>1</v>
      </c>
      <c r="P16" s="37"/>
      <c r="Q16" s="37"/>
      <c r="R16" s="37">
        <v>1</v>
      </c>
      <c r="S16" s="37"/>
      <c r="T16" s="178">
        <f>SUM(E16:S16)</f>
        <v>5</v>
      </c>
    </row>
    <row r="17" spans="1:20" ht="18" customHeight="1" x14ac:dyDescent="0.2">
      <c r="B17" s="34"/>
      <c r="C17" s="35"/>
      <c r="D17" s="38" t="s">
        <v>15</v>
      </c>
      <c r="E17" s="39">
        <f>SUM(E13:E16)</f>
        <v>2</v>
      </c>
      <c r="F17" s="39">
        <f t="shared" ref="F17:S17" si="0">SUM(F13:F16)</f>
        <v>2</v>
      </c>
      <c r="G17" s="39">
        <f t="shared" si="0"/>
        <v>0</v>
      </c>
      <c r="H17" s="39">
        <f t="shared" si="0"/>
        <v>2</v>
      </c>
      <c r="I17" s="39">
        <f t="shared" si="0"/>
        <v>2</v>
      </c>
      <c r="J17" s="39">
        <f t="shared" si="0"/>
        <v>0</v>
      </c>
      <c r="K17" s="39">
        <f t="shared" si="0"/>
        <v>2</v>
      </c>
      <c r="L17" s="39">
        <f t="shared" si="0"/>
        <v>2</v>
      </c>
      <c r="M17" s="39">
        <f t="shared" si="0"/>
        <v>0</v>
      </c>
      <c r="N17" s="39">
        <f t="shared" si="0"/>
        <v>2</v>
      </c>
      <c r="O17" s="39">
        <f t="shared" si="0"/>
        <v>2</v>
      </c>
      <c r="P17" s="39">
        <f t="shared" si="0"/>
        <v>0</v>
      </c>
      <c r="Q17" s="39">
        <f t="shared" si="0"/>
        <v>2</v>
      </c>
      <c r="R17" s="39">
        <f t="shared" si="0"/>
        <v>2</v>
      </c>
      <c r="S17" s="39">
        <f t="shared" si="0"/>
        <v>0</v>
      </c>
      <c r="T17" s="178">
        <f>SUM(E17:S17)</f>
        <v>20</v>
      </c>
    </row>
    <row r="18" spans="1:20" ht="37.5" customHeight="1" x14ac:dyDescent="0.2">
      <c r="B18" s="34"/>
      <c r="C18" s="35"/>
      <c r="D18" s="40" t="s">
        <v>16</v>
      </c>
      <c r="E18" s="41" t="s">
        <v>152</v>
      </c>
      <c r="F18" s="42"/>
      <c r="G18" s="43"/>
      <c r="H18" s="41" t="s">
        <v>152</v>
      </c>
      <c r="I18" s="42"/>
      <c r="J18" s="43"/>
      <c r="K18" s="41" t="s">
        <v>152</v>
      </c>
      <c r="L18" s="42"/>
      <c r="M18" s="43"/>
      <c r="N18" s="41" t="s">
        <v>152</v>
      </c>
      <c r="O18" s="42"/>
      <c r="P18" s="43"/>
      <c r="Q18" s="41" t="s">
        <v>152</v>
      </c>
      <c r="R18" s="42"/>
      <c r="S18" s="43"/>
      <c r="T18" s="178"/>
    </row>
    <row r="19" spans="1:20" ht="18" customHeight="1" x14ac:dyDescent="0.2">
      <c r="B19" s="34" t="s">
        <v>18</v>
      </c>
      <c r="C19" s="35"/>
      <c r="D19" s="40"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178">
        <v>5</v>
      </c>
    </row>
    <row r="20" spans="1:20" s="50" customFormat="1" ht="77.25" customHeight="1" x14ac:dyDescent="0.2">
      <c r="A20" s="47">
        <v>1</v>
      </c>
      <c r="B20" s="34"/>
      <c r="C20" s="35"/>
      <c r="D20" s="48" t="s">
        <v>19</v>
      </c>
      <c r="E20" s="49">
        <v>1</v>
      </c>
      <c r="F20" s="49"/>
      <c r="G20" s="49"/>
      <c r="H20" s="49"/>
      <c r="I20" s="49">
        <v>1</v>
      </c>
      <c r="J20" s="49"/>
      <c r="K20" s="49">
        <v>1</v>
      </c>
      <c r="L20" s="49"/>
      <c r="M20" s="49"/>
      <c r="N20" s="49">
        <v>1</v>
      </c>
      <c r="O20" s="49"/>
      <c r="P20" s="49"/>
      <c r="Q20" s="49">
        <v>1</v>
      </c>
      <c r="R20" s="49"/>
      <c r="S20" s="49"/>
      <c r="T20" s="178">
        <f t="shared" ref="T20:T26" si="1">SUM(E20:S20)</f>
        <v>5</v>
      </c>
    </row>
    <row r="21" spans="1:20" ht="81" customHeight="1" x14ac:dyDescent="0.2">
      <c r="A21" s="1">
        <v>2</v>
      </c>
      <c r="B21" s="34"/>
      <c r="C21" s="35"/>
      <c r="D21" s="51" t="s">
        <v>20</v>
      </c>
      <c r="E21" s="52">
        <v>1</v>
      </c>
      <c r="F21" s="179"/>
      <c r="G21" s="179"/>
      <c r="H21" s="52">
        <v>1</v>
      </c>
      <c r="I21" s="179"/>
      <c r="J21" s="179"/>
      <c r="K21" s="52">
        <v>1</v>
      </c>
      <c r="L21" s="179"/>
      <c r="M21" s="179"/>
      <c r="N21" s="52">
        <v>1</v>
      </c>
      <c r="O21" s="179"/>
      <c r="P21" s="179"/>
      <c r="Q21" s="52">
        <v>1</v>
      </c>
      <c r="R21" s="179"/>
      <c r="S21" s="179"/>
      <c r="T21" s="178">
        <f t="shared" si="1"/>
        <v>5</v>
      </c>
    </row>
    <row r="22" spans="1:20" ht="50.25" customHeight="1" x14ac:dyDescent="0.2">
      <c r="A22" s="1">
        <v>3</v>
      </c>
      <c r="B22" s="34"/>
      <c r="C22" s="35"/>
      <c r="D22" s="51" t="s">
        <v>21</v>
      </c>
      <c r="E22" s="52">
        <v>1</v>
      </c>
      <c r="F22" s="52"/>
      <c r="G22" s="52"/>
      <c r="H22" s="52">
        <v>1</v>
      </c>
      <c r="I22" s="52"/>
      <c r="J22" s="52"/>
      <c r="K22" s="52">
        <v>1</v>
      </c>
      <c r="L22" s="52"/>
      <c r="M22" s="52"/>
      <c r="N22" s="52">
        <v>1</v>
      </c>
      <c r="O22" s="52"/>
      <c r="P22" s="52"/>
      <c r="Q22" s="52">
        <v>1</v>
      </c>
      <c r="R22" s="52"/>
      <c r="S22" s="52"/>
      <c r="T22" s="178">
        <f t="shared" si="1"/>
        <v>5</v>
      </c>
    </row>
    <row r="23" spans="1:20" ht="50.25" customHeight="1" x14ac:dyDescent="0.2">
      <c r="A23" s="1">
        <v>4</v>
      </c>
      <c r="B23" s="34"/>
      <c r="C23" s="35"/>
      <c r="D23" s="51" t="s">
        <v>22</v>
      </c>
      <c r="E23" s="52">
        <v>1</v>
      </c>
      <c r="F23" s="52"/>
      <c r="G23" s="52"/>
      <c r="H23" s="52">
        <v>1</v>
      </c>
      <c r="I23" s="52"/>
      <c r="J23" s="52"/>
      <c r="K23" s="52">
        <v>1</v>
      </c>
      <c r="L23" s="52"/>
      <c r="M23" s="52"/>
      <c r="N23" s="52">
        <v>1</v>
      </c>
      <c r="O23" s="52"/>
      <c r="P23" s="52"/>
      <c r="Q23" s="52">
        <v>1</v>
      </c>
      <c r="R23" s="52"/>
      <c r="S23" s="52"/>
      <c r="T23" s="178">
        <f t="shared" si="1"/>
        <v>5</v>
      </c>
    </row>
    <row r="24" spans="1:20" ht="52.5" customHeight="1" x14ac:dyDescent="0.2">
      <c r="A24" s="1">
        <v>5</v>
      </c>
      <c r="B24" s="34"/>
      <c r="C24" s="35"/>
      <c r="D24" s="51" t="s">
        <v>23</v>
      </c>
      <c r="E24" s="52">
        <v>1</v>
      </c>
      <c r="F24" s="52"/>
      <c r="G24" s="52"/>
      <c r="H24" s="52">
        <v>1</v>
      </c>
      <c r="I24" s="52"/>
      <c r="J24" s="52"/>
      <c r="K24" s="52">
        <v>1</v>
      </c>
      <c r="L24" s="52"/>
      <c r="M24" s="52"/>
      <c r="N24" s="52">
        <v>1</v>
      </c>
      <c r="O24" s="52"/>
      <c r="P24" s="52"/>
      <c r="Q24" s="52">
        <v>1</v>
      </c>
      <c r="R24" s="52"/>
      <c r="S24" s="52"/>
      <c r="T24" s="178">
        <f t="shared" si="1"/>
        <v>5</v>
      </c>
    </row>
    <row r="25" spans="1:20" ht="56.25" customHeight="1" x14ac:dyDescent="0.2">
      <c r="A25" s="1">
        <v>6</v>
      </c>
      <c r="B25" s="34"/>
      <c r="C25" s="35"/>
      <c r="D25" s="51" t="s">
        <v>24</v>
      </c>
      <c r="E25" s="52">
        <v>1</v>
      </c>
      <c r="F25" s="52"/>
      <c r="G25" s="52"/>
      <c r="H25" s="52">
        <v>1</v>
      </c>
      <c r="I25" s="52"/>
      <c r="J25" s="52"/>
      <c r="K25" s="52">
        <v>1</v>
      </c>
      <c r="L25" s="52"/>
      <c r="M25" s="52"/>
      <c r="N25" s="52">
        <v>1</v>
      </c>
      <c r="O25" s="52"/>
      <c r="P25" s="52"/>
      <c r="Q25" s="52">
        <v>1</v>
      </c>
      <c r="R25" s="52"/>
      <c r="S25" s="52"/>
      <c r="T25" s="178">
        <f t="shared" si="1"/>
        <v>5</v>
      </c>
    </row>
    <row r="26" spans="1:20" ht="18" customHeight="1" x14ac:dyDescent="0.2">
      <c r="B26" s="34"/>
      <c r="C26" s="35"/>
      <c r="D26" s="38" t="s">
        <v>15</v>
      </c>
      <c r="E26" s="180">
        <f>SUM(E20:E25)</f>
        <v>6</v>
      </c>
      <c r="F26" s="180">
        <f t="shared" ref="F26:S26" si="2">SUM(F20:F25)</f>
        <v>0</v>
      </c>
      <c r="G26" s="180">
        <f t="shared" si="2"/>
        <v>0</v>
      </c>
      <c r="H26" s="180">
        <f t="shared" si="2"/>
        <v>5</v>
      </c>
      <c r="I26" s="180">
        <f t="shared" si="2"/>
        <v>1</v>
      </c>
      <c r="J26" s="180">
        <f t="shared" si="2"/>
        <v>0</v>
      </c>
      <c r="K26" s="180">
        <f t="shared" si="2"/>
        <v>6</v>
      </c>
      <c r="L26" s="180">
        <f t="shared" si="2"/>
        <v>0</v>
      </c>
      <c r="M26" s="180">
        <f t="shared" si="2"/>
        <v>0</v>
      </c>
      <c r="N26" s="180">
        <f t="shared" si="2"/>
        <v>6</v>
      </c>
      <c r="O26" s="180">
        <f t="shared" si="2"/>
        <v>0</v>
      </c>
      <c r="P26" s="180">
        <f t="shared" si="2"/>
        <v>0</v>
      </c>
      <c r="Q26" s="180">
        <f t="shared" si="2"/>
        <v>6</v>
      </c>
      <c r="R26" s="180">
        <f t="shared" si="2"/>
        <v>0</v>
      </c>
      <c r="S26" s="180">
        <f t="shared" si="2"/>
        <v>0</v>
      </c>
      <c r="T26" s="178">
        <f t="shared" si="1"/>
        <v>30</v>
      </c>
    </row>
    <row r="27" spans="1:20" ht="37.5" customHeight="1" x14ac:dyDescent="0.2">
      <c r="B27" s="34"/>
      <c r="C27" s="35"/>
      <c r="D27" s="40" t="s">
        <v>16</v>
      </c>
      <c r="E27" s="53" t="s">
        <v>153</v>
      </c>
      <c r="F27" s="54"/>
      <c r="G27" s="55"/>
      <c r="H27" s="53" t="s">
        <v>154</v>
      </c>
      <c r="I27" s="54"/>
      <c r="J27" s="55"/>
      <c r="K27" s="53" t="s">
        <v>154</v>
      </c>
      <c r="L27" s="54"/>
      <c r="M27" s="55"/>
      <c r="N27" s="53" t="s">
        <v>154</v>
      </c>
      <c r="O27" s="54"/>
      <c r="P27" s="55"/>
      <c r="Q27" s="53" t="s">
        <v>154</v>
      </c>
      <c r="R27" s="54"/>
      <c r="S27" s="55"/>
      <c r="T27" s="178"/>
    </row>
    <row r="28" spans="1:20" ht="18" customHeight="1" x14ac:dyDescent="0.2">
      <c r="B28" s="34" t="s">
        <v>26</v>
      </c>
      <c r="C28" s="35"/>
      <c r="D28" s="40"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178">
        <v>5</v>
      </c>
    </row>
    <row r="29" spans="1:20" ht="40.5" customHeight="1" x14ac:dyDescent="0.2">
      <c r="A29" s="1">
        <v>1</v>
      </c>
      <c r="B29" s="34"/>
      <c r="C29" s="35"/>
      <c r="D29" s="56" t="s">
        <v>27</v>
      </c>
      <c r="E29" s="33"/>
      <c r="F29" s="33"/>
      <c r="G29" s="33">
        <v>1</v>
      </c>
      <c r="H29" s="33"/>
      <c r="I29" s="33"/>
      <c r="J29" s="33">
        <v>1</v>
      </c>
      <c r="K29" s="33"/>
      <c r="L29" s="33"/>
      <c r="M29" s="33">
        <v>1</v>
      </c>
      <c r="N29" s="33"/>
      <c r="O29" s="33"/>
      <c r="P29" s="33">
        <v>1</v>
      </c>
      <c r="Q29" s="33"/>
      <c r="R29" s="33"/>
      <c r="S29" s="33">
        <v>1</v>
      </c>
      <c r="T29" s="178">
        <f t="shared" ref="T29:T34" si="3">SUM(E29:S29)</f>
        <v>5</v>
      </c>
    </row>
    <row r="30" spans="1:20" ht="48.75" customHeight="1" x14ac:dyDescent="0.2">
      <c r="A30" s="1">
        <v>2</v>
      </c>
      <c r="B30" s="34"/>
      <c r="C30" s="35"/>
      <c r="D30" s="56" t="s">
        <v>28</v>
      </c>
      <c r="E30" s="33"/>
      <c r="F30" s="33"/>
      <c r="G30" s="33">
        <v>1</v>
      </c>
      <c r="H30" s="33"/>
      <c r="I30" s="33"/>
      <c r="J30" s="33">
        <v>1</v>
      </c>
      <c r="K30" s="33"/>
      <c r="L30" s="33"/>
      <c r="M30" s="33">
        <v>1</v>
      </c>
      <c r="N30" s="33"/>
      <c r="O30" s="33"/>
      <c r="P30" s="33">
        <v>1</v>
      </c>
      <c r="Q30" s="33"/>
      <c r="R30" s="33"/>
      <c r="S30" s="33">
        <v>1</v>
      </c>
      <c r="T30" s="178">
        <f t="shared" si="3"/>
        <v>5</v>
      </c>
    </row>
    <row r="31" spans="1:20" ht="62.25" customHeight="1" x14ac:dyDescent="0.2">
      <c r="A31" s="1">
        <v>3</v>
      </c>
      <c r="B31" s="34"/>
      <c r="C31" s="35"/>
      <c r="D31" s="56" t="s">
        <v>29</v>
      </c>
      <c r="E31" s="33"/>
      <c r="F31" s="33"/>
      <c r="G31" s="33">
        <v>1</v>
      </c>
      <c r="H31" s="33"/>
      <c r="I31" s="33"/>
      <c r="J31" s="33">
        <v>1</v>
      </c>
      <c r="K31" s="33"/>
      <c r="L31" s="33"/>
      <c r="M31" s="33">
        <v>1</v>
      </c>
      <c r="N31" s="33"/>
      <c r="O31" s="33"/>
      <c r="P31" s="33">
        <v>1</v>
      </c>
      <c r="Q31" s="33"/>
      <c r="R31" s="33"/>
      <c r="S31" s="33">
        <v>1</v>
      </c>
      <c r="T31" s="178">
        <f t="shared" si="3"/>
        <v>5</v>
      </c>
    </row>
    <row r="32" spans="1:20" ht="41.25" customHeight="1" x14ac:dyDescent="0.2">
      <c r="A32" s="1">
        <v>4</v>
      </c>
      <c r="B32" s="34"/>
      <c r="C32" s="35"/>
      <c r="D32" s="56" t="s">
        <v>30</v>
      </c>
      <c r="E32" s="33"/>
      <c r="F32" s="33"/>
      <c r="G32" s="33">
        <v>1</v>
      </c>
      <c r="H32" s="33"/>
      <c r="I32" s="33"/>
      <c r="J32" s="33">
        <v>1</v>
      </c>
      <c r="K32" s="33"/>
      <c r="L32" s="33"/>
      <c r="M32" s="33">
        <v>1</v>
      </c>
      <c r="N32" s="33"/>
      <c r="O32" s="33"/>
      <c r="P32" s="33">
        <v>1</v>
      </c>
      <c r="Q32" s="33"/>
      <c r="R32" s="33"/>
      <c r="S32" s="33">
        <v>1</v>
      </c>
      <c r="T32" s="178">
        <f t="shared" si="3"/>
        <v>5</v>
      </c>
    </row>
    <row r="33" spans="1:20" ht="61.5" customHeight="1" x14ac:dyDescent="0.2">
      <c r="A33" s="1">
        <v>5</v>
      </c>
      <c r="B33" s="34"/>
      <c r="C33" s="35"/>
      <c r="D33" s="56" t="s">
        <v>86</v>
      </c>
      <c r="E33" s="33"/>
      <c r="F33" s="33"/>
      <c r="G33" s="33">
        <v>1</v>
      </c>
      <c r="H33" s="33"/>
      <c r="I33" s="33"/>
      <c r="J33" s="33">
        <v>1</v>
      </c>
      <c r="K33" s="33"/>
      <c r="L33" s="33"/>
      <c r="M33" s="33">
        <v>1</v>
      </c>
      <c r="N33" s="33"/>
      <c r="O33" s="33"/>
      <c r="P33" s="33">
        <v>1</v>
      </c>
      <c r="Q33" s="33"/>
      <c r="R33" s="33"/>
      <c r="S33" s="33">
        <v>1</v>
      </c>
      <c r="T33" s="178">
        <f t="shared" si="3"/>
        <v>5</v>
      </c>
    </row>
    <row r="34" spans="1:20" ht="18" customHeight="1" x14ac:dyDescent="0.2">
      <c r="B34" s="34"/>
      <c r="C34" s="35"/>
      <c r="D34" s="38" t="s">
        <v>15</v>
      </c>
      <c r="E34" s="39">
        <f>SUM(E29:E33)</f>
        <v>0</v>
      </c>
      <c r="F34" s="39">
        <f t="shared" ref="F34:S34" si="4">SUM(F29:F33)</f>
        <v>0</v>
      </c>
      <c r="G34" s="39">
        <f t="shared" si="4"/>
        <v>5</v>
      </c>
      <c r="H34" s="39">
        <f t="shared" si="4"/>
        <v>0</v>
      </c>
      <c r="I34" s="39">
        <f t="shared" si="4"/>
        <v>0</v>
      </c>
      <c r="J34" s="39">
        <f t="shared" si="4"/>
        <v>5</v>
      </c>
      <c r="K34" s="39">
        <f t="shared" si="4"/>
        <v>0</v>
      </c>
      <c r="L34" s="39">
        <f t="shared" si="4"/>
        <v>0</v>
      </c>
      <c r="M34" s="39">
        <f t="shared" si="4"/>
        <v>5</v>
      </c>
      <c r="N34" s="39">
        <f t="shared" si="4"/>
        <v>0</v>
      </c>
      <c r="O34" s="39">
        <f t="shared" si="4"/>
        <v>0</v>
      </c>
      <c r="P34" s="39">
        <f t="shared" si="4"/>
        <v>5</v>
      </c>
      <c r="Q34" s="39">
        <f t="shared" si="4"/>
        <v>0</v>
      </c>
      <c r="R34" s="39">
        <f t="shared" si="4"/>
        <v>0</v>
      </c>
      <c r="S34" s="39">
        <f t="shared" si="4"/>
        <v>5</v>
      </c>
      <c r="T34" s="181">
        <f t="shared" si="3"/>
        <v>25</v>
      </c>
    </row>
    <row r="35" spans="1:20" ht="37.5" customHeight="1" x14ac:dyDescent="0.2">
      <c r="B35" s="34"/>
      <c r="C35" s="35"/>
      <c r="D35" s="40" t="s">
        <v>16</v>
      </c>
      <c r="E35" s="161" t="s">
        <v>155</v>
      </c>
      <c r="F35" s="162"/>
      <c r="G35" s="163"/>
      <c r="H35" s="161" t="s">
        <v>155</v>
      </c>
      <c r="I35" s="162"/>
      <c r="J35" s="163"/>
      <c r="K35" s="161" t="s">
        <v>155</v>
      </c>
      <c r="L35" s="162"/>
      <c r="M35" s="163"/>
      <c r="N35" s="161" t="s">
        <v>155</v>
      </c>
      <c r="O35" s="162"/>
      <c r="P35" s="163"/>
      <c r="Q35" s="161" t="s">
        <v>155</v>
      </c>
      <c r="R35" s="162"/>
      <c r="S35" s="163"/>
      <c r="T35" s="178"/>
    </row>
    <row r="36" spans="1:20" ht="18" customHeight="1" x14ac:dyDescent="0.2">
      <c r="B36" s="34" t="s">
        <v>33</v>
      </c>
      <c r="C36" s="35"/>
      <c r="D36" s="40"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178">
        <v>5</v>
      </c>
    </row>
    <row r="37" spans="1:20" ht="93" customHeight="1" x14ac:dyDescent="0.2">
      <c r="A37" s="1">
        <v>1</v>
      </c>
      <c r="B37" s="34"/>
      <c r="C37" s="35"/>
      <c r="D37" s="56" t="s">
        <v>34</v>
      </c>
      <c r="E37" s="60">
        <v>1</v>
      </c>
      <c r="F37" s="61"/>
      <c r="G37" s="62"/>
      <c r="H37" s="60">
        <v>1</v>
      </c>
      <c r="I37" s="61"/>
      <c r="J37" s="62"/>
      <c r="K37" s="60">
        <v>1</v>
      </c>
      <c r="L37" s="61"/>
      <c r="M37" s="62"/>
      <c r="N37" s="60">
        <v>1</v>
      </c>
      <c r="O37" s="61"/>
      <c r="P37" s="62"/>
      <c r="Q37" s="60">
        <v>1</v>
      </c>
      <c r="R37" s="61"/>
      <c r="S37" s="62"/>
      <c r="T37" s="178">
        <f t="shared" ref="T37:T43" si="5">SUM(E37:S37)</f>
        <v>5</v>
      </c>
    </row>
    <row r="38" spans="1:20" ht="57" customHeight="1" x14ac:dyDescent="0.2">
      <c r="A38" s="1">
        <v>2</v>
      </c>
      <c r="B38" s="34"/>
      <c r="C38" s="35"/>
      <c r="D38" s="56" t="s">
        <v>35</v>
      </c>
      <c r="E38" s="49">
        <v>1</v>
      </c>
      <c r="F38" s="49"/>
      <c r="G38" s="49"/>
      <c r="H38" s="49">
        <v>1</v>
      </c>
      <c r="I38" s="49"/>
      <c r="J38" s="49"/>
      <c r="K38" s="49">
        <v>1</v>
      </c>
      <c r="L38" s="49"/>
      <c r="M38" s="49"/>
      <c r="N38" s="49">
        <v>1</v>
      </c>
      <c r="O38" s="49"/>
      <c r="P38" s="49"/>
      <c r="Q38" s="49">
        <v>1</v>
      </c>
      <c r="R38" s="49"/>
      <c r="S38" s="49"/>
      <c r="T38" s="178">
        <f t="shared" si="5"/>
        <v>5</v>
      </c>
    </row>
    <row r="39" spans="1:20" ht="78.75" customHeight="1" x14ac:dyDescent="0.2">
      <c r="A39" s="1">
        <v>3</v>
      </c>
      <c r="B39" s="34"/>
      <c r="C39" s="35"/>
      <c r="D39" s="56" t="s">
        <v>91</v>
      </c>
      <c r="E39" s="63">
        <v>1</v>
      </c>
      <c r="F39" s="63"/>
      <c r="G39" s="63"/>
      <c r="H39" s="63">
        <v>1</v>
      </c>
      <c r="I39" s="63"/>
      <c r="J39" s="63"/>
      <c r="K39" s="63">
        <v>1</v>
      </c>
      <c r="L39" s="63"/>
      <c r="M39" s="63"/>
      <c r="N39" s="63">
        <v>1</v>
      </c>
      <c r="O39" s="63"/>
      <c r="P39" s="63"/>
      <c r="Q39" s="63">
        <v>1</v>
      </c>
      <c r="R39" s="63"/>
      <c r="S39" s="63"/>
      <c r="T39" s="178">
        <f t="shared" si="5"/>
        <v>5</v>
      </c>
    </row>
    <row r="40" spans="1:20" ht="70.5" customHeight="1" x14ac:dyDescent="0.2">
      <c r="A40" s="1">
        <v>4</v>
      </c>
      <c r="B40" s="34"/>
      <c r="C40" s="35"/>
      <c r="D40" s="56" t="s">
        <v>37</v>
      </c>
      <c r="E40" s="63"/>
      <c r="F40" s="63">
        <v>1</v>
      </c>
      <c r="G40" s="63"/>
      <c r="H40" s="63"/>
      <c r="I40" s="63">
        <v>1</v>
      </c>
      <c r="J40" s="63"/>
      <c r="K40" s="63">
        <v>1</v>
      </c>
      <c r="L40" s="63"/>
      <c r="M40" s="63"/>
      <c r="N40" s="63"/>
      <c r="O40" s="63">
        <v>1</v>
      </c>
      <c r="P40" s="63"/>
      <c r="Q40" s="63"/>
      <c r="R40" s="63">
        <v>1</v>
      </c>
      <c r="S40" s="63"/>
      <c r="T40" s="178">
        <f t="shared" si="5"/>
        <v>5</v>
      </c>
    </row>
    <row r="41" spans="1:20" ht="87.75" customHeight="1" x14ac:dyDescent="0.2">
      <c r="A41" s="1">
        <v>5</v>
      </c>
      <c r="B41" s="34"/>
      <c r="C41" s="35"/>
      <c r="D41" s="56" t="s">
        <v>38</v>
      </c>
      <c r="E41" s="63"/>
      <c r="F41" s="63">
        <v>1</v>
      </c>
      <c r="G41" s="63"/>
      <c r="H41" s="63"/>
      <c r="I41" s="63">
        <v>1</v>
      </c>
      <c r="J41" s="63"/>
      <c r="K41" s="63"/>
      <c r="L41" s="63">
        <v>1</v>
      </c>
      <c r="M41" s="63"/>
      <c r="N41" s="63"/>
      <c r="O41" s="63">
        <v>1</v>
      </c>
      <c r="P41" s="63"/>
      <c r="Q41" s="63"/>
      <c r="R41" s="63">
        <v>1</v>
      </c>
      <c r="S41" s="63"/>
      <c r="T41" s="178">
        <f t="shared" si="5"/>
        <v>5</v>
      </c>
    </row>
    <row r="42" spans="1:20" ht="66.75" customHeight="1" x14ac:dyDescent="0.2">
      <c r="A42" s="1">
        <v>6</v>
      </c>
      <c r="B42" s="34"/>
      <c r="C42" s="35"/>
      <c r="D42" s="56" t="s">
        <v>39</v>
      </c>
      <c r="E42" s="63"/>
      <c r="F42" s="63">
        <v>1</v>
      </c>
      <c r="G42" s="63"/>
      <c r="H42" s="63"/>
      <c r="I42" s="63">
        <v>1</v>
      </c>
      <c r="J42" s="63"/>
      <c r="K42" s="63"/>
      <c r="L42" s="63">
        <v>1</v>
      </c>
      <c r="M42" s="63"/>
      <c r="N42" s="63"/>
      <c r="O42" s="63">
        <v>1</v>
      </c>
      <c r="P42" s="63"/>
      <c r="Q42" s="63"/>
      <c r="R42" s="63">
        <v>1</v>
      </c>
      <c r="S42" s="63"/>
      <c r="T42" s="178">
        <f t="shared" si="5"/>
        <v>5</v>
      </c>
    </row>
    <row r="43" spans="1:20" ht="18" customHeight="1" x14ac:dyDescent="0.2">
      <c r="B43" s="34"/>
      <c r="C43" s="35"/>
      <c r="D43" s="38" t="s">
        <v>15</v>
      </c>
      <c r="E43" s="182">
        <f>SUM(E37:E42)</f>
        <v>3</v>
      </c>
      <c r="F43" s="182">
        <f t="shared" ref="F43:S43" si="6">SUM(F37:F42)</f>
        <v>3</v>
      </c>
      <c r="G43" s="182">
        <f t="shared" si="6"/>
        <v>0</v>
      </c>
      <c r="H43" s="182">
        <f t="shared" si="6"/>
        <v>3</v>
      </c>
      <c r="I43" s="182">
        <f t="shared" si="6"/>
        <v>3</v>
      </c>
      <c r="J43" s="182">
        <f t="shared" si="6"/>
        <v>0</v>
      </c>
      <c r="K43" s="182">
        <f t="shared" si="6"/>
        <v>4</v>
      </c>
      <c r="L43" s="182">
        <f t="shared" si="6"/>
        <v>2</v>
      </c>
      <c r="M43" s="182">
        <f t="shared" si="6"/>
        <v>0</v>
      </c>
      <c r="N43" s="182">
        <f t="shared" si="6"/>
        <v>3</v>
      </c>
      <c r="O43" s="182">
        <f t="shared" si="6"/>
        <v>3</v>
      </c>
      <c r="P43" s="182">
        <f t="shared" si="6"/>
        <v>0</v>
      </c>
      <c r="Q43" s="182">
        <f t="shared" si="6"/>
        <v>3</v>
      </c>
      <c r="R43" s="182">
        <f t="shared" si="6"/>
        <v>3</v>
      </c>
      <c r="S43" s="182">
        <f t="shared" si="6"/>
        <v>0</v>
      </c>
      <c r="T43" s="183">
        <f t="shared" si="5"/>
        <v>30</v>
      </c>
    </row>
    <row r="44" spans="1:20" ht="37.5" customHeight="1" x14ac:dyDescent="0.2">
      <c r="B44" s="34"/>
      <c r="C44" s="35"/>
      <c r="D44" s="40" t="s">
        <v>16</v>
      </c>
      <c r="E44" s="66" t="s">
        <v>156</v>
      </c>
      <c r="F44" s="67"/>
      <c r="G44" s="68"/>
      <c r="H44" s="66" t="s">
        <v>156</v>
      </c>
      <c r="I44" s="67"/>
      <c r="J44" s="68"/>
      <c r="K44" s="66" t="s">
        <v>156</v>
      </c>
      <c r="L44" s="67"/>
      <c r="M44" s="68"/>
      <c r="N44" s="66" t="s">
        <v>156</v>
      </c>
      <c r="O44" s="67"/>
      <c r="P44" s="68"/>
      <c r="Q44" s="66" t="s">
        <v>156</v>
      </c>
      <c r="R44" s="67"/>
      <c r="S44" s="68"/>
      <c r="T44" s="178"/>
    </row>
    <row r="45" spans="1:20" ht="18" customHeight="1" x14ac:dyDescent="0.2">
      <c r="B45" s="34" t="s">
        <v>41</v>
      </c>
      <c r="C45" s="35"/>
      <c r="D45" s="40"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178">
        <v>5</v>
      </c>
    </row>
    <row r="46" spans="1:20" ht="33" customHeight="1" x14ac:dyDescent="0.2">
      <c r="A46" s="1">
        <v>1</v>
      </c>
      <c r="B46" s="34"/>
      <c r="C46" s="35"/>
      <c r="D46" s="48" t="s">
        <v>42</v>
      </c>
      <c r="E46" s="63">
        <v>1</v>
      </c>
      <c r="F46" s="63"/>
      <c r="G46" s="63"/>
      <c r="H46" s="63">
        <v>1</v>
      </c>
      <c r="I46" s="63"/>
      <c r="J46" s="63"/>
      <c r="K46" s="63">
        <v>1</v>
      </c>
      <c r="L46" s="63"/>
      <c r="M46" s="63"/>
      <c r="N46" s="63">
        <v>1</v>
      </c>
      <c r="O46" s="63"/>
      <c r="P46" s="63"/>
      <c r="Q46" s="63">
        <v>1</v>
      </c>
      <c r="R46" s="63"/>
      <c r="S46" s="63"/>
      <c r="T46" s="178">
        <f>SUM(E46:S46)</f>
        <v>5</v>
      </c>
    </row>
    <row r="47" spans="1:20" ht="18" customHeight="1" x14ac:dyDescent="0.2">
      <c r="B47" s="34"/>
      <c r="C47" s="35"/>
      <c r="D47" s="38" t="s">
        <v>15</v>
      </c>
      <c r="E47" s="69">
        <f>+E46</f>
        <v>1</v>
      </c>
      <c r="F47" s="69">
        <f t="shared" ref="F47:S47" si="7">+F46</f>
        <v>0</v>
      </c>
      <c r="G47" s="69">
        <f t="shared" si="7"/>
        <v>0</v>
      </c>
      <c r="H47" s="69">
        <f t="shared" si="7"/>
        <v>1</v>
      </c>
      <c r="I47" s="69">
        <f t="shared" si="7"/>
        <v>0</v>
      </c>
      <c r="J47" s="69">
        <f t="shared" si="7"/>
        <v>0</v>
      </c>
      <c r="K47" s="69">
        <f t="shared" si="7"/>
        <v>1</v>
      </c>
      <c r="L47" s="69">
        <f t="shared" si="7"/>
        <v>0</v>
      </c>
      <c r="M47" s="69">
        <f t="shared" si="7"/>
        <v>0</v>
      </c>
      <c r="N47" s="69">
        <f t="shared" si="7"/>
        <v>1</v>
      </c>
      <c r="O47" s="69">
        <f t="shared" si="7"/>
        <v>0</v>
      </c>
      <c r="P47" s="69">
        <f t="shared" si="7"/>
        <v>0</v>
      </c>
      <c r="Q47" s="69">
        <f t="shared" si="7"/>
        <v>1</v>
      </c>
      <c r="R47" s="69">
        <f t="shared" si="7"/>
        <v>0</v>
      </c>
      <c r="S47" s="69">
        <f t="shared" si="7"/>
        <v>0</v>
      </c>
      <c r="T47" s="184">
        <f>SUM(E47:S47)</f>
        <v>5</v>
      </c>
    </row>
    <row r="48" spans="1:20" ht="44.25" customHeight="1" x14ac:dyDescent="0.2">
      <c r="B48" s="34"/>
      <c r="C48" s="35"/>
      <c r="D48" s="40" t="s">
        <v>16</v>
      </c>
      <c r="E48" s="41" t="s">
        <v>157</v>
      </c>
      <c r="F48" s="42"/>
      <c r="G48" s="43"/>
      <c r="H48" s="41" t="s">
        <v>157</v>
      </c>
      <c r="I48" s="42"/>
      <c r="J48" s="43"/>
      <c r="K48" s="41" t="s">
        <v>157</v>
      </c>
      <c r="L48" s="42"/>
      <c r="M48" s="43"/>
      <c r="N48" s="41" t="s">
        <v>157</v>
      </c>
      <c r="O48" s="42"/>
      <c r="P48" s="43"/>
      <c r="Q48" s="41" t="s">
        <v>157</v>
      </c>
      <c r="R48" s="42"/>
      <c r="S48" s="43"/>
      <c r="T48" s="178"/>
    </row>
    <row r="49" spans="1:20" ht="18" customHeight="1" x14ac:dyDescent="0.2">
      <c r="B49" s="71" t="s">
        <v>44</v>
      </c>
      <c r="C49" s="72"/>
      <c r="D49" s="40"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178">
        <v>5</v>
      </c>
    </row>
    <row r="50" spans="1:20" ht="84.75" customHeight="1" x14ac:dyDescent="0.2">
      <c r="A50" s="1">
        <v>1</v>
      </c>
      <c r="B50" s="71"/>
      <c r="C50" s="72"/>
      <c r="D50" s="56" t="s">
        <v>45</v>
      </c>
      <c r="E50" s="63">
        <v>1</v>
      </c>
      <c r="F50" s="63"/>
      <c r="G50" s="63"/>
      <c r="H50" s="63">
        <v>1</v>
      </c>
      <c r="I50" s="63"/>
      <c r="J50" s="63"/>
      <c r="K50" s="63">
        <v>1</v>
      </c>
      <c r="L50" s="63"/>
      <c r="M50" s="63"/>
      <c r="N50" s="63">
        <v>1</v>
      </c>
      <c r="O50" s="63"/>
      <c r="P50" s="63"/>
      <c r="Q50" s="63">
        <v>1</v>
      </c>
      <c r="R50" s="63"/>
      <c r="S50" s="63"/>
      <c r="T50" s="178">
        <f>SUM(E50:S50)</f>
        <v>5</v>
      </c>
    </row>
    <row r="51" spans="1:20" ht="30" customHeight="1" x14ac:dyDescent="0.2">
      <c r="B51" s="71"/>
      <c r="C51" s="72"/>
      <c r="D51" s="38" t="s">
        <v>15</v>
      </c>
      <c r="E51" s="69">
        <f>SUM(E50:E50)</f>
        <v>1</v>
      </c>
      <c r="F51" s="69"/>
      <c r="G51" s="69"/>
      <c r="H51" s="69">
        <f>SUM(H50:H50)</f>
        <v>1</v>
      </c>
      <c r="I51" s="69"/>
      <c r="J51" s="69">
        <f>SUM(J50:J50)</f>
        <v>0</v>
      </c>
      <c r="K51" s="69">
        <f>SUM(K50:K50)</f>
        <v>1</v>
      </c>
      <c r="L51" s="69"/>
      <c r="M51" s="69">
        <f>SUM(M50:M50)</f>
        <v>0</v>
      </c>
      <c r="N51" s="69">
        <f>SUM(N50:N50)</f>
        <v>1</v>
      </c>
      <c r="O51" s="69"/>
      <c r="P51" s="69">
        <f>SUM(P50:P50)</f>
        <v>0</v>
      </c>
      <c r="Q51" s="69">
        <f>SUM(Q50:Q50)</f>
        <v>1</v>
      </c>
      <c r="R51" s="69"/>
      <c r="S51" s="69">
        <f>SUM(S50:S50)</f>
        <v>0</v>
      </c>
      <c r="T51" s="178">
        <f>SUM(E51:S51)</f>
        <v>5</v>
      </c>
    </row>
    <row r="52" spans="1:20" ht="51" customHeight="1" x14ac:dyDescent="0.2">
      <c r="B52" s="71"/>
      <c r="C52" s="72"/>
      <c r="D52" s="40" t="s">
        <v>16</v>
      </c>
      <c r="E52" s="73" t="s">
        <v>158</v>
      </c>
      <c r="F52" s="74"/>
      <c r="G52" s="75"/>
      <c r="H52" s="73" t="s">
        <v>158</v>
      </c>
      <c r="I52" s="74"/>
      <c r="J52" s="75"/>
      <c r="K52" s="73" t="s">
        <v>158</v>
      </c>
      <c r="L52" s="74"/>
      <c r="M52" s="75"/>
      <c r="N52" s="73" t="s">
        <v>158</v>
      </c>
      <c r="O52" s="74"/>
      <c r="P52" s="75"/>
      <c r="Q52" s="73" t="s">
        <v>158</v>
      </c>
      <c r="R52" s="74"/>
      <c r="S52" s="75"/>
      <c r="T52" s="178"/>
    </row>
    <row r="53" spans="1:20" x14ac:dyDescent="0.25">
      <c r="E53" s="76">
        <f t="shared" ref="E53:S53" si="8">+E51+E47+E43+E34+E26+E17</f>
        <v>13</v>
      </c>
      <c r="F53" s="76">
        <f t="shared" si="8"/>
        <v>5</v>
      </c>
      <c r="G53" s="76">
        <f t="shared" si="8"/>
        <v>5</v>
      </c>
      <c r="H53" s="76">
        <f t="shared" si="8"/>
        <v>12</v>
      </c>
      <c r="I53" s="76">
        <f t="shared" si="8"/>
        <v>6</v>
      </c>
      <c r="J53" s="76">
        <f t="shared" si="8"/>
        <v>5</v>
      </c>
      <c r="K53" s="76">
        <f t="shared" si="8"/>
        <v>14</v>
      </c>
      <c r="L53" s="76">
        <f t="shared" si="8"/>
        <v>4</v>
      </c>
      <c r="M53" s="76">
        <f t="shared" si="8"/>
        <v>5</v>
      </c>
      <c r="N53" s="76">
        <f t="shared" si="8"/>
        <v>13</v>
      </c>
      <c r="O53" s="76">
        <f t="shared" si="8"/>
        <v>5</v>
      </c>
      <c r="P53" s="76">
        <f t="shared" si="8"/>
        <v>5</v>
      </c>
      <c r="Q53" s="76">
        <f t="shared" si="8"/>
        <v>13</v>
      </c>
      <c r="R53" s="76">
        <f t="shared" si="8"/>
        <v>5</v>
      </c>
      <c r="S53" s="76">
        <f t="shared" si="8"/>
        <v>5</v>
      </c>
    </row>
    <row r="54" spans="1:20" s="1" customFormat="1" x14ac:dyDescent="0.25">
      <c r="A54" s="1">
        <f>A50+A46+A42+A33+A25+A16</f>
        <v>23</v>
      </c>
      <c r="E54" s="78">
        <f>+E53+F53+G53</f>
        <v>23</v>
      </c>
      <c r="F54" s="78"/>
      <c r="G54" s="78"/>
      <c r="H54" s="78">
        <f t="shared" ref="H54" si="9">+H53+I53+J53</f>
        <v>23</v>
      </c>
      <c r="I54" s="78"/>
      <c r="J54" s="78"/>
      <c r="K54" s="78">
        <f t="shared" ref="K54" si="10">+K53+L53+M53</f>
        <v>23</v>
      </c>
      <c r="L54" s="78"/>
      <c r="M54" s="78"/>
      <c r="N54" s="78">
        <f t="shared" ref="N54" si="11">+N53+O53+P53</f>
        <v>23</v>
      </c>
      <c r="O54" s="78"/>
      <c r="P54" s="78"/>
      <c r="Q54" s="78">
        <f t="shared" ref="Q54" si="12">+Q53+R53+S53</f>
        <v>23</v>
      </c>
      <c r="R54" s="78"/>
      <c r="S54" s="78"/>
      <c r="T54" s="85"/>
    </row>
    <row r="55" spans="1:20" x14ac:dyDescent="0.25">
      <c r="D55" s="80" t="s">
        <v>7</v>
      </c>
      <c r="E55" s="81">
        <f>+H53+K53+N53+Q53</f>
        <v>52</v>
      </c>
      <c r="F55" s="82">
        <f>+E55/$E$58</f>
        <v>0.50980392156862742</v>
      </c>
    </row>
    <row r="56" spans="1:20" x14ac:dyDescent="0.25">
      <c r="D56" s="80" t="s">
        <v>8</v>
      </c>
      <c r="E56" s="81">
        <f>+F53+I53+L53+O53+R53</f>
        <v>25</v>
      </c>
      <c r="F56" s="82">
        <f t="shared" ref="F56:F58" si="13">+E56/$E$58</f>
        <v>0.24509803921568626</v>
      </c>
    </row>
    <row r="57" spans="1:20" x14ac:dyDescent="0.25">
      <c r="D57" s="80" t="s">
        <v>9</v>
      </c>
      <c r="E57" s="81">
        <f>+G53+J53+M53+P53+S53</f>
        <v>25</v>
      </c>
      <c r="F57" s="82">
        <f t="shared" si="13"/>
        <v>0.24509803921568626</v>
      </c>
    </row>
    <row r="58" spans="1:20" x14ac:dyDescent="0.25">
      <c r="E58" s="81">
        <f>SUM(E55:E57)</f>
        <v>102</v>
      </c>
      <c r="F58" s="82">
        <f t="shared" si="13"/>
        <v>1</v>
      </c>
    </row>
    <row r="60" spans="1:20" x14ac:dyDescent="0.25">
      <c r="D60" s="86" t="s">
        <v>48</v>
      </c>
      <c r="E60" s="87"/>
      <c r="F60" s="88">
        <f>+F55+F57</f>
        <v>0.75490196078431371</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E54:S54">
    <cfRule type="cellIs" dxfId="11" priority="2" operator="notEqual">
      <formula>$A$54</formula>
    </cfRule>
    <cfRule type="cellIs" priority="3" operator="notEqual">
      <formula>$A$54</formula>
    </cfRule>
  </conditionalFormatting>
  <conditionalFormatting sqref="T13:T52">
    <cfRule type="cellIs" dxfId="10" priority="1" operator="notEqual">
      <formula>$T$14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50:S50 E13:S16 E46:S46">
      <formula1>1</formula1>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K9" sqref="K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s="17" customFormat="1" ht="12.75" x14ac:dyDescent="0.2">
      <c r="A7" s="16"/>
      <c r="C7" s="18" t="s">
        <v>159</v>
      </c>
      <c r="D7" s="18"/>
      <c r="E7" s="18"/>
      <c r="T7" s="19"/>
    </row>
    <row r="8" spans="1:20" s="17" customFormat="1" ht="14.25" customHeight="1" x14ac:dyDescent="0.2">
      <c r="A8" s="16"/>
      <c r="C8" s="20" t="s">
        <v>149</v>
      </c>
      <c r="D8" s="20"/>
      <c r="E8" s="20"/>
      <c r="T8" s="19"/>
    </row>
    <row r="9" spans="1:20" s="17" customFormat="1" ht="12.75" x14ac:dyDescent="0.2">
      <c r="A9" s="16"/>
      <c r="C9" s="21" t="s">
        <v>160</v>
      </c>
      <c r="D9" s="21"/>
      <c r="E9" s="21"/>
      <c r="T9" s="19"/>
    </row>
    <row r="10" spans="1:20" s="17" customFormat="1" ht="12.75" x14ac:dyDescent="0.2">
      <c r="A10" s="16"/>
      <c r="C10" s="21" t="s">
        <v>161</v>
      </c>
      <c r="D10" s="21"/>
      <c r="E10" s="21"/>
      <c r="T10" s="19"/>
    </row>
    <row r="11" spans="1:20" ht="46.5" customHeight="1" x14ac:dyDescent="0.2">
      <c r="B11" s="22"/>
      <c r="C11" s="22"/>
      <c r="D11" s="23" t="s">
        <v>5</v>
      </c>
      <c r="E11" s="24">
        <v>10067531</v>
      </c>
      <c r="F11" s="24"/>
      <c r="G11" s="24"/>
      <c r="H11" s="24">
        <v>15912465</v>
      </c>
      <c r="I11" s="24"/>
      <c r="J11" s="24"/>
      <c r="K11" s="24">
        <v>92070081</v>
      </c>
      <c r="L11" s="24"/>
      <c r="M11" s="24"/>
      <c r="N11" s="24">
        <v>19340362</v>
      </c>
      <c r="O11" s="24"/>
      <c r="P11" s="24"/>
      <c r="Q11" s="24">
        <v>10059104</v>
      </c>
      <c r="R11" s="24"/>
      <c r="S11" s="24"/>
      <c r="T11" s="25">
        <v>5</v>
      </c>
    </row>
    <row r="12" spans="1:20" ht="30" x14ac:dyDescent="0.2">
      <c r="B12" s="22"/>
      <c r="C12" s="22"/>
      <c r="D12" s="23"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30" t="s">
        <v>10</v>
      </c>
      <c r="C13" s="31"/>
      <c r="D13" s="32" t="s">
        <v>11</v>
      </c>
      <c r="E13" s="33">
        <v>1</v>
      </c>
      <c r="F13" s="33"/>
      <c r="G13" s="33"/>
      <c r="H13" s="33">
        <v>1</v>
      </c>
      <c r="I13" s="33"/>
      <c r="J13" s="33"/>
      <c r="K13" s="33">
        <v>1</v>
      </c>
      <c r="L13" s="33"/>
      <c r="M13" s="33"/>
      <c r="N13" s="33">
        <v>1</v>
      </c>
      <c r="O13" s="33"/>
      <c r="P13" s="33"/>
      <c r="Q13" s="33">
        <v>1</v>
      </c>
      <c r="R13" s="33"/>
      <c r="S13" s="33"/>
      <c r="T13" s="29">
        <f>SUM(E13:S13)</f>
        <v>5</v>
      </c>
    </row>
    <row r="14" spans="1:20" ht="54" customHeight="1" x14ac:dyDescent="0.2">
      <c r="A14" s="1">
        <v>2</v>
      </c>
      <c r="B14" s="34"/>
      <c r="C14" s="35"/>
      <c r="D14" s="36" t="s">
        <v>12</v>
      </c>
      <c r="E14" s="33">
        <v>1</v>
      </c>
      <c r="F14" s="33"/>
      <c r="G14" s="33"/>
      <c r="H14" s="33">
        <v>1</v>
      </c>
      <c r="I14" s="33"/>
      <c r="J14" s="33"/>
      <c r="K14" s="33">
        <v>1</v>
      </c>
      <c r="L14" s="33"/>
      <c r="M14" s="33"/>
      <c r="N14" s="33">
        <v>1</v>
      </c>
      <c r="O14" s="33"/>
      <c r="P14" s="33"/>
      <c r="Q14" s="33">
        <v>1</v>
      </c>
      <c r="R14" s="33"/>
      <c r="S14" s="33"/>
      <c r="T14" s="29">
        <f>SUM(E14:S14)</f>
        <v>5</v>
      </c>
    </row>
    <row r="15" spans="1:20" ht="51" customHeight="1" x14ac:dyDescent="0.2">
      <c r="A15" s="1">
        <v>3</v>
      </c>
      <c r="B15" s="34"/>
      <c r="C15" s="35"/>
      <c r="D15" s="36" t="s">
        <v>13</v>
      </c>
      <c r="E15" s="33"/>
      <c r="F15" s="33">
        <v>1</v>
      </c>
      <c r="G15" s="33"/>
      <c r="H15" s="33"/>
      <c r="I15" s="33">
        <v>1</v>
      </c>
      <c r="J15" s="33"/>
      <c r="K15" s="33"/>
      <c r="L15" s="33">
        <v>1</v>
      </c>
      <c r="M15" s="33"/>
      <c r="N15" s="33"/>
      <c r="O15" s="33">
        <v>1</v>
      </c>
      <c r="P15" s="33"/>
      <c r="Q15" s="33"/>
      <c r="R15" s="33">
        <v>1</v>
      </c>
      <c r="S15" s="33"/>
      <c r="T15" s="29">
        <f>SUM(E15:S15)</f>
        <v>5</v>
      </c>
    </row>
    <row r="16" spans="1:20" ht="38.25" customHeight="1" x14ac:dyDescent="0.2">
      <c r="A16" s="1">
        <v>4</v>
      </c>
      <c r="B16" s="34"/>
      <c r="C16" s="35"/>
      <c r="D16" s="32" t="s">
        <v>14</v>
      </c>
      <c r="E16" s="37"/>
      <c r="F16" s="37">
        <v>1</v>
      </c>
      <c r="G16" s="37"/>
      <c r="H16" s="37"/>
      <c r="I16" s="37">
        <v>1</v>
      </c>
      <c r="J16" s="37"/>
      <c r="K16" s="37"/>
      <c r="L16" s="37">
        <v>1</v>
      </c>
      <c r="M16" s="37"/>
      <c r="N16" s="37"/>
      <c r="O16" s="37">
        <v>1</v>
      </c>
      <c r="P16" s="37"/>
      <c r="Q16" s="37"/>
      <c r="R16" s="37">
        <v>1</v>
      </c>
      <c r="S16" s="37"/>
      <c r="T16" s="29">
        <f>SUM(E16:S16)</f>
        <v>5</v>
      </c>
    </row>
    <row r="17" spans="1:20" ht="18" customHeight="1" x14ac:dyDescent="0.2">
      <c r="B17" s="34"/>
      <c r="C17" s="35"/>
      <c r="D17" s="38" t="s">
        <v>15</v>
      </c>
      <c r="E17" s="39">
        <f>SUM(E13:E16)</f>
        <v>2</v>
      </c>
      <c r="F17" s="39">
        <f t="shared" ref="F17:S17" si="0">SUM(F13:F16)</f>
        <v>2</v>
      </c>
      <c r="G17" s="39">
        <f t="shared" si="0"/>
        <v>0</v>
      </c>
      <c r="H17" s="39">
        <f t="shared" si="0"/>
        <v>2</v>
      </c>
      <c r="I17" s="39">
        <f t="shared" si="0"/>
        <v>2</v>
      </c>
      <c r="J17" s="39">
        <f t="shared" si="0"/>
        <v>0</v>
      </c>
      <c r="K17" s="39">
        <f t="shared" si="0"/>
        <v>2</v>
      </c>
      <c r="L17" s="39">
        <f t="shared" si="0"/>
        <v>2</v>
      </c>
      <c r="M17" s="39">
        <f t="shared" si="0"/>
        <v>0</v>
      </c>
      <c r="N17" s="39">
        <f t="shared" si="0"/>
        <v>2</v>
      </c>
      <c r="O17" s="39">
        <f t="shared" si="0"/>
        <v>2</v>
      </c>
      <c r="P17" s="39">
        <f t="shared" si="0"/>
        <v>0</v>
      </c>
      <c r="Q17" s="39">
        <f t="shared" si="0"/>
        <v>2</v>
      </c>
      <c r="R17" s="39">
        <f t="shared" si="0"/>
        <v>2</v>
      </c>
      <c r="S17" s="39">
        <f t="shared" si="0"/>
        <v>0</v>
      </c>
      <c r="T17" s="29">
        <f>SUM(E17:S17)</f>
        <v>20</v>
      </c>
    </row>
    <row r="18" spans="1:20" ht="37.5" customHeight="1" x14ac:dyDescent="0.2">
      <c r="B18" s="34"/>
      <c r="C18" s="35"/>
      <c r="D18" s="40" t="s">
        <v>16</v>
      </c>
      <c r="E18" s="41" t="s">
        <v>162</v>
      </c>
      <c r="F18" s="42"/>
      <c r="G18" s="43"/>
      <c r="H18" s="41" t="s">
        <v>162</v>
      </c>
      <c r="I18" s="42"/>
      <c r="J18" s="43"/>
      <c r="K18" s="41" t="s">
        <v>162</v>
      </c>
      <c r="L18" s="42"/>
      <c r="M18" s="43"/>
      <c r="N18" s="41" t="s">
        <v>162</v>
      </c>
      <c r="O18" s="42"/>
      <c r="P18" s="43"/>
      <c r="Q18" s="41" t="s">
        <v>162</v>
      </c>
      <c r="R18" s="42"/>
      <c r="S18" s="43"/>
      <c r="T18" s="29"/>
    </row>
    <row r="19" spans="1:20" ht="18" customHeight="1" x14ac:dyDescent="0.2">
      <c r="B19" s="34" t="s">
        <v>18</v>
      </c>
      <c r="C19" s="35"/>
      <c r="D19" s="40"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34"/>
      <c r="C20" s="35"/>
      <c r="D20" s="48" t="s">
        <v>19</v>
      </c>
      <c r="E20" s="49">
        <v>1</v>
      </c>
      <c r="F20" s="49"/>
      <c r="G20" s="49"/>
      <c r="H20" s="49">
        <v>1</v>
      </c>
      <c r="I20" s="49"/>
      <c r="J20" s="49"/>
      <c r="K20" s="49">
        <v>1</v>
      </c>
      <c r="L20" s="49"/>
      <c r="M20" s="49"/>
      <c r="N20" s="49">
        <v>1</v>
      </c>
      <c r="O20" s="49"/>
      <c r="P20" s="49"/>
      <c r="Q20" s="49">
        <v>1</v>
      </c>
      <c r="R20" s="49"/>
      <c r="S20" s="49"/>
      <c r="T20" s="29">
        <f t="shared" ref="T20:T26" si="1">SUM(E20:S20)</f>
        <v>5</v>
      </c>
    </row>
    <row r="21" spans="1:20" ht="81" customHeight="1" x14ac:dyDescent="0.2">
      <c r="A21" s="1">
        <v>2</v>
      </c>
      <c r="B21" s="34"/>
      <c r="C21" s="35"/>
      <c r="D21" s="51" t="s">
        <v>20</v>
      </c>
      <c r="E21" s="52"/>
      <c r="F21" s="52">
        <v>1</v>
      </c>
      <c r="G21" s="52"/>
      <c r="H21" s="52"/>
      <c r="I21" s="52">
        <v>1</v>
      </c>
      <c r="J21" s="52"/>
      <c r="K21" s="52"/>
      <c r="L21" s="52">
        <v>1</v>
      </c>
      <c r="M21" s="52"/>
      <c r="N21" s="52"/>
      <c r="O21" s="52">
        <v>1</v>
      </c>
      <c r="P21" s="52"/>
      <c r="Q21" s="52"/>
      <c r="R21" s="52">
        <v>1</v>
      </c>
      <c r="S21" s="52"/>
      <c r="T21" s="29">
        <f t="shared" si="1"/>
        <v>5</v>
      </c>
    </row>
    <row r="22" spans="1:20" ht="50.25" customHeight="1" x14ac:dyDescent="0.2">
      <c r="A22" s="1">
        <v>3</v>
      </c>
      <c r="B22" s="34"/>
      <c r="C22" s="35"/>
      <c r="D22" s="51" t="s">
        <v>21</v>
      </c>
      <c r="E22" s="52"/>
      <c r="F22" s="52">
        <v>1</v>
      </c>
      <c r="G22" s="52"/>
      <c r="H22" s="52"/>
      <c r="I22" s="52">
        <v>1</v>
      </c>
      <c r="J22" s="52"/>
      <c r="K22" s="52"/>
      <c r="L22" s="52">
        <v>1</v>
      </c>
      <c r="M22" s="52"/>
      <c r="N22" s="52"/>
      <c r="O22" s="52">
        <v>1</v>
      </c>
      <c r="P22" s="52"/>
      <c r="Q22" s="52"/>
      <c r="R22" s="52">
        <v>1</v>
      </c>
      <c r="S22" s="52"/>
      <c r="T22" s="29">
        <f t="shared" si="1"/>
        <v>5</v>
      </c>
    </row>
    <row r="23" spans="1:20" ht="50.25" customHeight="1" x14ac:dyDescent="0.2">
      <c r="A23" s="1">
        <v>4</v>
      </c>
      <c r="B23" s="34"/>
      <c r="C23" s="35"/>
      <c r="D23" s="51" t="s">
        <v>22</v>
      </c>
      <c r="E23" s="52"/>
      <c r="F23" s="52">
        <v>1</v>
      </c>
      <c r="G23" s="52"/>
      <c r="H23" s="52"/>
      <c r="I23" s="52">
        <v>1</v>
      </c>
      <c r="J23" s="52"/>
      <c r="K23" s="52"/>
      <c r="L23" s="52">
        <v>1</v>
      </c>
      <c r="M23" s="52"/>
      <c r="N23" s="52"/>
      <c r="O23" s="52">
        <v>1</v>
      </c>
      <c r="P23" s="52"/>
      <c r="Q23" s="52"/>
      <c r="R23" s="52">
        <v>1</v>
      </c>
      <c r="S23" s="52"/>
      <c r="T23" s="29">
        <f t="shared" si="1"/>
        <v>5</v>
      </c>
    </row>
    <row r="24" spans="1:20" ht="52.5" customHeight="1" x14ac:dyDescent="0.2">
      <c r="A24" s="1">
        <v>5</v>
      </c>
      <c r="B24" s="34"/>
      <c r="C24" s="35"/>
      <c r="D24" s="51" t="s">
        <v>23</v>
      </c>
      <c r="E24" s="52"/>
      <c r="F24" s="52">
        <v>1</v>
      </c>
      <c r="G24" s="52"/>
      <c r="H24" s="52"/>
      <c r="I24" s="52">
        <v>1</v>
      </c>
      <c r="J24" s="52"/>
      <c r="K24" s="52"/>
      <c r="L24" s="52">
        <v>1</v>
      </c>
      <c r="M24" s="52"/>
      <c r="N24" s="52"/>
      <c r="O24" s="52">
        <v>1</v>
      </c>
      <c r="P24" s="52"/>
      <c r="Q24" s="52"/>
      <c r="R24" s="52">
        <v>1</v>
      </c>
      <c r="S24" s="52"/>
      <c r="T24" s="29">
        <f t="shared" si="1"/>
        <v>5</v>
      </c>
    </row>
    <row r="25" spans="1:20" ht="56.25" customHeight="1" x14ac:dyDescent="0.2">
      <c r="A25" s="1">
        <v>6</v>
      </c>
      <c r="B25" s="34"/>
      <c r="C25" s="35"/>
      <c r="D25" s="51" t="s">
        <v>24</v>
      </c>
      <c r="E25" s="52"/>
      <c r="F25" s="52">
        <v>1</v>
      </c>
      <c r="G25" s="52"/>
      <c r="H25" s="52"/>
      <c r="I25" s="52">
        <v>1</v>
      </c>
      <c r="J25" s="52"/>
      <c r="K25" s="52"/>
      <c r="L25" s="52">
        <v>1</v>
      </c>
      <c r="M25" s="52"/>
      <c r="N25" s="52"/>
      <c r="O25" s="52">
        <v>1</v>
      </c>
      <c r="P25" s="52"/>
      <c r="Q25" s="52"/>
      <c r="R25" s="52">
        <v>1</v>
      </c>
      <c r="S25" s="52"/>
      <c r="T25" s="29">
        <f t="shared" si="1"/>
        <v>5</v>
      </c>
    </row>
    <row r="26" spans="1:20" ht="18" customHeight="1" x14ac:dyDescent="0.2">
      <c r="B26" s="34"/>
      <c r="C26" s="35"/>
      <c r="D26" s="38" t="s">
        <v>15</v>
      </c>
      <c r="E26" s="39">
        <f>SUM(E20:E25)</f>
        <v>1</v>
      </c>
      <c r="F26" s="39">
        <f t="shared" ref="F26:S26" si="2">SUM(F20:F25)</f>
        <v>5</v>
      </c>
      <c r="G26" s="39">
        <f t="shared" si="2"/>
        <v>0</v>
      </c>
      <c r="H26" s="39">
        <f t="shared" si="2"/>
        <v>1</v>
      </c>
      <c r="I26" s="39">
        <f t="shared" si="2"/>
        <v>5</v>
      </c>
      <c r="J26" s="39">
        <f t="shared" si="2"/>
        <v>0</v>
      </c>
      <c r="K26" s="39">
        <f t="shared" si="2"/>
        <v>1</v>
      </c>
      <c r="L26" s="39">
        <f t="shared" si="2"/>
        <v>5</v>
      </c>
      <c r="M26" s="39">
        <f t="shared" si="2"/>
        <v>0</v>
      </c>
      <c r="N26" s="39">
        <f t="shared" si="2"/>
        <v>1</v>
      </c>
      <c r="O26" s="39">
        <f t="shared" si="2"/>
        <v>5</v>
      </c>
      <c r="P26" s="39">
        <f t="shared" si="2"/>
        <v>0</v>
      </c>
      <c r="Q26" s="39">
        <f t="shared" si="2"/>
        <v>1</v>
      </c>
      <c r="R26" s="39">
        <f t="shared" si="2"/>
        <v>5</v>
      </c>
      <c r="S26" s="39">
        <f t="shared" si="2"/>
        <v>0</v>
      </c>
      <c r="T26" s="29">
        <f t="shared" si="1"/>
        <v>30</v>
      </c>
    </row>
    <row r="27" spans="1:20" ht="37.5" customHeight="1" x14ac:dyDescent="0.2">
      <c r="B27" s="34"/>
      <c r="C27" s="35"/>
      <c r="D27" s="40" t="s">
        <v>16</v>
      </c>
      <c r="E27" s="53" t="s">
        <v>163</v>
      </c>
      <c r="F27" s="54"/>
      <c r="G27" s="55"/>
      <c r="H27" s="53" t="s">
        <v>163</v>
      </c>
      <c r="I27" s="54"/>
      <c r="J27" s="55"/>
      <c r="K27" s="53" t="s">
        <v>163</v>
      </c>
      <c r="L27" s="54"/>
      <c r="M27" s="55"/>
      <c r="N27" s="53" t="s">
        <v>163</v>
      </c>
      <c r="O27" s="54"/>
      <c r="P27" s="55"/>
      <c r="Q27" s="53" t="s">
        <v>163</v>
      </c>
      <c r="R27" s="54"/>
      <c r="S27" s="55"/>
      <c r="T27" s="29"/>
    </row>
    <row r="28" spans="1:20" ht="18" customHeight="1" x14ac:dyDescent="0.2">
      <c r="B28" s="34" t="s">
        <v>26</v>
      </c>
      <c r="C28" s="35"/>
      <c r="D28" s="40"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34"/>
      <c r="C29" s="35"/>
      <c r="D29" s="56" t="s">
        <v>27</v>
      </c>
      <c r="E29" s="33"/>
      <c r="F29" s="33">
        <v>1</v>
      </c>
      <c r="G29" s="33"/>
      <c r="H29" s="33"/>
      <c r="I29" s="33">
        <v>1</v>
      </c>
      <c r="J29" s="33"/>
      <c r="K29" s="33"/>
      <c r="L29" s="33">
        <v>1</v>
      </c>
      <c r="M29" s="33"/>
      <c r="N29" s="33"/>
      <c r="O29" s="33">
        <v>1</v>
      </c>
      <c r="P29" s="33"/>
      <c r="Q29" s="33"/>
      <c r="R29" s="33">
        <v>1</v>
      </c>
      <c r="S29" s="33"/>
      <c r="T29" s="29">
        <f t="shared" ref="T29:T34" si="3">SUM(E29:S29)</f>
        <v>5</v>
      </c>
    </row>
    <row r="30" spans="1:20" ht="48.75" customHeight="1" x14ac:dyDescent="0.2">
      <c r="A30" s="1">
        <v>2</v>
      </c>
      <c r="B30" s="34"/>
      <c r="C30" s="35"/>
      <c r="D30" s="56" t="s">
        <v>28</v>
      </c>
      <c r="E30" s="33"/>
      <c r="F30" s="33">
        <v>1</v>
      </c>
      <c r="G30" s="33"/>
      <c r="H30" s="33"/>
      <c r="I30" s="33">
        <v>1</v>
      </c>
      <c r="J30" s="33"/>
      <c r="K30" s="33"/>
      <c r="L30" s="33">
        <v>1</v>
      </c>
      <c r="M30" s="33"/>
      <c r="N30" s="33"/>
      <c r="O30" s="33">
        <v>1</v>
      </c>
      <c r="P30" s="33"/>
      <c r="Q30" s="33"/>
      <c r="R30" s="33">
        <v>1</v>
      </c>
      <c r="S30" s="33"/>
      <c r="T30" s="29">
        <f t="shared" si="3"/>
        <v>5</v>
      </c>
    </row>
    <row r="31" spans="1:20" ht="62.25" customHeight="1" x14ac:dyDescent="0.2">
      <c r="A31" s="1">
        <v>3</v>
      </c>
      <c r="B31" s="34"/>
      <c r="C31" s="35"/>
      <c r="D31" s="56" t="s">
        <v>29</v>
      </c>
      <c r="E31" s="33"/>
      <c r="F31" s="33">
        <v>1</v>
      </c>
      <c r="G31" s="33"/>
      <c r="H31" s="33"/>
      <c r="I31" s="33">
        <v>1</v>
      </c>
      <c r="J31" s="33"/>
      <c r="K31" s="33"/>
      <c r="L31" s="33">
        <v>1</v>
      </c>
      <c r="M31" s="33"/>
      <c r="N31" s="33"/>
      <c r="O31" s="33">
        <v>1</v>
      </c>
      <c r="P31" s="33"/>
      <c r="Q31" s="33"/>
      <c r="R31" s="33">
        <v>1</v>
      </c>
      <c r="S31" s="33"/>
      <c r="T31" s="29">
        <f t="shared" si="3"/>
        <v>5</v>
      </c>
    </row>
    <row r="32" spans="1:20" ht="41.25" customHeight="1" x14ac:dyDescent="0.2">
      <c r="A32" s="1">
        <v>4</v>
      </c>
      <c r="B32" s="34"/>
      <c r="C32" s="35"/>
      <c r="D32" s="56" t="s">
        <v>30</v>
      </c>
      <c r="E32" s="33"/>
      <c r="F32" s="33">
        <v>1</v>
      </c>
      <c r="G32" s="33"/>
      <c r="H32" s="33"/>
      <c r="I32" s="33">
        <v>1</v>
      </c>
      <c r="J32" s="33"/>
      <c r="K32" s="33"/>
      <c r="L32" s="33">
        <v>1</v>
      </c>
      <c r="M32" s="33"/>
      <c r="N32" s="33"/>
      <c r="O32" s="33">
        <v>1</v>
      </c>
      <c r="P32" s="33"/>
      <c r="Q32" s="33"/>
      <c r="R32" s="33">
        <v>1</v>
      </c>
      <c r="S32" s="33"/>
      <c r="T32" s="29">
        <f t="shared" si="3"/>
        <v>5</v>
      </c>
    </row>
    <row r="33" spans="1:20" ht="61.5" customHeight="1" x14ac:dyDescent="0.2">
      <c r="A33" s="1">
        <v>5</v>
      </c>
      <c r="B33" s="34"/>
      <c r="C33" s="35"/>
      <c r="D33" s="56" t="s">
        <v>86</v>
      </c>
      <c r="E33" s="33">
        <v>1</v>
      </c>
      <c r="F33" s="33"/>
      <c r="G33" s="33"/>
      <c r="H33" s="33">
        <v>1</v>
      </c>
      <c r="I33" s="33"/>
      <c r="J33" s="33"/>
      <c r="K33" s="33">
        <v>1</v>
      </c>
      <c r="L33" s="33"/>
      <c r="M33" s="33"/>
      <c r="N33" s="33">
        <v>1</v>
      </c>
      <c r="O33" s="33"/>
      <c r="P33" s="33"/>
      <c r="Q33" s="33">
        <v>1</v>
      </c>
      <c r="R33" s="33"/>
      <c r="S33" s="33"/>
      <c r="T33" s="29">
        <f t="shared" si="3"/>
        <v>5</v>
      </c>
    </row>
    <row r="34" spans="1:20" ht="18" customHeight="1" x14ac:dyDescent="0.2">
      <c r="B34" s="34"/>
      <c r="C34" s="35"/>
      <c r="D34" s="38" t="s">
        <v>15</v>
      </c>
      <c r="E34" s="39">
        <f>SUM(E29:E33)</f>
        <v>1</v>
      </c>
      <c r="F34" s="39">
        <f t="shared" ref="F34:S34" si="4">SUM(F29:F33)</f>
        <v>4</v>
      </c>
      <c r="G34" s="39">
        <f t="shared" si="4"/>
        <v>0</v>
      </c>
      <c r="H34" s="39">
        <f t="shared" si="4"/>
        <v>1</v>
      </c>
      <c r="I34" s="39">
        <f t="shared" si="4"/>
        <v>4</v>
      </c>
      <c r="J34" s="39">
        <f t="shared" si="4"/>
        <v>0</v>
      </c>
      <c r="K34" s="39">
        <f t="shared" si="4"/>
        <v>1</v>
      </c>
      <c r="L34" s="39">
        <f t="shared" si="4"/>
        <v>4</v>
      </c>
      <c r="M34" s="39">
        <f t="shared" si="4"/>
        <v>0</v>
      </c>
      <c r="N34" s="39">
        <f t="shared" si="4"/>
        <v>1</v>
      </c>
      <c r="O34" s="39">
        <f t="shared" si="4"/>
        <v>4</v>
      </c>
      <c r="P34" s="39">
        <f t="shared" si="4"/>
        <v>0</v>
      </c>
      <c r="Q34" s="39">
        <f t="shared" si="4"/>
        <v>1</v>
      </c>
      <c r="R34" s="39">
        <f t="shared" si="4"/>
        <v>4</v>
      </c>
      <c r="S34" s="39">
        <f t="shared" si="4"/>
        <v>0</v>
      </c>
      <c r="T34" s="29">
        <f t="shared" si="3"/>
        <v>25</v>
      </c>
    </row>
    <row r="35" spans="1:20" ht="37.5" customHeight="1" x14ac:dyDescent="0.2">
      <c r="B35" s="34"/>
      <c r="C35" s="35"/>
      <c r="D35" s="40" t="s">
        <v>16</v>
      </c>
      <c r="E35" s="161" t="s">
        <v>164</v>
      </c>
      <c r="F35" s="162"/>
      <c r="G35" s="163"/>
      <c r="H35" s="161" t="s">
        <v>164</v>
      </c>
      <c r="I35" s="162"/>
      <c r="J35" s="163"/>
      <c r="K35" s="161" t="s">
        <v>164</v>
      </c>
      <c r="L35" s="162"/>
      <c r="M35" s="163"/>
      <c r="N35" s="161" t="s">
        <v>164</v>
      </c>
      <c r="O35" s="162"/>
      <c r="P35" s="163"/>
      <c r="Q35" s="161" t="s">
        <v>164</v>
      </c>
      <c r="R35" s="162"/>
      <c r="S35" s="163"/>
      <c r="T35" s="29"/>
    </row>
    <row r="36" spans="1:20" ht="18" customHeight="1" x14ac:dyDescent="0.2">
      <c r="B36" s="34" t="s">
        <v>33</v>
      </c>
      <c r="C36" s="35"/>
      <c r="D36" s="40"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34"/>
      <c r="C37" s="35"/>
      <c r="D37" s="56" t="s">
        <v>34</v>
      </c>
      <c r="E37" s="60"/>
      <c r="F37" s="61">
        <v>1</v>
      </c>
      <c r="G37" s="62"/>
      <c r="H37" s="60"/>
      <c r="I37" s="61">
        <v>1</v>
      </c>
      <c r="J37" s="62"/>
      <c r="K37" s="60"/>
      <c r="L37" s="61">
        <v>1</v>
      </c>
      <c r="M37" s="62"/>
      <c r="N37" s="60"/>
      <c r="O37" s="61">
        <v>1</v>
      </c>
      <c r="P37" s="62"/>
      <c r="Q37" s="60"/>
      <c r="R37" s="61">
        <v>1</v>
      </c>
      <c r="S37" s="62"/>
      <c r="T37" s="29">
        <f t="shared" ref="T37:T43" si="5">SUM(E37:S37)</f>
        <v>5</v>
      </c>
    </row>
    <row r="38" spans="1:20" ht="57" customHeight="1" x14ac:dyDescent="0.2">
      <c r="A38" s="1">
        <v>2</v>
      </c>
      <c r="B38" s="34"/>
      <c r="C38" s="35"/>
      <c r="D38" s="56" t="s">
        <v>35</v>
      </c>
      <c r="E38" s="49"/>
      <c r="F38" s="49">
        <v>1</v>
      </c>
      <c r="G38" s="49"/>
      <c r="H38" s="49"/>
      <c r="I38" s="49">
        <v>1</v>
      </c>
      <c r="J38" s="49"/>
      <c r="K38" s="49"/>
      <c r="L38" s="49">
        <v>1</v>
      </c>
      <c r="M38" s="49"/>
      <c r="N38" s="49"/>
      <c r="O38" s="49">
        <v>1</v>
      </c>
      <c r="P38" s="49"/>
      <c r="Q38" s="49"/>
      <c r="R38" s="49">
        <v>1</v>
      </c>
      <c r="S38" s="49"/>
      <c r="T38" s="29">
        <f t="shared" si="5"/>
        <v>5</v>
      </c>
    </row>
    <row r="39" spans="1:20" ht="78.75" customHeight="1" x14ac:dyDescent="0.2">
      <c r="A39" s="1">
        <v>3</v>
      </c>
      <c r="B39" s="34"/>
      <c r="C39" s="35"/>
      <c r="D39" s="56" t="s">
        <v>91</v>
      </c>
      <c r="E39" s="63"/>
      <c r="F39" s="63">
        <v>1</v>
      </c>
      <c r="G39" s="63"/>
      <c r="H39" s="63"/>
      <c r="I39" s="63">
        <v>1</v>
      </c>
      <c r="J39" s="63"/>
      <c r="K39" s="63"/>
      <c r="L39" s="63">
        <v>1</v>
      </c>
      <c r="M39" s="63"/>
      <c r="N39" s="63"/>
      <c r="O39" s="63">
        <v>1</v>
      </c>
      <c r="P39" s="63"/>
      <c r="Q39" s="63"/>
      <c r="R39" s="63">
        <v>1</v>
      </c>
      <c r="S39" s="63"/>
      <c r="T39" s="29">
        <f t="shared" si="5"/>
        <v>5</v>
      </c>
    </row>
    <row r="40" spans="1:20" ht="70.5" customHeight="1" x14ac:dyDescent="0.2">
      <c r="A40" s="1">
        <v>4</v>
      </c>
      <c r="B40" s="34"/>
      <c r="C40" s="35"/>
      <c r="D40" s="56" t="s">
        <v>37</v>
      </c>
      <c r="E40" s="63"/>
      <c r="F40" s="63">
        <v>1</v>
      </c>
      <c r="G40" s="63"/>
      <c r="H40" s="63"/>
      <c r="I40" s="63">
        <v>1</v>
      </c>
      <c r="J40" s="63"/>
      <c r="K40" s="63"/>
      <c r="L40" s="63">
        <v>1</v>
      </c>
      <c r="M40" s="63"/>
      <c r="N40" s="63"/>
      <c r="O40" s="63">
        <v>1</v>
      </c>
      <c r="P40" s="63"/>
      <c r="Q40" s="63"/>
      <c r="R40" s="63">
        <v>1</v>
      </c>
      <c r="S40" s="63"/>
      <c r="T40" s="29">
        <f t="shared" si="5"/>
        <v>5</v>
      </c>
    </row>
    <row r="41" spans="1:20" ht="87.75" customHeight="1" x14ac:dyDescent="0.2">
      <c r="A41" s="1">
        <v>5</v>
      </c>
      <c r="B41" s="34"/>
      <c r="C41" s="35"/>
      <c r="D41" s="56" t="s">
        <v>38</v>
      </c>
      <c r="E41" s="63"/>
      <c r="F41" s="63">
        <v>1</v>
      </c>
      <c r="G41" s="63"/>
      <c r="H41" s="63"/>
      <c r="I41" s="63">
        <v>1</v>
      </c>
      <c r="J41" s="63"/>
      <c r="K41" s="63"/>
      <c r="L41" s="63">
        <v>1</v>
      </c>
      <c r="M41" s="63"/>
      <c r="N41" s="63"/>
      <c r="O41" s="63">
        <v>1</v>
      </c>
      <c r="P41" s="63"/>
      <c r="Q41" s="63"/>
      <c r="R41" s="63">
        <v>1</v>
      </c>
      <c r="S41" s="63"/>
      <c r="T41" s="29">
        <f t="shared" si="5"/>
        <v>5</v>
      </c>
    </row>
    <row r="42" spans="1:20" ht="66.75" customHeight="1" x14ac:dyDescent="0.2">
      <c r="A42" s="1">
        <v>6</v>
      </c>
      <c r="B42" s="34"/>
      <c r="C42" s="35"/>
      <c r="D42" s="56" t="s">
        <v>39</v>
      </c>
      <c r="E42" s="63"/>
      <c r="F42" s="63">
        <v>1</v>
      </c>
      <c r="G42" s="63"/>
      <c r="H42" s="63"/>
      <c r="I42" s="63">
        <v>1</v>
      </c>
      <c r="J42" s="63"/>
      <c r="K42" s="63"/>
      <c r="L42" s="63">
        <v>1</v>
      </c>
      <c r="M42" s="63"/>
      <c r="N42" s="63"/>
      <c r="O42" s="63">
        <v>1</v>
      </c>
      <c r="P42" s="63"/>
      <c r="Q42" s="63"/>
      <c r="R42" s="63">
        <v>1</v>
      </c>
      <c r="S42" s="63"/>
      <c r="T42" s="29">
        <f t="shared" si="5"/>
        <v>5</v>
      </c>
    </row>
    <row r="43" spans="1:20" ht="18" customHeight="1" x14ac:dyDescent="0.2">
      <c r="B43" s="34"/>
      <c r="C43" s="35"/>
      <c r="D43" s="38" t="s">
        <v>15</v>
      </c>
      <c r="E43" s="64">
        <f>SUM(E37:E42)</f>
        <v>0</v>
      </c>
      <c r="F43" s="64">
        <f t="shared" ref="F43:S43" si="6">SUM(F37:F42)</f>
        <v>6</v>
      </c>
      <c r="G43" s="64">
        <f t="shared" si="6"/>
        <v>0</v>
      </c>
      <c r="H43" s="64">
        <f t="shared" si="6"/>
        <v>0</v>
      </c>
      <c r="I43" s="64">
        <f t="shared" si="6"/>
        <v>6</v>
      </c>
      <c r="J43" s="64">
        <f t="shared" si="6"/>
        <v>0</v>
      </c>
      <c r="K43" s="64">
        <f t="shared" si="6"/>
        <v>0</v>
      </c>
      <c r="L43" s="64">
        <f t="shared" si="6"/>
        <v>6</v>
      </c>
      <c r="M43" s="64">
        <f t="shared" si="6"/>
        <v>0</v>
      </c>
      <c r="N43" s="64">
        <f t="shared" si="6"/>
        <v>0</v>
      </c>
      <c r="O43" s="64">
        <f t="shared" si="6"/>
        <v>6</v>
      </c>
      <c r="P43" s="64">
        <f t="shared" si="6"/>
        <v>0</v>
      </c>
      <c r="Q43" s="64">
        <f t="shared" si="6"/>
        <v>0</v>
      </c>
      <c r="R43" s="64">
        <f t="shared" si="6"/>
        <v>6</v>
      </c>
      <c r="S43" s="64">
        <f t="shared" si="6"/>
        <v>0</v>
      </c>
      <c r="T43" s="65">
        <f t="shared" si="5"/>
        <v>30</v>
      </c>
    </row>
    <row r="44" spans="1:20" ht="37.5" customHeight="1" x14ac:dyDescent="0.2">
      <c r="B44" s="34"/>
      <c r="C44" s="35"/>
      <c r="D44" s="40" t="s">
        <v>16</v>
      </c>
      <c r="E44" s="66" t="s">
        <v>165</v>
      </c>
      <c r="F44" s="67"/>
      <c r="G44" s="68"/>
      <c r="H44" s="66" t="s">
        <v>165</v>
      </c>
      <c r="I44" s="67"/>
      <c r="J44" s="68"/>
      <c r="K44" s="66" t="s">
        <v>165</v>
      </c>
      <c r="L44" s="67"/>
      <c r="M44" s="68"/>
      <c r="N44" s="66" t="s">
        <v>165</v>
      </c>
      <c r="O44" s="67"/>
      <c r="P44" s="68"/>
      <c r="Q44" s="66" t="s">
        <v>165</v>
      </c>
      <c r="R44" s="67"/>
      <c r="S44" s="68"/>
      <c r="T44" s="29"/>
    </row>
    <row r="45" spans="1:20" ht="18" customHeight="1" x14ac:dyDescent="0.2">
      <c r="B45" s="34" t="s">
        <v>41</v>
      </c>
      <c r="C45" s="35"/>
      <c r="D45" s="40"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34"/>
      <c r="C46" s="35"/>
      <c r="D46" s="48" t="s">
        <v>42</v>
      </c>
      <c r="E46" s="63">
        <v>1</v>
      </c>
      <c r="F46" s="63"/>
      <c r="G46" s="63"/>
      <c r="H46" s="63">
        <v>1</v>
      </c>
      <c r="I46" s="63"/>
      <c r="J46" s="63"/>
      <c r="K46" s="63">
        <v>1</v>
      </c>
      <c r="L46" s="63"/>
      <c r="M46" s="63"/>
      <c r="N46" s="63">
        <v>1</v>
      </c>
      <c r="O46" s="63"/>
      <c r="P46" s="63"/>
      <c r="Q46" s="63">
        <v>1</v>
      </c>
      <c r="R46" s="63"/>
      <c r="S46" s="63"/>
      <c r="T46" s="29">
        <f>SUM(E46:S46)</f>
        <v>5</v>
      </c>
    </row>
    <row r="47" spans="1:20" ht="18" customHeight="1" x14ac:dyDescent="0.2">
      <c r="B47" s="34"/>
      <c r="C47" s="35"/>
      <c r="D47" s="38" t="s">
        <v>15</v>
      </c>
      <c r="E47" s="69">
        <f>+E46</f>
        <v>1</v>
      </c>
      <c r="F47" s="69">
        <f t="shared" ref="F47:S47" si="7">+F46</f>
        <v>0</v>
      </c>
      <c r="G47" s="69">
        <f t="shared" si="7"/>
        <v>0</v>
      </c>
      <c r="H47" s="69">
        <f t="shared" si="7"/>
        <v>1</v>
      </c>
      <c r="I47" s="69">
        <f t="shared" si="7"/>
        <v>0</v>
      </c>
      <c r="J47" s="69">
        <f t="shared" si="7"/>
        <v>0</v>
      </c>
      <c r="K47" s="69">
        <f t="shared" si="7"/>
        <v>1</v>
      </c>
      <c r="L47" s="69">
        <f t="shared" si="7"/>
        <v>0</v>
      </c>
      <c r="M47" s="69">
        <f t="shared" si="7"/>
        <v>0</v>
      </c>
      <c r="N47" s="69">
        <f t="shared" si="7"/>
        <v>1</v>
      </c>
      <c r="O47" s="69">
        <f t="shared" si="7"/>
        <v>0</v>
      </c>
      <c r="P47" s="69">
        <f t="shared" si="7"/>
        <v>0</v>
      </c>
      <c r="Q47" s="69">
        <f t="shared" si="7"/>
        <v>1</v>
      </c>
      <c r="R47" s="69">
        <f t="shared" si="7"/>
        <v>0</v>
      </c>
      <c r="S47" s="69">
        <f t="shared" si="7"/>
        <v>0</v>
      </c>
      <c r="T47" s="70">
        <f>SUM(E47:S47)</f>
        <v>5</v>
      </c>
    </row>
    <row r="48" spans="1:20" ht="44.25" customHeight="1" x14ac:dyDescent="0.2">
      <c r="B48" s="34"/>
      <c r="C48" s="35"/>
      <c r="D48" s="40" t="s">
        <v>16</v>
      </c>
      <c r="E48" s="41" t="s">
        <v>166</v>
      </c>
      <c r="F48" s="42"/>
      <c r="G48" s="43"/>
      <c r="H48" s="41" t="s">
        <v>166</v>
      </c>
      <c r="I48" s="42"/>
      <c r="J48" s="43"/>
      <c r="K48" s="41" t="s">
        <v>166</v>
      </c>
      <c r="L48" s="42"/>
      <c r="M48" s="43"/>
      <c r="N48" s="41" t="s">
        <v>166</v>
      </c>
      <c r="O48" s="42"/>
      <c r="P48" s="43"/>
      <c r="Q48" s="41" t="s">
        <v>166</v>
      </c>
      <c r="R48" s="42"/>
      <c r="S48" s="43"/>
      <c r="T48" s="29"/>
    </row>
    <row r="49" spans="1:20" ht="18" customHeight="1" x14ac:dyDescent="0.2">
      <c r="B49" s="71" t="s">
        <v>44</v>
      </c>
      <c r="C49" s="72"/>
      <c r="D49" s="40"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71"/>
      <c r="C50" s="72"/>
      <c r="D50" s="56" t="s">
        <v>45</v>
      </c>
      <c r="E50" s="63">
        <v>1</v>
      </c>
      <c r="F50" s="63"/>
      <c r="G50" s="63"/>
      <c r="H50" s="63">
        <v>1</v>
      </c>
      <c r="I50" s="63"/>
      <c r="J50" s="63"/>
      <c r="K50" s="63">
        <v>1</v>
      </c>
      <c r="L50" s="63"/>
      <c r="M50" s="63"/>
      <c r="N50" s="63">
        <v>1</v>
      </c>
      <c r="O50" s="63"/>
      <c r="P50" s="63"/>
      <c r="Q50" s="63">
        <v>1</v>
      </c>
      <c r="R50" s="63"/>
      <c r="S50" s="63"/>
      <c r="T50" s="29">
        <f>SUM(E50:S50)</f>
        <v>5</v>
      </c>
    </row>
    <row r="51" spans="1:20" ht="30" customHeight="1" x14ac:dyDescent="0.2">
      <c r="B51" s="71"/>
      <c r="C51" s="72"/>
      <c r="D51" s="38" t="s">
        <v>15</v>
      </c>
      <c r="E51" s="69">
        <f>SUM(E50:E50)</f>
        <v>1</v>
      </c>
      <c r="F51" s="69">
        <f t="shared" ref="F51:S51" si="8">SUM(F50:F50)</f>
        <v>0</v>
      </c>
      <c r="G51" s="69">
        <f t="shared" si="8"/>
        <v>0</v>
      </c>
      <c r="H51" s="69">
        <f t="shared" si="8"/>
        <v>1</v>
      </c>
      <c r="I51" s="69">
        <f t="shared" si="8"/>
        <v>0</v>
      </c>
      <c r="J51" s="69">
        <f t="shared" si="8"/>
        <v>0</v>
      </c>
      <c r="K51" s="69">
        <f t="shared" si="8"/>
        <v>1</v>
      </c>
      <c r="L51" s="69">
        <f t="shared" si="8"/>
        <v>0</v>
      </c>
      <c r="M51" s="69">
        <f t="shared" si="8"/>
        <v>0</v>
      </c>
      <c r="N51" s="69">
        <f t="shared" si="8"/>
        <v>1</v>
      </c>
      <c r="O51" s="69">
        <f t="shared" si="8"/>
        <v>0</v>
      </c>
      <c r="P51" s="69">
        <f t="shared" si="8"/>
        <v>0</v>
      </c>
      <c r="Q51" s="69">
        <f t="shared" si="8"/>
        <v>1</v>
      </c>
      <c r="R51" s="69">
        <f t="shared" si="8"/>
        <v>0</v>
      </c>
      <c r="S51" s="69">
        <f t="shared" si="8"/>
        <v>0</v>
      </c>
      <c r="T51" s="29">
        <f>SUM(E51:S51)</f>
        <v>5</v>
      </c>
    </row>
    <row r="52" spans="1:20" ht="51" customHeight="1" x14ac:dyDescent="0.2">
      <c r="B52" s="71"/>
      <c r="C52" s="72"/>
      <c r="D52" s="40" t="s">
        <v>16</v>
      </c>
      <c r="E52" s="73" t="s">
        <v>167</v>
      </c>
      <c r="F52" s="74"/>
      <c r="G52" s="75"/>
      <c r="H52" s="73" t="s">
        <v>167</v>
      </c>
      <c r="I52" s="74"/>
      <c r="J52" s="75"/>
      <c r="K52" s="73" t="s">
        <v>167</v>
      </c>
      <c r="L52" s="74"/>
      <c r="M52" s="75"/>
      <c r="N52" s="73" t="s">
        <v>167</v>
      </c>
      <c r="O52" s="74"/>
      <c r="P52" s="75"/>
      <c r="Q52" s="73" t="s">
        <v>167</v>
      </c>
      <c r="R52" s="74"/>
      <c r="S52" s="75"/>
      <c r="T52" s="29"/>
    </row>
    <row r="53" spans="1:20" x14ac:dyDescent="0.25">
      <c r="E53" s="76">
        <f t="shared" ref="E53:S53" si="9">+E51+E47+E43+E34+E26+E17</f>
        <v>6</v>
      </c>
      <c r="F53" s="76">
        <f t="shared" si="9"/>
        <v>17</v>
      </c>
      <c r="G53" s="76">
        <f t="shared" si="9"/>
        <v>0</v>
      </c>
      <c r="H53" s="76">
        <f t="shared" si="9"/>
        <v>6</v>
      </c>
      <c r="I53" s="76">
        <f t="shared" si="9"/>
        <v>17</v>
      </c>
      <c r="J53" s="76">
        <f t="shared" si="9"/>
        <v>0</v>
      </c>
      <c r="K53" s="76">
        <f t="shared" si="9"/>
        <v>6</v>
      </c>
      <c r="L53" s="76">
        <f t="shared" si="9"/>
        <v>17</v>
      </c>
      <c r="M53" s="76">
        <f t="shared" si="9"/>
        <v>0</v>
      </c>
      <c r="N53" s="76">
        <f t="shared" si="9"/>
        <v>6</v>
      </c>
      <c r="O53" s="76">
        <f t="shared" si="9"/>
        <v>17</v>
      </c>
      <c r="P53" s="76">
        <f t="shared" si="9"/>
        <v>0</v>
      </c>
      <c r="Q53" s="76">
        <f t="shared" si="9"/>
        <v>6</v>
      </c>
      <c r="R53" s="76">
        <f t="shared" si="9"/>
        <v>17</v>
      </c>
      <c r="S53" s="76">
        <f t="shared" si="9"/>
        <v>0</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24</v>
      </c>
      <c r="F55" s="82">
        <f>+E55/$E$58</f>
        <v>0.22018348623853212</v>
      </c>
    </row>
    <row r="56" spans="1:20" x14ac:dyDescent="0.25">
      <c r="D56" s="80" t="s">
        <v>8</v>
      </c>
      <c r="E56" s="81">
        <f>+F53+I53+L53+O53+R53</f>
        <v>85</v>
      </c>
      <c r="F56" s="82">
        <f t="shared" ref="F56:F58" si="14">+E56/$E$58</f>
        <v>0.77981651376146788</v>
      </c>
    </row>
    <row r="57" spans="1:20" x14ac:dyDescent="0.25">
      <c r="D57" s="80" t="s">
        <v>9</v>
      </c>
      <c r="E57" s="81">
        <f>+G53+J53+M53+P53+S53</f>
        <v>0</v>
      </c>
      <c r="F57" s="82">
        <f t="shared" si="14"/>
        <v>0</v>
      </c>
    </row>
    <row r="58" spans="1:20" x14ac:dyDescent="0.25">
      <c r="E58" s="81">
        <f>SUM(E55:E57)</f>
        <v>109</v>
      </c>
      <c r="F58" s="82">
        <f t="shared" si="14"/>
        <v>1</v>
      </c>
    </row>
    <row r="60" spans="1:20" x14ac:dyDescent="0.25">
      <c r="D60" s="86" t="s">
        <v>48</v>
      </c>
      <c r="E60" s="87"/>
      <c r="F60" s="88">
        <f>+F55+F57</f>
        <v>0.22018348623853212</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9" priority="3" operator="notEqual">
      <formula>$T$11</formula>
    </cfRule>
  </conditionalFormatting>
  <conditionalFormatting sqref="E54:S54">
    <cfRule type="cellIs" dxfId="8" priority="1" operator="notEqual">
      <formula>$A$54</formula>
    </cfRule>
    <cfRule type="cellIs" priority="2"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50:S50 E46:S46 E13:S16">
      <formula1>1</formula1>
    </dataValidation>
  </dataValidation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J8" sqref="J8"/>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4.140625" style="84" customWidth="1"/>
    <col min="12" max="12" width="5.28515625" style="84" customWidth="1"/>
    <col min="13" max="13" width="4.5703125" style="84" customWidth="1"/>
    <col min="14" max="14" width="4.85546875" style="83" customWidth="1"/>
    <col min="15" max="15" width="4.42578125" style="83" customWidth="1"/>
    <col min="16" max="16" width="5.7109375" style="83" customWidth="1"/>
    <col min="17" max="17" width="4.5703125" style="83" customWidth="1"/>
    <col min="18" max="18" width="5" style="83" customWidth="1"/>
    <col min="19" max="19" width="4.28515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168</v>
      </c>
      <c r="D7" s="90"/>
      <c r="E7" s="90"/>
      <c r="F7" s="2"/>
      <c r="G7" s="2"/>
      <c r="H7" s="2"/>
      <c r="I7" s="2"/>
      <c r="J7" s="2"/>
      <c r="K7" s="2"/>
      <c r="L7" s="2"/>
      <c r="M7" s="2"/>
      <c r="N7" s="2"/>
      <c r="O7" s="2"/>
      <c r="P7" s="2"/>
      <c r="Q7" s="2"/>
      <c r="R7" s="2"/>
      <c r="S7" s="2"/>
      <c r="T7" s="19"/>
    </row>
    <row r="8" spans="1:20" ht="14.25" customHeight="1" x14ac:dyDescent="0.2">
      <c r="C8" s="91" t="s">
        <v>118</v>
      </c>
      <c r="D8" s="91"/>
      <c r="E8" s="91"/>
      <c r="F8" s="2"/>
      <c r="G8" s="2"/>
      <c r="H8" s="2"/>
      <c r="I8" s="2"/>
      <c r="J8" s="2"/>
      <c r="K8" s="2"/>
      <c r="L8" s="2"/>
      <c r="M8" s="2"/>
      <c r="N8" s="2"/>
      <c r="O8" s="2"/>
      <c r="P8" s="2"/>
      <c r="Q8" s="2"/>
      <c r="R8" s="2"/>
      <c r="S8" s="2"/>
      <c r="T8" s="19"/>
    </row>
    <row r="9" spans="1:20" ht="12.75" x14ac:dyDescent="0.2">
      <c r="C9" s="92" t="s">
        <v>169</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9">
        <v>10055866</v>
      </c>
      <c r="F11" s="140"/>
      <c r="G11" s="141"/>
      <c r="H11" s="139">
        <v>10131385</v>
      </c>
      <c r="I11" s="140"/>
      <c r="J11" s="141"/>
      <c r="K11" s="139">
        <v>10272894</v>
      </c>
      <c r="L11" s="140"/>
      <c r="M11" s="141"/>
      <c r="N11" s="139">
        <v>1352119</v>
      </c>
      <c r="O11" s="140"/>
      <c r="P11" s="141"/>
      <c r="Q11" s="139">
        <v>17009737</v>
      </c>
      <c r="R11" s="140"/>
      <c r="S11" s="141"/>
      <c r="T11" s="25">
        <v>5</v>
      </c>
    </row>
    <row r="12" spans="1:20" ht="3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69">
        <v>1</v>
      </c>
      <c r="F13" s="169"/>
      <c r="G13" s="169"/>
      <c r="H13" s="169">
        <v>1</v>
      </c>
      <c r="I13" s="169"/>
      <c r="J13" s="169"/>
      <c r="K13" s="169">
        <v>1</v>
      </c>
      <c r="L13" s="169"/>
      <c r="M13" s="169"/>
      <c r="N13" s="169">
        <v>1</v>
      </c>
      <c r="O13" s="169"/>
      <c r="P13" s="169"/>
      <c r="Q13" s="169">
        <v>1</v>
      </c>
      <c r="R13" s="169"/>
      <c r="S13" s="169"/>
      <c r="T13" s="29">
        <f>SUM(E13:S13)</f>
        <v>5</v>
      </c>
    </row>
    <row r="14" spans="1:20" ht="54" customHeight="1" x14ac:dyDescent="0.2">
      <c r="A14" s="1">
        <v>2</v>
      </c>
      <c r="B14" s="108"/>
      <c r="C14" s="109"/>
      <c r="D14" s="110" t="s">
        <v>12</v>
      </c>
      <c r="E14" s="169">
        <v>1</v>
      </c>
      <c r="F14" s="169"/>
      <c r="G14" s="169"/>
      <c r="H14" s="169">
        <v>1</v>
      </c>
      <c r="I14" s="169"/>
      <c r="J14" s="169"/>
      <c r="K14" s="169">
        <v>1</v>
      </c>
      <c r="L14" s="169"/>
      <c r="M14" s="169"/>
      <c r="N14" s="169">
        <v>1</v>
      </c>
      <c r="O14" s="169"/>
      <c r="P14" s="169"/>
      <c r="Q14" s="169">
        <v>1</v>
      </c>
      <c r="R14" s="169"/>
      <c r="S14" s="169"/>
      <c r="T14" s="29">
        <f>SUM(E14:S14)</f>
        <v>5</v>
      </c>
    </row>
    <row r="15" spans="1:20" ht="51" customHeight="1" x14ac:dyDescent="0.2">
      <c r="A15" s="1">
        <v>3</v>
      </c>
      <c r="B15" s="108"/>
      <c r="C15" s="109"/>
      <c r="D15" s="110" t="s">
        <v>13</v>
      </c>
      <c r="E15" s="169"/>
      <c r="F15" s="169"/>
      <c r="G15" s="169">
        <v>1</v>
      </c>
      <c r="H15" s="169"/>
      <c r="I15" s="169"/>
      <c r="J15" s="169">
        <v>1</v>
      </c>
      <c r="K15" s="169"/>
      <c r="L15" s="169"/>
      <c r="M15" s="169">
        <v>1</v>
      </c>
      <c r="N15" s="169"/>
      <c r="O15" s="169"/>
      <c r="P15" s="169">
        <v>1</v>
      </c>
      <c r="Q15" s="169"/>
      <c r="R15" s="169"/>
      <c r="S15" s="169">
        <v>1</v>
      </c>
      <c r="T15" s="29">
        <f>SUM(E15:S15)</f>
        <v>5</v>
      </c>
    </row>
    <row r="16" spans="1:20" ht="38.25" customHeight="1" x14ac:dyDescent="0.2">
      <c r="A16" s="1">
        <v>4</v>
      </c>
      <c r="B16" s="108"/>
      <c r="C16" s="109"/>
      <c r="D16" s="106" t="s">
        <v>14</v>
      </c>
      <c r="E16" s="169">
        <v>1</v>
      </c>
      <c r="F16" s="169"/>
      <c r="G16" s="169"/>
      <c r="H16" s="169">
        <v>1</v>
      </c>
      <c r="I16" s="169"/>
      <c r="J16" s="169"/>
      <c r="K16" s="169">
        <v>1</v>
      </c>
      <c r="L16" s="169"/>
      <c r="M16" s="169"/>
      <c r="N16" s="169">
        <v>1</v>
      </c>
      <c r="O16" s="169"/>
      <c r="P16" s="169"/>
      <c r="Q16" s="169">
        <v>1</v>
      </c>
      <c r="R16" s="169"/>
      <c r="S16" s="169"/>
      <c r="T16" s="29">
        <f>SUM(E16:S16)</f>
        <v>5</v>
      </c>
    </row>
    <row r="17" spans="1:20" ht="18" customHeight="1" x14ac:dyDescent="0.2">
      <c r="B17" s="108"/>
      <c r="C17" s="109"/>
      <c r="D17" s="112" t="s">
        <v>15</v>
      </c>
      <c r="E17" s="142">
        <f>SUM(E13:E16)</f>
        <v>3</v>
      </c>
      <c r="F17" s="142">
        <f t="shared" ref="F17:S17" si="0">SUM(F13:F16)</f>
        <v>0</v>
      </c>
      <c r="G17" s="142">
        <f t="shared" si="0"/>
        <v>1</v>
      </c>
      <c r="H17" s="142">
        <f t="shared" si="0"/>
        <v>3</v>
      </c>
      <c r="I17" s="142">
        <f t="shared" si="0"/>
        <v>0</v>
      </c>
      <c r="J17" s="142">
        <f t="shared" si="0"/>
        <v>1</v>
      </c>
      <c r="K17" s="142">
        <f t="shared" si="0"/>
        <v>3</v>
      </c>
      <c r="L17" s="142">
        <f t="shared" si="0"/>
        <v>0</v>
      </c>
      <c r="M17" s="142">
        <f t="shared" si="0"/>
        <v>1</v>
      </c>
      <c r="N17" s="142">
        <f t="shared" si="0"/>
        <v>3</v>
      </c>
      <c r="O17" s="142">
        <f t="shared" si="0"/>
        <v>0</v>
      </c>
      <c r="P17" s="142">
        <f t="shared" si="0"/>
        <v>1</v>
      </c>
      <c r="Q17" s="142">
        <f t="shared" si="0"/>
        <v>3</v>
      </c>
      <c r="R17" s="142">
        <f t="shared" si="0"/>
        <v>0</v>
      </c>
      <c r="S17" s="142">
        <f t="shared" si="0"/>
        <v>1</v>
      </c>
      <c r="T17" s="29">
        <f>SUM(E17:S17)</f>
        <v>20</v>
      </c>
    </row>
    <row r="18" spans="1:20" ht="37.5" customHeight="1" x14ac:dyDescent="0.2">
      <c r="B18" s="108"/>
      <c r="C18" s="109"/>
      <c r="D18" s="114" t="s">
        <v>16</v>
      </c>
      <c r="E18" s="185" t="s">
        <v>170</v>
      </c>
      <c r="F18" s="186"/>
      <c r="G18" s="187"/>
      <c r="H18" s="185" t="s">
        <v>170</v>
      </c>
      <c r="I18" s="186"/>
      <c r="J18" s="187"/>
      <c r="K18" s="185" t="s">
        <v>170</v>
      </c>
      <c r="L18" s="186"/>
      <c r="M18" s="187"/>
      <c r="N18" s="185" t="s">
        <v>170</v>
      </c>
      <c r="O18" s="186"/>
      <c r="P18" s="187"/>
      <c r="Q18" s="185" t="s">
        <v>170</v>
      </c>
      <c r="R18" s="186"/>
      <c r="S18" s="187"/>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121</v>
      </c>
      <c r="E20" s="49"/>
      <c r="F20" s="49">
        <v>1</v>
      </c>
      <c r="G20" s="49"/>
      <c r="H20" s="49"/>
      <c r="I20" s="49">
        <v>1</v>
      </c>
      <c r="J20" s="49"/>
      <c r="K20" s="49"/>
      <c r="L20" s="49">
        <v>1</v>
      </c>
      <c r="M20" s="49"/>
      <c r="N20" s="49"/>
      <c r="O20" s="49">
        <v>1</v>
      </c>
      <c r="P20" s="49"/>
      <c r="Q20" s="49"/>
      <c r="R20" s="49">
        <v>1</v>
      </c>
      <c r="S20" s="49"/>
      <c r="T20" s="29">
        <f t="shared" ref="T20:T26" si="1">SUM(E20:S20)</f>
        <v>5</v>
      </c>
    </row>
    <row r="21" spans="1:20" ht="81" customHeight="1" x14ac:dyDescent="0.2">
      <c r="A21" s="1">
        <v>2</v>
      </c>
      <c r="B21" s="108"/>
      <c r="C21" s="109"/>
      <c r="D21" s="117" t="s">
        <v>20</v>
      </c>
      <c r="E21" s="119"/>
      <c r="F21" s="119">
        <v>1</v>
      </c>
      <c r="G21" s="119"/>
      <c r="H21" s="119">
        <v>1</v>
      </c>
      <c r="I21" s="119"/>
      <c r="J21" s="119"/>
      <c r="K21" s="119"/>
      <c r="L21" s="119">
        <v>1</v>
      </c>
      <c r="M21" s="119"/>
      <c r="N21" s="119">
        <v>1</v>
      </c>
      <c r="O21" s="119"/>
      <c r="P21" s="119"/>
      <c r="Q21" s="119"/>
      <c r="R21" s="119">
        <v>1</v>
      </c>
      <c r="S21" s="119"/>
      <c r="T21" s="29">
        <f t="shared" si="1"/>
        <v>5</v>
      </c>
    </row>
    <row r="22" spans="1:20" ht="50.25" customHeight="1" x14ac:dyDescent="0.2">
      <c r="A22" s="1">
        <v>3</v>
      </c>
      <c r="B22" s="108"/>
      <c r="C22" s="109"/>
      <c r="D22" s="117" t="s">
        <v>21</v>
      </c>
      <c r="E22" s="119">
        <v>1</v>
      </c>
      <c r="F22" s="119"/>
      <c r="G22" s="119"/>
      <c r="H22" s="119">
        <v>1</v>
      </c>
      <c r="I22" s="119"/>
      <c r="J22" s="119"/>
      <c r="K22" s="119">
        <v>1</v>
      </c>
      <c r="L22" s="119"/>
      <c r="M22" s="119"/>
      <c r="N22" s="119">
        <v>1</v>
      </c>
      <c r="O22" s="119"/>
      <c r="P22" s="119"/>
      <c r="Q22" s="119">
        <v>1</v>
      </c>
      <c r="R22" s="119"/>
      <c r="S22" s="119"/>
      <c r="T22" s="29">
        <f t="shared" si="1"/>
        <v>5</v>
      </c>
    </row>
    <row r="23" spans="1:20" ht="50.25" customHeight="1" x14ac:dyDescent="0.2">
      <c r="A23" s="1">
        <v>4</v>
      </c>
      <c r="B23" s="108"/>
      <c r="C23" s="109"/>
      <c r="D23" s="117" t="s">
        <v>22</v>
      </c>
      <c r="E23" s="119"/>
      <c r="F23" s="119">
        <v>1</v>
      </c>
      <c r="G23" s="119"/>
      <c r="H23" s="119">
        <v>1</v>
      </c>
      <c r="I23" s="119"/>
      <c r="J23" s="119"/>
      <c r="K23" s="119"/>
      <c r="L23" s="119">
        <v>1</v>
      </c>
      <c r="M23" s="119"/>
      <c r="N23" s="119">
        <v>1</v>
      </c>
      <c r="O23" s="119"/>
      <c r="P23" s="119"/>
      <c r="Q23" s="119"/>
      <c r="R23" s="119">
        <v>1</v>
      </c>
      <c r="S23" s="119"/>
      <c r="T23" s="29">
        <f t="shared" si="1"/>
        <v>5</v>
      </c>
    </row>
    <row r="24" spans="1:20" ht="52.5" customHeight="1" x14ac:dyDescent="0.2">
      <c r="A24" s="1">
        <v>5</v>
      </c>
      <c r="B24" s="108"/>
      <c r="C24" s="109"/>
      <c r="D24" s="117" t="s">
        <v>23</v>
      </c>
      <c r="E24" s="119">
        <v>1</v>
      </c>
      <c r="F24" s="119"/>
      <c r="G24" s="119"/>
      <c r="H24" s="119">
        <v>1</v>
      </c>
      <c r="I24" s="119"/>
      <c r="J24" s="119"/>
      <c r="K24" s="119">
        <v>1</v>
      </c>
      <c r="L24" s="119"/>
      <c r="M24" s="119"/>
      <c r="N24" s="119">
        <v>1</v>
      </c>
      <c r="O24" s="119"/>
      <c r="P24" s="119"/>
      <c r="Q24" s="119">
        <v>1</v>
      </c>
      <c r="R24" s="119"/>
      <c r="S24" s="119"/>
      <c r="T24" s="29">
        <f t="shared" si="1"/>
        <v>5</v>
      </c>
    </row>
    <row r="25" spans="1:20" ht="56.25" customHeight="1" x14ac:dyDescent="0.2">
      <c r="A25" s="1">
        <v>6</v>
      </c>
      <c r="B25" s="108"/>
      <c r="C25" s="109"/>
      <c r="D25" s="117" t="s">
        <v>24</v>
      </c>
      <c r="E25" s="119">
        <v>1</v>
      </c>
      <c r="F25" s="119"/>
      <c r="G25" s="119"/>
      <c r="H25" s="119">
        <v>1</v>
      </c>
      <c r="I25" s="119"/>
      <c r="J25" s="119"/>
      <c r="K25" s="119">
        <v>1</v>
      </c>
      <c r="L25" s="119"/>
      <c r="M25" s="119"/>
      <c r="N25" s="119">
        <v>1</v>
      </c>
      <c r="O25" s="119"/>
      <c r="P25" s="119"/>
      <c r="Q25" s="119">
        <v>1</v>
      </c>
      <c r="R25" s="119"/>
      <c r="S25" s="119"/>
      <c r="T25" s="29">
        <f t="shared" si="1"/>
        <v>5</v>
      </c>
    </row>
    <row r="26" spans="1:20" ht="18" customHeight="1" x14ac:dyDescent="0.2">
      <c r="B26" s="108"/>
      <c r="C26" s="109"/>
      <c r="D26" s="112" t="s">
        <v>15</v>
      </c>
      <c r="E26" s="142">
        <f>SUM(E20:E25)</f>
        <v>3</v>
      </c>
      <c r="F26" s="142">
        <f t="shared" ref="F26:S26" si="2">SUM(F20:F25)</f>
        <v>3</v>
      </c>
      <c r="G26" s="142">
        <f t="shared" si="2"/>
        <v>0</v>
      </c>
      <c r="H26" s="142">
        <f t="shared" si="2"/>
        <v>5</v>
      </c>
      <c r="I26" s="142">
        <f t="shared" si="2"/>
        <v>1</v>
      </c>
      <c r="J26" s="142">
        <f t="shared" si="2"/>
        <v>0</v>
      </c>
      <c r="K26" s="142">
        <f t="shared" si="2"/>
        <v>3</v>
      </c>
      <c r="L26" s="142">
        <f t="shared" si="2"/>
        <v>3</v>
      </c>
      <c r="M26" s="142">
        <f t="shared" si="2"/>
        <v>0</v>
      </c>
      <c r="N26" s="142">
        <f t="shared" si="2"/>
        <v>5</v>
      </c>
      <c r="O26" s="142">
        <f t="shared" si="2"/>
        <v>1</v>
      </c>
      <c r="P26" s="142">
        <f t="shared" si="2"/>
        <v>0</v>
      </c>
      <c r="Q26" s="142">
        <f t="shared" si="2"/>
        <v>3</v>
      </c>
      <c r="R26" s="142">
        <f t="shared" si="2"/>
        <v>3</v>
      </c>
      <c r="S26" s="142">
        <f t="shared" si="2"/>
        <v>0</v>
      </c>
      <c r="T26" s="29">
        <f t="shared" si="1"/>
        <v>30</v>
      </c>
    </row>
    <row r="27" spans="1:20" ht="37.5" customHeight="1" x14ac:dyDescent="0.2">
      <c r="B27" s="108"/>
      <c r="C27" s="109"/>
      <c r="D27" s="114" t="s">
        <v>16</v>
      </c>
      <c r="E27" s="188" t="s">
        <v>171</v>
      </c>
      <c r="F27" s="189"/>
      <c r="G27" s="190"/>
      <c r="H27" s="188" t="s">
        <v>171</v>
      </c>
      <c r="I27" s="189"/>
      <c r="J27" s="190"/>
      <c r="K27" s="188" t="s">
        <v>171</v>
      </c>
      <c r="L27" s="189"/>
      <c r="M27" s="190"/>
      <c r="N27" s="188" t="s">
        <v>171</v>
      </c>
      <c r="O27" s="189"/>
      <c r="P27" s="190"/>
      <c r="Q27" s="188" t="s">
        <v>171</v>
      </c>
      <c r="R27" s="189"/>
      <c r="S27" s="190"/>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71"/>
      <c r="F29" s="171">
        <v>1</v>
      </c>
      <c r="G29" s="171"/>
      <c r="H29" s="171"/>
      <c r="I29" s="171">
        <v>1</v>
      </c>
      <c r="J29" s="171"/>
      <c r="K29" s="171"/>
      <c r="L29" s="171">
        <v>1</v>
      </c>
      <c r="M29" s="171"/>
      <c r="N29" s="171"/>
      <c r="O29" s="171">
        <v>1</v>
      </c>
      <c r="P29" s="171"/>
      <c r="Q29" s="171"/>
      <c r="R29" s="171">
        <v>1</v>
      </c>
      <c r="S29" s="171"/>
      <c r="T29" s="29">
        <f t="shared" ref="T29:T34" si="3">SUM(E29:S29)</f>
        <v>5</v>
      </c>
    </row>
    <row r="30" spans="1:20" ht="48.75" customHeight="1" x14ac:dyDescent="0.2">
      <c r="A30" s="1">
        <v>2</v>
      </c>
      <c r="B30" s="108"/>
      <c r="C30" s="109"/>
      <c r="D30" s="123" t="s">
        <v>123</v>
      </c>
      <c r="E30" s="171"/>
      <c r="F30" s="171">
        <v>1</v>
      </c>
      <c r="G30" s="171"/>
      <c r="H30" s="171"/>
      <c r="I30" s="171">
        <v>1</v>
      </c>
      <c r="J30" s="171"/>
      <c r="K30" s="171"/>
      <c r="L30" s="171">
        <v>1</v>
      </c>
      <c r="M30" s="171"/>
      <c r="N30" s="171"/>
      <c r="O30" s="171">
        <v>1</v>
      </c>
      <c r="P30" s="171"/>
      <c r="Q30" s="171"/>
      <c r="R30" s="171">
        <v>1</v>
      </c>
      <c r="S30" s="171"/>
      <c r="T30" s="29">
        <f t="shared" si="3"/>
        <v>5</v>
      </c>
    </row>
    <row r="31" spans="1:20" ht="62.25" customHeight="1" x14ac:dyDescent="0.2">
      <c r="A31" s="1">
        <v>3</v>
      </c>
      <c r="B31" s="108"/>
      <c r="C31" s="109"/>
      <c r="D31" s="123" t="s">
        <v>124</v>
      </c>
      <c r="E31" s="171"/>
      <c r="F31" s="171">
        <v>1</v>
      </c>
      <c r="G31" s="171"/>
      <c r="H31" s="171"/>
      <c r="I31" s="171">
        <v>1</v>
      </c>
      <c r="J31" s="171"/>
      <c r="K31" s="171"/>
      <c r="L31" s="171">
        <v>1</v>
      </c>
      <c r="M31" s="171"/>
      <c r="N31" s="171"/>
      <c r="O31" s="171">
        <v>1</v>
      </c>
      <c r="P31" s="171"/>
      <c r="Q31" s="171"/>
      <c r="R31" s="171">
        <v>1</v>
      </c>
      <c r="S31" s="171"/>
      <c r="T31" s="29">
        <f t="shared" si="3"/>
        <v>5</v>
      </c>
    </row>
    <row r="32" spans="1:20" ht="41.25" customHeight="1" x14ac:dyDescent="0.2">
      <c r="A32" s="1">
        <v>4</v>
      </c>
      <c r="B32" s="108"/>
      <c r="C32" s="109"/>
      <c r="D32" s="123" t="s">
        <v>30</v>
      </c>
      <c r="E32" s="171"/>
      <c r="F32" s="171">
        <v>1</v>
      </c>
      <c r="G32" s="171"/>
      <c r="H32" s="171"/>
      <c r="I32" s="171">
        <v>1</v>
      </c>
      <c r="J32" s="171"/>
      <c r="K32" s="171"/>
      <c r="L32" s="171">
        <v>1</v>
      </c>
      <c r="M32" s="171"/>
      <c r="N32" s="171"/>
      <c r="O32" s="171">
        <v>1</v>
      </c>
      <c r="P32" s="171"/>
      <c r="Q32" s="171"/>
      <c r="R32" s="171">
        <v>1</v>
      </c>
      <c r="S32" s="171"/>
      <c r="T32" s="29">
        <f t="shared" si="3"/>
        <v>5</v>
      </c>
    </row>
    <row r="33" spans="1:20" ht="61.5" customHeight="1" x14ac:dyDescent="0.2">
      <c r="A33" s="1">
        <v>5</v>
      </c>
      <c r="B33" s="108"/>
      <c r="C33" s="109"/>
      <c r="D33" s="123" t="s">
        <v>54</v>
      </c>
      <c r="E33" s="171"/>
      <c r="F33" s="171">
        <v>1</v>
      </c>
      <c r="G33" s="171"/>
      <c r="H33" s="171"/>
      <c r="I33" s="171">
        <v>1</v>
      </c>
      <c r="J33" s="171"/>
      <c r="K33" s="171"/>
      <c r="L33" s="171">
        <v>1</v>
      </c>
      <c r="M33" s="171"/>
      <c r="N33" s="171"/>
      <c r="O33" s="171">
        <v>1</v>
      </c>
      <c r="P33" s="171"/>
      <c r="Q33" s="171"/>
      <c r="R33" s="171">
        <v>1</v>
      </c>
      <c r="S33" s="171"/>
      <c r="T33" s="29">
        <f t="shared" si="3"/>
        <v>5</v>
      </c>
    </row>
    <row r="34" spans="1:20" ht="18" customHeight="1" x14ac:dyDescent="0.2">
      <c r="B34" s="108"/>
      <c r="C34" s="109"/>
      <c r="D34" s="112" t="s">
        <v>15</v>
      </c>
      <c r="E34" s="142">
        <f>SUM(E29:E33)</f>
        <v>0</v>
      </c>
      <c r="F34" s="142">
        <f t="shared" ref="F34:S34" si="4">SUM(F29:F33)</f>
        <v>5</v>
      </c>
      <c r="G34" s="142">
        <f t="shared" si="4"/>
        <v>0</v>
      </c>
      <c r="H34" s="142">
        <f t="shared" si="4"/>
        <v>0</v>
      </c>
      <c r="I34" s="142">
        <f t="shared" si="4"/>
        <v>5</v>
      </c>
      <c r="J34" s="142">
        <f t="shared" si="4"/>
        <v>0</v>
      </c>
      <c r="K34" s="142">
        <f t="shared" si="4"/>
        <v>0</v>
      </c>
      <c r="L34" s="142">
        <f t="shared" si="4"/>
        <v>5</v>
      </c>
      <c r="M34" s="142">
        <f t="shared" si="4"/>
        <v>0</v>
      </c>
      <c r="N34" s="142">
        <f t="shared" si="4"/>
        <v>0</v>
      </c>
      <c r="O34" s="142">
        <f t="shared" si="4"/>
        <v>5</v>
      </c>
      <c r="P34" s="142">
        <f t="shared" si="4"/>
        <v>0</v>
      </c>
      <c r="Q34" s="142">
        <f t="shared" si="4"/>
        <v>0</v>
      </c>
      <c r="R34" s="142">
        <f t="shared" si="4"/>
        <v>5</v>
      </c>
      <c r="S34" s="142">
        <f t="shared" si="4"/>
        <v>0</v>
      </c>
      <c r="T34" s="29">
        <f t="shared" si="3"/>
        <v>25</v>
      </c>
    </row>
    <row r="35" spans="1:20" ht="37.5" customHeight="1" x14ac:dyDescent="0.2">
      <c r="B35" s="108"/>
      <c r="C35" s="109"/>
      <c r="D35" s="114" t="s">
        <v>16</v>
      </c>
      <c r="E35" s="124" t="s">
        <v>172</v>
      </c>
      <c r="F35" s="145"/>
      <c r="G35" s="146"/>
      <c r="H35" s="124" t="s">
        <v>172</v>
      </c>
      <c r="I35" s="145"/>
      <c r="J35" s="146"/>
      <c r="K35" s="124" t="s">
        <v>172</v>
      </c>
      <c r="L35" s="145"/>
      <c r="M35" s="146"/>
      <c r="N35" s="124" t="s">
        <v>172</v>
      </c>
      <c r="O35" s="145"/>
      <c r="P35" s="146"/>
      <c r="Q35" s="124" t="s">
        <v>172</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60"/>
      <c r="F37" s="61">
        <v>1</v>
      </c>
      <c r="G37" s="62"/>
      <c r="H37" s="60"/>
      <c r="I37" s="61">
        <v>1</v>
      </c>
      <c r="J37" s="62"/>
      <c r="K37" s="60"/>
      <c r="L37" s="61">
        <v>1</v>
      </c>
      <c r="M37" s="62"/>
      <c r="N37" s="60"/>
      <c r="O37" s="61">
        <v>1</v>
      </c>
      <c r="P37" s="62"/>
      <c r="Q37" s="60"/>
      <c r="R37" s="61">
        <v>1</v>
      </c>
      <c r="S37" s="62"/>
      <c r="T37" s="29">
        <f t="shared" ref="T37:T43" si="5">SUM(E37:S37)</f>
        <v>5</v>
      </c>
    </row>
    <row r="38" spans="1:20" ht="57" customHeight="1" x14ac:dyDescent="0.2">
      <c r="A38" s="1">
        <v>2</v>
      </c>
      <c r="B38" s="108"/>
      <c r="C38" s="109"/>
      <c r="D38" s="123" t="s">
        <v>127</v>
      </c>
      <c r="E38" s="49"/>
      <c r="F38" s="49">
        <v>1</v>
      </c>
      <c r="G38" s="49"/>
      <c r="H38" s="49"/>
      <c r="I38" s="49">
        <v>1</v>
      </c>
      <c r="J38" s="49"/>
      <c r="K38" s="49"/>
      <c r="L38" s="49">
        <v>1</v>
      </c>
      <c r="M38" s="49"/>
      <c r="N38" s="49"/>
      <c r="O38" s="49">
        <v>1</v>
      </c>
      <c r="P38" s="49"/>
      <c r="Q38" s="49"/>
      <c r="R38" s="49">
        <v>1</v>
      </c>
      <c r="S38" s="49"/>
      <c r="T38" s="29">
        <f t="shared" si="5"/>
        <v>5</v>
      </c>
    </row>
    <row r="39" spans="1:20" ht="78.75" customHeight="1" x14ac:dyDescent="0.2">
      <c r="A39" s="1">
        <v>3</v>
      </c>
      <c r="B39" s="108"/>
      <c r="C39" s="109"/>
      <c r="D39" s="123" t="s">
        <v>55</v>
      </c>
      <c r="E39" s="172">
        <v>1</v>
      </c>
      <c r="F39" s="172"/>
      <c r="G39" s="172"/>
      <c r="H39" s="172">
        <v>1</v>
      </c>
      <c r="I39" s="172"/>
      <c r="J39" s="172"/>
      <c r="K39" s="172">
        <v>1</v>
      </c>
      <c r="L39" s="172"/>
      <c r="M39" s="172"/>
      <c r="N39" s="172">
        <v>1</v>
      </c>
      <c r="O39" s="172"/>
      <c r="P39" s="172"/>
      <c r="Q39" s="172">
        <v>1</v>
      </c>
      <c r="R39" s="172"/>
      <c r="S39" s="172"/>
      <c r="T39" s="29">
        <f t="shared" si="5"/>
        <v>5</v>
      </c>
    </row>
    <row r="40" spans="1:20" ht="70.5" customHeight="1" x14ac:dyDescent="0.2">
      <c r="A40" s="1">
        <v>4</v>
      </c>
      <c r="B40" s="108"/>
      <c r="C40" s="109"/>
      <c r="D40" s="123" t="s">
        <v>128</v>
      </c>
      <c r="E40" s="172"/>
      <c r="F40" s="172">
        <v>1</v>
      </c>
      <c r="G40" s="172"/>
      <c r="H40" s="172"/>
      <c r="I40" s="172">
        <v>1</v>
      </c>
      <c r="J40" s="172"/>
      <c r="K40" s="172"/>
      <c r="L40" s="172">
        <v>1</v>
      </c>
      <c r="M40" s="172"/>
      <c r="N40" s="172"/>
      <c r="O40" s="172">
        <v>1</v>
      </c>
      <c r="P40" s="172"/>
      <c r="Q40" s="172"/>
      <c r="R40" s="172">
        <v>1</v>
      </c>
      <c r="S40" s="172"/>
      <c r="T40" s="29">
        <f t="shared" si="5"/>
        <v>5</v>
      </c>
    </row>
    <row r="41" spans="1:20" ht="87.75" customHeight="1" x14ac:dyDescent="0.2">
      <c r="A41" s="1">
        <v>5</v>
      </c>
      <c r="B41" s="108"/>
      <c r="C41" s="109"/>
      <c r="D41" s="123" t="s">
        <v>129</v>
      </c>
      <c r="E41" s="172"/>
      <c r="F41" s="172">
        <v>1</v>
      </c>
      <c r="G41" s="172"/>
      <c r="H41" s="172"/>
      <c r="I41" s="172">
        <v>1</v>
      </c>
      <c r="J41" s="172"/>
      <c r="K41" s="172"/>
      <c r="L41" s="172">
        <v>1</v>
      </c>
      <c r="M41" s="172"/>
      <c r="N41" s="172"/>
      <c r="O41" s="172">
        <v>1</v>
      </c>
      <c r="P41" s="172"/>
      <c r="Q41" s="172"/>
      <c r="R41" s="172">
        <v>1</v>
      </c>
      <c r="S41" s="172"/>
      <c r="T41" s="29">
        <f t="shared" si="5"/>
        <v>5</v>
      </c>
    </row>
    <row r="42" spans="1:20" ht="66.75" customHeight="1" x14ac:dyDescent="0.2">
      <c r="A42" s="1">
        <v>6</v>
      </c>
      <c r="B42" s="108"/>
      <c r="C42" s="109"/>
      <c r="D42" s="123" t="s">
        <v>39</v>
      </c>
      <c r="E42" s="172"/>
      <c r="F42" s="172">
        <v>1</v>
      </c>
      <c r="G42" s="172"/>
      <c r="H42" s="172"/>
      <c r="I42" s="172">
        <v>1</v>
      </c>
      <c r="J42" s="172"/>
      <c r="K42" s="172"/>
      <c r="L42" s="172">
        <v>1</v>
      </c>
      <c r="M42" s="172"/>
      <c r="N42" s="172"/>
      <c r="O42" s="172">
        <v>1</v>
      </c>
      <c r="P42" s="172"/>
      <c r="Q42" s="172"/>
      <c r="R42" s="172">
        <v>1</v>
      </c>
      <c r="S42" s="172"/>
      <c r="T42" s="29">
        <f t="shared" si="5"/>
        <v>5</v>
      </c>
    </row>
    <row r="43" spans="1:20" ht="18" customHeight="1" x14ac:dyDescent="0.2">
      <c r="B43" s="108"/>
      <c r="C43" s="109"/>
      <c r="D43" s="112" t="s">
        <v>15</v>
      </c>
      <c r="E43" s="149">
        <f>SUM(E37:E42)</f>
        <v>1</v>
      </c>
      <c r="F43" s="149">
        <f t="shared" ref="F43:S43" si="6">SUM(F37:F42)</f>
        <v>5</v>
      </c>
      <c r="G43" s="149">
        <f t="shared" si="6"/>
        <v>0</v>
      </c>
      <c r="H43" s="149">
        <f t="shared" si="6"/>
        <v>1</v>
      </c>
      <c r="I43" s="149">
        <f t="shared" si="6"/>
        <v>5</v>
      </c>
      <c r="J43" s="149">
        <f t="shared" si="6"/>
        <v>0</v>
      </c>
      <c r="K43" s="149">
        <f t="shared" si="6"/>
        <v>1</v>
      </c>
      <c r="L43" s="149">
        <f t="shared" si="6"/>
        <v>5</v>
      </c>
      <c r="M43" s="149">
        <f t="shared" si="6"/>
        <v>0</v>
      </c>
      <c r="N43" s="149">
        <f t="shared" si="6"/>
        <v>1</v>
      </c>
      <c r="O43" s="149">
        <f t="shared" si="6"/>
        <v>5</v>
      </c>
      <c r="P43" s="149">
        <f t="shared" si="6"/>
        <v>0</v>
      </c>
      <c r="Q43" s="149">
        <f t="shared" si="6"/>
        <v>1</v>
      </c>
      <c r="R43" s="149">
        <f t="shared" si="6"/>
        <v>5</v>
      </c>
      <c r="S43" s="149">
        <f t="shared" si="6"/>
        <v>0</v>
      </c>
      <c r="T43" s="65">
        <f t="shared" si="5"/>
        <v>30</v>
      </c>
    </row>
    <row r="44" spans="1:20" ht="37.5" customHeight="1" x14ac:dyDescent="0.2">
      <c r="B44" s="108"/>
      <c r="C44" s="109"/>
      <c r="D44" s="114" t="s">
        <v>16</v>
      </c>
      <c r="E44" s="130" t="s">
        <v>173</v>
      </c>
      <c r="F44" s="143"/>
      <c r="G44" s="144"/>
      <c r="H44" s="130" t="s">
        <v>173</v>
      </c>
      <c r="I44" s="143"/>
      <c r="J44" s="144"/>
      <c r="K44" s="130" t="s">
        <v>173</v>
      </c>
      <c r="L44" s="143"/>
      <c r="M44" s="144"/>
      <c r="N44" s="130" t="s">
        <v>173</v>
      </c>
      <c r="O44" s="143"/>
      <c r="P44" s="144"/>
      <c r="Q44" s="130" t="s">
        <v>173</v>
      </c>
      <c r="R44" s="143"/>
      <c r="S44" s="144"/>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72"/>
      <c r="F46" s="172">
        <v>1</v>
      </c>
      <c r="G46" s="172"/>
      <c r="H46" s="172">
        <v>1</v>
      </c>
      <c r="I46" s="172"/>
      <c r="J46" s="172"/>
      <c r="K46" s="172">
        <v>1</v>
      </c>
      <c r="L46" s="172"/>
      <c r="M46" s="172"/>
      <c r="N46" s="172">
        <v>1</v>
      </c>
      <c r="O46" s="172"/>
      <c r="P46" s="172"/>
      <c r="Q46" s="172"/>
      <c r="R46" s="172">
        <v>1</v>
      </c>
      <c r="S46" s="172"/>
      <c r="T46" s="29">
        <f>SUM(E46:S46)</f>
        <v>5</v>
      </c>
    </row>
    <row r="47" spans="1:20" ht="18" customHeight="1" x14ac:dyDescent="0.2">
      <c r="B47" s="108"/>
      <c r="C47" s="109"/>
      <c r="D47" s="112" t="s">
        <v>15</v>
      </c>
      <c r="E47" s="152">
        <f>+E46</f>
        <v>0</v>
      </c>
      <c r="F47" s="152">
        <f t="shared" ref="F47:S47" si="7">+F46</f>
        <v>1</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0</v>
      </c>
      <c r="R47" s="152">
        <f t="shared" si="7"/>
        <v>1</v>
      </c>
      <c r="S47" s="152">
        <f t="shared" si="7"/>
        <v>0</v>
      </c>
      <c r="T47" s="70">
        <f>SUM(E47:S47)</f>
        <v>5</v>
      </c>
    </row>
    <row r="48" spans="1:20" ht="44.25" customHeight="1" x14ac:dyDescent="0.2">
      <c r="B48" s="108"/>
      <c r="C48" s="109"/>
      <c r="D48" s="114" t="s">
        <v>16</v>
      </c>
      <c r="E48" s="41" t="s">
        <v>174</v>
      </c>
      <c r="F48" s="42"/>
      <c r="G48" s="43"/>
      <c r="H48" s="41" t="s">
        <v>175</v>
      </c>
      <c r="I48" s="42"/>
      <c r="J48" s="43"/>
      <c r="K48" s="41" t="s">
        <v>175</v>
      </c>
      <c r="L48" s="42"/>
      <c r="M48" s="43"/>
      <c r="N48" s="41" t="s">
        <v>175</v>
      </c>
      <c r="O48" s="42"/>
      <c r="P48" s="43"/>
      <c r="Q48" s="41" t="s">
        <v>174</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72"/>
      <c r="F50" s="172"/>
      <c r="G50" s="172">
        <v>1</v>
      </c>
      <c r="H50" s="172">
        <v>1</v>
      </c>
      <c r="I50" s="172"/>
      <c r="J50" s="172"/>
      <c r="K50" s="172">
        <v>1</v>
      </c>
      <c r="L50" s="172"/>
      <c r="M50" s="172"/>
      <c r="N50" s="172">
        <v>1</v>
      </c>
      <c r="O50" s="172"/>
      <c r="P50" s="172"/>
      <c r="Q50" s="172"/>
      <c r="R50" s="172"/>
      <c r="S50" s="172">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1</v>
      </c>
      <c r="I51" s="152">
        <f t="shared" si="8"/>
        <v>0</v>
      </c>
      <c r="J51" s="152">
        <f t="shared" si="8"/>
        <v>0</v>
      </c>
      <c r="K51" s="152">
        <f t="shared" si="8"/>
        <v>1</v>
      </c>
      <c r="L51" s="152">
        <f t="shared" si="8"/>
        <v>0</v>
      </c>
      <c r="M51" s="152">
        <f t="shared" si="8"/>
        <v>0</v>
      </c>
      <c r="N51" s="152">
        <f t="shared" si="8"/>
        <v>1</v>
      </c>
      <c r="O51" s="152">
        <f t="shared" si="8"/>
        <v>0</v>
      </c>
      <c r="P51" s="152">
        <f t="shared" si="8"/>
        <v>0</v>
      </c>
      <c r="Q51" s="152">
        <f t="shared" si="8"/>
        <v>0</v>
      </c>
      <c r="R51" s="152">
        <f t="shared" si="8"/>
        <v>0</v>
      </c>
      <c r="S51" s="152">
        <f t="shared" si="8"/>
        <v>1</v>
      </c>
      <c r="T51" s="29">
        <f>SUM(E51:S51)</f>
        <v>5</v>
      </c>
    </row>
    <row r="52" spans="1:20" ht="51" customHeight="1" x14ac:dyDescent="0.2">
      <c r="B52" s="134"/>
      <c r="C52" s="135"/>
      <c r="D52" s="114" t="s">
        <v>16</v>
      </c>
      <c r="E52" s="173" t="s">
        <v>176</v>
      </c>
      <c r="F52" s="174"/>
      <c r="G52" s="175"/>
      <c r="H52" s="173" t="s">
        <v>177</v>
      </c>
      <c r="I52" s="174"/>
      <c r="J52" s="175"/>
      <c r="K52" s="173" t="s">
        <v>176</v>
      </c>
      <c r="L52" s="174"/>
      <c r="M52" s="175"/>
      <c r="N52" s="173" t="s">
        <v>178</v>
      </c>
      <c r="O52" s="174"/>
      <c r="P52" s="175"/>
      <c r="Q52" s="173" t="s">
        <v>176</v>
      </c>
      <c r="R52" s="174"/>
      <c r="S52" s="175"/>
      <c r="T52" s="29"/>
    </row>
    <row r="53" spans="1:20" x14ac:dyDescent="0.25">
      <c r="E53" s="76">
        <f t="shared" ref="E53:S53" si="9">+E51+E47+E43+E34+E26+E17</f>
        <v>7</v>
      </c>
      <c r="F53" s="76">
        <f t="shared" si="9"/>
        <v>14</v>
      </c>
      <c r="G53" s="76">
        <f t="shared" si="9"/>
        <v>2</v>
      </c>
      <c r="H53" s="76">
        <f t="shared" si="9"/>
        <v>11</v>
      </c>
      <c r="I53" s="76">
        <f t="shared" si="9"/>
        <v>11</v>
      </c>
      <c r="J53" s="76">
        <f t="shared" si="9"/>
        <v>1</v>
      </c>
      <c r="K53" s="76">
        <f t="shared" si="9"/>
        <v>9</v>
      </c>
      <c r="L53" s="76">
        <f t="shared" si="9"/>
        <v>13</v>
      </c>
      <c r="M53" s="76">
        <f t="shared" si="9"/>
        <v>1</v>
      </c>
      <c r="N53" s="76">
        <f t="shared" si="9"/>
        <v>11</v>
      </c>
      <c r="O53" s="76">
        <f t="shared" si="9"/>
        <v>11</v>
      </c>
      <c r="P53" s="76">
        <f t="shared" si="9"/>
        <v>1</v>
      </c>
      <c r="Q53" s="76">
        <f t="shared" si="9"/>
        <v>7</v>
      </c>
      <c r="R53" s="76">
        <f t="shared" si="9"/>
        <v>14</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38</v>
      </c>
      <c r="F55" s="82">
        <f>+E55/$E$58</f>
        <v>0.35185185185185186</v>
      </c>
    </row>
    <row r="56" spans="1:20" x14ac:dyDescent="0.25">
      <c r="D56" s="80" t="s">
        <v>8</v>
      </c>
      <c r="E56" s="81">
        <f>+F53+I53+L53+O53+R53</f>
        <v>63</v>
      </c>
      <c r="F56" s="82">
        <f t="shared" ref="F56:F58" si="14">+E56/$E$58</f>
        <v>0.58333333333333337</v>
      </c>
    </row>
    <row r="57" spans="1:20" x14ac:dyDescent="0.25">
      <c r="D57" s="80" t="s">
        <v>9</v>
      </c>
      <c r="E57" s="81">
        <f>+G53+J53+M53+P53+S53</f>
        <v>7</v>
      </c>
      <c r="F57" s="82">
        <f t="shared" si="14"/>
        <v>6.4814814814814811E-2</v>
      </c>
    </row>
    <row r="58" spans="1:20" x14ac:dyDescent="0.25">
      <c r="E58" s="81">
        <f>SUM(E55:E57)</f>
        <v>108</v>
      </c>
      <c r="F58" s="82">
        <f t="shared" si="14"/>
        <v>1</v>
      </c>
    </row>
    <row r="60" spans="1:20" x14ac:dyDescent="0.25">
      <c r="D60" s="86" t="s">
        <v>48</v>
      </c>
      <c r="E60" s="87"/>
      <c r="F60" s="88">
        <f>+F55+F57</f>
        <v>0.41666666666666669</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7" priority="1" operator="notEqual">
      <formula>$T$11</formula>
    </cfRule>
  </conditionalFormatting>
  <conditionalFormatting sqref="E54:S54">
    <cfRule type="cellIs" dxfId="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9" sqref="L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179</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180</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96">
        <v>10135361</v>
      </c>
      <c r="F11" s="97"/>
      <c r="G11" s="98"/>
      <c r="H11" s="99">
        <v>10096866</v>
      </c>
      <c r="I11" s="100"/>
      <c r="J11" s="101"/>
      <c r="K11" s="99">
        <v>2375451</v>
      </c>
      <c r="L11" s="100"/>
      <c r="M11" s="101"/>
      <c r="N11" s="99">
        <v>8343041</v>
      </c>
      <c r="O11" s="100"/>
      <c r="P11" s="101"/>
      <c r="Q11" s="99">
        <v>1258691</v>
      </c>
      <c r="R11" s="100"/>
      <c r="S11" s="101"/>
      <c r="T11" s="25">
        <v>5</v>
      </c>
    </row>
    <row r="12" spans="1:20" ht="3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69">
        <v>1</v>
      </c>
      <c r="F16" s="169"/>
      <c r="G16" s="169"/>
      <c r="H16" s="169">
        <v>1</v>
      </c>
      <c r="I16" s="169"/>
      <c r="J16" s="169"/>
      <c r="K16" s="169">
        <v>1</v>
      </c>
      <c r="L16" s="169"/>
      <c r="M16" s="169"/>
      <c r="N16" s="169">
        <v>1</v>
      </c>
      <c r="O16" s="169"/>
      <c r="P16" s="169"/>
      <c r="Q16" s="169">
        <v>1</v>
      </c>
      <c r="R16" s="169"/>
      <c r="S16" s="169"/>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181</v>
      </c>
      <c r="F18" s="42"/>
      <c r="G18" s="43"/>
      <c r="H18" s="41" t="s">
        <v>182</v>
      </c>
      <c r="I18" s="42"/>
      <c r="J18" s="43"/>
      <c r="K18" s="41" t="s">
        <v>182</v>
      </c>
      <c r="L18" s="42"/>
      <c r="M18" s="43"/>
      <c r="N18" s="41" t="s">
        <v>182</v>
      </c>
      <c r="O18" s="42"/>
      <c r="P18" s="43"/>
      <c r="Q18" s="41" t="s">
        <v>182</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c r="F20" s="116">
        <v>1</v>
      </c>
      <c r="G20" s="116"/>
      <c r="H20" s="116"/>
      <c r="I20" s="116">
        <v>1</v>
      </c>
      <c r="J20" s="116"/>
      <c r="K20" s="116"/>
      <c r="L20" s="116">
        <v>1</v>
      </c>
      <c r="M20" s="116"/>
      <c r="N20" s="116">
        <v>1</v>
      </c>
      <c r="O20" s="49"/>
      <c r="P20" s="49"/>
      <c r="Q20" s="116">
        <v>1</v>
      </c>
      <c r="R20" s="49"/>
      <c r="S20" s="49"/>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8"/>
      <c r="G22" s="118"/>
      <c r="H22" s="118">
        <v>1</v>
      </c>
      <c r="I22" s="118"/>
      <c r="J22" s="118"/>
      <c r="K22" s="118">
        <v>1</v>
      </c>
      <c r="L22" s="118"/>
      <c r="M22" s="118"/>
      <c r="N22" s="118">
        <v>1</v>
      </c>
      <c r="O22" s="119"/>
      <c r="P22" s="119"/>
      <c r="Q22" s="118">
        <v>1</v>
      </c>
      <c r="R22" s="119"/>
      <c r="S22" s="119"/>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9"/>
      <c r="P23" s="119"/>
      <c r="Q23" s="118">
        <v>1</v>
      </c>
      <c r="R23" s="119"/>
      <c r="S23" s="119"/>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9"/>
      <c r="P24" s="119"/>
      <c r="Q24" s="118">
        <v>1</v>
      </c>
      <c r="R24" s="119"/>
      <c r="S24" s="119"/>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9"/>
      <c r="P25" s="119"/>
      <c r="Q25" s="118">
        <v>1</v>
      </c>
      <c r="R25" s="119"/>
      <c r="S25" s="119"/>
      <c r="T25" s="29">
        <f t="shared" si="1"/>
        <v>5</v>
      </c>
    </row>
    <row r="26" spans="1:20" ht="18" customHeight="1" x14ac:dyDescent="0.2">
      <c r="B26" s="108"/>
      <c r="C26" s="109"/>
      <c r="D26" s="112" t="s">
        <v>15</v>
      </c>
      <c r="E26" s="142">
        <f>SUM(E20:E25)</f>
        <v>5</v>
      </c>
      <c r="F26" s="142">
        <f t="shared" ref="F26:S26" si="2">SUM(F20:F25)</f>
        <v>1</v>
      </c>
      <c r="G26" s="142">
        <f t="shared" si="2"/>
        <v>0</v>
      </c>
      <c r="H26" s="142">
        <f t="shared" si="2"/>
        <v>5</v>
      </c>
      <c r="I26" s="142">
        <f t="shared" si="2"/>
        <v>1</v>
      </c>
      <c r="J26" s="142">
        <f t="shared" si="2"/>
        <v>0</v>
      </c>
      <c r="K26" s="142">
        <f t="shared" si="2"/>
        <v>5</v>
      </c>
      <c r="L26" s="142">
        <f t="shared" si="2"/>
        <v>1</v>
      </c>
      <c r="M26" s="142">
        <f t="shared" si="2"/>
        <v>0</v>
      </c>
      <c r="N26" s="142">
        <f t="shared" si="2"/>
        <v>6</v>
      </c>
      <c r="O26" s="142">
        <f t="shared" si="2"/>
        <v>0</v>
      </c>
      <c r="P26" s="142">
        <f t="shared" si="2"/>
        <v>0</v>
      </c>
      <c r="Q26" s="142">
        <f t="shared" si="2"/>
        <v>6</v>
      </c>
      <c r="R26" s="142">
        <f t="shared" si="2"/>
        <v>0</v>
      </c>
      <c r="S26" s="142">
        <f t="shared" si="2"/>
        <v>0</v>
      </c>
      <c r="T26" s="29">
        <f t="shared" si="1"/>
        <v>30</v>
      </c>
    </row>
    <row r="27" spans="1:20" ht="37.5" customHeight="1" x14ac:dyDescent="0.2">
      <c r="B27" s="108"/>
      <c r="C27" s="109"/>
      <c r="D27" s="114" t="s">
        <v>16</v>
      </c>
      <c r="E27" s="130" t="s">
        <v>183</v>
      </c>
      <c r="F27" s="143"/>
      <c r="G27" s="144"/>
      <c r="H27" s="130" t="s">
        <v>183</v>
      </c>
      <c r="I27" s="143"/>
      <c r="J27" s="144"/>
      <c r="K27" s="130" t="s">
        <v>183</v>
      </c>
      <c r="L27" s="143"/>
      <c r="M27" s="144"/>
      <c r="N27" s="130" t="s">
        <v>183</v>
      </c>
      <c r="O27" s="143"/>
      <c r="P27" s="144"/>
      <c r="Q27" s="130" t="s">
        <v>183</v>
      </c>
      <c r="R27" s="143"/>
      <c r="S27" s="144"/>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c r="F29" s="111">
        <v>1</v>
      </c>
      <c r="G29" s="111"/>
      <c r="H29" s="111"/>
      <c r="I29" s="111">
        <v>1</v>
      </c>
      <c r="J29" s="111"/>
      <c r="K29" s="111"/>
      <c r="L29" s="111">
        <v>1</v>
      </c>
      <c r="M29" s="111"/>
      <c r="N29" s="111"/>
      <c r="O29" s="111">
        <v>1</v>
      </c>
      <c r="P29" s="111"/>
      <c r="Q29" s="111"/>
      <c r="R29" s="111">
        <v>1</v>
      </c>
      <c r="S29" s="111"/>
      <c r="T29" s="29">
        <f t="shared" ref="T29:T34" si="3">SUM(E29:S29)</f>
        <v>5</v>
      </c>
    </row>
    <row r="30" spans="1:20" ht="48.75" customHeight="1" x14ac:dyDescent="0.2">
      <c r="A30" s="1">
        <v>2</v>
      </c>
      <c r="B30" s="108"/>
      <c r="C30" s="109"/>
      <c r="D30" s="123" t="s">
        <v>28</v>
      </c>
      <c r="E30" s="111"/>
      <c r="F30" s="111">
        <v>1</v>
      </c>
      <c r="G30" s="111"/>
      <c r="H30" s="111"/>
      <c r="I30" s="111">
        <v>1</v>
      </c>
      <c r="J30" s="111"/>
      <c r="K30" s="111"/>
      <c r="L30" s="111">
        <v>1</v>
      </c>
      <c r="M30" s="111"/>
      <c r="N30" s="111"/>
      <c r="O30" s="111">
        <v>1</v>
      </c>
      <c r="P30" s="111"/>
      <c r="Q30" s="111"/>
      <c r="R30" s="111">
        <v>1</v>
      </c>
      <c r="S30" s="111"/>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c r="R31" s="111"/>
      <c r="S31" s="111">
        <v>1</v>
      </c>
      <c r="T31" s="29">
        <f t="shared" si="3"/>
        <v>5</v>
      </c>
    </row>
    <row r="32" spans="1:20" ht="41.25" customHeight="1" x14ac:dyDescent="0.2">
      <c r="A32" s="1">
        <v>4</v>
      </c>
      <c r="B32" s="108"/>
      <c r="C32" s="109"/>
      <c r="D32" s="123" t="s">
        <v>30</v>
      </c>
      <c r="E32" s="111"/>
      <c r="F32" s="111"/>
      <c r="G32" s="111">
        <v>1</v>
      </c>
      <c r="H32" s="111"/>
      <c r="I32" s="111"/>
      <c r="J32" s="111">
        <v>1</v>
      </c>
      <c r="K32" s="111"/>
      <c r="L32" s="111"/>
      <c r="M32" s="111">
        <v>1</v>
      </c>
      <c r="N32" s="111"/>
      <c r="O32" s="111"/>
      <c r="P32" s="111">
        <v>1</v>
      </c>
      <c r="Q32" s="111"/>
      <c r="R32" s="111"/>
      <c r="S32" s="111">
        <v>1</v>
      </c>
      <c r="T32" s="29">
        <f t="shared" si="3"/>
        <v>5</v>
      </c>
    </row>
    <row r="33" spans="1:20" ht="61.5" customHeight="1" x14ac:dyDescent="0.2">
      <c r="A33" s="1">
        <v>5</v>
      </c>
      <c r="B33" s="108"/>
      <c r="C33" s="109"/>
      <c r="D33" s="123" t="s">
        <v>54</v>
      </c>
      <c r="E33" s="111"/>
      <c r="F33" s="111">
        <v>1</v>
      </c>
      <c r="G33" s="111"/>
      <c r="H33" s="111"/>
      <c r="I33" s="111">
        <v>1</v>
      </c>
      <c r="J33" s="111"/>
      <c r="K33" s="111"/>
      <c r="L33" s="111">
        <v>1</v>
      </c>
      <c r="M33" s="111"/>
      <c r="N33" s="111"/>
      <c r="O33" s="111">
        <v>1</v>
      </c>
      <c r="P33" s="111"/>
      <c r="Q33" s="111"/>
      <c r="R33" s="111">
        <v>1</v>
      </c>
      <c r="S33" s="111"/>
      <c r="T33" s="29">
        <f t="shared" si="3"/>
        <v>5</v>
      </c>
    </row>
    <row r="34" spans="1:20" ht="18" customHeight="1" x14ac:dyDescent="0.2">
      <c r="B34" s="108"/>
      <c r="C34" s="109"/>
      <c r="D34" s="112" t="s">
        <v>15</v>
      </c>
      <c r="E34" s="142">
        <f>SUM(E29:E33)</f>
        <v>0</v>
      </c>
      <c r="F34" s="142">
        <f t="shared" ref="F34:S34" si="4">SUM(F29:F33)</f>
        <v>3</v>
      </c>
      <c r="G34" s="142">
        <f t="shared" si="4"/>
        <v>2</v>
      </c>
      <c r="H34" s="142">
        <f t="shared" si="4"/>
        <v>0</v>
      </c>
      <c r="I34" s="142">
        <f t="shared" si="4"/>
        <v>3</v>
      </c>
      <c r="J34" s="142">
        <f t="shared" si="4"/>
        <v>2</v>
      </c>
      <c r="K34" s="142">
        <f t="shared" si="4"/>
        <v>0</v>
      </c>
      <c r="L34" s="142">
        <f t="shared" si="4"/>
        <v>3</v>
      </c>
      <c r="M34" s="142">
        <f t="shared" si="4"/>
        <v>2</v>
      </c>
      <c r="N34" s="142">
        <f t="shared" si="4"/>
        <v>0</v>
      </c>
      <c r="O34" s="142">
        <f t="shared" si="4"/>
        <v>3</v>
      </c>
      <c r="P34" s="142">
        <f t="shared" si="4"/>
        <v>2</v>
      </c>
      <c r="Q34" s="142">
        <f t="shared" si="4"/>
        <v>0</v>
      </c>
      <c r="R34" s="142">
        <f t="shared" si="4"/>
        <v>3</v>
      </c>
      <c r="S34" s="142">
        <f t="shared" si="4"/>
        <v>2</v>
      </c>
      <c r="T34" s="29">
        <f t="shared" si="3"/>
        <v>25</v>
      </c>
    </row>
    <row r="35" spans="1:20" ht="37.5" customHeight="1" x14ac:dyDescent="0.2">
      <c r="B35" s="108"/>
      <c r="C35" s="109"/>
      <c r="D35" s="114" t="s">
        <v>16</v>
      </c>
      <c r="E35" s="124" t="s">
        <v>184</v>
      </c>
      <c r="F35" s="125"/>
      <c r="G35" s="126"/>
      <c r="H35" s="124" t="s">
        <v>184</v>
      </c>
      <c r="I35" s="125"/>
      <c r="J35" s="126"/>
      <c r="K35" s="124" t="s">
        <v>184</v>
      </c>
      <c r="L35" s="125"/>
      <c r="M35" s="126"/>
      <c r="N35" s="124" t="s">
        <v>184</v>
      </c>
      <c r="O35" s="125"/>
      <c r="P35" s="126"/>
      <c r="Q35" s="124" t="s">
        <v>184</v>
      </c>
      <c r="R35" s="125"/>
      <c r="S35" s="12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c r="F37" s="127">
        <v>1</v>
      </c>
      <c r="G37" s="148"/>
      <c r="H37" s="147"/>
      <c r="I37" s="127">
        <v>1</v>
      </c>
      <c r="J37" s="148"/>
      <c r="K37" s="147"/>
      <c r="L37" s="127">
        <v>1</v>
      </c>
      <c r="M37" s="148"/>
      <c r="N37" s="147"/>
      <c r="O37" s="127">
        <v>1</v>
      </c>
      <c r="P37" s="148"/>
      <c r="Q37" s="147"/>
      <c r="R37" s="127">
        <v>1</v>
      </c>
      <c r="S37" s="148"/>
      <c r="T37" s="29">
        <f t="shared" ref="T37:T43" si="5">SUM(E37:S37)</f>
        <v>5</v>
      </c>
    </row>
    <row r="38" spans="1:20" ht="57" customHeight="1" x14ac:dyDescent="0.2">
      <c r="A38" s="1">
        <v>2</v>
      </c>
      <c r="B38" s="108"/>
      <c r="C38" s="109"/>
      <c r="D38" s="123" t="s">
        <v>35</v>
      </c>
      <c r="E38" s="116"/>
      <c r="F38" s="116">
        <v>1</v>
      </c>
      <c r="G38" s="116"/>
      <c r="H38" s="116"/>
      <c r="I38" s="116">
        <v>1</v>
      </c>
      <c r="J38" s="116"/>
      <c r="K38" s="116"/>
      <c r="L38" s="116">
        <v>1</v>
      </c>
      <c r="M38" s="116"/>
      <c r="N38" s="116"/>
      <c r="O38" s="116">
        <v>1</v>
      </c>
      <c r="P38" s="116"/>
      <c r="Q38" s="116"/>
      <c r="R38" s="116">
        <v>1</v>
      </c>
      <c r="S38" s="116"/>
      <c r="T38" s="29">
        <f t="shared" si="5"/>
        <v>5</v>
      </c>
    </row>
    <row r="39" spans="1:20" ht="78.75" customHeight="1" x14ac:dyDescent="0.2">
      <c r="A39" s="1">
        <v>3</v>
      </c>
      <c r="B39" s="108"/>
      <c r="C39" s="109"/>
      <c r="D39" s="123" t="s">
        <v>55</v>
      </c>
      <c r="E39" s="128">
        <v>1</v>
      </c>
      <c r="F39" s="128"/>
      <c r="G39" s="128"/>
      <c r="H39" s="128">
        <v>1</v>
      </c>
      <c r="I39" s="128"/>
      <c r="J39" s="128"/>
      <c r="K39" s="128">
        <v>1</v>
      </c>
      <c r="L39" s="128"/>
      <c r="M39" s="128"/>
      <c r="N39" s="128">
        <v>1</v>
      </c>
      <c r="O39" s="128"/>
      <c r="P39" s="128"/>
      <c r="Q39" s="128">
        <v>1</v>
      </c>
      <c r="R39" s="128"/>
      <c r="S39" s="128"/>
      <c r="T39" s="29">
        <f t="shared" si="5"/>
        <v>5</v>
      </c>
    </row>
    <row r="40" spans="1:20" ht="70.5" customHeight="1" x14ac:dyDescent="0.2">
      <c r="A40" s="1">
        <v>4</v>
      </c>
      <c r="B40" s="108"/>
      <c r="C40" s="109"/>
      <c r="D40" s="123" t="s">
        <v>37</v>
      </c>
      <c r="E40" s="128"/>
      <c r="F40" s="128">
        <v>1</v>
      </c>
      <c r="G40" s="128"/>
      <c r="H40" s="128"/>
      <c r="I40" s="128">
        <v>1</v>
      </c>
      <c r="J40" s="128"/>
      <c r="K40" s="128"/>
      <c r="L40" s="128">
        <v>1</v>
      </c>
      <c r="M40" s="128"/>
      <c r="N40" s="128"/>
      <c r="O40" s="128">
        <v>1</v>
      </c>
      <c r="P40" s="128"/>
      <c r="Q40" s="128"/>
      <c r="R40" s="128">
        <v>1</v>
      </c>
      <c r="S40" s="128"/>
      <c r="T40" s="29">
        <f t="shared" si="5"/>
        <v>5</v>
      </c>
    </row>
    <row r="41" spans="1:20" ht="87.75" customHeight="1" x14ac:dyDescent="0.2">
      <c r="A41" s="1">
        <v>5</v>
      </c>
      <c r="B41" s="108"/>
      <c r="C41" s="109"/>
      <c r="D41" s="123" t="s">
        <v>38</v>
      </c>
      <c r="E41" s="128"/>
      <c r="F41" s="128">
        <v>1</v>
      </c>
      <c r="G41" s="128"/>
      <c r="H41" s="128"/>
      <c r="I41" s="128">
        <v>1</v>
      </c>
      <c r="J41" s="128"/>
      <c r="K41" s="128"/>
      <c r="L41" s="128">
        <v>1</v>
      </c>
      <c r="M41" s="128"/>
      <c r="N41" s="128"/>
      <c r="O41" s="128">
        <v>1</v>
      </c>
      <c r="P41" s="128"/>
      <c r="Q41" s="128"/>
      <c r="R41" s="128">
        <v>1</v>
      </c>
      <c r="S41" s="128"/>
      <c r="T41" s="29">
        <f t="shared" si="5"/>
        <v>5</v>
      </c>
    </row>
    <row r="42" spans="1:20" ht="66.75" customHeight="1" x14ac:dyDescent="0.2">
      <c r="A42" s="1">
        <v>6</v>
      </c>
      <c r="B42" s="108"/>
      <c r="C42" s="109"/>
      <c r="D42" s="123" t="s">
        <v>39</v>
      </c>
      <c r="E42" s="128"/>
      <c r="F42" s="128">
        <v>1</v>
      </c>
      <c r="G42" s="128"/>
      <c r="H42" s="128"/>
      <c r="I42" s="128">
        <v>1</v>
      </c>
      <c r="J42" s="128"/>
      <c r="K42" s="128"/>
      <c r="L42" s="128">
        <v>1</v>
      </c>
      <c r="M42" s="128"/>
      <c r="N42" s="128"/>
      <c r="O42" s="128">
        <v>1</v>
      </c>
      <c r="P42" s="128"/>
      <c r="Q42" s="128"/>
      <c r="R42" s="128">
        <v>1</v>
      </c>
      <c r="S42" s="128"/>
      <c r="T42" s="29">
        <f t="shared" si="5"/>
        <v>5</v>
      </c>
    </row>
    <row r="43" spans="1:20" ht="18" customHeight="1" x14ac:dyDescent="0.2">
      <c r="B43" s="108"/>
      <c r="C43" s="109"/>
      <c r="D43" s="112" t="s">
        <v>15</v>
      </c>
      <c r="E43" s="149">
        <f>SUM(E37:E42)</f>
        <v>1</v>
      </c>
      <c r="F43" s="149">
        <f t="shared" ref="F43:S43" si="6">SUM(F37:F42)</f>
        <v>5</v>
      </c>
      <c r="G43" s="149">
        <f t="shared" si="6"/>
        <v>0</v>
      </c>
      <c r="H43" s="149">
        <f t="shared" si="6"/>
        <v>1</v>
      </c>
      <c r="I43" s="149">
        <f t="shared" si="6"/>
        <v>5</v>
      </c>
      <c r="J43" s="149">
        <f t="shared" si="6"/>
        <v>0</v>
      </c>
      <c r="K43" s="149">
        <f t="shared" si="6"/>
        <v>1</v>
      </c>
      <c r="L43" s="149">
        <f t="shared" si="6"/>
        <v>5</v>
      </c>
      <c r="M43" s="149">
        <f t="shared" si="6"/>
        <v>0</v>
      </c>
      <c r="N43" s="149">
        <f t="shared" si="6"/>
        <v>1</v>
      </c>
      <c r="O43" s="149">
        <f t="shared" si="6"/>
        <v>5</v>
      </c>
      <c r="P43" s="149">
        <f t="shared" si="6"/>
        <v>0</v>
      </c>
      <c r="Q43" s="149">
        <f t="shared" si="6"/>
        <v>1</v>
      </c>
      <c r="R43" s="149">
        <f t="shared" si="6"/>
        <v>5</v>
      </c>
      <c r="S43" s="149">
        <f t="shared" si="6"/>
        <v>0</v>
      </c>
      <c r="T43" s="65">
        <f t="shared" si="5"/>
        <v>30</v>
      </c>
    </row>
    <row r="44" spans="1:20" ht="37.5" customHeight="1" x14ac:dyDescent="0.2">
      <c r="B44" s="108"/>
      <c r="C44" s="109"/>
      <c r="D44" s="114" t="s">
        <v>16</v>
      </c>
      <c r="E44" s="130" t="s">
        <v>185</v>
      </c>
      <c r="F44" s="131"/>
      <c r="G44" s="132"/>
      <c r="H44" s="130" t="s">
        <v>185</v>
      </c>
      <c r="I44" s="131"/>
      <c r="J44" s="132"/>
      <c r="K44" s="130" t="s">
        <v>185</v>
      </c>
      <c r="L44" s="131"/>
      <c r="M44" s="132"/>
      <c r="N44" s="130" t="s">
        <v>185</v>
      </c>
      <c r="O44" s="131"/>
      <c r="P44" s="132"/>
      <c r="Q44" s="130" t="s">
        <v>185</v>
      </c>
      <c r="R44" s="131"/>
      <c r="S44" s="132"/>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28">
        <v>1</v>
      </c>
      <c r="F46" s="128"/>
      <c r="G46" s="128"/>
      <c r="H46" s="128">
        <v>1</v>
      </c>
      <c r="I46" s="128"/>
      <c r="J46" s="128"/>
      <c r="K46" s="128">
        <v>1</v>
      </c>
      <c r="L46" s="128"/>
      <c r="M46" s="128"/>
      <c r="N46" s="128">
        <v>1</v>
      </c>
      <c r="O46" s="128"/>
      <c r="P46" s="128"/>
      <c r="Q46" s="128">
        <v>1</v>
      </c>
      <c r="R46" s="128"/>
      <c r="S46" s="128"/>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186</v>
      </c>
      <c r="F48" s="42"/>
      <c r="G48" s="43"/>
      <c r="H48" s="41" t="s">
        <v>186</v>
      </c>
      <c r="I48" s="42"/>
      <c r="J48" s="43"/>
      <c r="K48" s="41" t="s">
        <v>186</v>
      </c>
      <c r="L48" s="42"/>
      <c r="M48" s="43"/>
      <c r="N48" s="41" t="s">
        <v>186</v>
      </c>
      <c r="O48" s="42"/>
      <c r="P48" s="43"/>
      <c r="Q48" s="41" t="s">
        <v>186</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28"/>
      <c r="F50" s="128"/>
      <c r="G50" s="128">
        <v>1</v>
      </c>
      <c r="H50" s="128"/>
      <c r="I50" s="128"/>
      <c r="J50" s="128">
        <v>1</v>
      </c>
      <c r="K50" s="128"/>
      <c r="L50" s="128"/>
      <c r="M50" s="128">
        <v>1</v>
      </c>
      <c r="N50" s="128">
        <v>1</v>
      </c>
      <c r="O50" s="128"/>
      <c r="P50" s="128"/>
      <c r="Q50" s="128"/>
      <c r="R50" s="128"/>
      <c r="S50" s="128">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0</v>
      </c>
      <c r="I51" s="152">
        <f t="shared" si="8"/>
        <v>0</v>
      </c>
      <c r="J51" s="152">
        <f t="shared" si="8"/>
        <v>1</v>
      </c>
      <c r="K51" s="152">
        <f t="shared" si="8"/>
        <v>0</v>
      </c>
      <c r="L51" s="152">
        <f t="shared" si="8"/>
        <v>0</v>
      </c>
      <c r="M51" s="152">
        <f t="shared" si="8"/>
        <v>1</v>
      </c>
      <c r="N51" s="152">
        <f t="shared" si="8"/>
        <v>1</v>
      </c>
      <c r="O51" s="152">
        <f t="shared" si="8"/>
        <v>0</v>
      </c>
      <c r="P51" s="152">
        <f t="shared" si="8"/>
        <v>0</v>
      </c>
      <c r="Q51" s="152">
        <f t="shared" si="8"/>
        <v>0</v>
      </c>
      <c r="R51" s="152">
        <f t="shared" si="8"/>
        <v>0</v>
      </c>
      <c r="S51" s="152">
        <f t="shared" si="8"/>
        <v>1</v>
      </c>
      <c r="T51" s="29">
        <f>SUM(E51:S51)</f>
        <v>5</v>
      </c>
    </row>
    <row r="52" spans="1:20" ht="51" customHeight="1" x14ac:dyDescent="0.2">
      <c r="B52" s="134"/>
      <c r="C52" s="135"/>
      <c r="D52" s="114" t="s">
        <v>16</v>
      </c>
      <c r="E52" s="73" t="s">
        <v>57</v>
      </c>
      <c r="F52" s="74"/>
      <c r="G52" s="75"/>
      <c r="H52" s="73" t="s">
        <v>187</v>
      </c>
      <c r="I52" s="74"/>
      <c r="J52" s="75"/>
      <c r="K52" s="73" t="s">
        <v>187</v>
      </c>
      <c r="L52" s="74"/>
      <c r="M52" s="75"/>
      <c r="N52" s="73" t="s">
        <v>188</v>
      </c>
      <c r="O52" s="74"/>
      <c r="P52" s="75"/>
      <c r="Q52" s="73" t="s">
        <v>57</v>
      </c>
      <c r="R52" s="74"/>
      <c r="S52" s="75"/>
      <c r="T52" s="29"/>
    </row>
    <row r="53" spans="1:20" x14ac:dyDescent="0.25">
      <c r="E53" s="76">
        <f t="shared" ref="E53:S53" si="9">+E51+E47+E43+E34+E26+E17</f>
        <v>11</v>
      </c>
      <c r="F53" s="76">
        <f t="shared" si="9"/>
        <v>9</v>
      </c>
      <c r="G53" s="76">
        <f t="shared" si="9"/>
        <v>3</v>
      </c>
      <c r="H53" s="76">
        <f t="shared" si="9"/>
        <v>11</v>
      </c>
      <c r="I53" s="76">
        <f t="shared" si="9"/>
        <v>9</v>
      </c>
      <c r="J53" s="76">
        <f t="shared" si="9"/>
        <v>3</v>
      </c>
      <c r="K53" s="76">
        <f t="shared" si="9"/>
        <v>11</v>
      </c>
      <c r="L53" s="76">
        <f t="shared" si="9"/>
        <v>9</v>
      </c>
      <c r="M53" s="76">
        <f t="shared" si="9"/>
        <v>3</v>
      </c>
      <c r="N53" s="76">
        <f t="shared" si="9"/>
        <v>13</v>
      </c>
      <c r="O53" s="76">
        <f t="shared" si="9"/>
        <v>8</v>
      </c>
      <c r="P53" s="76">
        <f t="shared" si="9"/>
        <v>2</v>
      </c>
      <c r="Q53" s="76">
        <f t="shared" si="9"/>
        <v>12</v>
      </c>
      <c r="R53" s="76">
        <f t="shared" si="9"/>
        <v>8</v>
      </c>
      <c r="S53" s="76">
        <f t="shared" si="9"/>
        <v>3</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47</v>
      </c>
      <c r="F55" s="82">
        <f>+E55/$E$58</f>
        <v>0.45192307692307693</v>
      </c>
    </row>
    <row r="56" spans="1:20" x14ac:dyDescent="0.25">
      <c r="D56" s="80" t="s">
        <v>8</v>
      </c>
      <c r="E56" s="81">
        <f>+F53+I53+L53+O53+R53</f>
        <v>43</v>
      </c>
      <c r="F56" s="82">
        <f t="shared" ref="F56:F58" si="14">+E56/$E$58</f>
        <v>0.41346153846153844</v>
      </c>
    </row>
    <row r="57" spans="1:20" x14ac:dyDescent="0.25">
      <c r="D57" s="80" t="s">
        <v>9</v>
      </c>
      <c r="E57" s="81">
        <f>+G53+J53+M53+P53+S53</f>
        <v>14</v>
      </c>
      <c r="F57" s="82">
        <f t="shared" si="14"/>
        <v>0.13461538461538461</v>
      </c>
    </row>
    <row r="58" spans="1:20" x14ac:dyDescent="0.25">
      <c r="E58" s="81">
        <f>SUM(E55:E57)</f>
        <v>104</v>
      </c>
      <c r="F58" s="82">
        <f t="shared" si="14"/>
        <v>1</v>
      </c>
    </row>
    <row r="60" spans="1:20" x14ac:dyDescent="0.25">
      <c r="D60" s="86" t="s">
        <v>48</v>
      </c>
      <c r="E60" s="87"/>
      <c r="F60" s="88">
        <f>+F55+F57</f>
        <v>0.58653846153846156</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5" priority="1" operator="notEqual">
      <formula>$T$11</formula>
    </cfRule>
  </conditionalFormatting>
  <conditionalFormatting sqref="E54:S54">
    <cfRule type="cellIs" dxfId="4"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13:S16 E50:S50 E46:S46">
      <formula1>1</formula1>
    </dataValidation>
  </dataValidation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9" sqref="L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4.855468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189</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190</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10066953</v>
      </c>
      <c r="F11" s="137"/>
      <c r="G11" s="138"/>
      <c r="H11" s="139">
        <v>951076</v>
      </c>
      <c r="I11" s="140"/>
      <c r="J11" s="141"/>
      <c r="K11" s="139">
        <v>10195116</v>
      </c>
      <c r="L11" s="140"/>
      <c r="M11" s="141"/>
      <c r="N11" s="139">
        <v>10025299</v>
      </c>
      <c r="O11" s="140"/>
      <c r="P11" s="141"/>
      <c r="Q11" s="139">
        <v>10086915</v>
      </c>
      <c r="R11" s="140"/>
      <c r="S11" s="141"/>
      <c r="T11" s="25">
        <v>5</v>
      </c>
    </row>
    <row r="12" spans="1:2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191</v>
      </c>
      <c r="F18" s="42"/>
      <c r="G18" s="43"/>
      <c r="H18" s="41" t="s">
        <v>191</v>
      </c>
      <c r="I18" s="42"/>
      <c r="J18" s="43"/>
      <c r="K18" s="41" t="s">
        <v>191</v>
      </c>
      <c r="L18" s="42"/>
      <c r="M18" s="43"/>
      <c r="N18" s="41" t="s">
        <v>191</v>
      </c>
      <c r="O18" s="42"/>
      <c r="P18" s="43"/>
      <c r="Q18" s="41" t="s">
        <v>191</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c r="F20" s="116">
        <v>1</v>
      </c>
      <c r="G20" s="116"/>
      <c r="H20" s="116">
        <v>1</v>
      </c>
      <c r="I20" s="116"/>
      <c r="J20" s="116"/>
      <c r="K20" s="116">
        <v>1</v>
      </c>
      <c r="L20" s="116"/>
      <c r="M20" s="116"/>
      <c r="N20" s="116">
        <v>1</v>
      </c>
      <c r="O20" s="116"/>
      <c r="P20" s="116"/>
      <c r="Q20" s="116"/>
      <c r="R20" s="116">
        <v>1</v>
      </c>
      <c r="S20" s="116"/>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8"/>
      <c r="G22" s="118"/>
      <c r="H22" s="118">
        <v>1</v>
      </c>
      <c r="I22" s="118"/>
      <c r="J22" s="118"/>
      <c r="K22" s="118">
        <v>1</v>
      </c>
      <c r="L22" s="118"/>
      <c r="M22" s="118"/>
      <c r="N22" s="118">
        <v>1</v>
      </c>
      <c r="O22" s="118"/>
      <c r="P22" s="118"/>
      <c r="Q22" s="118">
        <v>1</v>
      </c>
      <c r="R22" s="118"/>
      <c r="S22" s="118"/>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8"/>
      <c r="P23" s="118"/>
      <c r="Q23" s="118">
        <v>1</v>
      </c>
      <c r="R23" s="118"/>
      <c r="S23" s="118"/>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8"/>
      <c r="P24" s="118"/>
      <c r="Q24" s="118">
        <v>1</v>
      </c>
      <c r="R24" s="118"/>
      <c r="S24" s="118"/>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8"/>
      <c r="P25" s="118"/>
      <c r="Q25" s="118">
        <v>1</v>
      </c>
      <c r="R25" s="118"/>
      <c r="S25" s="118"/>
      <c r="T25" s="29">
        <f t="shared" si="1"/>
        <v>5</v>
      </c>
    </row>
    <row r="26" spans="1:20" ht="18" customHeight="1" x14ac:dyDescent="0.2">
      <c r="B26" s="108"/>
      <c r="C26" s="109"/>
      <c r="D26" s="112" t="s">
        <v>15</v>
      </c>
      <c r="E26" s="142">
        <f>SUM(E20:E25)</f>
        <v>5</v>
      </c>
      <c r="F26" s="142">
        <f t="shared" ref="F26:S26" si="2">SUM(F20:F25)</f>
        <v>1</v>
      </c>
      <c r="G26" s="142">
        <f t="shared" si="2"/>
        <v>0</v>
      </c>
      <c r="H26" s="142">
        <f t="shared" si="2"/>
        <v>6</v>
      </c>
      <c r="I26" s="142">
        <f t="shared" si="2"/>
        <v>0</v>
      </c>
      <c r="J26" s="142">
        <f t="shared" si="2"/>
        <v>0</v>
      </c>
      <c r="K26" s="142">
        <f t="shared" si="2"/>
        <v>6</v>
      </c>
      <c r="L26" s="142">
        <f t="shared" si="2"/>
        <v>0</v>
      </c>
      <c r="M26" s="142">
        <f t="shared" si="2"/>
        <v>0</v>
      </c>
      <c r="N26" s="142">
        <f t="shared" si="2"/>
        <v>6</v>
      </c>
      <c r="O26" s="142">
        <f t="shared" si="2"/>
        <v>0</v>
      </c>
      <c r="P26" s="142">
        <f t="shared" si="2"/>
        <v>0</v>
      </c>
      <c r="Q26" s="142">
        <f t="shared" si="2"/>
        <v>5</v>
      </c>
      <c r="R26" s="142">
        <f t="shared" si="2"/>
        <v>1</v>
      </c>
      <c r="S26" s="142">
        <f t="shared" si="2"/>
        <v>0</v>
      </c>
      <c r="T26" s="29">
        <f t="shared" si="1"/>
        <v>30</v>
      </c>
    </row>
    <row r="27" spans="1:20" ht="37.5" customHeight="1" x14ac:dyDescent="0.2">
      <c r="B27" s="108"/>
      <c r="C27" s="109"/>
      <c r="D27" s="114" t="s">
        <v>16</v>
      </c>
      <c r="E27" s="120" t="s">
        <v>192</v>
      </c>
      <c r="F27" s="121"/>
      <c r="G27" s="122"/>
      <c r="H27" s="120" t="s">
        <v>192</v>
      </c>
      <c r="I27" s="121"/>
      <c r="J27" s="122"/>
      <c r="K27" s="120" t="s">
        <v>192</v>
      </c>
      <c r="L27" s="121"/>
      <c r="M27" s="122"/>
      <c r="N27" s="120" t="s">
        <v>192</v>
      </c>
      <c r="O27" s="121"/>
      <c r="P27" s="122"/>
      <c r="Q27" s="120" t="s">
        <v>192</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c r="F29" s="111">
        <v>1</v>
      </c>
      <c r="G29" s="111"/>
      <c r="H29" s="111"/>
      <c r="I29" s="111">
        <v>1</v>
      </c>
      <c r="J29" s="111"/>
      <c r="K29" s="111"/>
      <c r="L29" s="111">
        <v>1</v>
      </c>
      <c r="M29" s="111"/>
      <c r="N29" s="111"/>
      <c r="O29" s="111">
        <v>1</v>
      </c>
      <c r="P29" s="111"/>
      <c r="Q29" s="111"/>
      <c r="R29" s="111">
        <v>1</v>
      </c>
      <c r="S29" s="111"/>
      <c r="T29" s="29">
        <f t="shared" ref="T29:T34" si="3">SUM(E29:S29)</f>
        <v>5</v>
      </c>
    </row>
    <row r="30" spans="1:20" ht="48.75" customHeight="1" x14ac:dyDescent="0.2">
      <c r="A30" s="1">
        <v>2</v>
      </c>
      <c r="B30" s="108"/>
      <c r="C30" s="109"/>
      <c r="D30" s="123" t="s">
        <v>28</v>
      </c>
      <c r="E30" s="111"/>
      <c r="F30" s="111">
        <v>1</v>
      </c>
      <c r="G30" s="111"/>
      <c r="H30" s="111"/>
      <c r="I30" s="111">
        <v>1</v>
      </c>
      <c r="J30" s="111"/>
      <c r="K30" s="111"/>
      <c r="L30" s="111">
        <v>1</v>
      </c>
      <c r="M30" s="111"/>
      <c r="N30" s="111"/>
      <c r="O30" s="111">
        <v>1</v>
      </c>
      <c r="P30" s="111"/>
      <c r="Q30" s="111"/>
      <c r="R30" s="111">
        <v>1</v>
      </c>
      <c r="S30" s="111"/>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c r="R31" s="111"/>
      <c r="S31" s="111">
        <v>1</v>
      </c>
      <c r="T31" s="29">
        <f t="shared" si="3"/>
        <v>5</v>
      </c>
    </row>
    <row r="32" spans="1:20" ht="41.25" customHeight="1" x14ac:dyDescent="0.2">
      <c r="A32" s="1">
        <v>4</v>
      </c>
      <c r="B32" s="108"/>
      <c r="C32" s="109"/>
      <c r="D32" s="123" t="s">
        <v>30</v>
      </c>
      <c r="E32" s="111"/>
      <c r="F32" s="111"/>
      <c r="G32" s="111">
        <v>1</v>
      </c>
      <c r="H32" s="111"/>
      <c r="I32" s="111"/>
      <c r="J32" s="111">
        <v>1</v>
      </c>
      <c r="K32" s="111"/>
      <c r="L32" s="111"/>
      <c r="M32" s="111">
        <v>1</v>
      </c>
      <c r="N32" s="111"/>
      <c r="O32" s="111"/>
      <c r="P32" s="111">
        <v>1</v>
      </c>
      <c r="Q32" s="111"/>
      <c r="R32" s="111"/>
      <c r="S32" s="111">
        <v>1</v>
      </c>
      <c r="T32" s="29">
        <f t="shared" si="3"/>
        <v>5</v>
      </c>
    </row>
    <row r="33" spans="1:20" ht="61.5" customHeight="1" x14ac:dyDescent="0.2">
      <c r="A33" s="1">
        <v>5</v>
      </c>
      <c r="B33" s="108"/>
      <c r="C33" s="109"/>
      <c r="D33" s="123" t="s">
        <v>54</v>
      </c>
      <c r="E33" s="111">
        <v>1</v>
      </c>
      <c r="F33" s="111"/>
      <c r="G33" s="111"/>
      <c r="H33" s="111">
        <v>1</v>
      </c>
      <c r="I33" s="111"/>
      <c r="J33" s="111"/>
      <c r="K33" s="111">
        <v>1</v>
      </c>
      <c r="L33" s="111"/>
      <c r="M33" s="111"/>
      <c r="N33" s="111">
        <v>1</v>
      </c>
      <c r="O33" s="111"/>
      <c r="P33" s="111"/>
      <c r="Q33" s="111">
        <v>1</v>
      </c>
      <c r="R33" s="111"/>
      <c r="S33" s="111"/>
      <c r="T33" s="29">
        <f t="shared" si="3"/>
        <v>5</v>
      </c>
    </row>
    <row r="34" spans="1:20" ht="18" customHeight="1" x14ac:dyDescent="0.2">
      <c r="B34" s="108"/>
      <c r="C34" s="109"/>
      <c r="D34" s="112" t="s">
        <v>15</v>
      </c>
      <c r="E34" s="142">
        <f>SUM(E29:E33)</f>
        <v>1</v>
      </c>
      <c r="F34" s="142">
        <f t="shared" ref="F34:S34" si="4">SUM(F29:F33)</f>
        <v>2</v>
      </c>
      <c r="G34" s="142">
        <f t="shared" si="4"/>
        <v>2</v>
      </c>
      <c r="H34" s="142">
        <f t="shared" si="4"/>
        <v>1</v>
      </c>
      <c r="I34" s="142">
        <f t="shared" si="4"/>
        <v>2</v>
      </c>
      <c r="J34" s="142">
        <f t="shared" si="4"/>
        <v>2</v>
      </c>
      <c r="K34" s="142">
        <f t="shared" si="4"/>
        <v>1</v>
      </c>
      <c r="L34" s="142">
        <f t="shared" si="4"/>
        <v>2</v>
      </c>
      <c r="M34" s="142">
        <f t="shared" si="4"/>
        <v>2</v>
      </c>
      <c r="N34" s="142">
        <f t="shared" si="4"/>
        <v>1</v>
      </c>
      <c r="O34" s="142">
        <f t="shared" si="4"/>
        <v>2</v>
      </c>
      <c r="P34" s="142">
        <f t="shared" si="4"/>
        <v>2</v>
      </c>
      <c r="Q34" s="142">
        <f t="shared" si="4"/>
        <v>1</v>
      </c>
      <c r="R34" s="142">
        <f t="shared" si="4"/>
        <v>2</v>
      </c>
      <c r="S34" s="142">
        <f t="shared" si="4"/>
        <v>2</v>
      </c>
      <c r="T34" s="29">
        <f t="shared" si="3"/>
        <v>25</v>
      </c>
    </row>
    <row r="35" spans="1:20" ht="37.5" customHeight="1" x14ac:dyDescent="0.2">
      <c r="B35" s="108"/>
      <c r="C35" s="109"/>
      <c r="D35" s="114" t="s">
        <v>16</v>
      </c>
      <c r="E35" s="124" t="s">
        <v>193</v>
      </c>
      <c r="F35" s="145"/>
      <c r="G35" s="146"/>
      <c r="H35" s="124" t="s">
        <v>193</v>
      </c>
      <c r="I35" s="145"/>
      <c r="J35" s="146"/>
      <c r="K35" s="124" t="s">
        <v>193</v>
      </c>
      <c r="L35" s="145"/>
      <c r="M35" s="146"/>
      <c r="N35" s="124" t="s">
        <v>193</v>
      </c>
      <c r="O35" s="145"/>
      <c r="P35" s="146"/>
      <c r="Q35" s="124" t="s">
        <v>193</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v>1</v>
      </c>
      <c r="F37" s="127"/>
      <c r="G37" s="148"/>
      <c r="H37" s="147">
        <v>1</v>
      </c>
      <c r="I37" s="127"/>
      <c r="J37" s="148"/>
      <c r="K37" s="147">
        <v>1</v>
      </c>
      <c r="L37" s="127"/>
      <c r="M37" s="148"/>
      <c r="N37" s="147">
        <v>1</v>
      </c>
      <c r="O37" s="127"/>
      <c r="P37" s="148"/>
      <c r="Q37" s="147">
        <v>1</v>
      </c>
      <c r="R37" s="127"/>
      <c r="S37" s="148"/>
      <c r="T37" s="29">
        <f t="shared" ref="T37:T43" si="5">SUM(E37:S37)</f>
        <v>5</v>
      </c>
    </row>
    <row r="38" spans="1:20" ht="57" customHeight="1" x14ac:dyDescent="0.2">
      <c r="A38" s="1">
        <v>2</v>
      </c>
      <c r="B38" s="108"/>
      <c r="C38" s="109"/>
      <c r="D38" s="123" t="s">
        <v>35</v>
      </c>
      <c r="E38" s="116">
        <v>1</v>
      </c>
      <c r="F38" s="116"/>
      <c r="G38" s="116"/>
      <c r="H38" s="116">
        <v>1</v>
      </c>
      <c r="I38" s="116"/>
      <c r="J38" s="116"/>
      <c r="K38" s="116">
        <v>1</v>
      </c>
      <c r="L38" s="116"/>
      <c r="M38" s="116"/>
      <c r="N38" s="116">
        <v>1</v>
      </c>
      <c r="O38" s="116"/>
      <c r="P38" s="116"/>
      <c r="Q38" s="116">
        <v>1</v>
      </c>
      <c r="R38" s="116"/>
      <c r="S38" s="116"/>
      <c r="T38" s="29">
        <f t="shared" si="5"/>
        <v>5</v>
      </c>
    </row>
    <row r="39" spans="1:20" ht="78.75" customHeight="1" x14ac:dyDescent="0.2">
      <c r="A39" s="1">
        <v>3</v>
      </c>
      <c r="B39" s="108"/>
      <c r="C39" s="109"/>
      <c r="D39" s="123" t="s">
        <v>65</v>
      </c>
      <c r="E39" s="118">
        <v>1</v>
      </c>
      <c r="F39" s="118"/>
      <c r="G39" s="118"/>
      <c r="H39" s="118">
        <v>1</v>
      </c>
      <c r="I39" s="118"/>
      <c r="J39" s="118"/>
      <c r="K39" s="118">
        <v>1</v>
      </c>
      <c r="L39" s="118"/>
      <c r="M39" s="118"/>
      <c r="N39" s="118">
        <v>1</v>
      </c>
      <c r="O39" s="118"/>
      <c r="P39" s="118"/>
      <c r="Q39" s="118">
        <v>1</v>
      </c>
      <c r="R39" s="118"/>
      <c r="S39" s="118"/>
      <c r="T39" s="29">
        <f t="shared" si="5"/>
        <v>5</v>
      </c>
    </row>
    <row r="40" spans="1:20" ht="70.5" customHeight="1" x14ac:dyDescent="0.2">
      <c r="A40" s="1">
        <v>4</v>
      </c>
      <c r="B40" s="108"/>
      <c r="C40" s="109"/>
      <c r="D40" s="123" t="s">
        <v>37</v>
      </c>
      <c r="E40" s="118"/>
      <c r="F40" s="118">
        <v>1</v>
      </c>
      <c r="G40" s="118"/>
      <c r="H40" s="118"/>
      <c r="I40" s="118">
        <v>1</v>
      </c>
      <c r="J40" s="118"/>
      <c r="K40" s="118"/>
      <c r="L40" s="118">
        <v>1</v>
      </c>
      <c r="M40" s="118"/>
      <c r="N40" s="118"/>
      <c r="O40" s="118">
        <v>1</v>
      </c>
      <c r="P40" s="118"/>
      <c r="Q40" s="118"/>
      <c r="R40" s="118">
        <v>1</v>
      </c>
      <c r="S40" s="118"/>
      <c r="T40" s="29">
        <f t="shared" si="5"/>
        <v>5</v>
      </c>
    </row>
    <row r="41" spans="1:20" ht="87.75" customHeight="1" x14ac:dyDescent="0.2">
      <c r="A41" s="1">
        <v>5</v>
      </c>
      <c r="B41" s="108"/>
      <c r="C41" s="109"/>
      <c r="D41" s="123" t="s">
        <v>38</v>
      </c>
      <c r="E41" s="118"/>
      <c r="F41" s="118"/>
      <c r="G41" s="118">
        <v>1</v>
      </c>
      <c r="H41" s="118"/>
      <c r="I41" s="118"/>
      <c r="J41" s="118">
        <v>1</v>
      </c>
      <c r="K41" s="118"/>
      <c r="L41" s="118"/>
      <c r="M41" s="118">
        <v>1</v>
      </c>
      <c r="N41" s="118"/>
      <c r="O41" s="118"/>
      <c r="P41" s="118">
        <v>1</v>
      </c>
      <c r="Q41" s="118"/>
      <c r="R41" s="118"/>
      <c r="S41" s="118">
        <v>1</v>
      </c>
      <c r="T41" s="29">
        <f t="shared" si="5"/>
        <v>5</v>
      </c>
    </row>
    <row r="42" spans="1:20" ht="66.75" customHeight="1" x14ac:dyDescent="0.2">
      <c r="A42" s="1">
        <v>6</v>
      </c>
      <c r="B42" s="108"/>
      <c r="C42" s="109"/>
      <c r="D42" s="123" t="s">
        <v>39</v>
      </c>
      <c r="E42" s="118"/>
      <c r="F42" s="118">
        <v>1</v>
      </c>
      <c r="G42" s="118"/>
      <c r="H42" s="118"/>
      <c r="I42" s="118">
        <v>1</v>
      </c>
      <c r="J42" s="118"/>
      <c r="K42" s="118"/>
      <c r="L42" s="118">
        <v>1</v>
      </c>
      <c r="M42" s="118"/>
      <c r="N42" s="118"/>
      <c r="O42" s="118">
        <v>1</v>
      </c>
      <c r="P42" s="118"/>
      <c r="Q42" s="118"/>
      <c r="R42" s="118">
        <v>1</v>
      </c>
      <c r="S42" s="118"/>
      <c r="T42" s="29">
        <f t="shared" si="5"/>
        <v>5</v>
      </c>
    </row>
    <row r="43" spans="1:20" ht="18" customHeight="1" x14ac:dyDescent="0.2">
      <c r="B43" s="108"/>
      <c r="C43" s="109"/>
      <c r="D43" s="112" t="s">
        <v>15</v>
      </c>
      <c r="E43" s="149">
        <f>SUM(E37:E42)</f>
        <v>3</v>
      </c>
      <c r="F43" s="149">
        <f t="shared" ref="F43:S43" si="6">SUM(F37:F42)</f>
        <v>2</v>
      </c>
      <c r="G43" s="149">
        <f t="shared" si="6"/>
        <v>1</v>
      </c>
      <c r="H43" s="149">
        <f t="shared" si="6"/>
        <v>3</v>
      </c>
      <c r="I43" s="149">
        <f t="shared" si="6"/>
        <v>2</v>
      </c>
      <c r="J43" s="149">
        <f t="shared" si="6"/>
        <v>1</v>
      </c>
      <c r="K43" s="149">
        <f t="shared" si="6"/>
        <v>3</v>
      </c>
      <c r="L43" s="149">
        <f t="shared" si="6"/>
        <v>2</v>
      </c>
      <c r="M43" s="149">
        <f t="shared" si="6"/>
        <v>1</v>
      </c>
      <c r="N43" s="149">
        <f t="shared" si="6"/>
        <v>3</v>
      </c>
      <c r="O43" s="149">
        <f t="shared" si="6"/>
        <v>2</v>
      </c>
      <c r="P43" s="149">
        <f t="shared" si="6"/>
        <v>1</v>
      </c>
      <c r="Q43" s="149">
        <f t="shared" si="6"/>
        <v>3</v>
      </c>
      <c r="R43" s="149">
        <f t="shared" si="6"/>
        <v>2</v>
      </c>
      <c r="S43" s="149">
        <f t="shared" si="6"/>
        <v>1</v>
      </c>
      <c r="T43" s="65">
        <f t="shared" si="5"/>
        <v>30</v>
      </c>
    </row>
    <row r="44" spans="1:20" ht="37.5" customHeight="1" x14ac:dyDescent="0.2">
      <c r="B44" s="108"/>
      <c r="C44" s="109"/>
      <c r="D44" s="114" t="s">
        <v>16</v>
      </c>
      <c r="E44" s="130" t="s">
        <v>185</v>
      </c>
      <c r="F44" s="131"/>
      <c r="G44" s="132"/>
      <c r="H44" s="130" t="s">
        <v>185</v>
      </c>
      <c r="I44" s="131"/>
      <c r="J44" s="132"/>
      <c r="K44" s="130" t="s">
        <v>185</v>
      </c>
      <c r="L44" s="131"/>
      <c r="M44" s="132"/>
      <c r="N44" s="130" t="s">
        <v>185</v>
      </c>
      <c r="O44" s="131"/>
      <c r="P44" s="132"/>
      <c r="Q44" s="130" t="s">
        <v>185</v>
      </c>
      <c r="R44" s="131"/>
      <c r="S44" s="132"/>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v>1</v>
      </c>
      <c r="F46" s="118"/>
      <c r="G46" s="118"/>
      <c r="H46" s="118">
        <v>1</v>
      </c>
      <c r="I46" s="118"/>
      <c r="J46" s="118"/>
      <c r="K46" s="118">
        <v>1</v>
      </c>
      <c r="L46" s="118"/>
      <c r="M46" s="118"/>
      <c r="N46" s="118">
        <v>1</v>
      </c>
      <c r="O46" s="118"/>
      <c r="P46" s="118"/>
      <c r="Q46" s="118">
        <v>1</v>
      </c>
      <c r="R46" s="118"/>
      <c r="S46" s="118"/>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186</v>
      </c>
      <c r="F48" s="42"/>
      <c r="G48" s="43"/>
      <c r="H48" s="41" t="s">
        <v>186</v>
      </c>
      <c r="I48" s="42"/>
      <c r="J48" s="43"/>
      <c r="K48" s="41" t="s">
        <v>186</v>
      </c>
      <c r="L48" s="42"/>
      <c r="M48" s="43"/>
      <c r="N48" s="41" t="s">
        <v>186</v>
      </c>
      <c r="O48" s="42"/>
      <c r="P48" s="43"/>
      <c r="Q48" s="41" t="s">
        <v>186</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v>1</v>
      </c>
      <c r="F50" s="118"/>
      <c r="G50" s="118"/>
      <c r="H50" s="118"/>
      <c r="I50" s="118"/>
      <c r="J50" s="118">
        <v>1</v>
      </c>
      <c r="K50" s="118"/>
      <c r="L50" s="118"/>
      <c r="M50" s="118">
        <v>1</v>
      </c>
      <c r="N50" s="118"/>
      <c r="O50" s="118"/>
      <c r="P50" s="118">
        <v>1</v>
      </c>
      <c r="Q50" s="118"/>
      <c r="R50" s="118"/>
      <c r="S50" s="118">
        <v>1</v>
      </c>
      <c r="T50" s="29">
        <f>SUM(E50:S50)</f>
        <v>5</v>
      </c>
    </row>
    <row r="51" spans="1:20" ht="30" customHeight="1" x14ac:dyDescent="0.2">
      <c r="B51" s="134"/>
      <c r="C51" s="135"/>
      <c r="D51" s="112" t="s">
        <v>15</v>
      </c>
      <c r="E51" s="152">
        <f t="shared" ref="E51:S51" si="8">SUM(E50:E50)</f>
        <v>1</v>
      </c>
      <c r="F51" s="152">
        <f t="shared" si="8"/>
        <v>0</v>
      </c>
      <c r="G51" s="152">
        <f t="shared" si="8"/>
        <v>0</v>
      </c>
      <c r="H51" s="152">
        <f t="shared" si="8"/>
        <v>0</v>
      </c>
      <c r="I51" s="152">
        <f t="shared" si="8"/>
        <v>0</v>
      </c>
      <c r="J51" s="152">
        <f t="shared" si="8"/>
        <v>1</v>
      </c>
      <c r="K51" s="152">
        <f t="shared" si="8"/>
        <v>0</v>
      </c>
      <c r="L51" s="152">
        <f t="shared" si="8"/>
        <v>0</v>
      </c>
      <c r="M51" s="152">
        <f t="shared" si="8"/>
        <v>1</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73" t="s">
        <v>194</v>
      </c>
      <c r="F52" s="74"/>
      <c r="G52" s="75"/>
      <c r="H52" s="73" t="s">
        <v>195</v>
      </c>
      <c r="I52" s="74"/>
      <c r="J52" s="75"/>
      <c r="K52" s="73" t="s">
        <v>195</v>
      </c>
      <c r="L52" s="74"/>
      <c r="M52" s="75"/>
      <c r="N52" s="73" t="s">
        <v>195</v>
      </c>
      <c r="O52" s="74"/>
      <c r="P52" s="75"/>
      <c r="Q52" s="73" t="s">
        <v>195</v>
      </c>
      <c r="R52" s="74"/>
      <c r="S52" s="75"/>
      <c r="T52" s="29"/>
    </row>
    <row r="53" spans="1:20" x14ac:dyDescent="0.25">
      <c r="E53" s="76">
        <f t="shared" ref="E53:S53" si="9">+E51+E47+E43+E34+E26+E17</f>
        <v>15</v>
      </c>
      <c r="F53" s="76">
        <f t="shared" si="9"/>
        <v>5</v>
      </c>
      <c r="G53" s="76">
        <f t="shared" si="9"/>
        <v>3</v>
      </c>
      <c r="H53" s="76">
        <f t="shared" si="9"/>
        <v>15</v>
      </c>
      <c r="I53" s="76">
        <f t="shared" si="9"/>
        <v>4</v>
      </c>
      <c r="J53" s="76">
        <f t="shared" si="9"/>
        <v>4</v>
      </c>
      <c r="K53" s="76">
        <f t="shared" si="9"/>
        <v>15</v>
      </c>
      <c r="L53" s="76">
        <f t="shared" si="9"/>
        <v>4</v>
      </c>
      <c r="M53" s="76">
        <f t="shared" si="9"/>
        <v>4</v>
      </c>
      <c r="N53" s="76">
        <f t="shared" si="9"/>
        <v>15</v>
      </c>
      <c r="O53" s="76">
        <f t="shared" si="9"/>
        <v>4</v>
      </c>
      <c r="P53" s="76">
        <f t="shared" si="9"/>
        <v>4</v>
      </c>
      <c r="Q53" s="76">
        <f t="shared" si="9"/>
        <v>14</v>
      </c>
      <c r="R53" s="76">
        <f t="shared" si="9"/>
        <v>5</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59</v>
      </c>
      <c r="F55" s="82">
        <f>+E55/$E$58</f>
        <v>0.59</v>
      </c>
    </row>
    <row r="56" spans="1:20" x14ac:dyDescent="0.25">
      <c r="D56" s="80" t="s">
        <v>8</v>
      </c>
      <c r="E56" s="81">
        <f>+F53+I53+L53+O53+R53</f>
        <v>22</v>
      </c>
      <c r="F56" s="82">
        <f t="shared" ref="F56:F58" si="14">+E56/$E$58</f>
        <v>0.22</v>
      </c>
    </row>
    <row r="57" spans="1:20" x14ac:dyDescent="0.25">
      <c r="D57" s="80" t="s">
        <v>9</v>
      </c>
      <c r="E57" s="81">
        <f>+G53+J53+M53+P53+S53</f>
        <v>19</v>
      </c>
      <c r="F57" s="82">
        <f t="shared" si="14"/>
        <v>0.19</v>
      </c>
    </row>
    <row r="58" spans="1:20" x14ac:dyDescent="0.25">
      <c r="E58" s="81">
        <f>SUM(E55:E57)</f>
        <v>100</v>
      </c>
      <c r="F58" s="82">
        <f t="shared" si="14"/>
        <v>1</v>
      </c>
    </row>
    <row r="60" spans="1:20" x14ac:dyDescent="0.25">
      <c r="D60" s="86" t="s">
        <v>48</v>
      </c>
      <c r="E60" s="87"/>
      <c r="F60" s="88">
        <f>+F55+F57</f>
        <v>0.78</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3" priority="1" operator="notEqual">
      <formula>$T$11</formula>
    </cfRule>
  </conditionalFormatting>
  <conditionalFormatting sqref="E54:S54">
    <cfRule type="cellIs" dxfId="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M9" sqref="M9"/>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4.855468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189</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196</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10081034</v>
      </c>
      <c r="F11" s="137"/>
      <c r="G11" s="138"/>
      <c r="H11" s="139">
        <v>14209971</v>
      </c>
      <c r="I11" s="140"/>
      <c r="J11" s="141"/>
      <c r="K11" s="139">
        <v>10198436</v>
      </c>
      <c r="L11" s="140"/>
      <c r="M11" s="141"/>
      <c r="N11" s="139">
        <v>10096717</v>
      </c>
      <c r="O11" s="140"/>
      <c r="P11" s="141"/>
      <c r="Q11" s="139">
        <v>10201368</v>
      </c>
      <c r="R11" s="140"/>
      <c r="S11" s="141"/>
      <c r="T11" s="25">
        <v>5</v>
      </c>
    </row>
    <row r="12" spans="1:2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191</v>
      </c>
      <c r="F18" s="42"/>
      <c r="G18" s="43"/>
      <c r="H18" s="41" t="s">
        <v>191</v>
      </c>
      <c r="I18" s="42"/>
      <c r="J18" s="43"/>
      <c r="K18" s="41" t="s">
        <v>191</v>
      </c>
      <c r="L18" s="42"/>
      <c r="M18" s="43"/>
      <c r="N18" s="41" t="s">
        <v>191</v>
      </c>
      <c r="O18" s="42"/>
      <c r="P18" s="43"/>
      <c r="Q18" s="41" t="s">
        <v>191</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v>1</v>
      </c>
      <c r="F20" s="116"/>
      <c r="G20" s="116"/>
      <c r="H20" s="116">
        <v>1</v>
      </c>
      <c r="I20" s="116"/>
      <c r="J20" s="116"/>
      <c r="K20" s="116">
        <v>1</v>
      </c>
      <c r="L20" s="116"/>
      <c r="M20" s="116"/>
      <c r="N20" s="116">
        <v>1</v>
      </c>
      <c r="O20" s="116"/>
      <c r="P20" s="116"/>
      <c r="Q20" s="116">
        <v>1</v>
      </c>
      <c r="R20" s="116"/>
      <c r="S20" s="116"/>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8"/>
      <c r="G22" s="118"/>
      <c r="H22" s="118">
        <v>1</v>
      </c>
      <c r="I22" s="118"/>
      <c r="J22" s="118"/>
      <c r="K22" s="118">
        <v>1</v>
      </c>
      <c r="L22" s="118"/>
      <c r="M22" s="118"/>
      <c r="N22" s="118">
        <v>1</v>
      </c>
      <c r="O22" s="118"/>
      <c r="P22" s="118"/>
      <c r="Q22" s="118">
        <v>1</v>
      </c>
      <c r="R22" s="118"/>
      <c r="S22" s="118"/>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8"/>
      <c r="P23" s="118"/>
      <c r="Q23" s="118">
        <v>1</v>
      </c>
      <c r="R23" s="118"/>
      <c r="S23" s="118"/>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8"/>
      <c r="P24" s="118"/>
      <c r="Q24" s="118">
        <v>1</v>
      </c>
      <c r="R24" s="118"/>
      <c r="S24" s="118"/>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8"/>
      <c r="P25" s="118"/>
      <c r="Q25" s="118">
        <v>1</v>
      </c>
      <c r="R25" s="118"/>
      <c r="S25" s="118"/>
      <c r="T25" s="29">
        <f t="shared" si="1"/>
        <v>5</v>
      </c>
    </row>
    <row r="26" spans="1:20" ht="18" customHeight="1" x14ac:dyDescent="0.2">
      <c r="B26" s="108"/>
      <c r="C26" s="109"/>
      <c r="D26" s="112" t="s">
        <v>15</v>
      </c>
      <c r="E26" s="142">
        <f>SUM(E20:E25)</f>
        <v>6</v>
      </c>
      <c r="F26" s="142">
        <f t="shared" ref="F26:S26" si="2">SUM(F20:F25)</f>
        <v>0</v>
      </c>
      <c r="G26" s="142">
        <f t="shared" si="2"/>
        <v>0</v>
      </c>
      <c r="H26" s="142">
        <f t="shared" si="2"/>
        <v>6</v>
      </c>
      <c r="I26" s="142">
        <f t="shared" si="2"/>
        <v>0</v>
      </c>
      <c r="J26" s="142">
        <f t="shared" si="2"/>
        <v>0</v>
      </c>
      <c r="K26" s="142">
        <f t="shared" si="2"/>
        <v>6</v>
      </c>
      <c r="L26" s="142">
        <f t="shared" si="2"/>
        <v>0</v>
      </c>
      <c r="M26" s="142">
        <f t="shared" si="2"/>
        <v>0</v>
      </c>
      <c r="N26" s="142">
        <f t="shared" si="2"/>
        <v>6</v>
      </c>
      <c r="O26" s="142">
        <f t="shared" si="2"/>
        <v>0</v>
      </c>
      <c r="P26" s="142">
        <f t="shared" si="2"/>
        <v>0</v>
      </c>
      <c r="Q26" s="142">
        <f t="shared" si="2"/>
        <v>6</v>
      </c>
      <c r="R26" s="142">
        <f t="shared" si="2"/>
        <v>0</v>
      </c>
      <c r="S26" s="142">
        <f t="shared" si="2"/>
        <v>0</v>
      </c>
      <c r="T26" s="29">
        <f t="shared" si="1"/>
        <v>30</v>
      </c>
    </row>
    <row r="27" spans="1:20" ht="37.5" customHeight="1" x14ac:dyDescent="0.2">
      <c r="B27" s="108"/>
      <c r="C27" s="109"/>
      <c r="D27" s="114" t="s">
        <v>16</v>
      </c>
      <c r="E27" s="130" t="s">
        <v>197</v>
      </c>
      <c r="F27" s="143"/>
      <c r="G27" s="144"/>
      <c r="H27" s="130" t="s">
        <v>197</v>
      </c>
      <c r="I27" s="143"/>
      <c r="J27" s="144"/>
      <c r="K27" s="130" t="s">
        <v>197</v>
      </c>
      <c r="L27" s="143"/>
      <c r="M27" s="144"/>
      <c r="N27" s="130" t="s">
        <v>197</v>
      </c>
      <c r="O27" s="143"/>
      <c r="P27" s="144"/>
      <c r="Q27" s="130" t="s">
        <v>197</v>
      </c>
      <c r="R27" s="143"/>
      <c r="S27" s="144"/>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c r="F29" s="111">
        <v>1</v>
      </c>
      <c r="G29" s="111"/>
      <c r="H29" s="111"/>
      <c r="I29" s="111">
        <v>1</v>
      </c>
      <c r="J29" s="111"/>
      <c r="K29" s="111"/>
      <c r="L29" s="111">
        <v>1</v>
      </c>
      <c r="M29" s="111"/>
      <c r="N29" s="111"/>
      <c r="O29" s="111">
        <v>1</v>
      </c>
      <c r="P29" s="111"/>
      <c r="Q29" s="111"/>
      <c r="R29" s="111">
        <v>1</v>
      </c>
      <c r="S29" s="111"/>
      <c r="T29" s="29">
        <f t="shared" ref="T29:T34" si="3">SUM(E29:S29)</f>
        <v>5</v>
      </c>
    </row>
    <row r="30" spans="1:20" ht="48.75" customHeight="1" x14ac:dyDescent="0.2">
      <c r="A30" s="1">
        <v>2</v>
      </c>
      <c r="B30" s="108"/>
      <c r="C30" s="109"/>
      <c r="D30" s="123" t="s">
        <v>28</v>
      </c>
      <c r="E30" s="111"/>
      <c r="F30" s="111">
        <v>1</v>
      </c>
      <c r="G30" s="111"/>
      <c r="H30" s="111"/>
      <c r="I30" s="111">
        <v>1</v>
      </c>
      <c r="J30" s="111"/>
      <c r="K30" s="111"/>
      <c r="L30" s="111">
        <v>1</v>
      </c>
      <c r="M30" s="111"/>
      <c r="N30" s="111"/>
      <c r="O30" s="111">
        <v>1</v>
      </c>
      <c r="P30" s="111"/>
      <c r="Q30" s="111"/>
      <c r="R30" s="111">
        <v>1</v>
      </c>
      <c r="S30" s="111"/>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c r="R31" s="111"/>
      <c r="S31" s="111">
        <v>1</v>
      </c>
      <c r="T31" s="29">
        <f t="shared" si="3"/>
        <v>5</v>
      </c>
    </row>
    <row r="32" spans="1:20" ht="41.25" customHeight="1" x14ac:dyDescent="0.2">
      <c r="A32" s="1">
        <v>4</v>
      </c>
      <c r="B32" s="108"/>
      <c r="C32" s="109"/>
      <c r="D32" s="123" t="s">
        <v>30</v>
      </c>
      <c r="E32" s="111"/>
      <c r="F32" s="111"/>
      <c r="G32" s="111">
        <v>1</v>
      </c>
      <c r="H32" s="111"/>
      <c r="I32" s="111"/>
      <c r="J32" s="111">
        <v>1</v>
      </c>
      <c r="K32" s="111"/>
      <c r="L32" s="111"/>
      <c r="M32" s="111">
        <v>1</v>
      </c>
      <c r="N32" s="111"/>
      <c r="O32" s="111"/>
      <c r="P32" s="111">
        <v>1</v>
      </c>
      <c r="Q32" s="111"/>
      <c r="R32" s="111"/>
      <c r="S32" s="111">
        <v>1</v>
      </c>
      <c r="T32" s="29">
        <f t="shared" si="3"/>
        <v>5</v>
      </c>
    </row>
    <row r="33" spans="1:20" ht="61.5" customHeight="1" x14ac:dyDescent="0.2">
      <c r="A33" s="1">
        <v>5</v>
      </c>
      <c r="B33" s="108"/>
      <c r="C33" s="109"/>
      <c r="D33" s="123" t="s">
        <v>54</v>
      </c>
      <c r="E33" s="111">
        <v>1</v>
      </c>
      <c r="F33" s="111"/>
      <c r="G33" s="111"/>
      <c r="H33" s="111">
        <v>1</v>
      </c>
      <c r="I33" s="111"/>
      <c r="J33" s="111"/>
      <c r="K33" s="111">
        <v>1</v>
      </c>
      <c r="L33" s="111"/>
      <c r="M33" s="111"/>
      <c r="N33" s="111">
        <v>1</v>
      </c>
      <c r="O33" s="111"/>
      <c r="P33" s="111"/>
      <c r="Q33" s="111">
        <v>1</v>
      </c>
      <c r="R33" s="111"/>
      <c r="S33" s="111"/>
      <c r="T33" s="29">
        <f t="shared" si="3"/>
        <v>5</v>
      </c>
    </row>
    <row r="34" spans="1:20" ht="18" customHeight="1" x14ac:dyDescent="0.2">
      <c r="B34" s="108"/>
      <c r="C34" s="109"/>
      <c r="D34" s="112" t="s">
        <v>15</v>
      </c>
      <c r="E34" s="142">
        <f>SUM(E29:E33)</f>
        <v>1</v>
      </c>
      <c r="F34" s="142">
        <f t="shared" ref="F34:S34" si="4">SUM(F29:F33)</f>
        <v>2</v>
      </c>
      <c r="G34" s="142">
        <f t="shared" si="4"/>
        <v>2</v>
      </c>
      <c r="H34" s="142">
        <f t="shared" si="4"/>
        <v>1</v>
      </c>
      <c r="I34" s="142">
        <f t="shared" si="4"/>
        <v>2</v>
      </c>
      <c r="J34" s="142">
        <f t="shared" si="4"/>
        <v>2</v>
      </c>
      <c r="K34" s="142">
        <f t="shared" si="4"/>
        <v>1</v>
      </c>
      <c r="L34" s="142">
        <f t="shared" si="4"/>
        <v>2</v>
      </c>
      <c r="M34" s="142">
        <f t="shared" si="4"/>
        <v>2</v>
      </c>
      <c r="N34" s="142">
        <f t="shared" si="4"/>
        <v>1</v>
      </c>
      <c r="O34" s="142">
        <f t="shared" si="4"/>
        <v>2</v>
      </c>
      <c r="P34" s="142">
        <f t="shared" si="4"/>
        <v>2</v>
      </c>
      <c r="Q34" s="142">
        <f t="shared" si="4"/>
        <v>1</v>
      </c>
      <c r="R34" s="142">
        <f t="shared" si="4"/>
        <v>2</v>
      </c>
      <c r="S34" s="142">
        <f t="shared" si="4"/>
        <v>2</v>
      </c>
      <c r="T34" s="29">
        <f t="shared" si="3"/>
        <v>25</v>
      </c>
    </row>
    <row r="35" spans="1:20" ht="37.5" customHeight="1" x14ac:dyDescent="0.2">
      <c r="B35" s="108"/>
      <c r="C35" s="109"/>
      <c r="D35" s="114" t="s">
        <v>16</v>
      </c>
      <c r="E35" s="124" t="s">
        <v>193</v>
      </c>
      <c r="F35" s="145"/>
      <c r="G35" s="146"/>
      <c r="H35" s="124" t="s">
        <v>193</v>
      </c>
      <c r="I35" s="145"/>
      <c r="J35" s="146"/>
      <c r="K35" s="124" t="s">
        <v>193</v>
      </c>
      <c r="L35" s="145"/>
      <c r="M35" s="146"/>
      <c r="N35" s="124" t="s">
        <v>193</v>
      </c>
      <c r="O35" s="145"/>
      <c r="P35" s="146"/>
      <c r="Q35" s="124" t="s">
        <v>193</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v>1</v>
      </c>
      <c r="F37" s="127"/>
      <c r="G37" s="148"/>
      <c r="H37" s="147">
        <v>1</v>
      </c>
      <c r="I37" s="127"/>
      <c r="J37" s="148"/>
      <c r="K37" s="147">
        <v>1</v>
      </c>
      <c r="L37" s="127"/>
      <c r="M37" s="148"/>
      <c r="N37" s="147">
        <v>1</v>
      </c>
      <c r="O37" s="127"/>
      <c r="P37" s="148"/>
      <c r="Q37" s="147">
        <v>1</v>
      </c>
      <c r="R37" s="127"/>
      <c r="S37" s="148"/>
      <c r="T37" s="29">
        <f t="shared" ref="T37:T43" si="5">SUM(E37:S37)</f>
        <v>5</v>
      </c>
    </row>
    <row r="38" spans="1:20" ht="57" customHeight="1" x14ac:dyDescent="0.2">
      <c r="A38" s="1">
        <v>2</v>
      </c>
      <c r="B38" s="108"/>
      <c r="C38" s="109"/>
      <c r="D38" s="123" t="s">
        <v>35</v>
      </c>
      <c r="E38" s="116">
        <v>1</v>
      </c>
      <c r="F38" s="116"/>
      <c r="G38" s="116"/>
      <c r="H38" s="116">
        <v>1</v>
      </c>
      <c r="I38" s="116"/>
      <c r="J38" s="116"/>
      <c r="K38" s="116">
        <v>1</v>
      </c>
      <c r="L38" s="116"/>
      <c r="M38" s="116"/>
      <c r="N38" s="116">
        <v>1</v>
      </c>
      <c r="O38" s="116"/>
      <c r="P38" s="116"/>
      <c r="Q38" s="116">
        <v>1</v>
      </c>
      <c r="R38" s="116"/>
      <c r="S38" s="116"/>
      <c r="T38" s="29">
        <f t="shared" si="5"/>
        <v>5</v>
      </c>
    </row>
    <row r="39" spans="1:20" ht="78.75" customHeight="1" x14ac:dyDescent="0.2">
      <c r="A39" s="1">
        <v>3</v>
      </c>
      <c r="B39" s="108"/>
      <c r="C39" s="109"/>
      <c r="D39" s="123" t="s">
        <v>65</v>
      </c>
      <c r="E39" s="118">
        <v>1</v>
      </c>
      <c r="F39" s="118"/>
      <c r="G39" s="118"/>
      <c r="H39" s="118">
        <v>1</v>
      </c>
      <c r="I39" s="118"/>
      <c r="J39" s="118"/>
      <c r="K39" s="118">
        <v>1</v>
      </c>
      <c r="L39" s="118"/>
      <c r="M39" s="118"/>
      <c r="N39" s="118">
        <v>1</v>
      </c>
      <c r="O39" s="118"/>
      <c r="P39" s="118"/>
      <c r="Q39" s="118">
        <v>1</v>
      </c>
      <c r="R39" s="118"/>
      <c r="S39" s="118"/>
      <c r="T39" s="29">
        <f t="shared" si="5"/>
        <v>5</v>
      </c>
    </row>
    <row r="40" spans="1:20" ht="70.5" customHeight="1" x14ac:dyDescent="0.2">
      <c r="A40" s="1">
        <v>4</v>
      </c>
      <c r="B40" s="108"/>
      <c r="C40" s="109"/>
      <c r="D40" s="123" t="s">
        <v>37</v>
      </c>
      <c r="E40" s="118"/>
      <c r="F40" s="118">
        <v>1</v>
      </c>
      <c r="G40" s="118"/>
      <c r="H40" s="118"/>
      <c r="I40" s="118">
        <v>1</v>
      </c>
      <c r="J40" s="118"/>
      <c r="K40" s="118"/>
      <c r="L40" s="118">
        <v>1</v>
      </c>
      <c r="M40" s="118"/>
      <c r="N40" s="118"/>
      <c r="O40" s="118">
        <v>1</v>
      </c>
      <c r="P40" s="118"/>
      <c r="Q40" s="118"/>
      <c r="R40" s="118">
        <v>1</v>
      </c>
      <c r="S40" s="118"/>
      <c r="T40" s="29">
        <f t="shared" si="5"/>
        <v>5</v>
      </c>
    </row>
    <row r="41" spans="1:20" ht="87.75" customHeight="1" x14ac:dyDescent="0.2">
      <c r="A41" s="1">
        <v>5</v>
      </c>
      <c r="B41" s="108"/>
      <c r="C41" s="109"/>
      <c r="D41" s="123" t="s">
        <v>38</v>
      </c>
      <c r="E41" s="118"/>
      <c r="F41" s="118"/>
      <c r="G41" s="118">
        <v>1</v>
      </c>
      <c r="H41" s="118"/>
      <c r="I41" s="118"/>
      <c r="J41" s="118">
        <v>1</v>
      </c>
      <c r="K41" s="118"/>
      <c r="L41" s="118"/>
      <c r="M41" s="118">
        <v>1</v>
      </c>
      <c r="N41" s="118"/>
      <c r="O41" s="118"/>
      <c r="P41" s="118">
        <v>1</v>
      </c>
      <c r="Q41" s="118"/>
      <c r="R41" s="118"/>
      <c r="S41" s="118">
        <v>1</v>
      </c>
      <c r="T41" s="29">
        <f t="shared" si="5"/>
        <v>5</v>
      </c>
    </row>
    <row r="42" spans="1:20" ht="66.75" customHeight="1" x14ac:dyDescent="0.2">
      <c r="A42" s="1">
        <v>6</v>
      </c>
      <c r="B42" s="108"/>
      <c r="C42" s="109"/>
      <c r="D42" s="123" t="s">
        <v>39</v>
      </c>
      <c r="E42" s="118"/>
      <c r="F42" s="118">
        <v>1</v>
      </c>
      <c r="G42" s="118"/>
      <c r="H42" s="118"/>
      <c r="I42" s="118">
        <v>1</v>
      </c>
      <c r="J42" s="118"/>
      <c r="K42" s="118"/>
      <c r="L42" s="118">
        <v>1</v>
      </c>
      <c r="M42" s="118"/>
      <c r="N42" s="118"/>
      <c r="O42" s="118">
        <v>1</v>
      </c>
      <c r="P42" s="118"/>
      <c r="Q42" s="118"/>
      <c r="R42" s="118">
        <v>1</v>
      </c>
      <c r="S42" s="118"/>
      <c r="T42" s="29">
        <f t="shared" si="5"/>
        <v>5</v>
      </c>
    </row>
    <row r="43" spans="1:20" ht="18" customHeight="1" x14ac:dyDescent="0.2">
      <c r="B43" s="108"/>
      <c r="C43" s="109"/>
      <c r="D43" s="112" t="s">
        <v>15</v>
      </c>
      <c r="E43" s="149">
        <f>SUM(E37:E42)</f>
        <v>3</v>
      </c>
      <c r="F43" s="149">
        <f t="shared" ref="F43:S43" si="6">SUM(F37:F42)</f>
        <v>2</v>
      </c>
      <c r="G43" s="149">
        <f t="shared" si="6"/>
        <v>1</v>
      </c>
      <c r="H43" s="149">
        <f t="shared" si="6"/>
        <v>3</v>
      </c>
      <c r="I43" s="149">
        <f t="shared" si="6"/>
        <v>2</v>
      </c>
      <c r="J43" s="149">
        <f t="shared" si="6"/>
        <v>1</v>
      </c>
      <c r="K43" s="149">
        <f t="shared" si="6"/>
        <v>3</v>
      </c>
      <c r="L43" s="149">
        <f t="shared" si="6"/>
        <v>2</v>
      </c>
      <c r="M43" s="149">
        <f t="shared" si="6"/>
        <v>1</v>
      </c>
      <c r="N43" s="149">
        <f t="shared" si="6"/>
        <v>3</v>
      </c>
      <c r="O43" s="149">
        <f t="shared" si="6"/>
        <v>2</v>
      </c>
      <c r="P43" s="149">
        <f t="shared" si="6"/>
        <v>1</v>
      </c>
      <c r="Q43" s="149">
        <f t="shared" si="6"/>
        <v>3</v>
      </c>
      <c r="R43" s="149">
        <f t="shared" si="6"/>
        <v>2</v>
      </c>
      <c r="S43" s="149">
        <f t="shared" si="6"/>
        <v>1</v>
      </c>
      <c r="T43" s="65">
        <f t="shared" si="5"/>
        <v>30</v>
      </c>
    </row>
    <row r="44" spans="1:20" ht="37.5" customHeight="1" x14ac:dyDescent="0.2">
      <c r="B44" s="108"/>
      <c r="C44" s="109"/>
      <c r="D44" s="114" t="s">
        <v>16</v>
      </c>
      <c r="E44" s="130" t="s">
        <v>185</v>
      </c>
      <c r="F44" s="131"/>
      <c r="G44" s="132"/>
      <c r="H44" s="130" t="s">
        <v>185</v>
      </c>
      <c r="I44" s="131"/>
      <c r="J44" s="132"/>
      <c r="K44" s="130" t="s">
        <v>185</v>
      </c>
      <c r="L44" s="131"/>
      <c r="M44" s="132"/>
      <c r="N44" s="130" t="s">
        <v>185</v>
      </c>
      <c r="O44" s="131"/>
      <c r="P44" s="132"/>
      <c r="Q44" s="130" t="s">
        <v>185</v>
      </c>
      <c r="R44" s="131"/>
      <c r="S44" s="132"/>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v>1</v>
      </c>
      <c r="F46" s="118"/>
      <c r="G46" s="118"/>
      <c r="H46" s="118">
        <v>1</v>
      </c>
      <c r="I46" s="118"/>
      <c r="J46" s="118"/>
      <c r="K46" s="118">
        <v>1</v>
      </c>
      <c r="L46" s="118"/>
      <c r="M46" s="118"/>
      <c r="N46" s="118">
        <v>1</v>
      </c>
      <c r="O46" s="118"/>
      <c r="P46" s="118"/>
      <c r="Q46" s="118">
        <v>1</v>
      </c>
      <c r="R46" s="118"/>
      <c r="S46" s="118"/>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186</v>
      </c>
      <c r="F48" s="42"/>
      <c r="G48" s="43"/>
      <c r="H48" s="41" t="s">
        <v>186</v>
      </c>
      <c r="I48" s="42"/>
      <c r="J48" s="43"/>
      <c r="K48" s="41" t="s">
        <v>186</v>
      </c>
      <c r="L48" s="42"/>
      <c r="M48" s="43"/>
      <c r="N48" s="41" t="s">
        <v>186</v>
      </c>
      <c r="O48" s="42"/>
      <c r="P48" s="43"/>
      <c r="Q48" s="41" t="s">
        <v>186</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c r="F50" s="118"/>
      <c r="G50" s="118">
        <v>1</v>
      </c>
      <c r="H50" s="118"/>
      <c r="I50" s="118"/>
      <c r="J50" s="118">
        <v>1</v>
      </c>
      <c r="K50" s="118"/>
      <c r="L50" s="118"/>
      <c r="M50" s="118">
        <v>1</v>
      </c>
      <c r="N50" s="118"/>
      <c r="O50" s="118"/>
      <c r="P50" s="118">
        <v>1</v>
      </c>
      <c r="Q50" s="118"/>
      <c r="R50" s="118"/>
      <c r="S50" s="118">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0</v>
      </c>
      <c r="I51" s="152">
        <f t="shared" si="8"/>
        <v>0</v>
      </c>
      <c r="J51" s="152">
        <f t="shared" si="8"/>
        <v>1</v>
      </c>
      <c r="K51" s="152">
        <f t="shared" si="8"/>
        <v>0</v>
      </c>
      <c r="L51" s="152">
        <f t="shared" si="8"/>
        <v>0</v>
      </c>
      <c r="M51" s="152">
        <f t="shared" si="8"/>
        <v>1</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73" t="s">
        <v>195</v>
      </c>
      <c r="F52" s="74"/>
      <c r="G52" s="75"/>
      <c r="H52" s="73" t="s">
        <v>198</v>
      </c>
      <c r="I52" s="74"/>
      <c r="J52" s="75"/>
      <c r="K52" s="73" t="s">
        <v>198</v>
      </c>
      <c r="L52" s="74"/>
      <c r="M52" s="75"/>
      <c r="N52" s="73" t="s">
        <v>198</v>
      </c>
      <c r="O52" s="74"/>
      <c r="P52" s="75"/>
      <c r="Q52" s="73" t="s">
        <v>198</v>
      </c>
      <c r="R52" s="74"/>
      <c r="S52" s="75"/>
      <c r="T52" s="29"/>
    </row>
    <row r="53" spans="1:20" x14ac:dyDescent="0.25">
      <c r="E53" s="76">
        <f t="shared" ref="E53:S53" si="9">+E51+E47+E43+E34+E26+E17</f>
        <v>15</v>
      </c>
      <c r="F53" s="76">
        <f t="shared" si="9"/>
        <v>4</v>
      </c>
      <c r="G53" s="76">
        <f t="shared" si="9"/>
        <v>4</v>
      </c>
      <c r="H53" s="76">
        <f t="shared" si="9"/>
        <v>15</v>
      </c>
      <c r="I53" s="76">
        <f t="shared" si="9"/>
        <v>4</v>
      </c>
      <c r="J53" s="76">
        <f t="shared" si="9"/>
        <v>4</v>
      </c>
      <c r="K53" s="76">
        <f t="shared" si="9"/>
        <v>15</v>
      </c>
      <c r="L53" s="76">
        <f t="shared" si="9"/>
        <v>4</v>
      </c>
      <c r="M53" s="76">
        <f t="shared" si="9"/>
        <v>4</v>
      </c>
      <c r="N53" s="76">
        <f t="shared" si="9"/>
        <v>15</v>
      </c>
      <c r="O53" s="76">
        <f t="shared" si="9"/>
        <v>4</v>
      </c>
      <c r="P53" s="76">
        <f t="shared" si="9"/>
        <v>4</v>
      </c>
      <c r="Q53" s="76">
        <f t="shared" si="9"/>
        <v>15</v>
      </c>
      <c r="R53" s="76">
        <f t="shared" si="9"/>
        <v>4</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60</v>
      </c>
      <c r="F55" s="82">
        <f>+E55/$E$58</f>
        <v>0.6</v>
      </c>
    </row>
    <row r="56" spans="1:20" x14ac:dyDescent="0.25">
      <c r="D56" s="80" t="s">
        <v>8</v>
      </c>
      <c r="E56" s="81">
        <f>+F53+I53+L53+O53+R53</f>
        <v>20</v>
      </c>
      <c r="F56" s="82">
        <f t="shared" ref="F56:F58" si="14">+E56/$E$58</f>
        <v>0.2</v>
      </c>
    </row>
    <row r="57" spans="1:20" x14ac:dyDescent="0.25">
      <c r="D57" s="80" t="s">
        <v>9</v>
      </c>
      <c r="E57" s="81">
        <f>+G53+J53+M53+P53+S53</f>
        <v>20</v>
      </c>
      <c r="F57" s="82">
        <f t="shared" si="14"/>
        <v>0.2</v>
      </c>
    </row>
    <row r="58" spans="1:20" x14ac:dyDescent="0.25">
      <c r="E58" s="81">
        <f>SUM(E55:E57)</f>
        <v>100</v>
      </c>
      <c r="F58" s="82">
        <f t="shared" si="14"/>
        <v>1</v>
      </c>
    </row>
    <row r="60" spans="1:20" x14ac:dyDescent="0.25">
      <c r="D60" s="86" t="s">
        <v>48</v>
      </c>
      <c r="E60" s="87"/>
      <c r="F60" s="88">
        <f>+F55+F57</f>
        <v>0.8</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 priority="1" operator="notEqual">
      <formula>$T$11</formula>
    </cfRule>
  </conditionalFormatting>
  <conditionalFormatting sqref="E54:S54">
    <cfRule type="cellIs" dxfId="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J8" sqref="J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5.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49</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51</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96">
        <v>10233937</v>
      </c>
      <c r="F11" s="97"/>
      <c r="G11" s="98"/>
      <c r="H11" s="99">
        <v>10124065</v>
      </c>
      <c r="I11" s="100"/>
      <c r="J11" s="101"/>
      <c r="K11" s="99">
        <v>10539954</v>
      </c>
      <c r="L11" s="100"/>
      <c r="M11" s="101"/>
      <c r="N11" s="99">
        <v>10229469</v>
      </c>
      <c r="O11" s="100"/>
      <c r="P11" s="101"/>
      <c r="Q11" s="99">
        <v>16611332</v>
      </c>
      <c r="R11" s="100"/>
      <c r="S11" s="101"/>
      <c r="T11" s="25">
        <v>5</v>
      </c>
    </row>
    <row r="12" spans="1:2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07">
        <v>1</v>
      </c>
      <c r="F13" s="107"/>
      <c r="G13" s="107"/>
      <c r="H13" s="107">
        <v>1</v>
      </c>
      <c r="I13" s="107"/>
      <c r="J13" s="107"/>
      <c r="K13" s="107">
        <v>1</v>
      </c>
      <c r="L13" s="107"/>
      <c r="M13" s="107"/>
      <c r="N13" s="107">
        <v>1</v>
      </c>
      <c r="O13" s="107"/>
      <c r="P13" s="107"/>
      <c r="Q13" s="107">
        <v>1</v>
      </c>
      <c r="R13" s="107"/>
      <c r="S13" s="107"/>
      <c r="T13" s="29">
        <f>SUM(E13:S13)</f>
        <v>5</v>
      </c>
    </row>
    <row r="14" spans="1:20" ht="54" customHeight="1" x14ac:dyDescent="0.2">
      <c r="A14" s="1">
        <v>2</v>
      </c>
      <c r="B14" s="108"/>
      <c r="C14" s="109"/>
      <c r="D14" s="110" t="s">
        <v>12</v>
      </c>
      <c r="E14" s="107">
        <v>1</v>
      </c>
      <c r="F14" s="107"/>
      <c r="G14" s="107"/>
      <c r="H14" s="107">
        <v>1</v>
      </c>
      <c r="I14" s="107"/>
      <c r="J14" s="107"/>
      <c r="K14" s="107">
        <v>1</v>
      </c>
      <c r="L14" s="107"/>
      <c r="M14" s="107"/>
      <c r="N14" s="107">
        <v>1</v>
      </c>
      <c r="O14" s="107"/>
      <c r="P14" s="107"/>
      <c r="Q14" s="107">
        <v>1</v>
      </c>
      <c r="R14" s="107"/>
      <c r="S14" s="107"/>
      <c r="T14" s="29">
        <f>SUM(E14:S14)</f>
        <v>5</v>
      </c>
    </row>
    <row r="15" spans="1:20" ht="51" customHeight="1" x14ac:dyDescent="0.2">
      <c r="A15" s="1">
        <v>3</v>
      </c>
      <c r="B15" s="108"/>
      <c r="C15" s="109"/>
      <c r="D15" s="110" t="s">
        <v>13</v>
      </c>
      <c r="E15" s="107">
        <v>1</v>
      </c>
      <c r="F15" s="107"/>
      <c r="G15" s="107"/>
      <c r="H15" s="107">
        <v>1</v>
      </c>
      <c r="I15" s="107"/>
      <c r="J15" s="107"/>
      <c r="K15" s="107">
        <v>1</v>
      </c>
      <c r="L15" s="107"/>
      <c r="M15" s="107"/>
      <c r="N15" s="107">
        <v>1</v>
      </c>
      <c r="O15" s="107"/>
      <c r="P15" s="107"/>
      <c r="Q15" s="107">
        <v>1</v>
      </c>
      <c r="R15" s="107"/>
      <c r="S15" s="107"/>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13">
        <f>SUM(E13:E16)</f>
        <v>4</v>
      </c>
      <c r="F17" s="113">
        <f t="shared" ref="F17:S17" si="0">SUM(F13:F16)</f>
        <v>0</v>
      </c>
      <c r="G17" s="113">
        <f t="shared" si="0"/>
        <v>0</v>
      </c>
      <c r="H17" s="113">
        <f t="shared" si="0"/>
        <v>4</v>
      </c>
      <c r="I17" s="113">
        <f t="shared" si="0"/>
        <v>0</v>
      </c>
      <c r="J17" s="113">
        <f t="shared" si="0"/>
        <v>0</v>
      </c>
      <c r="K17" s="113">
        <f t="shared" si="0"/>
        <v>4</v>
      </c>
      <c r="L17" s="113">
        <f t="shared" si="0"/>
        <v>0</v>
      </c>
      <c r="M17" s="113">
        <f t="shared" si="0"/>
        <v>0</v>
      </c>
      <c r="N17" s="113">
        <f t="shared" si="0"/>
        <v>4</v>
      </c>
      <c r="O17" s="113">
        <f t="shared" si="0"/>
        <v>0</v>
      </c>
      <c r="P17" s="113">
        <f t="shared" si="0"/>
        <v>0</v>
      </c>
      <c r="Q17" s="113">
        <f t="shared" si="0"/>
        <v>4</v>
      </c>
      <c r="R17" s="113">
        <f t="shared" si="0"/>
        <v>0</v>
      </c>
      <c r="S17" s="113">
        <f t="shared" si="0"/>
        <v>0</v>
      </c>
      <c r="T17" s="29">
        <f>SUM(E17:S17)</f>
        <v>20</v>
      </c>
    </row>
    <row r="18" spans="1:20" ht="37.5" customHeight="1" x14ac:dyDescent="0.2">
      <c r="B18" s="108"/>
      <c r="C18" s="109"/>
      <c r="D18" s="114" t="s">
        <v>16</v>
      </c>
      <c r="E18" s="41" t="s">
        <v>53</v>
      </c>
      <c r="F18" s="42"/>
      <c r="G18" s="43"/>
      <c r="H18" s="41" t="s">
        <v>53</v>
      </c>
      <c r="I18" s="42"/>
      <c r="J18" s="43"/>
      <c r="K18" s="41" t="s">
        <v>53</v>
      </c>
      <c r="L18" s="42"/>
      <c r="M18" s="43"/>
      <c r="N18" s="41" t="s">
        <v>53</v>
      </c>
      <c r="O18" s="42"/>
      <c r="P18" s="43"/>
      <c r="Q18" s="41" t="s">
        <v>53</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49"/>
      <c r="F20" s="116">
        <v>1</v>
      </c>
      <c r="G20" s="49"/>
      <c r="H20" s="49"/>
      <c r="I20" s="49">
        <v>1</v>
      </c>
      <c r="J20" s="49"/>
      <c r="K20" s="49"/>
      <c r="L20" s="116">
        <v>1</v>
      </c>
      <c r="M20" s="49"/>
      <c r="N20" s="49"/>
      <c r="O20" s="116">
        <v>1</v>
      </c>
      <c r="P20" s="49"/>
      <c r="Q20" s="49"/>
      <c r="R20" s="116">
        <v>1</v>
      </c>
      <c r="S20" s="49"/>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9"/>
      <c r="G22" s="119"/>
      <c r="H22" s="118">
        <v>1</v>
      </c>
      <c r="I22" s="119"/>
      <c r="J22" s="119"/>
      <c r="K22" s="118">
        <v>1</v>
      </c>
      <c r="L22" s="119"/>
      <c r="M22" s="119"/>
      <c r="N22" s="118">
        <v>1</v>
      </c>
      <c r="O22" s="119"/>
      <c r="P22" s="119"/>
      <c r="Q22" s="118">
        <v>1</v>
      </c>
      <c r="R22" s="119"/>
      <c r="S22" s="119"/>
      <c r="T22" s="29">
        <f t="shared" si="1"/>
        <v>5</v>
      </c>
    </row>
    <row r="23" spans="1:20" ht="50.25" customHeight="1" x14ac:dyDescent="0.2">
      <c r="A23" s="1">
        <v>4</v>
      </c>
      <c r="B23" s="108"/>
      <c r="C23" s="109"/>
      <c r="D23" s="117" t="s">
        <v>22</v>
      </c>
      <c r="E23" s="118">
        <v>1</v>
      </c>
      <c r="F23" s="119"/>
      <c r="G23" s="119"/>
      <c r="H23" s="118">
        <v>1</v>
      </c>
      <c r="I23" s="119"/>
      <c r="J23" s="119"/>
      <c r="K23" s="118">
        <v>1</v>
      </c>
      <c r="L23" s="119"/>
      <c r="M23" s="119"/>
      <c r="N23" s="118">
        <v>1</v>
      </c>
      <c r="O23" s="119"/>
      <c r="P23" s="119"/>
      <c r="Q23" s="118">
        <v>1</v>
      </c>
      <c r="R23" s="119"/>
      <c r="S23" s="119"/>
      <c r="T23" s="29">
        <f t="shared" si="1"/>
        <v>5</v>
      </c>
    </row>
    <row r="24" spans="1:20" ht="52.5" customHeight="1" x14ac:dyDescent="0.2">
      <c r="A24" s="1">
        <v>5</v>
      </c>
      <c r="B24" s="108"/>
      <c r="C24" s="109"/>
      <c r="D24" s="117" t="s">
        <v>23</v>
      </c>
      <c r="E24" s="118">
        <v>1</v>
      </c>
      <c r="F24" s="119"/>
      <c r="G24" s="119"/>
      <c r="H24" s="118">
        <v>1</v>
      </c>
      <c r="I24" s="119"/>
      <c r="J24" s="119"/>
      <c r="K24" s="118">
        <v>1</v>
      </c>
      <c r="L24" s="119"/>
      <c r="M24" s="119"/>
      <c r="N24" s="118">
        <v>1</v>
      </c>
      <c r="O24" s="119"/>
      <c r="P24" s="119"/>
      <c r="Q24" s="118">
        <v>1</v>
      </c>
      <c r="R24" s="119"/>
      <c r="S24" s="119"/>
      <c r="T24" s="29">
        <f t="shared" si="1"/>
        <v>5</v>
      </c>
    </row>
    <row r="25" spans="1:20" ht="56.25" customHeight="1" x14ac:dyDescent="0.2">
      <c r="A25" s="1">
        <v>6</v>
      </c>
      <c r="B25" s="108"/>
      <c r="C25" s="109"/>
      <c r="D25" s="117" t="s">
        <v>24</v>
      </c>
      <c r="E25" s="118">
        <v>1</v>
      </c>
      <c r="F25" s="119"/>
      <c r="G25" s="119"/>
      <c r="H25" s="118">
        <v>1</v>
      </c>
      <c r="I25" s="119"/>
      <c r="J25" s="119"/>
      <c r="K25" s="118">
        <v>1</v>
      </c>
      <c r="L25" s="119"/>
      <c r="M25" s="119"/>
      <c r="N25" s="118">
        <v>1</v>
      </c>
      <c r="O25" s="119"/>
      <c r="P25" s="119"/>
      <c r="Q25" s="118">
        <v>1</v>
      </c>
      <c r="R25" s="119"/>
      <c r="S25" s="119"/>
      <c r="T25" s="29">
        <f t="shared" si="1"/>
        <v>5</v>
      </c>
    </row>
    <row r="26" spans="1:20" ht="18" customHeight="1" x14ac:dyDescent="0.2">
      <c r="B26" s="108"/>
      <c r="C26" s="109"/>
      <c r="D26" s="112" t="s">
        <v>15</v>
      </c>
      <c r="E26" s="113">
        <f>SUM(E20:E25)</f>
        <v>5</v>
      </c>
      <c r="F26" s="113">
        <f t="shared" ref="F26:S26" si="2">SUM(F20:F25)</f>
        <v>1</v>
      </c>
      <c r="G26" s="113">
        <f t="shared" si="2"/>
        <v>0</v>
      </c>
      <c r="H26" s="113">
        <f t="shared" si="2"/>
        <v>5</v>
      </c>
      <c r="I26" s="113">
        <f t="shared" si="2"/>
        <v>1</v>
      </c>
      <c r="J26" s="113">
        <f t="shared" si="2"/>
        <v>0</v>
      </c>
      <c r="K26" s="113">
        <f t="shared" si="2"/>
        <v>5</v>
      </c>
      <c r="L26" s="113">
        <f t="shared" si="2"/>
        <v>1</v>
      </c>
      <c r="M26" s="113">
        <f t="shared" si="2"/>
        <v>0</v>
      </c>
      <c r="N26" s="113">
        <f t="shared" si="2"/>
        <v>5</v>
      </c>
      <c r="O26" s="113">
        <f t="shared" si="2"/>
        <v>1</v>
      </c>
      <c r="P26" s="113">
        <f t="shared" si="2"/>
        <v>0</v>
      </c>
      <c r="Q26" s="113">
        <f t="shared" si="2"/>
        <v>5</v>
      </c>
      <c r="R26" s="113">
        <f t="shared" si="2"/>
        <v>1</v>
      </c>
      <c r="S26" s="113">
        <f t="shared" si="2"/>
        <v>0</v>
      </c>
      <c r="T26" s="29">
        <f t="shared" si="1"/>
        <v>30</v>
      </c>
    </row>
    <row r="27" spans="1:20" ht="37.5" customHeight="1" x14ac:dyDescent="0.2">
      <c r="B27" s="108"/>
      <c r="C27" s="109"/>
      <c r="D27" s="114" t="s">
        <v>16</v>
      </c>
      <c r="E27" s="120" t="s">
        <v>25</v>
      </c>
      <c r="F27" s="121"/>
      <c r="G27" s="122"/>
      <c r="H27" s="120" t="s">
        <v>25</v>
      </c>
      <c r="I27" s="121"/>
      <c r="J27" s="122"/>
      <c r="K27" s="120" t="s">
        <v>25</v>
      </c>
      <c r="L27" s="121"/>
      <c r="M27" s="122"/>
      <c r="N27" s="120" t="s">
        <v>25</v>
      </c>
      <c r="O27" s="121"/>
      <c r="P27" s="122"/>
      <c r="Q27" s="120" t="s">
        <v>25</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07"/>
      <c r="F29" s="107">
        <v>1</v>
      </c>
      <c r="G29" s="107"/>
      <c r="H29" s="107"/>
      <c r="I29" s="107">
        <v>1</v>
      </c>
      <c r="J29" s="107"/>
      <c r="K29" s="107"/>
      <c r="L29" s="107">
        <v>1</v>
      </c>
      <c r="M29" s="107"/>
      <c r="N29" s="107"/>
      <c r="O29" s="107">
        <v>1</v>
      </c>
      <c r="P29" s="107"/>
      <c r="Q29" s="107"/>
      <c r="R29" s="107">
        <v>1</v>
      </c>
      <c r="S29" s="107"/>
      <c r="T29" s="29">
        <f t="shared" ref="T29:T34" si="3">SUM(E29:S29)</f>
        <v>5</v>
      </c>
    </row>
    <row r="30" spans="1:20" ht="48.75" customHeight="1" x14ac:dyDescent="0.2">
      <c r="A30" s="1">
        <v>2</v>
      </c>
      <c r="B30" s="108"/>
      <c r="C30" s="109"/>
      <c r="D30" s="123" t="s">
        <v>28</v>
      </c>
      <c r="E30" s="107"/>
      <c r="F30" s="107"/>
      <c r="G30" s="107">
        <v>1</v>
      </c>
      <c r="H30" s="107"/>
      <c r="I30" s="107"/>
      <c r="J30" s="107">
        <v>1</v>
      </c>
      <c r="K30" s="107"/>
      <c r="L30" s="107"/>
      <c r="M30" s="107">
        <v>1</v>
      </c>
      <c r="N30" s="107"/>
      <c r="O30" s="107"/>
      <c r="P30" s="107">
        <v>1</v>
      </c>
      <c r="Q30" s="107"/>
      <c r="R30" s="107"/>
      <c r="S30" s="107">
        <v>1</v>
      </c>
      <c r="T30" s="29">
        <f t="shared" si="3"/>
        <v>5</v>
      </c>
    </row>
    <row r="31" spans="1:20" ht="62.25" customHeight="1" x14ac:dyDescent="0.2">
      <c r="A31" s="1">
        <v>3</v>
      </c>
      <c r="B31" s="108"/>
      <c r="C31" s="109"/>
      <c r="D31" s="123" t="s">
        <v>29</v>
      </c>
      <c r="E31" s="107"/>
      <c r="F31" s="107"/>
      <c r="G31" s="107">
        <v>1</v>
      </c>
      <c r="H31" s="107"/>
      <c r="I31" s="107"/>
      <c r="J31" s="107">
        <v>1</v>
      </c>
      <c r="K31" s="107"/>
      <c r="L31" s="107"/>
      <c r="M31" s="107">
        <v>1</v>
      </c>
      <c r="N31" s="107"/>
      <c r="O31" s="107"/>
      <c r="P31" s="107">
        <v>1</v>
      </c>
      <c r="Q31" s="107"/>
      <c r="R31" s="107"/>
      <c r="S31" s="107">
        <v>1</v>
      </c>
      <c r="T31" s="29">
        <f t="shared" si="3"/>
        <v>5</v>
      </c>
    </row>
    <row r="32" spans="1:20" ht="41.25" customHeight="1" x14ac:dyDescent="0.2">
      <c r="A32" s="1">
        <v>4</v>
      </c>
      <c r="B32" s="108"/>
      <c r="C32" s="109"/>
      <c r="D32" s="123" t="s">
        <v>30</v>
      </c>
      <c r="E32" s="107"/>
      <c r="F32" s="107"/>
      <c r="G32" s="107">
        <v>1</v>
      </c>
      <c r="H32" s="107"/>
      <c r="I32" s="107"/>
      <c r="J32" s="107">
        <v>1</v>
      </c>
      <c r="K32" s="107"/>
      <c r="L32" s="107"/>
      <c r="M32" s="107">
        <v>1</v>
      </c>
      <c r="N32" s="107"/>
      <c r="O32" s="107"/>
      <c r="P32" s="107">
        <v>1</v>
      </c>
      <c r="Q32" s="107"/>
      <c r="R32" s="107"/>
      <c r="S32" s="107">
        <v>1</v>
      </c>
      <c r="T32" s="29">
        <f t="shared" si="3"/>
        <v>5</v>
      </c>
    </row>
    <row r="33" spans="1:20" ht="61.5" customHeight="1" x14ac:dyDescent="0.2">
      <c r="A33" s="1">
        <v>5</v>
      </c>
      <c r="B33" s="108"/>
      <c r="C33" s="109"/>
      <c r="D33" s="123" t="s">
        <v>54</v>
      </c>
      <c r="E33" s="107"/>
      <c r="F33" s="107">
        <v>1</v>
      </c>
      <c r="G33" s="107"/>
      <c r="H33" s="107"/>
      <c r="I33" s="107">
        <v>1</v>
      </c>
      <c r="J33" s="107"/>
      <c r="K33" s="107"/>
      <c r="L33" s="107">
        <v>1</v>
      </c>
      <c r="M33" s="107"/>
      <c r="N33" s="107"/>
      <c r="O33" s="107">
        <v>1</v>
      </c>
      <c r="P33" s="107"/>
      <c r="Q33" s="107"/>
      <c r="R33" s="107">
        <v>1</v>
      </c>
      <c r="S33" s="107"/>
      <c r="T33" s="29">
        <f t="shared" si="3"/>
        <v>5</v>
      </c>
    </row>
    <row r="34" spans="1:20" ht="18" customHeight="1" x14ac:dyDescent="0.2">
      <c r="B34" s="108"/>
      <c r="C34" s="109"/>
      <c r="D34" s="112" t="s">
        <v>15</v>
      </c>
      <c r="E34" s="113">
        <f>SUM(E29:E33)</f>
        <v>0</v>
      </c>
      <c r="F34" s="113">
        <f t="shared" ref="F34:S34" si="4">SUM(F29:F33)</f>
        <v>2</v>
      </c>
      <c r="G34" s="113">
        <f t="shared" si="4"/>
        <v>3</v>
      </c>
      <c r="H34" s="113">
        <f t="shared" si="4"/>
        <v>0</v>
      </c>
      <c r="I34" s="113">
        <f t="shared" si="4"/>
        <v>2</v>
      </c>
      <c r="J34" s="113">
        <f t="shared" si="4"/>
        <v>3</v>
      </c>
      <c r="K34" s="113">
        <f t="shared" si="4"/>
        <v>0</v>
      </c>
      <c r="L34" s="113">
        <f t="shared" si="4"/>
        <v>2</v>
      </c>
      <c r="M34" s="113">
        <f t="shared" si="4"/>
        <v>3</v>
      </c>
      <c r="N34" s="113">
        <f t="shared" si="4"/>
        <v>0</v>
      </c>
      <c r="O34" s="113">
        <f t="shared" si="4"/>
        <v>2</v>
      </c>
      <c r="P34" s="113">
        <f t="shared" si="4"/>
        <v>3</v>
      </c>
      <c r="Q34" s="113">
        <f t="shared" si="4"/>
        <v>0</v>
      </c>
      <c r="R34" s="113">
        <f t="shared" si="4"/>
        <v>2</v>
      </c>
      <c r="S34" s="113">
        <f t="shared" si="4"/>
        <v>3</v>
      </c>
      <c r="T34" s="29">
        <f t="shared" si="3"/>
        <v>25</v>
      </c>
    </row>
    <row r="35" spans="1:20" ht="37.5" customHeight="1" x14ac:dyDescent="0.2">
      <c r="B35" s="108"/>
      <c r="C35" s="109"/>
      <c r="D35" s="114" t="s">
        <v>16</v>
      </c>
      <c r="E35" s="124" t="s">
        <v>32</v>
      </c>
      <c r="F35" s="125"/>
      <c r="G35" s="126"/>
      <c r="H35" s="124" t="s">
        <v>32</v>
      </c>
      <c r="I35" s="125"/>
      <c r="J35" s="126"/>
      <c r="K35" s="124" t="s">
        <v>32</v>
      </c>
      <c r="L35" s="125"/>
      <c r="M35" s="126"/>
      <c r="N35" s="124" t="s">
        <v>32</v>
      </c>
      <c r="O35" s="125"/>
      <c r="P35" s="126"/>
      <c r="Q35" s="124" t="s">
        <v>32</v>
      </c>
      <c r="R35" s="125"/>
      <c r="S35" s="12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60"/>
      <c r="F37" s="127">
        <v>1</v>
      </c>
      <c r="G37" s="62"/>
      <c r="H37" s="60"/>
      <c r="I37" s="127">
        <v>1</v>
      </c>
      <c r="J37" s="62"/>
      <c r="K37" s="60"/>
      <c r="L37" s="127">
        <v>1</v>
      </c>
      <c r="M37" s="62"/>
      <c r="N37" s="60"/>
      <c r="O37" s="127">
        <v>1</v>
      </c>
      <c r="P37" s="62"/>
      <c r="Q37" s="60"/>
      <c r="R37" s="127">
        <v>1</v>
      </c>
      <c r="S37" s="62"/>
      <c r="T37" s="29">
        <f t="shared" ref="T37:T43" si="5">SUM(E37:S37)</f>
        <v>5</v>
      </c>
    </row>
    <row r="38" spans="1:20" ht="57" customHeight="1" x14ac:dyDescent="0.2">
      <c r="A38" s="1">
        <v>2</v>
      </c>
      <c r="B38" s="108"/>
      <c r="C38" s="109"/>
      <c r="D38" s="123" t="s">
        <v>35</v>
      </c>
      <c r="E38" s="49"/>
      <c r="F38" s="116">
        <v>1</v>
      </c>
      <c r="G38" s="49"/>
      <c r="H38" s="49"/>
      <c r="I38" s="116">
        <v>1</v>
      </c>
      <c r="J38" s="49"/>
      <c r="K38" s="49"/>
      <c r="L38" s="116">
        <v>1</v>
      </c>
      <c r="M38" s="49"/>
      <c r="N38" s="49"/>
      <c r="O38" s="116">
        <v>1</v>
      </c>
      <c r="P38" s="49"/>
      <c r="Q38" s="49"/>
      <c r="R38" s="116">
        <v>1</v>
      </c>
      <c r="S38" s="49"/>
      <c r="T38" s="29">
        <f t="shared" si="5"/>
        <v>5</v>
      </c>
    </row>
    <row r="39" spans="1:20" ht="78.75" customHeight="1" x14ac:dyDescent="0.2">
      <c r="A39" s="1">
        <v>3</v>
      </c>
      <c r="B39" s="108"/>
      <c r="C39" s="109"/>
      <c r="D39" s="123" t="s">
        <v>55</v>
      </c>
      <c r="E39" s="128">
        <v>1</v>
      </c>
      <c r="F39" s="128"/>
      <c r="G39" s="128"/>
      <c r="H39" s="128">
        <v>1</v>
      </c>
      <c r="I39" s="128"/>
      <c r="J39" s="128"/>
      <c r="K39" s="128">
        <v>1</v>
      </c>
      <c r="L39" s="128"/>
      <c r="M39" s="128"/>
      <c r="N39" s="128">
        <v>1</v>
      </c>
      <c r="O39" s="128"/>
      <c r="P39" s="128"/>
      <c r="Q39" s="128">
        <v>1</v>
      </c>
      <c r="R39" s="128"/>
      <c r="S39" s="128"/>
      <c r="T39" s="29">
        <f t="shared" si="5"/>
        <v>5</v>
      </c>
    </row>
    <row r="40" spans="1:20" ht="70.5" customHeight="1" x14ac:dyDescent="0.2">
      <c r="A40" s="1">
        <v>4</v>
      </c>
      <c r="B40" s="108"/>
      <c r="C40" s="109"/>
      <c r="D40" s="123" t="s">
        <v>37</v>
      </c>
      <c r="E40" s="128"/>
      <c r="F40" s="128">
        <v>1</v>
      </c>
      <c r="G40" s="128"/>
      <c r="H40" s="128"/>
      <c r="I40" s="128">
        <v>1</v>
      </c>
      <c r="J40" s="128"/>
      <c r="K40" s="128"/>
      <c r="L40" s="128">
        <v>1</v>
      </c>
      <c r="M40" s="128"/>
      <c r="N40" s="128"/>
      <c r="O40" s="128">
        <v>1</v>
      </c>
      <c r="P40" s="128"/>
      <c r="Q40" s="128"/>
      <c r="R40" s="128">
        <v>1</v>
      </c>
      <c r="S40" s="128"/>
      <c r="T40" s="29">
        <f t="shared" si="5"/>
        <v>5</v>
      </c>
    </row>
    <row r="41" spans="1:20" ht="87.75" customHeight="1" x14ac:dyDescent="0.2">
      <c r="A41" s="1">
        <v>5</v>
      </c>
      <c r="B41" s="108"/>
      <c r="C41" s="109"/>
      <c r="D41" s="123" t="s">
        <v>38</v>
      </c>
      <c r="E41" s="128"/>
      <c r="F41" s="128">
        <v>1</v>
      </c>
      <c r="G41" s="128"/>
      <c r="H41" s="128"/>
      <c r="I41" s="128">
        <v>1</v>
      </c>
      <c r="J41" s="128"/>
      <c r="K41" s="128"/>
      <c r="L41" s="128">
        <v>1</v>
      </c>
      <c r="M41" s="128"/>
      <c r="N41" s="128"/>
      <c r="O41" s="128">
        <v>1</v>
      </c>
      <c r="P41" s="128"/>
      <c r="Q41" s="128"/>
      <c r="R41" s="128">
        <v>1</v>
      </c>
      <c r="S41" s="128"/>
      <c r="T41" s="29">
        <f t="shared" si="5"/>
        <v>5</v>
      </c>
    </row>
    <row r="42" spans="1:20" ht="66.75" customHeight="1" x14ac:dyDescent="0.2">
      <c r="A42" s="1">
        <v>6</v>
      </c>
      <c r="B42" s="108"/>
      <c r="C42" s="109"/>
      <c r="D42" s="123" t="s">
        <v>39</v>
      </c>
      <c r="E42" s="128"/>
      <c r="F42" s="128">
        <v>1</v>
      </c>
      <c r="G42" s="128"/>
      <c r="H42" s="128"/>
      <c r="I42" s="128">
        <v>1</v>
      </c>
      <c r="J42" s="128"/>
      <c r="K42" s="128"/>
      <c r="L42" s="128">
        <v>1</v>
      </c>
      <c r="M42" s="128"/>
      <c r="N42" s="128"/>
      <c r="O42" s="128">
        <v>1</v>
      </c>
      <c r="P42" s="128"/>
      <c r="Q42" s="128"/>
      <c r="R42" s="128">
        <v>1</v>
      </c>
      <c r="S42" s="128"/>
      <c r="T42" s="29">
        <f t="shared" si="5"/>
        <v>5</v>
      </c>
    </row>
    <row r="43" spans="1:20" ht="18" customHeight="1" x14ac:dyDescent="0.2">
      <c r="B43" s="108"/>
      <c r="C43" s="109"/>
      <c r="D43" s="112" t="s">
        <v>15</v>
      </c>
      <c r="E43" s="129">
        <f>SUM(E37:E42)</f>
        <v>1</v>
      </c>
      <c r="F43" s="129">
        <f t="shared" ref="F43:S43" si="6">SUM(F37:F42)</f>
        <v>5</v>
      </c>
      <c r="G43" s="129">
        <f t="shared" si="6"/>
        <v>0</v>
      </c>
      <c r="H43" s="129">
        <f t="shared" si="6"/>
        <v>1</v>
      </c>
      <c r="I43" s="129">
        <f t="shared" si="6"/>
        <v>5</v>
      </c>
      <c r="J43" s="129">
        <f t="shared" si="6"/>
        <v>0</v>
      </c>
      <c r="K43" s="129">
        <f t="shared" si="6"/>
        <v>1</v>
      </c>
      <c r="L43" s="129">
        <f t="shared" si="6"/>
        <v>5</v>
      </c>
      <c r="M43" s="129">
        <f t="shared" si="6"/>
        <v>0</v>
      </c>
      <c r="N43" s="129">
        <f t="shared" si="6"/>
        <v>1</v>
      </c>
      <c r="O43" s="129">
        <f t="shared" si="6"/>
        <v>5</v>
      </c>
      <c r="P43" s="129">
        <f t="shared" si="6"/>
        <v>0</v>
      </c>
      <c r="Q43" s="129">
        <f t="shared" si="6"/>
        <v>1</v>
      </c>
      <c r="R43" s="129">
        <f t="shared" si="6"/>
        <v>5</v>
      </c>
      <c r="S43" s="129">
        <f t="shared" si="6"/>
        <v>0</v>
      </c>
      <c r="T43" s="65">
        <f t="shared" si="5"/>
        <v>30</v>
      </c>
    </row>
    <row r="44" spans="1:20" ht="37.5" customHeight="1" x14ac:dyDescent="0.2">
      <c r="B44" s="108"/>
      <c r="C44" s="109"/>
      <c r="D44" s="114" t="s">
        <v>16</v>
      </c>
      <c r="E44" s="130" t="s">
        <v>56</v>
      </c>
      <c r="F44" s="131"/>
      <c r="G44" s="132"/>
      <c r="H44" s="130" t="s">
        <v>56</v>
      </c>
      <c r="I44" s="131"/>
      <c r="J44" s="132"/>
      <c r="K44" s="130" t="s">
        <v>56</v>
      </c>
      <c r="L44" s="131"/>
      <c r="M44" s="132"/>
      <c r="N44" s="130" t="s">
        <v>56</v>
      </c>
      <c r="O44" s="131"/>
      <c r="P44" s="132"/>
      <c r="Q44" s="130" t="s">
        <v>56</v>
      </c>
      <c r="R44" s="131"/>
      <c r="S44" s="132"/>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28">
        <v>1</v>
      </c>
      <c r="F46" s="128"/>
      <c r="G46" s="128"/>
      <c r="H46" s="128">
        <v>1</v>
      </c>
      <c r="I46" s="128"/>
      <c r="J46" s="128"/>
      <c r="K46" s="128">
        <v>1</v>
      </c>
      <c r="L46" s="128"/>
      <c r="M46" s="128"/>
      <c r="N46" s="128">
        <v>1</v>
      </c>
      <c r="O46" s="128"/>
      <c r="P46" s="128"/>
      <c r="Q46" s="128">
        <v>1</v>
      </c>
      <c r="R46" s="128"/>
      <c r="S46" s="128"/>
      <c r="T46" s="29">
        <f>SUM(E46:S46)</f>
        <v>5</v>
      </c>
    </row>
    <row r="47" spans="1:20" ht="18" customHeight="1" x14ac:dyDescent="0.2">
      <c r="B47" s="108"/>
      <c r="C47" s="109"/>
      <c r="D47" s="112" t="s">
        <v>15</v>
      </c>
      <c r="E47" s="133">
        <f>+E46</f>
        <v>1</v>
      </c>
      <c r="F47" s="133">
        <f t="shared" ref="F47:S47" si="7">+F46</f>
        <v>0</v>
      </c>
      <c r="G47" s="133">
        <f t="shared" si="7"/>
        <v>0</v>
      </c>
      <c r="H47" s="133">
        <f t="shared" si="7"/>
        <v>1</v>
      </c>
      <c r="I47" s="133">
        <f t="shared" si="7"/>
        <v>0</v>
      </c>
      <c r="J47" s="133">
        <f t="shared" si="7"/>
        <v>0</v>
      </c>
      <c r="K47" s="133">
        <f t="shared" si="7"/>
        <v>1</v>
      </c>
      <c r="L47" s="133">
        <f t="shared" si="7"/>
        <v>0</v>
      </c>
      <c r="M47" s="133">
        <f t="shared" si="7"/>
        <v>0</v>
      </c>
      <c r="N47" s="133">
        <f t="shared" si="7"/>
        <v>1</v>
      </c>
      <c r="O47" s="133">
        <f t="shared" si="7"/>
        <v>0</v>
      </c>
      <c r="P47" s="133">
        <f t="shared" si="7"/>
        <v>0</v>
      </c>
      <c r="Q47" s="133">
        <f t="shared" si="7"/>
        <v>1</v>
      </c>
      <c r="R47" s="133">
        <f t="shared" si="7"/>
        <v>0</v>
      </c>
      <c r="S47" s="133">
        <f t="shared" si="7"/>
        <v>0</v>
      </c>
      <c r="T47" s="70">
        <f>SUM(E47:S47)</f>
        <v>5</v>
      </c>
    </row>
    <row r="48" spans="1:20" ht="44.25" customHeight="1" x14ac:dyDescent="0.2">
      <c r="B48" s="108"/>
      <c r="C48" s="109"/>
      <c r="D48" s="114" t="s">
        <v>16</v>
      </c>
      <c r="E48" s="41" t="s">
        <v>43</v>
      </c>
      <c r="F48" s="42"/>
      <c r="G48" s="43"/>
      <c r="H48" s="41" t="s">
        <v>43</v>
      </c>
      <c r="I48" s="42"/>
      <c r="J48" s="43"/>
      <c r="K48" s="41" t="s">
        <v>43</v>
      </c>
      <c r="L48" s="42"/>
      <c r="M48" s="43"/>
      <c r="N48" s="41" t="s">
        <v>43</v>
      </c>
      <c r="O48" s="42"/>
      <c r="P48" s="43"/>
      <c r="Q48" s="41" t="s">
        <v>43</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28"/>
      <c r="F50" s="128"/>
      <c r="G50" s="128">
        <v>1</v>
      </c>
      <c r="H50" s="128"/>
      <c r="I50" s="128"/>
      <c r="J50" s="128">
        <v>1</v>
      </c>
      <c r="K50" s="128"/>
      <c r="L50" s="128"/>
      <c r="M50" s="128">
        <v>1</v>
      </c>
      <c r="N50" s="128"/>
      <c r="O50" s="128"/>
      <c r="P50" s="128">
        <v>1</v>
      </c>
      <c r="Q50" s="128"/>
      <c r="R50" s="128"/>
      <c r="S50" s="128">
        <v>1</v>
      </c>
      <c r="T50" s="29">
        <f>SUM(E50:S50)</f>
        <v>5</v>
      </c>
    </row>
    <row r="51" spans="1:20" ht="30" customHeight="1" x14ac:dyDescent="0.2">
      <c r="B51" s="134"/>
      <c r="C51" s="135"/>
      <c r="D51" s="112" t="s">
        <v>15</v>
      </c>
      <c r="E51" s="133">
        <f t="shared" ref="E51:S51" si="8">SUM(E50:E50)</f>
        <v>0</v>
      </c>
      <c r="F51" s="133">
        <f t="shared" si="8"/>
        <v>0</v>
      </c>
      <c r="G51" s="133">
        <f t="shared" si="8"/>
        <v>1</v>
      </c>
      <c r="H51" s="133">
        <f t="shared" si="8"/>
        <v>0</v>
      </c>
      <c r="I51" s="133">
        <f t="shared" si="8"/>
        <v>0</v>
      </c>
      <c r="J51" s="133">
        <f t="shared" si="8"/>
        <v>1</v>
      </c>
      <c r="K51" s="133">
        <f t="shared" si="8"/>
        <v>0</v>
      </c>
      <c r="L51" s="133">
        <f t="shared" si="8"/>
        <v>0</v>
      </c>
      <c r="M51" s="133">
        <f t="shared" si="8"/>
        <v>1</v>
      </c>
      <c r="N51" s="133">
        <f t="shared" si="8"/>
        <v>0</v>
      </c>
      <c r="O51" s="133">
        <f t="shared" si="8"/>
        <v>0</v>
      </c>
      <c r="P51" s="133">
        <f t="shared" si="8"/>
        <v>1</v>
      </c>
      <c r="Q51" s="133">
        <f t="shared" si="8"/>
        <v>0</v>
      </c>
      <c r="R51" s="133">
        <f t="shared" si="8"/>
        <v>0</v>
      </c>
      <c r="S51" s="133">
        <f t="shared" si="8"/>
        <v>1</v>
      </c>
      <c r="T51" s="29">
        <f>SUM(E51:S51)</f>
        <v>5</v>
      </c>
    </row>
    <row r="52" spans="1:20" ht="51" customHeight="1" x14ac:dyDescent="0.2">
      <c r="B52" s="134"/>
      <c r="C52" s="135"/>
      <c r="D52" s="114" t="s">
        <v>16</v>
      </c>
      <c r="E52" s="73" t="s">
        <v>57</v>
      </c>
      <c r="F52" s="74"/>
      <c r="G52" s="75"/>
      <c r="H52" s="73" t="s">
        <v>57</v>
      </c>
      <c r="I52" s="74"/>
      <c r="J52" s="75"/>
      <c r="K52" s="73" t="s">
        <v>57</v>
      </c>
      <c r="L52" s="74"/>
      <c r="M52" s="75"/>
      <c r="N52" s="73" t="s">
        <v>57</v>
      </c>
      <c r="O52" s="74"/>
      <c r="P52" s="75"/>
      <c r="Q52" s="73" t="s">
        <v>57</v>
      </c>
      <c r="R52" s="74"/>
      <c r="S52" s="75"/>
      <c r="T52" s="29"/>
    </row>
    <row r="53" spans="1:20" x14ac:dyDescent="0.25">
      <c r="E53" s="76">
        <f t="shared" ref="E53:S53" si="9">+E51+E47+E43+E34+E26+E17</f>
        <v>11</v>
      </c>
      <c r="F53" s="76">
        <f t="shared" si="9"/>
        <v>8</v>
      </c>
      <c r="G53" s="76">
        <f t="shared" si="9"/>
        <v>4</v>
      </c>
      <c r="H53" s="76">
        <f t="shared" si="9"/>
        <v>11</v>
      </c>
      <c r="I53" s="76">
        <f t="shared" si="9"/>
        <v>8</v>
      </c>
      <c r="J53" s="76">
        <f t="shared" si="9"/>
        <v>4</v>
      </c>
      <c r="K53" s="76">
        <f t="shared" si="9"/>
        <v>11</v>
      </c>
      <c r="L53" s="76">
        <f t="shared" si="9"/>
        <v>8</v>
      </c>
      <c r="M53" s="76">
        <f t="shared" si="9"/>
        <v>4</v>
      </c>
      <c r="N53" s="76">
        <f t="shared" si="9"/>
        <v>11</v>
      </c>
      <c r="O53" s="76">
        <f t="shared" si="9"/>
        <v>8</v>
      </c>
      <c r="P53" s="76">
        <f t="shared" si="9"/>
        <v>4</v>
      </c>
      <c r="Q53" s="76">
        <f t="shared" si="9"/>
        <v>11</v>
      </c>
      <c r="R53" s="76">
        <f t="shared" si="9"/>
        <v>8</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44</v>
      </c>
      <c r="F55" s="82">
        <f>+E55/$E$58</f>
        <v>0.42307692307692307</v>
      </c>
    </row>
    <row r="56" spans="1:20" x14ac:dyDescent="0.25">
      <c r="D56" s="80" t="s">
        <v>8</v>
      </c>
      <c r="E56" s="81">
        <f>+F53+I53+L53+O53+R53</f>
        <v>40</v>
      </c>
      <c r="F56" s="82">
        <f t="shared" ref="F56:F58" si="14">+E56/$E$58</f>
        <v>0.38461538461538464</v>
      </c>
    </row>
    <row r="57" spans="1:20" x14ac:dyDescent="0.25">
      <c r="D57" s="80" t="s">
        <v>9</v>
      </c>
      <c r="E57" s="81">
        <f>+G53+J53+M53+P53+S53</f>
        <v>20</v>
      </c>
      <c r="F57" s="82">
        <f t="shared" si="14"/>
        <v>0.19230769230769232</v>
      </c>
    </row>
    <row r="58" spans="1:20" x14ac:dyDescent="0.25">
      <c r="E58" s="81">
        <f>SUM(E55:E57)</f>
        <v>104</v>
      </c>
      <c r="F58" s="82">
        <f t="shared" si="14"/>
        <v>1</v>
      </c>
    </row>
    <row r="60" spans="1:20" x14ac:dyDescent="0.25">
      <c r="D60" s="86" t="s">
        <v>48</v>
      </c>
      <c r="E60" s="87"/>
      <c r="F60" s="88">
        <f>+F55+F57</f>
        <v>0.61538461538461542</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9" priority="1" operator="notEqual">
      <formula>$T$11</formula>
    </cfRule>
  </conditionalFormatting>
  <conditionalFormatting sqref="E54:S54">
    <cfRule type="cellIs" dxfId="28"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I8" sqref="I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5.4257812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58</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59</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2680552</v>
      </c>
      <c r="F11" s="137"/>
      <c r="G11" s="138"/>
      <c r="H11" s="139">
        <v>14879595</v>
      </c>
      <c r="I11" s="140"/>
      <c r="J11" s="141"/>
      <c r="K11" s="139">
        <v>10090063</v>
      </c>
      <c r="L11" s="140"/>
      <c r="M11" s="141"/>
      <c r="N11" s="139">
        <v>4351648</v>
      </c>
      <c r="O11" s="140"/>
      <c r="P11" s="141"/>
      <c r="Q11" s="139">
        <v>10098242</v>
      </c>
      <c r="R11" s="140"/>
      <c r="S11" s="141"/>
      <c r="T11" s="25">
        <v>5</v>
      </c>
    </row>
    <row r="12" spans="1:2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60</v>
      </c>
      <c r="F18" s="42"/>
      <c r="G18" s="43"/>
      <c r="H18" s="41" t="s">
        <v>60</v>
      </c>
      <c r="I18" s="42"/>
      <c r="J18" s="43"/>
      <c r="K18" s="41" t="s">
        <v>60</v>
      </c>
      <c r="L18" s="42"/>
      <c r="M18" s="43"/>
      <c r="N18" s="41" t="s">
        <v>60</v>
      </c>
      <c r="O18" s="42"/>
      <c r="P18" s="43"/>
      <c r="Q18" s="41" t="s">
        <v>60</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c r="F20" s="116">
        <v>1</v>
      </c>
      <c r="G20" s="116"/>
      <c r="H20" s="116">
        <v>1</v>
      </c>
      <c r="I20" s="116"/>
      <c r="J20" s="116"/>
      <c r="K20" s="116"/>
      <c r="L20" s="116">
        <v>1</v>
      </c>
      <c r="M20" s="116"/>
      <c r="N20" s="116"/>
      <c r="O20" s="116">
        <v>1</v>
      </c>
      <c r="P20" s="116"/>
      <c r="Q20" s="116">
        <v>1</v>
      </c>
      <c r="R20" s="116"/>
      <c r="S20" s="116"/>
      <c r="T20" s="29">
        <f t="shared" ref="T20:T26" si="1">SUM(E20:S20)</f>
        <v>5</v>
      </c>
    </row>
    <row r="21" spans="1:20" ht="81" customHeight="1" x14ac:dyDescent="0.2">
      <c r="A21" s="1">
        <v>2</v>
      </c>
      <c r="B21" s="108"/>
      <c r="C21" s="109"/>
      <c r="D21" s="117" t="s">
        <v>20</v>
      </c>
      <c r="E21" s="118"/>
      <c r="F21" s="118">
        <v>1</v>
      </c>
      <c r="G21" s="118"/>
      <c r="H21" s="118">
        <v>1</v>
      </c>
      <c r="I21" s="118"/>
      <c r="J21" s="118"/>
      <c r="K21" s="118"/>
      <c r="L21" s="118">
        <v>1</v>
      </c>
      <c r="M21" s="118"/>
      <c r="N21" s="118"/>
      <c r="O21" s="118">
        <v>1</v>
      </c>
      <c r="P21" s="118"/>
      <c r="Q21" s="118">
        <v>1</v>
      </c>
      <c r="R21" s="118"/>
      <c r="S21" s="118"/>
      <c r="T21" s="29">
        <f t="shared" si="1"/>
        <v>5</v>
      </c>
    </row>
    <row r="22" spans="1:20" ht="50.25" customHeight="1" x14ac:dyDescent="0.2">
      <c r="A22" s="1">
        <v>3</v>
      </c>
      <c r="B22" s="108"/>
      <c r="C22" s="109"/>
      <c r="D22" s="117" t="s">
        <v>21</v>
      </c>
      <c r="E22" s="118">
        <v>1</v>
      </c>
      <c r="F22" s="118"/>
      <c r="G22" s="118"/>
      <c r="H22" s="118">
        <v>1</v>
      </c>
      <c r="I22" s="118"/>
      <c r="J22" s="118"/>
      <c r="K22" s="118">
        <v>1</v>
      </c>
      <c r="L22" s="118"/>
      <c r="M22" s="118"/>
      <c r="N22" s="118">
        <v>1</v>
      </c>
      <c r="O22" s="118"/>
      <c r="P22" s="118"/>
      <c r="Q22" s="118">
        <v>1</v>
      </c>
      <c r="R22" s="118"/>
      <c r="S22" s="118"/>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8"/>
      <c r="P23" s="118"/>
      <c r="Q23" s="118">
        <v>1</v>
      </c>
      <c r="R23" s="118"/>
      <c r="S23" s="118"/>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8"/>
      <c r="P24" s="118"/>
      <c r="Q24" s="118">
        <v>1</v>
      </c>
      <c r="R24" s="118"/>
      <c r="S24" s="118"/>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8"/>
      <c r="P25" s="118"/>
      <c r="Q25" s="118">
        <v>1</v>
      </c>
      <c r="R25" s="118"/>
      <c r="S25" s="118"/>
      <c r="T25" s="29">
        <f t="shared" si="1"/>
        <v>5</v>
      </c>
    </row>
    <row r="26" spans="1:20" ht="18" customHeight="1" x14ac:dyDescent="0.2">
      <c r="B26" s="108"/>
      <c r="C26" s="109"/>
      <c r="D26" s="112" t="s">
        <v>15</v>
      </c>
      <c r="E26" s="142">
        <f>SUM(E20:E25)</f>
        <v>4</v>
      </c>
      <c r="F26" s="142">
        <f t="shared" ref="F26:S26" si="2">SUM(F20:F25)</f>
        <v>2</v>
      </c>
      <c r="G26" s="142">
        <f t="shared" si="2"/>
        <v>0</v>
      </c>
      <c r="H26" s="142">
        <f t="shared" si="2"/>
        <v>6</v>
      </c>
      <c r="I26" s="142">
        <f t="shared" si="2"/>
        <v>0</v>
      </c>
      <c r="J26" s="142">
        <f t="shared" si="2"/>
        <v>0</v>
      </c>
      <c r="K26" s="142">
        <f t="shared" si="2"/>
        <v>4</v>
      </c>
      <c r="L26" s="142">
        <f t="shared" si="2"/>
        <v>2</v>
      </c>
      <c r="M26" s="142">
        <f t="shared" si="2"/>
        <v>0</v>
      </c>
      <c r="N26" s="142">
        <f t="shared" si="2"/>
        <v>4</v>
      </c>
      <c r="O26" s="142">
        <f t="shared" si="2"/>
        <v>2</v>
      </c>
      <c r="P26" s="142">
        <f t="shared" si="2"/>
        <v>0</v>
      </c>
      <c r="Q26" s="142">
        <f t="shared" si="2"/>
        <v>6</v>
      </c>
      <c r="R26" s="142">
        <f t="shared" si="2"/>
        <v>0</v>
      </c>
      <c r="S26" s="142">
        <f t="shared" si="2"/>
        <v>0</v>
      </c>
      <c r="T26" s="29">
        <f t="shared" si="1"/>
        <v>30</v>
      </c>
    </row>
    <row r="27" spans="1:20" ht="37.5" customHeight="1" x14ac:dyDescent="0.2">
      <c r="B27" s="108"/>
      <c r="C27" s="109"/>
      <c r="D27" s="114" t="s">
        <v>16</v>
      </c>
      <c r="E27" s="130" t="s">
        <v>61</v>
      </c>
      <c r="F27" s="143"/>
      <c r="G27" s="144"/>
      <c r="H27" s="120" t="s">
        <v>62</v>
      </c>
      <c r="I27" s="121"/>
      <c r="J27" s="122"/>
      <c r="K27" s="130" t="s">
        <v>61</v>
      </c>
      <c r="L27" s="143"/>
      <c r="M27" s="144"/>
      <c r="N27" s="130" t="s">
        <v>61</v>
      </c>
      <c r="O27" s="143"/>
      <c r="P27" s="144"/>
      <c r="Q27" s="120" t="s">
        <v>62</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c r="F29" s="111">
        <v>1</v>
      </c>
      <c r="G29" s="111"/>
      <c r="H29" s="111"/>
      <c r="I29" s="111">
        <v>1</v>
      </c>
      <c r="J29" s="111"/>
      <c r="K29" s="111"/>
      <c r="L29" s="111">
        <v>1</v>
      </c>
      <c r="M29" s="111"/>
      <c r="N29" s="111"/>
      <c r="O29" s="111">
        <v>1</v>
      </c>
      <c r="P29" s="111"/>
      <c r="Q29" s="111"/>
      <c r="R29" s="111">
        <v>1</v>
      </c>
      <c r="S29" s="111"/>
      <c r="T29" s="29">
        <f t="shared" ref="T29:T34" si="3">SUM(E29:S29)</f>
        <v>5</v>
      </c>
    </row>
    <row r="30" spans="1:20" ht="48.75" customHeight="1" x14ac:dyDescent="0.2">
      <c r="A30" s="1">
        <v>2</v>
      </c>
      <c r="B30" s="108"/>
      <c r="C30" s="109"/>
      <c r="D30" s="123" t="s">
        <v>28</v>
      </c>
      <c r="E30" s="111"/>
      <c r="F30" s="111"/>
      <c r="G30" s="111">
        <v>1</v>
      </c>
      <c r="H30" s="111"/>
      <c r="I30" s="111"/>
      <c r="J30" s="111">
        <v>1</v>
      </c>
      <c r="K30" s="111"/>
      <c r="L30" s="111"/>
      <c r="M30" s="111">
        <v>1</v>
      </c>
      <c r="N30" s="111"/>
      <c r="O30" s="111"/>
      <c r="P30" s="111">
        <v>1</v>
      </c>
      <c r="Q30" s="111"/>
      <c r="R30" s="111"/>
      <c r="S30" s="111">
        <v>1</v>
      </c>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c r="R31" s="111"/>
      <c r="S31" s="111">
        <v>1</v>
      </c>
      <c r="T31" s="29">
        <f t="shared" si="3"/>
        <v>5</v>
      </c>
    </row>
    <row r="32" spans="1:20" ht="41.25" customHeight="1" x14ac:dyDescent="0.2">
      <c r="A32" s="1">
        <v>4</v>
      </c>
      <c r="B32" s="108"/>
      <c r="C32" s="109"/>
      <c r="D32" s="123" t="s">
        <v>30</v>
      </c>
      <c r="E32" s="111"/>
      <c r="F32" s="111"/>
      <c r="G32" s="111">
        <v>1</v>
      </c>
      <c r="H32" s="111"/>
      <c r="I32" s="111"/>
      <c r="J32" s="111">
        <v>1</v>
      </c>
      <c r="K32" s="111"/>
      <c r="L32" s="111"/>
      <c r="M32" s="111">
        <v>1</v>
      </c>
      <c r="N32" s="111"/>
      <c r="O32" s="111"/>
      <c r="P32" s="111">
        <v>1</v>
      </c>
      <c r="Q32" s="111"/>
      <c r="R32" s="111"/>
      <c r="S32" s="111">
        <v>1</v>
      </c>
      <c r="T32" s="29">
        <f t="shared" si="3"/>
        <v>5</v>
      </c>
    </row>
    <row r="33" spans="1:20" ht="61.5" customHeight="1" x14ac:dyDescent="0.2">
      <c r="A33" s="1">
        <v>5</v>
      </c>
      <c r="B33" s="108"/>
      <c r="C33" s="109"/>
      <c r="D33" s="123" t="s">
        <v>63</v>
      </c>
      <c r="E33" s="111">
        <v>1</v>
      </c>
      <c r="F33" s="111"/>
      <c r="G33" s="111"/>
      <c r="H33" s="111">
        <v>1</v>
      </c>
      <c r="I33" s="111"/>
      <c r="J33" s="111"/>
      <c r="K33" s="111">
        <v>1</v>
      </c>
      <c r="L33" s="111"/>
      <c r="M33" s="111"/>
      <c r="N33" s="111">
        <v>1</v>
      </c>
      <c r="O33" s="111"/>
      <c r="P33" s="111"/>
      <c r="Q33" s="111">
        <v>1</v>
      </c>
      <c r="R33" s="111"/>
      <c r="S33" s="111"/>
      <c r="T33" s="29">
        <f t="shared" si="3"/>
        <v>5</v>
      </c>
    </row>
    <row r="34" spans="1:20" ht="18" customHeight="1" x14ac:dyDescent="0.2">
      <c r="B34" s="108"/>
      <c r="C34" s="109"/>
      <c r="D34" s="112" t="s">
        <v>15</v>
      </c>
      <c r="E34" s="142">
        <f>SUM(E29:E33)</f>
        <v>1</v>
      </c>
      <c r="F34" s="142">
        <f t="shared" ref="F34:S34" si="4">SUM(F29:F33)</f>
        <v>1</v>
      </c>
      <c r="G34" s="142">
        <f t="shared" si="4"/>
        <v>3</v>
      </c>
      <c r="H34" s="142">
        <f t="shared" si="4"/>
        <v>1</v>
      </c>
      <c r="I34" s="142">
        <f t="shared" si="4"/>
        <v>1</v>
      </c>
      <c r="J34" s="142">
        <f t="shared" si="4"/>
        <v>3</v>
      </c>
      <c r="K34" s="142">
        <f t="shared" si="4"/>
        <v>1</v>
      </c>
      <c r="L34" s="142">
        <f t="shared" si="4"/>
        <v>1</v>
      </c>
      <c r="M34" s="142">
        <f t="shared" si="4"/>
        <v>3</v>
      </c>
      <c r="N34" s="142">
        <f t="shared" si="4"/>
        <v>1</v>
      </c>
      <c r="O34" s="142">
        <f t="shared" si="4"/>
        <v>1</v>
      </c>
      <c r="P34" s="142">
        <f t="shared" si="4"/>
        <v>3</v>
      </c>
      <c r="Q34" s="142">
        <f t="shared" si="4"/>
        <v>1</v>
      </c>
      <c r="R34" s="142">
        <f t="shared" si="4"/>
        <v>1</v>
      </c>
      <c r="S34" s="142">
        <f t="shared" si="4"/>
        <v>3</v>
      </c>
      <c r="T34" s="29">
        <f t="shared" si="3"/>
        <v>25</v>
      </c>
    </row>
    <row r="35" spans="1:20" ht="37.5" customHeight="1" x14ac:dyDescent="0.2">
      <c r="B35" s="108"/>
      <c r="C35" s="109"/>
      <c r="D35" s="114" t="s">
        <v>16</v>
      </c>
      <c r="E35" s="124" t="s">
        <v>64</v>
      </c>
      <c r="F35" s="145"/>
      <c r="G35" s="146"/>
      <c r="H35" s="124" t="s">
        <v>64</v>
      </c>
      <c r="I35" s="145"/>
      <c r="J35" s="146"/>
      <c r="K35" s="124" t="s">
        <v>64</v>
      </c>
      <c r="L35" s="145"/>
      <c r="M35" s="146"/>
      <c r="N35" s="124" t="s">
        <v>64</v>
      </c>
      <c r="O35" s="145"/>
      <c r="P35" s="146"/>
      <c r="Q35" s="124" t="s">
        <v>64</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c r="F37" s="127">
        <v>1</v>
      </c>
      <c r="G37" s="148"/>
      <c r="H37" s="147">
        <v>1</v>
      </c>
      <c r="I37" s="127"/>
      <c r="J37" s="148"/>
      <c r="K37" s="147"/>
      <c r="L37" s="127">
        <v>1</v>
      </c>
      <c r="M37" s="148"/>
      <c r="N37" s="147"/>
      <c r="O37" s="127">
        <v>1</v>
      </c>
      <c r="P37" s="148"/>
      <c r="Q37" s="147">
        <v>1</v>
      </c>
      <c r="R37" s="127"/>
      <c r="S37" s="148"/>
      <c r="T37" s="29">
        <f t="shared" ref="T37:T43" si="5">SUM(E37:S37)</f>
        <v>5</v>
      </c>
    </row>
    <row r="38" spans="1:20" ht="57" customHeight="1" x14ac:dyDescent="0.2">
      <c r="A38" s="1">
        <v>2</v>
      </c>
      <c r="B38" s="108"/>
      <c r="C38" s="109"/>
      <c r="D38" s="123" t="s">
        <v>35</v>
      </c>
      <c r="E38" s="116"/>
      <c r="F38" s="116"/>
      <c r="G38" s="116">
        <v>1</v>
      </c>
      <c r="H38" s="116"/>
      <c r="I38" s="116"/>
      <c r="J38" s="116">
        <v>1</v>
      </c>
      <c r="K38" s="116"/>
      <c r="L38" s="116"/>
      <c r="M38" s="116">
        <v>1</v>
      </c>
      <c r="N38" s="116"/>
      <c r="O38" s="116"/>
      <c r="P38" s="116">
        <v>1</v>
      </c>
      <c r="Q38" s="116"/>
      <c r="R38" s="116"/>
      <c r="S38" s="116">
        <v>1</v>
      </c>
      <c r="T38" s="29">
        <f t="shared" si="5"/>
        <v>5</v>
      </c>
    </row>
    <row r="39" spans="1:20" ht="78.75" customHeight="1" x14ac:dyDescent="0.2">
      <c r="A39" s="1">
        <v>3</v>
      </c>
      <c r="B39" s="108"/>
      <c r="C39" s="109"/>
      <c r="D39" s="123" t="s">
        <v>65</v>
      </c>
      <c r="E39" s="118">
        <v>1</v>
      </c>
      <c r="F39" s="118"/>
      <c r="G39" s="118"/>
      <c r="H39" s="118">
        <v>1</v>
      </c>
      <c r="I39" s="118"/>
      <c r="J39" s="118"/>
      <c r="K39" s="118">
        <v>1</v>
      </c>
      <c r="L39" s="118"/>
      <c r="M39" s="118"/>
      <c r="N39" s="118">
        <v>1</v>
      </c>
      <c r="O39" s="118"/>
      <c r="P39" s="118"/>
      <c r="Q39" s="118">
        <v>1</v>
      </c>
      <c r="R39" s="118"/>
      <c r="S39" s="118"/>
      <c r="T39" s="29">
        <f t="shared" si="5"/>
        <v>5</v>
      </c>
    </row>
    <row r="40" spans="1:20" ht="70.5" customHeight="1" x14ac:dyDescent="0.2">
      <c r="A40" s="1">
        <v>4</v>
      </c>
      <c r="B40" s="108"/>
      <c r="C40" s="109"/>
      <c r="D40" s="123" t="s">
        <v>37</v>
      </c>
      <c r="E40" s="118"/>
      <c r="F40" s="118">
        <v>1</v>
      </c>
      <c r="G40" s="118"/>
      <c r="H40" s="118">
        <v>1</v>
      </c>
      <c r="I40" s="118"/>
      <c r="J40" s="118"/>
      <c r="K40" s="118"/>
      <c r="L40" s="118">
        <v>1</v>
      </c>
      <c r="M40" s="118"/>
      <c r="N40" s="118"/>
      <c r="O40" s="118">
        <v>1</v>
      </c>
      <c r="P40" s="118"/>
      <c r="Q40" s="118">
        <v>1</v>
      </c>
      <c r="R40" s="118"/>
      <c r="S40" s="118"/>
      <c r="T40" s="29">
        <f t="shared" si="5"/>
        <v>5</v>
      </c>
    </row>
    <row r="41" spans="1:20" ht="87.75" customHeight="1" x14ac:dyDescent="0.2">
      <c r="A41" s="1">
        <v>5</v>
      </c>
      <c r="B41" s="108"/>
      <c r="C41" s="109"/>
      <c r="D41" s="123" t="s">
        <v>38</v>
      </c>
      <c r="E41" s="118"/>
      <c r="F41" s="118"/>
      <c r="G41" s="118">
        <v>1</v>
      </c>
      <c r="H41" s="118"/>
      <c r="I41" s="118"/>
      <c r="J41" s="118">
        <v>1</v>
      </c>
      <c r="K41" s="118"/>
      <c r="L41" s="118"/>
      <c r="M41" s="118">
        <v>1</v>
      </c>
      <c r="N41" s="118"/>
      <c r="O41" s="118"/>
      <c r="P41" s="118">
        <v>1</v>
      </c>
      <c r="Q41" s="118"/>
      <c r="R41" s="118"/>
      <c r="S41" s="118">
        <v>1</v>
      </c>
      <c r="T41" s="29">
        <f t="shared" si="5"/>
        <v>5</v>
      </c>
    </row>
    <row r="42" spans="1:20" ht="66.75" customHeight="1" x14ac:dyDescent="0.2">
      <c r="A42" s="1">
        <v>6</v>
      </c>
      <c r="B42" s="108"/>
      <c r="C42" s="109"/>
      <c r="D42" s="123" t="s">
        <v>39</v>
      </c>
      <c r="E42" s="118"/>
      <c r="F42" s="118">
        <v>1</v>
      </c>
      <c r="G42" s="118"/>
      <c r="H42" s="118"/>
      <c r="I42" s="118">
        <v>1</v>
      </c>
      <c r="J42" s="118"/>
      <c r="K42" s="118"/>
      <c r="L42" s="118">
        <v>1</v>
      </c>
      <c r="M42" s="118"/>
      <c r="N42" s="118"/>
      <c r="O42" s="118">
        <v>1</v>
      </c>
      <c r="P42" s="118"/>
      <c r="Q42" s="118"/>
      <c r="R42" s="118">
        <v>1</v>
      </c>
      <c r="S42" s="118"/>
      <c r="T42" s="29">
        <f t="shared" si="5"/>
        <v>5</v>
      </c>
    </row>
    <row r="43" spans="1:20" ht="18" customHeight="1" x14ac:dyDescent="0.2">
      <c r="B43" s="108"/>
      <c r="C43" s="109"/>
      <c r="D43" s="112" t="s">
        <v>15</v>
      </c>
      <c r="E43" s="149">
        <f>SUM(E37:E42)</f>
        <v>1</v>
      </c>
      <c r="F43" s="149">
        <f t="shared" ref="F43:S43" si="6">SUM(F37:F42)</f>
        <v>3</v>
      </c>
      <c r="G43" s="149">
        <f t="shared" si="6"/>
        <v>2</v>
      </c>
      <c r="H43" s="149">
        <f t="shared" si="6"/>
        <v>3</v>
      </c>
      <c r="I43" s="149">
        <f t="shared" si="6"/>
        <v>1</v>
      </c>
      <c r="J43" s="149">
        <f t="shared" si="6"/>
        <v>2</v>
      </c>
      <c r="K43" s="149">
        <f t="shared" si="6"/>
        <v>1</v>
      </c>
      <c r="L43" s="149">
        <f t="shared" si="6"/>
        <v>3</v>
      </c>
      <c r="M43" s="149">
        <f t="shared" si="6"/>
        <v>2</v>
      </c>
      <c r="N43" s="149">
        <f t="shared" si="6"/>
        <v>1</v>
      </c>
      <c r="O43" s="149">
        <f t="shared" si="6"/>
        <v>3</v>
      </c>
      <c r="P43" s="149">
        <f t="shared" si="6"/>
        <v>2</v>
      </c>
      <c r="Q43" s="149">
        <f t="shared" si="6"/>
        <v>3</v>
      </c>
      <c r="R43" s="149">
        <f t="shared" si="6"/>
        <v>1</v>
      </c>
      <c r="S43" s="149">
        <f t="shared" si="6"/>
        <v>2</v>
      </c>
      <c r="T43" s="65">
        <f t="shared" si="5"/>
        <v>30</v>
      </c>
    </row>
    <row r="44" spans="1:20" ht="37.5" customHeight="1" x14ac:dyDescent="0.2">
      <c r="B44" s="108"/>
      <c r="C44" s="109"/>
      <c r="D44" s="114" t="s">
        <v>16</v>
      </c>
      <c r="E44" s="120" t="s">
        <v>66</v>
      </c>
      <c r="F44" s="121"/>
      <c r="G44" s="122"/>
      <c r="H44" s="124" t="s">
        <v>67</v>
      </c>
      <c r="I44" s="150"/>
      <c r="J44" s="151"/>
      <c r="K44" s="120" t="s">
        <v>66</v>
      </c>
      <c r="L44" s="121"/>
      <c r="M44" s="122"/>
      <c r="N44" s="120" t="s">
        <v>66</v>
      </c>
      <c r="O44" s="121"/>
      <c r="P44" s="122"/>
      <c r="Q44" s="120" t="s">
        <v>66</v>
      </c>
      <c r="R44" s="121"/>
      <c r="S44" s="122"/>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v>1</v>
      </c>
      <c r="F46" s="118"/>
      <c r="G46" s="118"/>
      <c r="H46" s="118">
        <v>1</v>
      </c>
      <c r="I46" s="118"/>
      <c r="J46" s="118"/>
      <c r="K46" s="118">
        <v>1</v>
      </c>
      <c r="L46" s="118"/>
      <c r="M46" s="118"/>
      <c r="N46" s="118">
        <v>1</v>
      </c>
      <c r="O46" s="118"/>
      <c r="P46" s="118"/>
      <c r="Q46" s="118">
        <v>1</v>
      </c>
      <c r="R46" s="118"/>
      <c r="S46" s="118"/>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68</v>
      </c>
      <c r="F48" s="42"/>
      <c r="G48" s="43"/>
      <c r="H48" s="41" t="s">
        <v>68</v>
      </c>
      <c r="I48" s="42"/>
      <c r="J48" s="43"/>
      <c r="K48" s="41" t="s">
        <v>68</v>
      </c>
      <c r="L48" s="42"/>
      <c r="M48" s="43"/>
      <c r="N48" s="41" t="s">
        <v>68</v>
      </c>
      <c r="O48" s="42"/>
      <c r="P48" s="43"/>
      <c r="Q48" s="41" t="s">
        <v>68</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v>1</v>
      </c>
      <c r="F50" s="118"/>
      <c r="G50" s="118"/>
      <c r="H50" s="118">
        <v>1</v>
      </c>
      <c r="I50" s="118"/>
      <c r="J50" s="118"/>
      <c r="K50" s="118">
        <v>1</v>
      </c>
      <c r="L50" s="118"/>
      <c r="M50" s="118"/>
      <c r="N50" s="118"/>
      <c r="O50" s="118"/>
      <c r="P50" s="118">
        <v>1</v>
      </c>
      <c r="Q50" s="118">
        <v>1</v>
      </c>
      <c r="R50" s="118"/>
      <c r="S50" s="118"/>
      <c r="T50" s="29">
        <f>SUM(E50:S50)</f>
        <v>5</v>
      </c>
    </row>
    <row r="51" spans="1:20" ht="30" customHeight="1" x14ac:dyDescent="0.2">
      <c r="B51" s="134"/>
      <c r="C51" s="135"/>
      <c r="D51" s="112" t="s">
        <v>15</v>
      </c>
      <c r="E51" s="152">
        <f t="shared" ref="E51:S51" si="8">SUM(E50:E50)</f>
        <v>1</v>
      </c>
      <c r="F51" s="152">
        <f t="shared" si="8"/>
        <v>0</v>
      </c>
      <c r="G51" s="152">
        <f t="shared" si="8"/>
        <v>0</v>
      </c>
      <c r="H51" s="152">
        <f t="shared" si="8"/>
        <v>1</v>
      </c>
      <c r="I51" s="152">
        <f t="shared" si="8"/>
        <v>0</v>
      </c>
      <c r="J51" s="152">
        <f t="shared" si="8"/>
        <v>0</v>
      </c>
      <c r="K51" s="152">
        <f t="shared" si="8"/>
        <v>1</v>
      </c>
      <c r="L51" s="152">
        <f t="shared" si="8"/>
        <v>0</v>
      </c>
      <c r="M51" s="152">
        <f t="shared" si="8"/>
        <v>0</v>
      </c>
      <c r="N51" s="152">
        <f t="shared" si="8"/>
        <v>0</v>
      </c>
      <c r="O51" s="152">
        <f t="shared" si="8"/>
        <v>0</v>
      </c>
      <c r="P51" s="152">
        <f t="shared" si="8"/>
        <v>1</v>
      </c>
      <c r="Q51" s="152">
        <f t="shared" si="8"/>
        <v>1</v>
      </c>
      <c r="R51" s="152">
        <f t="shared" si="8"/>
        <v>0</v>
      </c>
      <c r="S51" s="152">
        <f t="shared" si="8"/>
        <v>0</v>
      </c>
      <c r="T51" s="29">
        <f>SUM(E51:S51)</f>
        <v>5</v>
      </c>
    </row>
    <row r="52" spans="1:20" ht="51" customHeight="1" x14ac:dyDescent="0.2">
      <c r="B52" s="134"/>
      <c r="C52" s="135"/>
      <c r="D52" s="114" t="s">
        <v>16</v>
      </c>
      <c r="E52" s="153" t="s">
        <v>69</v>
      </c>
      <c r="F52" s="154"/>
      <c r="G52" s="155"/>
      <c r="H52" s="73" t="s">
        <v>70</v>
      </c>
      <c r="I52" s="74"/>
      <c r="J52" s="75"/>
      <c r="K52" s="73" t="s">
        <v>71</v>
      </c>
      <c r="L52" s="74"/>
      <c r="M52" s="75"/>
      <c r="N52" s="73" t="s">
        <v>72</v>
      </c>
      <c r="O52" s="74"/>
      <c r="P52" s="75"/>
      <c r="Q52" s="73" t="s">
        <v>73</v>
      </c>
      <c r="R52" s="74"/>
      <c r="S52" s="75"/>
      <c r="T52" s="29"/>
    </row>
    <row r="53" spans="1:20" x14ac:dyDescent="0.25">
      <c r="E53" s="76">
        <f t="shared" ref="E53:S53" si="9">+E51+E47+E43+E34+E26+E17</f>
        <v>12</v>
      </c>
      <c r="F53" s="76">
        <f t="shared" si="9"/>
        <v>6</v>
      </c>
      <c r="G53" s="76">
        <f t="shared" si="9"/>
        <v>5</v>
      </c>
      <c r="H53" s="76">
        <f t="shared" si="9"/>
        <v>16</v>
      </c>
      <c r="I53" s="76">
        <f t="shared" si="9"/>
        <v>2</v>
      </c>
      <c r="J53" s="76">
        <f t="shared" si="9"/>
        <v>5</v>
      </c>
      <c r="K53" s="76">
        <f t="shared" si="9"/>
        <v>12</v>
      </c>
      <c r="L53" s="76">
        <f t="shared" si="9"/>
        <v>6</v>
      </c>
      <c r="M53" s="76">
        <f t="shared" si="9"/>
        <v>5</v>
      </c>
      <c r="N53" s="76">
        <f t="shared" si="9"/>
        <v>11</v>
      </c>
      <c r="O53" s="76">
        <f t="shared" si="9"/>
        <v>6</v>
      </c>
      <c r="P53" s="76">
        <f t="shared" si="9"/>
        <v>6</v>
      </c>
      <c r="Q53" s="76">
        <f t="shared" si="9"/>
        <v>16</v>
      </c>
      <c r="R53" s="76">
        <f t="shared" si="9"/>
        <v>2</v>
      </c>
      <c r="S53" s="76">
        <f t="shared" si="9"/>
        <v>5</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55</v>
      </c>
      <c r="F55" s="82">
        <f>+E55/$E$58</f>
        <v>0.53398058252427183</v>
      </c>
    </row>
    <row r="56" spans="1:20" x14ac:dyDescent="0.25">
      <c r="D56" s="80" t="s">
        <v>8</v>
      </c>
      <c r="E56" s="81">
        <f>+F53+I53+L53+O53+R53</f>
        <v>22</v>
      </c>
      <c r="F56" s="82">
        <f t="shared" ref="F56:F58" si="14">+E56/$E$58</f>
        <v>0.21359223300970873</v>
      </c>
    </row>
    <row r="57" spans="1:20" x14ac:dyDescent="0.25">
      <c r="D57" s="80" t="s">
        <v>9</v>
      </c>
      <c r="E57" s="81">
        <f>+G53+J53+M53+P53+S53</f>
        <v>26</v>
      </c>
      <c r="F57" s="82">
        <f t="shared" si="14"/>
        <v>0.25242718446601942</v>
      </c>
    </row>
    <row r="58" spans="1:20" x14ac:dyDescent="0.25">
      <c r="E58" s="81">
        <f>SUM(E55:E57)</f>
        <v>103</v>
      </c>
      <c r="F58" s="82">
        <f t="shared" si="14"/>
        <v>1</v>
      </c>
    </row>
    <row r="60" spans="1:20" x14ac:dyDescent="0.25">
      <c r="D60" s="86" t="s">
        <v>48</v>
      </c>
      <c r="E60" s="87"/>
      <c r="F60" s="88">
        <f>+F55+F57</f>
        <v>0.78640776699029125</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7" priority="1" operator="notEqual">
      <formula>$T$11</formula>
    </cfRule>
  </conditionalFormatting>
  <conditionalFormatting sqref="E54:S54">
    <cfRule type="cellIs" dxfId="2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R9" sqref="R9"/>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3.710937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3.7109375" style="83" customWidth="1"/>
    <col min="18" max="18" width="4.140625" style="83" customWidth="1"/>
    <col min="19" max="19" width="3.710937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s="17" customFormat="1" ht="12.75" x14ac:dyDescent="0.2">
      <c r="A7" s="16"/>
      <c r="C7" s="18" t="s">
        <v>74</v>
      </c>
      <c r="D7" s="18"/>
      <c r="E7" s="18"/>
      <c r="T7" s="19"/>
    </row>
    <row r="8" spans="1:20" s="17" customFormat="1" ht="14.25" customHeight="1" x14ac:dyDescent="0.2">
      <c r="A8" s="16"/>
      <c r="C8" s="156" t="s">
        <v>75</v>
      </c>
      <c r="D8" s="156"/>
      <c r="E8" s="156"/>
      <c r="T8" s="19"/>
    </row>
    <row r="9" spans="1:20" s="17" customFormat="1" ht="12.75" x14ac:dyDescent="0.2">
      <c r="A9" s="16"/>
      <c r="C9" s="18" t="s">
        <v>76</v>
      </c>
      <c r="D9" s="18"/>
      <c r="E9" s="18"/>
      <c r="T9" s="19"/>
    </row>
    <row r="10" spans="1:20" s="17" customFormat="1" ht="12.75" x14ac:dyDescent="0.2">
      <c r="A10" s="16"/>
      <c r="C10" s="18" t="s">
        <v>77</v>
      </c>
      <c r="D10" s="18"/>
      <c r="E10" s="18"/>
      <c r="T10" s="19"/>
    </row>
    <row r="11" spans="1:20" ht="46.5" customHeight="1" x14ac:dyDescent="0.2">
      <c r="B11" s="22"/>
      <c r="C11" s="22"/>
      <c r="D11" s="23" t="s">
        <v>5</v>
      </c>
      <c r="E11" s="157">
        <v>334255</v>
      </c>
      <c r="F11" s="157"/>
      <c r="G11" s="157"/>
      <c r="H11" s="24">
        <v>1068751</v>
      </c>
      <c r="I11" s="24"/>
      <c r="J11" s="24"/>
      <c r="K11" s="24">
        <v>3050516</v>
      </c>
      <c r="L11" s="24"/>
      <c r="M11" s="24"/>
      <c r="N11" s="24">
        <v>4504522</v>
      </c>
      <c r="O11" s="24"/>
      <c r="P11" s="24"/>
      <c r="Q11" s="24">
        <v>1378497</v>
      </c>
      <c r="R11" s="24"/>
      <c r="S11" s="24"/>
      <c r="T11" s="25">
        <v>5</v>
      </c>
    </row>
    <row r="12" spans="1:20" ht="30" x14ac:dyDescent="0.2">
      <c r="B12" s="22"/>
      <c r="C12" s="22"/>
      <c r="D12" s="23"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30" t="s">
        <v>10</v>
      </c>
      <c r="C13" s="31"/>
      <c r="D13" s="32" t="s">
        <v>11</v>
      </c>
      <c r="E13" s="37">
        <v>1</v>
      </c>
      <c r="F13" s="37"/>
      <c r="G13" s="37"/>
      <c r="H13" s="37">
        <v>1</v>
      </c>
      <c r="I13" s="37"/>
      <c r="J13" s="37"/>
      <c r="K13" s="37">
        <v>1</v>
      </c>
      <c r="L13" s="37"/>
      <c r="M13" s="37"/>
      <c r="N13" s="37">
        <v>1</v>
      </c>
      <c r="O13" s="37"/>
      <c r="P13" s="37"/>
      <c r="Q13" s="37">
        <v>1</v>
      </c>
      <c r="R13" s="37"/>
      <c r="S13" s="37"/>
      <c r="T13" s="29">
        <f>SUM(E13:S13)</f>
        <v>5</v>
      </c>
    </row>
    <row r="14" spans="1:20" ht="54" customHeight="1" x14ac:dyDescent="0.2">
      <c r="A14" s="1">
        <v>2</v>
      </c>
      <c r="B14" s="34"/>
      <c r="C14" s="35"/>
      <c r="D14" s="36" t="s">
        <v>12</v>
      </c>
      <c r="E14" s="37">
        <v>1</v>
      </c>
      <c r="F14" s="37"/>
      <c r="G14" s="37"/>
      <c r="H14" s="37">
        <v>1</v>
      </c>
      <c r="I14" s="37"/>
      <c r="J14" s="37"/>
      <c r="K14" s="37">
        <v>1</v>
      </c>
      <c r="L14" s="37"/>
      <c r="M14" s="37"/>
      <c r="N14" s="37">
        <v>1</v>
      </c>
      <c r="O14" s="37"/>
      <c r="P14" s="37"/>
      <c r="Q14" s="37">
        <v>1</v>
      </c>
      <c r="R14" s="37"/>
      <c r="S14" s="37"/>
      <c r="T14" s="29">
        <f>SUM(E14:S14)</f>
        <v>5</v>
      </c>
    </row>
    <row r="15" spans="1:20" ht="51" customHeight="1" x14ac:dyDescent="0.2">
      <c r="A15" s="1">
        <v>3</v>
      </c>
      <c r="B15" s="34"/>
      <c r="C15" s="35"/>
      <c r="D15" s="36" t="s">
        <v>13</v>
      </c>
      <c r="E15" s="37"/>
      <c r="F15" s="37">
        <v>1</v>
      </c>
      <c r="G15" s="37"/>
      <c r="H15" s="37"/>
      <c r="I15" s="37">
        <v>1</v>
      </c>
      <c r="J15" s="37"/>
      <c r="K15" s="37"/>
      <c r="L15" s="37">
        <v>1</v>
      </c>
      <c r="M15" s="37"/>
      <c r="N15" s="37"/>
      <c r="O15" s="37">
        <v>1</v>
      </c>
      <c r="P15" s="37"/>
      <c r="Q15" s="37"/>
      <c r="R15" s="37">
        <v>1</v>
      </c>
      <c r="S15" s="37"/>
      <c r="T15" s="29">
        <f>SUM(E15:S15)</f>
        <v>5</v>
      </c>
    </row>
    <row r="16" spans="1:20" ht="38.25" customHeight="1" x14ac:dyDescent="0.2">
      <c r="A16" s="1">
        <v>4</v>
      </c>
      <c r="B16" s="34"/>
      <c r="C16" s="35"/>
      <c r="D16" s="32" t="s">
        <v>14</v>
      </c>
      <c r="E16" s="37">
        <v>1</v>
      </c>
      <c r="F16" s="37"/>
      <c r="G16" s="37"/>
      <c r="H16" s="37"/>
      <c r="I16" s="37">
        <v>1</v>
      </c>
      <c r="J16" s="37"/>
      <c r="K16" s="37"/>
      <c r="L16" s="37">
        <v>1</v>
      </c>
      <c r="M16" s="37"/>
      <c r="N16" s="37">
        <v>1</v>
      </c>
      <c r="O16" s="37"/>
      <c r="P16" s="37"/>
      <c r="Q16" s="37">
        <v>1</v>
      </c>
      <c r="R16" s="37"/>
      <c r="S16" s="37"/>
      <c r="T16" s="29">
        <f>SUM(E16:S16)</f>
        <v>5</v>
      </c>
    </row>
    <row r="17" spans="1:20" ht="18" customHeight="1" x14ac:dyDescent="0.2">
      <c r="B17" s="34"/>
      <c r="C17" s="35"/>
      <c r="D17" s="38" t="s">
        <v>15</v>
      </c>
      <c r="E17" s="39">
        <f>SUM(E13:E16)</f>
        <v>3</v>
      </c>
      <c r="F17" s="39">
        <f t="shared" ref="F17:S17" si="0">SUM(F13:F16)</f>
        <v>1</v>
      </c>
      <c r="G17" s="39">
        <f t="shared" si="0"/>
        <v>0</v>
      </c>
      <c r="H17" s="39">
        <f t="shared" si="0"/>
        <v>2</v>
      </c>
      <c r="I17" s="39">
        <f t="shared" si="0"/>
        <v>2</v>
      </c>
      <c r="J17" s="39">
        <f t="shared" si="0"/>
        <v>0</v>
      </c>
      <c r="K17" s="39">
        <f t="shared" si="0"/>
        <v>2</v>
      </c>
      <c r="L17" s="39">
        <f t="shared" si="0"/>
        <v>2</v>
      </c>
      <c r="M17" s="39">
        <f t="shared" si="0"/>
        <v>0</v>
      </c>
      <c r="N17" s="39">
        <f t="shared" si="0"/>
        <v>3</v>
      </c>
      <c r="O17" s="39">
        <f t="shared" si="0"/>
        <v>1</v>
      </c>
      <c r="P17" s="39">
        <f t="shared" si="0"/>
        <v>0</v>
      </c>
      <c r="Q17" s="39">
        <f t="shared" si="0"/>
        <v>3</v>
      </c>
      <c r="R17" s="39">
        <f t="shared" si="0"/>
        <v>1</v>
      </c>
      <c r="S17" s="39">
        <f t="shared" si="0"/>
        <v>0</v>
      </c>
      <c r="T17" s="29">
        <f>SUM(E17:S17)</f>
        <v>20</v>
      </c>
    </row>
    <row r="18" spans="1:20" ht="37.5" customHeight="1" x14ac:dyDescent="0.2">
      <c r="B18" s="34"/>
      <c r="C18" s="35"/>
      <c r="D18" s="40" t="s">
        <v>16</v>
      </c>
      <c r="E18" s="41" t="s">
        <v>78</v>
      </c>
      <c r="F18" s="42"/>
      <c r="G18" s="43"/>
      <c r="H18" s="41" t="s">
        <v>79</v>
      </c>
      <c r="I18" s="42"/>
      <c r="J18" s="43"/>
      <c r="K18" s="41" t="s">
        <v>80</v>
      </c>
      <c r="L18" s="42"/>
      <c r="M18" s="43"/>
      <c r="N18" s="41" t="s">
        <v>81</v>
      </c>
      <c r="O18" s="42"/>
      <c r="P18" s="43"/>
      <c r="Q18" s="41" t="s">
        <v>81</v>
      </c>
      <c r="R18" s="42"/>
      <c r="S18" s="43"/>
      <c r="T18" s="29"/>
    </row>
    <row r="19" spans="1:20" ht="18" customHeight="1" x14ac:dyDescent="0.2">
      <c r="B19" s="34" t="s">
        <v>18</v>
      </c>
      <c r="C19" s="35"/>
      <c r="D19" s="40"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34"/>
      <c r="C20" s="35"/>
      <c r="D20" s="48" t="s">
        <v>19</v>
      </c>
      <c r="E20" s="49">
        <v>1</v>
      </c>
      <c r="F20" s="49"/>
      <c r="G20" s="49"/>
      <c r="H20" s="49">
        <v>1</v>
      </c>
      <c r="I20" s="49"/>
      <c r="J20" s="49"/>
      <c r="K20" s="49">
        <v>1</v>
      </c>
      <c r="L20" s="49"/>
      <c r="M20" s="49"/>
      <c r="N20" s="49">
        <v>1</v>
      </c>
      <c r="O20" s="49"/>
      <c r="P20" s="49"/>
      <c r="Q20" s="49">
        <v>1</v>
      </c>
      <c r="R20" s="49"/>
      <c r="S20" s="49"/>
      <c r="T20" s="29">
        <f t="shared" ref="T20:T26" si="1">SUM(E20:S20)</f>
        <v>5</v>
      </c>
    </row>
    <row r="21" spans="1:20" ht="81" customHeight="1" x14ac:dyDescent="0.2">
      <c r="A21" s="1">
        <v>2</v>
      </c>
      <c r="B21" s="34"/>
      <c r="C21" s="35"/>
      <c r="D21" s="51" t="s">
        <v>20</v>
      </c>
      <c r="E21" s="52">
        <v>1</v>
      </c>
      <c r="F21" s="52"/>
      <c r="G21" s="52"/>
      <c r="H21" s="52">
        <v>1</v>
      </c>
      <c r="I21" s="52"/>
      <c r="J21" s="52"/>
      <c r="K21" s="52"/>
      <c r="L21" s="52">
        <v>1</v>
      </c>
      <c r="M21" s="52"/>
      <c r="N21" s="52">
        <v>1</v>
      </c>
      <c r="O21" s="52"/>
      <c r="P21" s="52"/>
      <c r="Q21" s="52">
        <v>1</v>
      </c>
      <c r="R21" s="52"/>
      <c r="S21" s="52"/>
      <c r="T21" s="29">
        <f t="shared" si="1"/>
        <v>5</v>
      </c>
    </row>
    <row r="22" spans="1:20" ht="50.25" customHeight="1" x14ac:dyDescent="0.2">
      <c r="A22" s="1">
        <v>3</v>
      </c>
      <c r="B22" s="34"/>
      <c r="C22" s="35"/>
      <c r="D22" s="51" t="s">
        <v>21</v>
      </c>
      <c r="E22" s="52">
        <v>1</v>
      </c>
      <c r="F22" s="52"/>
      <c r="G22" s="52"/>
      <c r="H22" s="52">
        <v>1</v>
      </c>
      <c r="I22" s="52"/>
      <c r="J22" s="52"/>
      <c r="K22" s="52">
        <v>1</v>
      </c>
      <c r="L22" s="52"/>
      <c r="M22" s="52"/>
      <c r="N22" s="52"/>
      <c r="O22" s="52">
        <v>1</v>
      </c>
      <c r="P22" s="52"/>
      <c r="Q22" s="52"/>
      <c r="R22" s="52">
        <v>1</v>
      </c>
      <c r="S22" s="52"/>
      <c r="T22" s="29">
        <f t="shared" si="1"/>
        <v>5</v>
      </c>
    </row>
    <row r="23" spans="1:20" ht="50.25" customHeight="1" x14ac:dyDescent="0.2">
      <c r="A23" s="1">
        <v>4</v>
      </c>
      <c r="B23" s="34"/>
      <c r="C23" s="35"/>
      <c r="D23" s="51" t="s">
        <v>22</v>
      </c>
      <c r="E23" s="52">
        <v>1</v>
      </c>
      <c r="F23" s="52"/>
      <c r="G23" s="52"/>
      <c r="H23" s="52">
        <v>1</v>
      </c>
      <c r="I23" s="52"/>
      <c r="J23" s="52"/>
      <c r="K23" s="52">
        <v>1</v>
      </c>
      <c r="L23" s="52"/>
      <c r="M23" s="52"/>
      <c r="N23" s="52"/>
      <c r="O23" s="52">
        <v>1</v>
      </c>
      <c r="P23" s="52"/>
      <c r="Q23" s="52"/>
      <c r="R23" s="52">
        <v>1</v>
      </c>
      <c r="S23" s="52"/>
      <c r="T23" s="29">
        <f t="shared" si="1"/>
        <v>5</v>
      </c>
    </row>
    <row r="24" spans="1:20" ht="52.5" customHeight="1" x14ac:dyDescent="0.2">
      <c r="A24" s="1">
        <v>5</v>
      </c>
      <c r="B24" s="34"/>
      <c r="C24" s="35"/>
      <c r="D24" s="51" t="s">
        <v>23</v>
      </c>
      <c r="E24" s="52">
        <v>1</v>
      </c>
      <c r="F24" s="52"/>
      <c r="G24" s="52"/>
      <c r="H24" s="52">
        <v>1</v>
      </c>
      <c r="I24" s="52"/>
      <c r="J24" s="52"/>
      <c r="K24" s="52">
        <v>1</v>
      </c>
      <c r="L24" s="52"/>
      <c r="M24" s="52"/>
      <c r="N24" s="52"/>
      <c r="O24" s="52">
        <v>1</v>
      </c>
      <c r="P24" s="52"/>
      <c r="Q24" s="52"/>
      <c r="R24" s="52">
        <v>1</v>
      </c>
      <c r="S24" s="52"/>
      <c r="T24" s="29">
        <f t="shared" si="1"/>
        <v>5</v>
      </c>
    </row>
    <row r="25" spans="1:20" ht="56.25" customHeight="1" x14ac:dyDescent="0.2">
      <c r="A25" s="1">
        <v>6</v>
      </c>
      <c r="B25" s="34"/>
      <c r="C25" s="35"/>
      <c r="D25" s="51" t="s">
        <v>24</v>
      </c>
      <c r="E25" s="52">
        <v>1</v>
      </c>
      <c r="F25" s="52"/>
      <c r="G25" s="52"/>
      <c r="H25" s="52">
        <v>1</v>
      </c>
      <c r="I25" s="52"/>
      <c r="J25" s="52"/>
      <c r="K25" s="52">
        <v>1</v>
      </c>
      <c r="L25" s="52"/>
      <c r="M25" s="52"/>
      <c r="N25" s="52"/>
      <c r="O25" s="52">
        <v>1</v>
      </c>
      <c r="P25" s="52"/>
      <c r="Q25" s="52"/>
      <c r="R25" s="52">
        <v>1</v>
      </c>
      <c r="S25" s="52"/>
      <c r="T25" s="29">
        <f t="shared" si="1"/>
        <v>5</v>
      </c>
    </row>
    <row r="26" spans="1:20" ht="18" customHeight="1" x14ac:dyDescent="0.2">
      <c r="B26" s="34"/>
      <c r="C26" s="35"/>
      <c r="D26" s="38" t="s">
        <v>15</v>
      </c>
      <c r="E26" s="39">
        <f>SUM(E20:E25)</f>
        <v>6</v>
      </c>
      <c r="F26" s="39">
        <f t="shared" ref="F26:S26" si="2">SUM(F20:F25)</f>
        <v>0</v>
      </c>
      <c r="G26" s="39">
        <f t="shared" si="2"/>
        <v>0</v>
      </c>
      <c r="H26" s="39">
        <f t="shared" si="2"/>
        <v>6</v>
      </c>
      <c r="I26" s="39">
        <f t="shared" si="2"/>
        <v>0</v>
      </c>
      <c r="J26" s="39">
        <f t="shared" si="2"/>
        <v>0</v>
      </c>
      <c r="K26" s="39">
        <f t="shared" si="2"/>
        <v>5</v>
      </c>
      <c r="L26" s="39">
        <f t="shared" si="2"/>
        <v>1</v>
      </c>
      <c r="M26" s="39">
        <f t="shared" si="2"/>
        <v>0</v>
      </c>
      <c r="N26" s="39">
        <f t="shared" si="2"/>
        <v>2</v>
      </c>
      <c r="O26" s="39">
        <f t="shared" si="2"/>
        <v>4</v>
      </c>
      <c r="P26" s="39">
        <f t="shared" si="2"/>
        <v>0</v>
      </c>
      <c r="Q26" s="39">
        <f t="shared" si="2"/>
        <v>2</v>
      </c>
      <c r="R26" s="39">
        <f t="shared" si="2"/>
        <v>4</v>
      </c>
      <c r="S26" s="39">
        <f t="shared" si="2"/>
        <v>0</v>
      </c>
      <c r="T26" s="29">
        <f t="shared" si="1"/>
        <v>30</v>
      </c>
    </row>
    <row r="27" spans="1:20" ht="37.5" customHeight="1" x14ac:dyDescent="0.2">
      <c r="B27" s="34"/>
      <c r="C27" s="35"/>
      <c r="D27" s="40" t="s">
        <v>16</v>
      </c>
      <c r="E27" s="53" t="s">
        <v>82</v>
      </c>
      <c r="F27" s="54"/>
      <c r="G27" s="55"/>
      <c r="H27" s="158" t="s">
        <v>83</v>
      </c>
      <c r="I27" s="159"/>
      <c r="J27" s="160"/>
      <c r="K27" s="53" t="s">
        <v>84</v>
      </c>
      <c r="L27" s="54"/>
      <c r="M27" s="55"/>
      <c r="N27" s="158" t="s">
        <v>85</v>
      </c>
      <c r="O27" s="159"/>
      <c r="P27" s="160"/>
      <c r="Q27" s="158" t="s">
        <v>85</v>
      </c>
      <c r="R27" s="159"/>
      <c r="S27" s="160"/>
      <c r="T27" s="29"/>
    </row>
    <row r="28" spans="1:20" ht="18" customHeight="1" x14ac:dyDescent="0.2">
      <c r="B28" s="34" t="s">
        <v>26</v>
      </c>
      <c r="C28" s="35"/>
      <c r="D28" s="40"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34"/>
      <c r="C29" s="35"/>
      <c r="D29" s="56" t="s">
        <v>27</v>
      </c>
      <c r="E29" s="33">
        <v>1</v>
      </c>
      <c r="F29" s="33"/>
      <c r="G29" s="33"/>
      <c r="H29" s="33">
        <v>1</v>
      </c>
      <c r="I29" s="33"/>
      <c r="J29" s="33"/>
      <c r="K29" s="33">
        <v>1</v>
      </c>
      <c r="L29" s="33"/>
      <c r="M29" s="33"/>
      <c r="N29" s="33">
        <v>1</v>
      </c>
      <c r="O29" s="33"/>
      <c r="P29" s="33"/>
      <c r="Q29" s="33">
        <v>1</v>
      </c>
      <c r="R29" s="33"/>
      <c r="S29" s="33"/>
      <c r="T29" s="29">
        <f t="shared" ref="T29:T34" si="3">SUM(E29:S29)</f>
        <v>5</v>
      </c>
    </row>
    <row r="30" spans="1:20" ht="48.75" customHeight="1" x14ac:dyDescent="0.2">
      <c r="A30" s="1">
        <v>2</v>
      </c>
      <c r="B30" s="34"/>
      <c r="C30" s="35"/>
      <c r="D30" s="56" t="s">
        <v>28</v>
      </c>
      <c r="E30" s="33"/>
      <c r="F30" s="33"/>
      <c r="G30" s="33">
        <v>1</v>
      </c>
      <c r="H30" s="33"/>
      <c r="I30" s="33"/>
      <c r="J30" s="33">
        <v>1</v>
      </c>
      <c r="K30" s="33"/>
      <c r="L30" s="33"/>
      <c r="M30" s="33">
        <v>1</v>
      </c>
      <c r="N30" s="33"/>
      <c r="O30" s="33"/>
      <c r="P30" s="33">
        <v>1</v>
      </c>
      <c r="Q30" s="33"/>
      <c r="R30" s="33"/>
      <c r="S30" s="33">
        <v>1</v>
      </c>
      <c r="T30" s="29">
        <f t="shared" si="3"/>
        <v>5</v>
      </c>
    </row>
    <row r="31" spans="1:20" ht="62.25" customHeight="1" x14ac:dyDescent="0.2">
      <c r="A31" s="1">
        <v>3</v>
      </c>
      <c r="B31" s="34"/>
      <c r="C31" s="35"/>
      <c r="D31" s="56" t="s">
        <v>29</v>
      </c>
      <c r="E31" s="33"/>
      <c r="F31" s="33"/>
      <c r="G31" s="33">
        <v>1</v>
      </c>
      <c r="H31" s="33"/>
      <c r="I31" s="33"/>
      <c r="J31" s="33">
        <v>1</v>
      </c>
      <c r="K31" s="33"/>
      <c r="L31" s="33"/>
      <c r="M31" s="33">
        <v>1</v>
      </c>
      <c r="N31" s="33"/>
      <c r="O31" s="33"/>
      <c r="P31" s="33">
        <v>1</v>
      </c>
      <c r="Q31" s="33"/>
      <c r="R31" s="33"/>
      <c r="S31" s="33">
        <v>1</v>
      </c>
      <c r="T31" s="29">
        <f t="shared" si="3"/>
        <v>5</v>
      </c>
    </row>
    <row r="32" spans="1:20" ht="41.25" customHeight="1" x14ac:dyDescent="0.2">
      <c r="A32" s="1">
        <v>4</v>
      </c>
      <c r="B32" s="34"/>
      <c r="C32" s="35"/>
      <c r="D32" s="56" t="s">
        <v>30</v>
      </c>
      <c r="E32" s="33">
        <v>1</v>
      </c>
      <c r="F32" s="33"/>
      <c r="G32" s="33"/>
      <c r="H32" s="33"/>
      <c r="I32" s="33">
        <v>1</v>
      </c>
      <c r="J32" s="33"/>
      <c r="K32" s="33"/>
      <c r="L32" s="33"/>
      <c r="M32" s="33">
        <v>1</v>
      </c>
      <c r="N32" s="33"/>
      <c r="O32" s="33"/>
      <c r="P32" s="33">
        <v>1</v>
      </c>
      <c r="Q32" s="33"/>
      <c r="R32" s="33">
        <v>1</v>
      </c>
      <c r="S32" s="33"/>
      <c r="T32" s="29">
        <f t="shared" si="3"/>
        <v>5</v>
      </c>
    </row>
    <row r="33" spans="1:20" ht="61.5" customHeight="1" x14ac:dyDescent="0.2">
      <c r="A33" s="1">
        <v>5</v>
      </c>
      <c r="B33" s="34"/>
      <c r="C33" s="35"/>
      <c r="D33" s="56" t="s">
        <v>86</v>
      </c>
      <c r="E33" s="33">
        <v>1</v>
      </c>
      <c r="F33" s="33"/>
      <c r="G33" s="33"/>
      <c r="H33" s="33">
        <v>1</v>
      </c>
      <c r="I33" s="33"/>
      <c r="J33" s="33"/>
      <c r="K33" s="33">
        <v>1</v>
      </c>
      <c r="L33" s="33"/>
      <c r="M33" s="33"/>
      <c r="N33" s="33">
        <v>1</v>
      </c>
      <c r="O33" s="33"/>
      <c r="P33" s="33"/>
      <c r="Q33" s="33">
        <v>1</v>
      </c>
      <c r="R33" s="33"/>
      <c r="S33" s="33"/>
      <c r="T33" s="29">
        <f t="shared" si="3"/>
        <v>5</v>
      </c>
    </row>
    <row r="34" spans="1:20" ht="18" customHeight="1" x14ac:dyDescent="0.2">
      <c r="B34" s="34"/>
      <c r="C34" s="35"/>
      <c r="D34" s="38" t="s">
        <v>15</v>
      </c>
      <c r="E34" s="39">
        <f>SUM(E29:E33)</f>
        <v>3</v>
      </c>
      <c r="F34" s="39">
        <f t="shared" ref="F34:S34" si="4">SUM(F29:F33)</f>
        <v>0</v>
      </c>
      <c r="G34" s="39">
        <f t="shared" si="4"/>
        <v>2</v>
      </c>
      <c r="H34" s="39">
        <f t="shared" si="4"/>
        <v>2</v>
      </c>
      <c r="I34" s="39">
        <f t="shared" si="4"/>
        <v>1</v>
      </c>
      <c r="J34" s="39">
        <f t="shared" si="4"/>
        <v>2</v>
      </c>
      <c r="K34" s="39">
        <f t="shared" si="4"/>
        <v>2</v>
      </c>
      <c r="L34" s="39">
        <f t="shared" si="4"/>
        <v>0</v>
      </c>
      <c r="M34" s="39">
        <f t="shared" si="4"/>
        <v>3</v>
      </c>
      <c r="N34" s="39">
        <f t="shared" si="4"/>
        <v>2</v>
      </c>
      <c r="O34" s="39">
        <f t="shared" si="4"/>
        <v>0</v>
      </c>
      <c r="P34" s="39">
        <f t="shared" si="4"/>
        <v>3</v>
      </c>
      <c r="Q34" s="39">
        <f t="shared" si="4"/>
        <v>2</v>
      </c>
      <c r="R34" s="39">
        <f t="shared" si="4"/>
        <v>1</v>
      </c>
      <c r="S34" s="39">
        <f t="shared" si="4"/>
        <v>2</v>
      </c>
      <c r="T34" s="29">
        <f t="shared" si="3"/>
        <v>25</v>
      </c>
    </row>
    <row r="35" spans="1:20" ht="37.5" customHeight="1" x14ac:dyDescent="0.2">
      <c r="B35" s="34"/>
      <c r="C35" s="35"/>
      <c r="D35" s="40" t="s">
        <v>16</v>
      </c>
      <c r="E35" s="161" t="s">
        <v>87</v>
      </c>
      <c r="F35" s="162"/>
      <c r="G35" s="163"/>
      <c r="H35" s="164" t="s">
        <v>88</v>
      </c>
      <c r="I35" s="165"/>
      <c r="J35" s="166"/>
      <c r="K35" s="161" t="s">
        <v>89</v>
      </c>
      <c r="L35" s="162"/>
      <c r="M35" s="163"/>
      <c r="N35" s="161" t="s">
        <v>90</v>
      </c>
      <c r="O35" s="162"/>
      <c r="P35" s="163"/>
      <c r="Q35" s="161" t="s">
        <v>90</v>
      </c>
      <c r="R35" s="162"/>
      <c r="S35" s="163"/>
      <c r="T35" s="29"/>
    </row>
    <row r="36" spans="1:20" ht="18" customHeight="1" x14ac:dyDescent="0.2">
      <c r="B36" s="34" t="s">
        <v>33</v>
      </c>
      <c r="C36" s="35"/>
      <c r="D36" s="40"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34"/>
      <c r="C37" s="35"/>
      <c r="D37" s="56" t="s">
        <v>34</v>
      </c>
      <c r="E37" s="60">
        <v>1</v>
      </c>
      <c r="F37" s="61"/>
      <c r="G37" s="62"/>
      <c r="H37" s="60">
        <v>1</v>
      </c>
      <c r="I37" s="61"/>
      <c r="J37" s="62"/>
      <c r="K37" s="60">
        <v>1</v>
      </c>
      <c r="L37" s="61"/>
      <c r="M37" s="62"/>
      <c r="N37" s="60"/>
      <c r="O37" s="61">
        <v>1</v>
      </c>
      <c r="P37" s="62"/>
      <c r="Q37" s="60"/>
      <c r="R37" s="61">
        <v>1</v>
      </c>
      <c r="S37" s="62"/>
      <c r="T37" s="29">
        <f t="shared" ref="T37:T43" si="5">SUM(E37:S37)</f>
        <v>5</v>
      </c>
    </row>
    <row r="38" spans="1:20" ht="57" customHeight="1" x14ac:dyDescent="0.2">
      <c r="A38" s="1">
        <v>2</v>
      </c>
      <c r="B38" s="34"/>
      <c r="C38" s="35"/>
      <c r="D38" s="56" t="s">
        <v>35</v>
      </c>
      <c r="E38" s="49">
        <v>1</v>
      </c>
      <c r="F38" s="49"/>
      <c r="G38" s="49"/>
      <c r="H38" s="49">
        <v>1</v>
      </c>
      <c r="I38" s="49"/>
      <c r="J38" s="49"/>
      <c r="K38" s="49">
        <v>1</v>
      </c>
      <c r="L38" s="49"/>
      <c r="M38" s="49"/>
      <c r="N38" s="49"/>
      <c r="O38" s="49"/>
      <c r="P38" s="49">
        <v>1</v>
      </c>
      <c r="Q38" s="49"/>
      <c r="R38" s="49"/>
      <c r="S38" s="49">
        <v>1</v>
      </c>
      <c r="T38" s="29">
        <f t="shared" si="5"/>
        <v>5</v>
      </c>
    </row>
    <row r="39" spans="1:20" ht="78.75" customHeight="1" x14ac:dyDescent="0.2">
      <c r="A39" s="1">
        <v>3</v>
      </c>
      <c r="B39" s="34"/>
      <c r="C39" s="35"/>
      <c r="D39" s="56" t="s">
        <v>91</v>
      </c>
      <c r="E39" s="63">
        <v>1</v>
      </c>
      <c r="F39" s="63"/>
      <c r="G39" s="63"/>
      <c r="H39" s="63">
        <v>1</v>
      </c>
      <c r="I39" s="63"/>
      <c r="J39" s="63"/>
      <c r="K39" s="63">
        <v>1</v>
      </c>
      <c r="L39" s="63"/>
      <c r="M39" s="63"/>
      <c r="N39" s="63"/>
      <c r="O39" s="63">
        <v>1</v>
      </c>
      <c r="P39" s="63"/>
      <c r="Q39" s="63"/>
      <c r="R39" s="63">
        <v>1</v>
      </c>
      <c r="S39" s="63"/>
      <c r="T39" s="29">
        <f t="shared" si="5"/>
        <v>5</v>
      </c>
    </row>
    <row r="40" spans="1:20" ht="70.5" customHeight="1" x14ac:dyDescent="0.2">
      <c r="A40" s="1">
        <v>4</v>
      </c>
      <c r="B40" s="34"/>
      <c r="C40" s="35"/>
      <c r="D40" s="56" t="s">
        <v>37</v>
      </c>
      <c r="E40" s="63">
        <v>1</v>
      </c>
      <c r="F40" s="63"/>
      <c r="G40" s="63"/>
      <c r="H40" s="63">
        <v>1</v>
      </c>
      <c r="I40" s="63"/>
      <c r="J40" s="63"/>
      <c r="K40" s="63">
        <v>1</v>
      </c>
      <c r="L40" s="63"/>
      <c r="M40" s="63"/>
      <c r="N40" s="63"/>
      <c r="O40" s="63">
        <v>1</v>
      </c>
      <c r="P40" s="63"/>
      <c r="Q40" s="63"/>
      <c r="R40" s="63">
        <v>1</v>
      </c>
      <c r="S40" s="63"/>
      <c r="T40" s="29">
        <f t="shared" si="5"/>
        <v>5</v>
      </c>
    </row>
    <row r="41" spans="1:20" ht="87.75" customHeight="1" x14ac:dyDescent="0.2">
      <c r="A41" s="1">
        <v>5</v>
      </c>
      <c r="B41" s="34"/>
      <c r="C41" s="35"/>
      <c r="D41" s="56" t="s">
        <v>38</v>
      </c>
      <c r="E41" s="63">
        <v>1</v>
      </c>
      <c r="F41" s="63"/>
      <c r="G41" s="63"/>
      <c r="H41" s="63"/>
      <c r="I41" s="63">
        <v>1</v>
      </c>
      <c r="J41" s="63"/>
      <c r="K41" s="63"/>
      <c r="L41" s="63">
        <v>1</v>
      </c>
      <c r="M41" s="63"/>
      <c r="N41" s="63"/>
      <c r="O41" s="63">
        <v>1</v>
      </c>
      <c r="P41" s="63"/>
      <c r="Q41" s="63"/>
      <c r="R41" s="63">
        <v>1</v>
      </c>
      <c r="S41" s="63"/>
      <c r="T41" s="29">
        <f t="shared" si="5"/>
        <v>5</v>
      </c>
    </row>
    <row r="42" spans="1:20" ht="66.75" customHeight="1" x14ac:dyDescent="0.2">
      <c r="A42" s="1">
        <v>6</v>
      </c>
      <c r="B42" s="34"/>
      <c r="C42" s="35"/>
      <c r="D42" s="56" t="s">
        <v>39</v>
      </c>
      <c r="E42" s="63"/>
      <c r="F42" s="63">
        <v>1</v>
      </c>
      <c r="G42" s="63"/>
      <c r="H42" s="63"/>
      <c r="I42" s="63">
        <v>1</v>
      </c>
      <c r="J42" s="63"/>
      <c r="K42" s="63"/>
      <c r="L42" s="63">
        <v>1</v>
      </c>
      <c r="M42" s="63"/>
      <c r="N42" s="63"/>
      <c r="O42" s="63">
        <v>1</v>
      </c>
      <c r="P42" s="63"/>
      <c r="Q42" s="63"/>
      <c r="R42" s="63">
        <v>1</v>
      </c>
      <c r="S42" s="63"/>
      <c r="T42" s="29">
        <f t="shared" si="5"/>
        <v>5</v>
      </c>
    </row>
    <row r="43" spans="1:20" ht="18" customHeight="1" x14ac:dyDescent="0.2">
      <c r="B43" s="34"/>
      <c r="C43" s="35"/>
      <c r="D43" s="38" t="s">
        <v>15</v>
      </c>
      <c r="E43" s="64">
        <f>SUM(E37:E42)</f>
        <v>5</v>
      </c>
      <c r="F43" s="64">
        <f t="shared" ref="F43:S43" si="6">SUM(F37:F42)</f>
        <v>1</v>
      </c>
      <c r="G43" s="64">
        <f t="shared" si="6"/>
        <v>0</v>
      </c>
      <c r="H43" s="64">
        <f t="shared" si="6"/>
        <v>4</v>
      </c>
      <c r="I43" s="64">
        <f t="shared" si="6"/>
        <v>2</v>
      </c>
      <c r="J43" s="64">
        <f t="shared" si="6"/>
        <v>0</v>
      </c>
      <c r="K43" s="64">
        <f t="shared" si="6"/>
        <v>4</v>
      </c>
      <c r="L43" s="64">
        <f t="shared" si="6"/>
        <v>2</v>
      </c>
      <c r="M43" s="64">
        <f t="shared" si="6"/>
        <v>0</v>
      </c>
      <c r="N43" s="64">
        <f t="shared" si="6"/>
        <v>0</v>
      </c>
      <c r="O43" s="64">
        <f t="shared" si="6"/>
        <v>5</v>
      </c>
      <c r="P43" s="64">
        <f t="shared" si="6"/>
        <v>1</v>
      </c>
      <c r="Q43" s="64">
        <f t="shared" si="6"/>
        <v>0</v>
      </c>
      <c r="R43" s="64">
        <f t="shared" si="6"/>
        <v>5</v>
      </c>
      <c r="S43" s="64">
        <f t="shared" si="6"/>
        <v>1</v>
      </c>
      <c r="T43" s="65">
        <f t="shared" si="5"/>
        <v>30</v>
      </c>
    </row>
    <row r="44" spans="1:20" ht="37.5" customHeight="1" x14ac:dyDescent="0.2">
      <c r="B44" s="34"/>
      <c r="C44" s="35"/>
      <c r="D44" s="40" t="s">
        <v>16</v>
      </c>
      <c r="E44" s="66" t="s">
        <v>92</v>
      </c>
      <c r="F44" s="67"/>
      <c r="G44" s="68"/>
      <c r="H44" s="66" t="s">
        <v>93</v>
      </c>
      <c r="I44" s="67"/>
      <c r="J44" s="68"/>
      <c r="K44" s="66" t="s">
        <v>93</v>
      </c>
      <c r="L44" s="67"/>
      <c r="M44" s="68"/>
      <c r="N44" s="66" t="s">
        <v>94</v>
      </c>
      <c r="O44" s="67"/>
      <c r="P44" s="68"/>
      <c r="Q44" s="66" t="s">
        <v>94</v>
      </c>
      <c r="R44" s="67"/>
      <c r="S44" s="68"/>
      <c r="T44" s="29"/>
    </row>
    <row r="45" spans="1:20" ht="18" customHeight="1" x14ac:dyDescent="0.2">
      <c r="B45" s="34" t="s">
        <v>41</v>
      </c>
      <c r="C45" s="35"/>
      <c r="D45" s="40"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34"/>
      <c r="C46" s="35"/>
      <c r="D46" s="48" t="s">
        <v>42</v>
      </c>
      <c r="E46" s="63">
        <v>1</v>
      </c>
      <c r="F46" s="63"/>
      <c r="G46" s="63"/>
      <c r="H46" s="63">
        <v>1</v>
      </c>
      <c r="I46" s="63"/>
      <c r="J46" s="63"/>
      <c r="K46" s="63">
        <v>1</v>
      </c>
      <c r="L46" s="63"/>
      <c r="M46" s="63"/>
      <c r="N46" s="63">
        <v>1</v>
      </c>
      <c r="O46" s="63"/>
      <c r="P46" s="63"/>
      <c r="Q46" s="63">
        <v>1</v>
      </c>
      <c r="R46" s="63"/>
      <c r="S46" s="63"/>
      <c r="T46" s="29">
        <f>SUM(E46:S46)</f>
        <v>5</v>
      </c>
    </row>
    <row r="47" spans="1:20" ht="18" customHeight="1" x14ac:dyDescent="0.2">
      <c r="B47" s="34"/>
      <c r="C47" s="35"/>
      <c r="D47" s="38" t="s">
        <v>15</v>
      </c>
      <c r="E47" s="69">
        <f>+E46</f>
        <v>1</v>
      </c>
      <c r="F47" s="69">
        <f t="shared" ref="F47:S47" si="7">+F46</f>
        <v>0</v>
      </c>
      <c r="G47" s="69">
        <f t="shared" si="7"/>
        <v>0</v>
      </c>
      <c r="H47" s="69">
        <f t="shared" si="7"/>
        <v>1</v>
      </c>
      <c r="I47" s="69">
        <f t="shared" si="7"/>
        <v>0</v>
      </c>
      <c r="J47" s="69">
        <f t="shared" si="7"/>
        <v>0</v>
      </c>
      <c r="K47" s="69">
        <f t="shared" si="7"/>
        <v>1</v>
      </c>
      <c r="L47" s="69">
        <f t="shared" si="7"/>
        <v>0</v>
      </c>
      <c r="M47" s="69">
        <f t="shared" si="7"/>
        <v>0</v>
      </c>
      <c r="N47" s="69">
        <f t="shared" si="7"/>
        <v>1</v>
      </c>
      <c r="O47" s="69">
        <f t="shared" si="7"/>
        <v>0</v>
      </c>
      <c r="P47" s="69">
        <f t="shared" si="7"/>
        <v>0</v>
      </c>
      <c r="Q47" s="69">
        <f t="shared" si="7"/>
        <v>1</v>
      </c>
      <c r="R47" s="69">
        <f t="shared" si="7"/>
        <v>0</v>
      </c>
      <c r="S47" s="69">
        <f t="shared" si="7"/>
        <v>0</v>
      </c>
      <c r="T47" s="70">
        <f>SUM(E47:S47)</f>
        <v>5</v>
      </c>
    </row>
    <row r="48" spans="1:20" ht="44.25" customHeight="1" x14ac:dyDescent="0.2">
      <c r="B48" s="34"/>
      <c r="C48" s="35"/>
      <c r="D48" s="40" t="s">
        <v>16</v>
      </c>
      <c r="E48" s="41" t="s">
        <v>95</v>
      </c>
      <c r="F48" s="42"/>
      <c r="G48" s="43"/>
      <c r="H48" s="41" t="s">
        <v>95</v>
      </c>
      <c r="I48" s="42"/>
      <c r="J48" s="43"/>
      <c r="K48" s="41" t="s">
        <v>95</v>
      </c>
      <c r="L48" s="42"/>
      <c r="M48" s="43"/>
      <c r="N48" s="41" t="s">
        <v>95</v>
      </c>
      <c r="O48" s="42"/>
      <c r="P48" s="43"/>
      <c r="Q48" s="41" t="s">
        <v>95</v>
      </c>
      <c r="R48" s="42"/>
      <c r="S48" s="43"/>
      <c r="T48" s="29"/>
    </row>
    <row r="49" spans="1:20" ht="18" customHeight="1" x14ac:dyDescent="0.2">
      <c r="B49" s="71" t="s">
        <v>44</v>
      </c>
      <c r="C49" s="72"/>
      <c r="D49" s="40"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71"/>
      <c r="C50" s="72"/>
      <c r="D50" s="56" t="s">
        <v>45</v>
      </c>
      <c r="E50" s="63">
        <v>1</v>
      </c>
      <c r="F50" s="63"/>
      <c r="G50" s="63"/>
      <c r="H50" s="63">
        <v>1</v>
      </c>
      <c r="I50" s="63"/>
      <c r="J50" s="63"/>
      <c r="K50" s="63">
        <v>1</v>
      </c>
      <c r="L50" s="63"/>
      <c r="M50" s="63"/>
      <c r="N50" s="63">
        <v>1</v>
      </c>
      <c r="O50" s="63"/>
      <c r="P50" s="63"/>
      <c r="Q50" s="63">
        <v>1</v>
      </c>
      <c r="R50" s="63"/>
      <c r="S50" s="63"/>
      <c r="T50" s="29">
        <f>SUM(E50:S50)</f>
        <v>5</v>
      </c>
    </row>
    <row r="51" spans="1:20" ht="30" customHeight="1" x14ac:dyDescent="0.2">
      <c r="B51" s="71"/>
      <c r="C51" s="72"/>
      <c r="D51" s="38" t="s">
        <v>15</v>
      </c>
      <c r="E51" s="69">
        <f>SUM(E50:E50)</f>
        <v>1</v>
      </c>
      <c r="F51" s="69"/>
      <c r="G51" s="69"/>
      <c r="H51" s="69">
        <f>SUM(H50:H50)</f>
        <v>1</v>
      </c>
      <c r="I51" s="69"/>
      <c r="J51" s="69">
        <f>SUM(J50:J50)</f>
        <v>0</v>
      </c>
      <c r="K51" s="69">
        <f>SUM(K50:K50)</f>
        <v>1</v>
      </c>
      <c r="L51" s="69"/>
      <c r="M51" s="69">
        <f>SUM(M50:M50)</f>
        <v>0</v>
      </c>
      <c r="N51" s="69">
        <f>SUM(N50:N50)</f>
        <v>1</v>
      </c>
      <c r="O51" s="69"/>
      <c r="P51" s="69">
        <f>SUM(P50:P50)</f>
        <v>0</v>
      </c>
      <c r="Q51" s="69">
        <f>SUM(Q50:Q50)</f>
        <v>1</v>
      </c>
      <c r="R51" s="69"/>
      <c r="S51" s="69">
        <f>SUM(S50:S50)</f>
        <v>0</v>
      </c>
      <c r="T51" s="29">
        <f>SUM(E51:S51)</f>
        <v>5</v>
      </c>
    </row>
    <row r="52" spans="1:20" ht="51" customHeight="1" x14ac:dyDescent="0.2">
      <c r="B52" s="71"/>
      <c r="C52" s="72"/>
      <c r="D52" s="40" t="s">
        <v>16</v>
      </c>
      <c r="E52" s="73" t="s">
        <v>96</v>
      </c>
      <c r="F52" s="74"/>
      <c r="G52" s="75"/>
      <c r="H52" s="73" t="s">
        <v>96</v>
      </c>
      <c r="I52" s="74"/>
      <c r="J52" s="75"/>
      <c r="K52" s="73" t="s">
        <v>96</v>
      </c>
      <c r="L52" s="74"/>
      <c r="M52" s="75"/>
      <c r="N52" s="73" t="s">
        <v>96</v>
      </c>
      <c r="O52" s="74"/>
      <c r="P52" s="75"/>
      <c r="Q52" s="73" t="s">
        <v>96</v>
      </c>
      <c r="R52" s="74"/>
      <c r="S52" s="75"/>
      <c r="T52" s="29"/>
    </row>
    <row r="53" spans="1:20" x14ac:dyDescent="0.25">
      <c r="E53" s="76">
        <f t="shared" ref="E53:S53" si="8">+E51+E47+E43+E34+E26+E17</f>
        <v>19</v>
      </c>
      <c r="F53" s="76">
        <f t="shared" si="8"/>
        <v>2</v>
      </c>
      <c r="G53" s="76">
        <f t="shared" si="8"/>
        <v>2</v>
      </c>
      <c r="H53" s="76">
        <f t="shared" si="8"/>
        <v>16</v>
      </c>
      <c r="I53" s="76">
        <f t="shared" si="8"/>
        <v>5</v>
      </c>
      <c r="J53" s="76">
        <f t="shared" si="8"/>
        <v>2</v>
      </c>
      <c r="K53" s="76">
        <f t="shared" si="8"/>
        <v>15</v>
      </c>
      <c r="L53" s="76">
        <f t="shared" si="8"/>
        <v>5</v>
      </c>
      <c r="M53" s="76">
        <f t="shared" si="8"/>
        <v>3</v>
      </c>
      <c r="N53" s="76">
        <f t="shared" si="8"/>
        <v>9</v>
      </c>
      <c r="O53" s="76">
        <f t="shared" si="8"/>
        <v>10</v>
      </c>
      <c r="P53" s="76">
        <f t="shared" si="8"/>
        <v>4</v>
      </c>
      <c r="Q53" s="76">
        <f t="shared" si="8"/>
        <v>9</v>
      </c>
      <c r="R53" s="76">
        <f t="shared" si="8"/>
        <v>11</v>
      </c>
      <c r="S53" s="76">
        <f t="shared" si="8"/>
        <v>3</v>
      </c>
    </row>
    <row r="54" spans="1:20" s="1" customFormat="1" x14ac:dyDescent="0.25">
      <c r="A54" s="1">
        <f>A50+A46+A42+A33+A25+A16</f>
        <v>23</v>
      </c>
      <c r="E54" s="78">
        <f>+E53+F53+G53</f>
        <v>23</v>
      </c>
      <c r="F54" s="78"/>
      <c r="G54" s="78"/>
      <c r="H54" s="78">
        <f t="shared" ref="H54" si="9">+H53+I53+J53</f>
        <v>23</v>
      </c>
      <c r="I54" s="78"/>
      <c r="J54" s="78"/>
      <c r="K54" s="78">
        <f t="shared" ref="K54" si="10">+K53+L53+M53</f>
        <v>23</v>
      </c>
      <c r="L54" s="78"/>
      <c r="M54" s="78"/>
      <c r="N54" s="78">
        <f t="shared" ref="N54" si="11">+N53+O53+P53</f>
        <v>23</v>
      </c>
      <c r="O54" s="78"/>
      <c r="P54" s="78"/>
      <c r="Q54" s="78">
        <f t="shared" ref="Q54" si="12">+Q53+R53+S53</f>
        <v>23</v>
      </c>
      <c r="R54" s="78"/>
      <c r="S54" s="78"/>
      <c r="T54" s="85"/>
    </row>
    <row r="55" spans="1:20" x14ac:dyDescent="0.25">
      <c r="D55" s="80" t="s">
        <v>7</v>
      </c>
      <c r="E55" s="81">
        <f>+H53+K53+N53+Q53</f>
        <v>49</v>
      </c>
      <c r="F55" s="82">
        <f>+E55/$E$58</f>
        <v>0.51041666666666663</v>
      </c>
    </row>
    <row r="56" spans="1:20" x14ac:dyDescent="0.25">
      <c r="D56" s="80" t="s">
        <v>8</v>
      </c>
      <c r="E56" s="81">
        <f>+F53+I53+L53+O53+R53</f>
        <v>33</v>
      </c>
      <c r="F56" s="82">
        <f t="shared" ref="F56:F58" si="13">+E56/$E$58</f>
        <v>0.34375</v>
      </c>
    </row>
    <row r="57" spans="1:20" x14ac:dyDescent="0.25">
      <c r="D57" s="80" t="s">
        <v>9</v>
      </c>
      <c r="E57" s="81">
        <f>+G53+J53+M53+P53+S53</f>
        <v>14</v>
      </c>
      <c r="F57" s="82">
        <f t="shared" si="13"/>
        <v>0.14583333333333334</v>
      </c>
    </row>
    <row r="58" spans="1:20" x14ac:dyDescent="0.25">
      <c r="E58" s="81">
        <f>SUM(E55:E57)</f>
        <v>96</v>
      </c>
      <c r="F58" s="82">
        <f t="shared" si="13"/>
        <v>1</v>
      </c>
    </row>
    <row r="60" spans="1:20" x14ac:dyDescent="0.25">
      <c r="D60" s="86" t="s">
        <v>48</v>
      </c>
      <c r="E60" s="87"/>
      <c r="F60" s="88">
        <f>+F55+F57</f>
        <v>0.65625</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E54:S54">
    <cfRule type="cellIs" dxfId="25" priority="2" operator="notEqual">
      <formula>$A$54</formula>
    </cfRule>
    <cfRule type="cellIs" priority="3" operator="notEqual">
      <formula>$A$54</formula>
    </cfRule>
  </conditionalFormatting>
  <conditionalFormatting sqref="T13:T52">
    <cfRule type="cellIs" dxfId="24" priority="1" operator="notEqual">
      <formula>$T$11</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50:S50 E13:S16 E46:S46">
      <formula1>1</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K15" sqref="K15"/>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97</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98</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8155051</v>
      </c>
      <c r="F11" s="137"/>
      <c r="G11" s="138"/>
      <c r="H11" s="139">
        <v>10109444</v>
      </c>
      <c r="I11" s="140"/>
      <c r="J11" s="141"/>
      <c r="K11" s="139">
        <v>4300451</v>
      </c>
      <c r="L11" s="140"/>
      <c r="M11" s="141"/>
      <c r="N11" s="139">
        <v>10084321</v>
      </c>
      <c r="O11" s="140"/>
      <c r="P11" s="141"/>
      <c r="Q11" s="139">
        <v>10122339</v>
      </c>
      <c r="R11" s="140"/>
      <c r="S11" s="141"/>
      <c r="T11" s="25">
        <v>5</v>
      </c>
    </row>
    <row r="12" spans="1:2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60</v>
      </c>
      <c r="F18" s="42"/>
      <c r="G18" s="43"/>
      <c r="H18" s="41" t="s">
        <v>60</v>
      </c>
      <c r="I18" s="42"/>
      <c r="J18" s="43"/>
      <c r="K18" s="41" t="s">
        <v>60</v>
      </c>
      <c r="L18" s="42"/>
      <c r="M18" s="43"/>
      <c r="N18" s="41" t="s">
        <v>60</v>
      </c>
      <c r="O18" s="42"/>
      <c r="P18" s="43"/>
      <c r="Q18" s="41" t="s">
        <v>60</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v>1</v>
      </c>
      <c r="F20" s="116"/>
      <c r="G20" s="116"/>
      <c r="H20" s="116">
        <v>1</v>
      </c>
      <c r="I20" s="116"/>
      <c r="J20" s="116"/>
      <c r="K20" s="116">
        <v>1</v>
      </c>
      <c r="L20" s="116"/>
      <c r="M20" s="116"/>
      <c r="N20" s="116">
        <v>1</v>
      </c>
      <c r="O20" s="116"/>
      <c r="P20" s="116"/>
      <c r="Q20" s="116">
        <v>1</v>
      </c>
      <c r="R20" s="116"/>
      <c r="S20" s="116"/>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8"/>
      <c r="G22" s="118"/>
      <c r="H22" s="118"/>
      <c r="I22" s="118"/>
      <c r="J22" s="118">
        <v>1</v>
      </c>
      <c r="K22" s="118"/>
      <c r="L22" s="118"/>
      <c r="M22" s="118">
        <v>1</v>
      </c>
      <c r="N22" s="118">
        <v>1</v>
      </c>
      <c r="O22" s="118"/>
      <c r="P22" s="118"/>
      <c r="Q22" s="118">
        <v>1</v>
      </c>
      <c r="R22" s="118"/>
      <c r="S22" s="118"/>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8"/>
      <c r="P23" s="118"/>
      <c r="Q23" s="118">
        <v>1</v>
      </c>
      <c r="R23" s="118"/>
      <c r="S23" s="118"/>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8"/>
      <c r="P24" s="118"/>
      <c r="Q24" s="118">
        <v>1</v>
      </c>
      <c r="R24" s="118"/>
      <c r="S24" s="118"/>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8"/>
      <c r="P25" s="118"/>
      <c r="Q25" s="118">
        <v>1</v>
      </c>
      <c r="R25" s="118"/>
      <c r="S25" s="118"/>
      <c r="T25" s="29">
        <f t="shared" si="1"/>
        <v>5</v>
      </c>
    </row>
    <row r="26" spans="1:20" ht="18" customHeight="1" x14ac:dyDescent="0.2">
      <c r="B26" s="108"/>
      <c r="C26" s="109"/>
      <c r="D26" s="112" t="s">
        <v>15</v>
      </c>
      <c r="E26" s="142">
        <f>SUM(E20:E25)</f>
        <v>6</v>
      </c>
      <c r="F26" s="142">
        <f t="shared" ref="F26:S26" si="2">SUM(F20:F25)</f>
        <v>0</v>
      </c>
      <c r="G26" s="142">
        <f t="shared" si="2"/>
        <v>0</v>
      </c>
      <c r="H26" s="142">
        <f t="shared" si="2"/>
        <v>5</v>
      </c>
      <c r="I26" s="142">
        <f t="shared" si="2"/>
        <v>0</v>
      </c>
      <c r="J26" s="142">
        <f t="shared" si="2"/>
        <v>1</v>
      </c>
      <c r="K26" s="142">
        <f t="shared" si="2"/>
        <v>5</v>
      </c>
      <c r="L26" s="142">
        <f t="shared" si="2"/>
        <v>0</v>
      </c>
      <c r="M26" s="142">
        <f t="shared" si="2"/>
        <v>1</v>
      </c>
      <c r="N26" s="142">
        <f t="shared" si="2"/>
        <v>6</v>
      </c>
      <c r="O26" s="142">
        <f t="shared" si="2"/>
        <v>0</v>
      </c>
      <c r="P26" s="142">
        <f t="shared" si="2"/>
        <v>0</v>
      </c>
      <c r="Q26" s="142">
        <f t="shared" si="2"/>
        <v>6</v>
      </c>
      <c r="R26" s="142">
        <f t="shared" si="2"/>
        <v>0</v>
      </c>
      <c r="S26" s="142">
        <f t="shared" si="2"/>
        <v>0</v>
      </c>
      <c r="T26" s="29">
        <f t="shared" si="1"/>
        <v>30</v>
      </c>
    </row>
    <row r="27" spans="1:20" ht="37.5" customHeight="1" x14ac:dyDescent="0.2">
      <c r="B27" s="108"/>
      <c r="C27" s="109"/>
      <c r="D27" s="114" t="s">
        <v>16</v>
      </c>
      <c r="E27" s="120" t="s">
        <v>62</v>
      </c>
      <c r="F27" s="121"/>
      <c r="G27" s="122"/>
      <c r="H27" s="120" t="s">
        <v>62</v>
      </c>
      <c r="I27" s="121"/>
      <c r="J27" s="122"/>
      <c r="K27" s="120" t="s">
        <v>62</v>
      </c>
      <c r="L27" s="121"/>
      <c r="M27" s="122"/>
      <c r="N27" s="120" t="s">
        <v>62</v>
      </c>
      <c r="O27" s="121"/>
      <c r="P27" s="122"/>
      <c r="Q27" s="120" t="s">
        <v>62</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v>1</v>
      </c>
      <c r="F29" s="111"/>
      <c r="G29" s="111"/>
      <c r="H29" s="111"/>
      <c r="I29" s="111"/>
      <c r="J29" s="111">
        <v>1</v>
      </c>
      <c r="K29" s="111"/>
      <c r="L29" s="111"/>
      <c r="M29" s="111">
        <v>1</v>
      </c>
      <c r="N29" s="111"/>
      <c r="O29" s="111"/>
      <c r="P29" s="111">
        <v>1</v>
      </c>
      <c r="Q29" s="111"/>
      <c r="R29" s="111"/>
      <c r="S29" s="111">
        <v>1</v>
      </c>
      <c r="T29" s="29">
        <f t="shared" ref="T29:T34" si="3">SUM(E29:S29)</f>
        <v>5</v>
      </c>
    </row>
    <row r="30" spans="1:20" ht="48.75" customHeight="1" x14ac:dyDescent="0.2">
      <c r="A30" s="1">
        <v>2</v>
      </c>
      <c r="B30" s="108"/>
      <c r="C30" s="109"/>
      <c r="D30" s="123" t="s">
        <v>28</v>
      </c>
      <c r="E30" s="111"/>
      <c r="F30" s="111"/>
      <c r="G30" s="111">
        <v>1</v>
      </c>
      <c r="H30" s="111"/>
      <c r="I30" s="111"/>
      <c r="J30" s="111">
        <v>1</v>
      </c>
      <c r="K30" s="111"/>
      <c r="L30" s="111"/>
      <c r="M30" s="111">
        <v>1</v>
      </c>
      <c r="N30" s="111">
        <v>1</v>
      </c>
      <c r="O30" s="111"/>
      <c r="P30" s="111"/>
      <c r="Q30" s="111">
        <v>1</v>
      </c>
      <c r="R30" s="111"/>
      <c r="S30" s="111"/>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v>1</v>
      </c>
      <c r="R31" s="111"/>
      <c r="S31" s="111"/>
      <c r="T31" s="29">
        <f t="shared" si="3"/>
        <v>5</v>
      </c>
    </row>
    <row r="32" spans="1:20" ht="41.25" customHeight="1" x14ac:dyDescent="0.2">
      <c r="A32" s="1">
        <v>4</v>
      </c>
      <c r="B32" s="108"/>
      <c r="C32" s="109"/>
      <c r="D32" s="123" t="s">
        <v>30</v>
      </c>
      <c r="E32" s="111"/>
      <c r="F32" s="111">
        <v>1</v>
      </c>
      <c r="G32" s="111"/>
      <c r="H32" s="111"/>
      <c r="I32" s="111"/>
      <c r="J32" s="111">
        <v>1</v>
      </c>
      <c r="K32" s="111"/>
      <c r="L32" s="111"/>
      <c r="M32" s="111">
        <v>1</v>
      </c>
      <c r="N32" s="111"/>
      <c r="O32" s="111"/>
      <c r="P32" s="111">
        <v>1</v>
      </c>
      <c r="Q32" s="111"/>
      <c r="R32" s="111"/>
      <c r="S32" s="111">
        <v>1</v>
      </c>
      <c r="T32" s="29">
        <f t="shared" si="3"/>
        <v>5</v>
      </c>
    </row>
    <row r="33" spans="1:20" ht="61.5" customHeight="1" x14ac:dyDescent="0.2">
      <c r="A33" s="1">
        <v>5</v>
      </c>
      <c r="B33" s="108"/>
      <c r="C33" s="109"/>
      <c r="D33" s="123" t="s">
        <v>54</v>
      </c>
      <c r="E33" s="111">
        <v>1</v>
      </c>
      <c r="F33" s="111"/>
      <c r="G33" s="111"/>
      <c r="H33" s="111"/>
      <c r="I33" s="111"/>
      <c r="J33" s="111">
        <v>1</v>
      </c>
      <c r="K33" s="111"/>
      <c r="L33" s="111"/>
      <c r="M33" s="111">
        <v>1</v>
      </c>
      <c r="N33" s="111">
        <v>1</v>
      </c>
      <c r="O33" s="111"/>
      <c r="P33" s="111"/>
      <c r="Q33" s="111">
        <v>1</v>
      </c>
      <c r="R33" s="111"/>
      <c r="S33" s="111"/>
      <c r="T33" s="29">
        <f t="shared" si="3"/>
        <v>5</v>
      </c>
    </row>
    <row r="34" spans="1:20" ht="18" customHeight="1" x14ac:dyDescent="0.2">
      <c r="B34" s="108"/>
      <c r="C34" s="109"/>
      <c r="D34" s="112" t="s">
        <v>15</v>
      </c>
      <c r="E34" s="142">
        <f>SUM(E29:E33)</f>
        <v>2</v>
      </c>
      <c r="F34" s="142">
        <f t="shared" ref="F34:S34" si="4">SUM(F29:F33)</f>
        <v>1</v>
      </c>
      <c r="G34" s="142">
        <f t="shared" si="4"/>
        <v>2</v>
      </c>
      <c r="H34" s="142">
        <f t="shared" si="4"/>
        <v>0</v>
      </c>
      <c r="I34" s="142">
        <f t="shared" si="4"/>
        <v>0</v>
      </c>
      <c r="J34" s="142">
        <f t="shared" si="4"/>
        <v>5</v>
      </c>
      <c r="K34" s="142">
        <f t="shared" si="4"/>
        <v>0</v>
      </c>
      <c r="L34" s="142">
        <f t="shared" si="4"/>
        <v>0</v>
      </c>
      <c r="M34" s="142">
        <f t="shared" si="4"/>
        <v>5</v>
      </c>
      <c r="N34" s="142">
        <f t="shared" si="4"/>
        <v>2</v>
      </c>
      <c r="O34" s="142">
        <f t="shared" si="4"/>
        <v>0</v>
      </c>
      <c r="P34" s="142">
        <f t="shared" si="4"/>
        <v>3</v>
      </c>
      <c r="Q34" s="142">
        <f t="shared" si="4"/>
        <v>3</v>
      </c>
      <c r="R34" s="142">
        <f t="shared" si="4"/>
        <v>0</v>
      </c>
      <c r="S34" s="142">
        <f t="shared" si="4"/>
        <v>2</v>
      </c>
      <c r="T34" s="29">
        <f t="shared" si="3"/>
        <v>25</v>
      </c>
    </row>
    <row r="35" spans="1:20" ht="37.5" customHeight="1" x14ac:dyDescent="0.2">
      <c r="B35" s="108"/>
      <c r="C35" s="109"/>
      <c r="D35" s="114" t="s">
        <v>16</v>
      </c>
      <c r="E35" s="124" t="s">
        <v>99</v>
      </c>
      <c r="F35" s="145"/>
      <c r="G35" s="146"/>
      <c r="H35" s="124" t="s">
        <v>67</v>
      </c>
      <c r="I35" s="150"/>
      <c r="J35" s="151"/>
      <c r="K35" s="124" t="s">
        <v>67</v>
      </c>
      <c r="L35" s="150"/>
      <c r="M35" s="151"/>
      <c r="N35" s="124" t="s">
        <v>100</v>
      </c>
      <c r="O35" s="145"/>
      <c r="P35" s="146"/>
      <c r="Q35" s="124" t="s">
        <v>100</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v>1</v>
      </c>
      <c r="F37" s="127"/>
      <c r="G37" s="148"/>
      <c r="H37" s="147">
        <v>1</v>
      </c>
      <c r="I37" s="127"/>
      <c r="J37" s="148"/>
      <c r="K37" s="147">
        <v>1</v>
      </c>
      <c r="L37" s="127"/>
      <c r="M37" s="148"/>
      <c r="N37" s="147">
        <v>1</v>
      </c>
      <c r="O37" s="127"/>
      <c r="P37" s="148"/>
      <c r="Q37" s="147">
        <v>1</v>
      </c>
      <c r="R37" s="127"/>
      <c r="S37" s="148"/>
      <c r="T37" s="29">
        <f t="shared" ref="T37:T43" si="5">SUM(E37:S37)</f>
        <v>5</v>
      </c>
    </row>
    <row r="38" spans="1:20" ht="57" customHeight="1" x14ac:dyDescent="0.2">
      <c r="A38" s="1">
        <v>2</v>
      </c>
      <c r="B38" s="108"/>
      <c r="C38" s="109"/>
      <c r="D38" s="123" t="s">
        <v>35</v>
      </c>
      <c r="E38" s="116">
        <v>1</v>
      </c>
      <c r="F38" s="116"/>
      <c r="G38" s="116"/>
      <c r="H38" s="116">
        <v>1</v>
      </c>
      <c r="I38" s="116"/>
      <c r="J38" s="116"/>
      <c r="K38" s="116">
        <v>1</v>
      </c>
      <c r="L38" s="116"/>
      <c r="M38" s="116"/>
      <c r="N38" s="116">
        <v>1</v>
      </c>
      <c r="O38" s="116"/>
      <c r="P38" s="116"/>
      <c r="Q38" s="116">
        <v>1</v>
      </c>
      <c r="R38" s="116"/>
      <c r="S38" s="116"/>
      <c r="T38" s="29">
        <f t="shared" si="5"/>
        <v>5</v>
      </c>
    </row>
    <row r="39" spans="1:20" ht="78.75" customHeight="1" x14ac:dyDescent="0.2">
      <c r="A39" s="1">
        <v>3</v>
      </c>
      <c r="B39" s="108"/>
      <c r="C39" s="109"/>
      <c r="D39" s="123" t="s">
        <v>55</v>
      </c>
      <c r="E39" s="118">
        <v>1</v>
      </c>
      <c r="F39" s="118"/>
      <c r="G39" s="118"/>
      <c r="H39" s="118">
        <v>1</v>
      </c>
      <c r="I39" s="118"/>
      <c r="J39" s="118"/>
      <c r="K39" s="118">
        <v>1</v>
      </c>
      <c r="L39" s="118"/>
      <c r="M39" s="118"/>
      <c r="N39" s="118">
        <v>1</v>
      </c>
      <c r="O39" s="118"/>
      <c r="P39" s="118"/>
      <c r="Q39" s="118">
        <v>1</v>
      </c>
      <c r="R39" s="118"/>
      <c r="S39" s="118"/>
      <c r="T39" s="29">
        <f t="shared" si="5"/>
        <v>5</v>
      </c>
    </row>
    <row r="40" spans="1:20" ht="70.5" customHeight="1" x14ac:dyDescent="0.2">
      <c r="A40" s="1">
        <v>4</v>
      </c>
      <c r="B40" s="108"/>
      <c r="C40" s="109"/>
      <c r="D40" s="123" t="s">
        <v>37</v>
      </c>
      <c r="E40" s="118">
        <v>1</v>
      </c>
      <c r="F40" s="118"/>
      <c r="G40" s="118"/>
      <c r="H40" s="118">
        <v>1</v>
      </c>
      <c r="I40" s="118"/>
      <c r="J40" s="118"/>
      <c r="K40" s="118">
        <v>1</v>
      </c>
      <c r="L40" s="118"/>
      <c r="M40" s="118"/>
      <c r="N40" s="118">
        <v>1</v>
      </c>
      <c r="O40" s="118"/>
      <c r="P40" s="118"/>
      <c r="Q40" s="118">
        <v>1</v>
      </c>
      <c r="R40" s="118"/>
      <c r="S40" s="118"/>
      <c r="T40" s="29">
        <f t="shared" si="5"/>
        <v>5</v>
      </c>
    </row>
    <row r="41" spans="1:20" ht="87.75" customHeight="1" x14ac:dyDescent="0.2">
      <c r="A41" s="1">
        <v>5</v>
      </c>
      <c r="B41" s="108"/>
      <c r="C41" s="109"/>
      <c r="D41" s="123" t="s">
        <v>38</v>
      </c>
      <c r="E41" s="118"/>
      <c r="F41" s="118"/>
      <c r="G41" s="118">
        <v>1</v>
      </c>
      <c r="H41" s="118"/>
      <c r="I41" s="118"/>
      <c r="J41" s="118">
        <v>1</v>
      </c>
      <c r="K41" s="118"/>
      <c r="L41" s="118"/>
      <c r="M41" s="118">
        <v>1</v>
      </c>
      <c r="N41" s="118"/>
      <c r="O41" s="118"/>
      <c r="P41" s="118">
        <v>1</v>
      </c>
      <c r="Q41" s="118"/>
      <c r="R41" s="118"/>
      <c r="S41" s="118">
        <v>1</v>
      </c>
      <c r="T41" s="29">
        <f t="shared" si="5"/>
        <v>5</v>
      </c>
    </row>
    <row r="42" spans="1:20" ht="66.75" customHeight="1" x14ac:dyDescent="0.2">
      <c r="A42" s="1">
        <v>6</v>
      </c>
      <c r="B42" s="108"/>
      <c r="C42" s="109"/>
      <c r="D42" s="123" t="s">
        <v>39</v>
      </c>
      <c r="E42" s="118">
        <v>1</v>
      </c>
      <c r="F42" s="118"/>
      <c r="G42" s="118"/>
      <c r="H42" s="118"/>
      <c r="I42" s="118">
        <v>1</v>
      </c>
      <c r="J42" s="118"/>
      <c r="K42" s="118"/>
      <c r="L42" s="118">
        <v>1</v>
      </c>
      <c r="M42" s="118"/>
      <c r="N42" s="118">
        <v>1</v>
      </c>
      <c r="O42" s="118"/>
      <c r="P42" s="118"/>
      <c r="Q42" s="118">
        <v>1</v>
      </c>
      <c r="R42" s="118"/>
      <c r="S42" s="118"/>
      <c r="T42" s="29">
        <f t="shared" si="5"/>
        <v>5</v>
      </c>
    </row>
    <row r="43" spans="1:20" ht="18" customHeight="1" x14ac:dyDescent="0.2">
      <c r="B43" s="108"/>
      <c r="C43" s="109"/>
      <c r="D43" s="112" t="s">
        <v>15</v>
      </c>
      <c r="E43" s="149">
        <f>SUM(E37:E42)</f>
        <v>5</v>
      </c>
      <c r="F43" s="149">
        <f t="shared" ref="F43:S43" si="6">SUM(F37:F42)</f>
        <v>0</v>
      </c>
      <c r="G43" s="149">
        <f t="shared" si="6"/>
        <v>1</v>
      </c>
      <c r="H43" s="149">
        <f t="shared" si="6"/>
        <v>4</v>
      </c>
      <c r="I43" s="149">
        <f t="shared" si="6"/>
        <v>1</v>
      </c>
      <c r="J43" s="149">
        <f t="shared" si="6"/>
        <v>1</v>
      </c>
      <c r="K43" s="149">
        <f t="shared" si="6"/>
        <v>4</v>
      </c>
      <c r="L43" s="149">
        <f t="shared" si="6"/>
        <v>1</v>
      </c>
      <c r="M43" s="149">
        <f t="shared" si="6"/>
        <v>1</v>
      </c>
      <c r="N43" s="149">
        <f t="shared" si="6"/>
        <v>5</v>
      </c>
      <c r="O43" s="149">
        <f t="shared" si="6"/>
        <v>0</v>
      </c>
      <c r="P43" s="149">
        <f t="shared" si="6"/>
        <v>1</v>
      </c>
      <c r="Q43" s="149">
        <f t="shared" si="6"/>
        <v>5</v>
      </c>
      <c r="R43" s="149">
        <f t="shared" si="6"/>
        <v>0</v>
      </c>
      <c r="S43" s="149">
        <f t="shared" si="6"/>
        <v>1</v>
      </c>
      <c r="T43" s="65">
        <f t="shared" si="5"/>
        <v>30</v>
      </c>
    </row>
    <row r="44" spans="1:20" ht="37.5" customHeight="1" x14ac:dyDescent="0.2">
      <c r="B44" s="108"/>
      <c r="C44" s="109"/>
      <c r="D44" s="114" t="s">
        <v>16</v>
      </c>
      <c r="E44" s="130" t="s">
        <v>101</v>
      </c>
      <c r="F44" s="143"/>
      <c r="G44" s="144"/>
      <c r="H44" s="130" t="s">
        <v>101</v>
      </c>
      <c r="I44" s="143"/>
      <c r="J44" s="144"/>
      <c r="K44" s="130" t="s">
        <v>101</v>
      </c>
      <c r="L44" s="143"/>
      <c r="M44" s="144"/>
      <c r="N44" s="130" t="s">
        <v>101</v>
      </c>
      <c r="O44" s="143"/>
      <c r="P44" s="144"/>
      <c r="Q44" s="130" t="s">
        <v>101</v>
      </c>
      <c r="R44" s="143"/>
      <c r="S44" s="144"/>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c r="F46" s="118">
        <v>1</v>
      </c>
      <c r="G46" s="118"/>
      <c r="H46" s="118">
        <v>1</v>
      </c>
      <c r="I46" s="118"/>
      <c r="J46" s="118"/>
      <c r="K46" s="118">
        <v>1</v>
      </c>
      <c r="L46" s="118"/>
      <c r="M46" s="118"/>
      <c r="N46" s="118">
        <v>1</v>
      </c>
      <c r="O46" s="118"/>
      <c r="P46" s="118"/>
      <c r="Q46" s="118">
        <v>1</v>
      </c>
      <c r="R46" s="118"/>
      <c r="S46" s="118"/>
      <c r="T46" s="29">
        <f>SUM(E46:S46)</f>
        <v>5</v>
      </c>
    </row>
    <row r="47" spans="1:20" ht="18" customHeight="1" x14ac:dyDescent="0.2">
      <c r="B47" s="108"/>
      <c r="C47" s="109"/>
      <c r="D47" s="112" t="s">
        <v>15</v>
      </c>
      <c r="E47" s="152">
        <f>+E46</f>
        <v>0</v>
      </c>
      <c r="F47" s="152">
        <f t="shared" ref="F47:S47" si="7">+F46</f>
        <v>1</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102</v>
      </c>
      <c r="F48" s="167"/>
      <c r="G48" s="168"/>
      <c r="H48" s="41" t="s">
        <v>102</v>
      </c>
      <c r="I48" s="167"/>
      <c r="J48" s="168"/>
      <c r="K48" s="41" t="s">
        <v>102</v>
      </c>
      <c r="L48" s="167"/>
      <c r="M48" s="168"/>
      <c r="N48" s="41" t="s">
        <v>102</v>
      </c>
      <c r="O48" s="167"/>
      <c r="P48" s="168"/>
      <c r="Q48" s="41" t="s">
        <v>102</v>
      </c>
      <c r="R48" s="167"/>
      <c r="S48" s="168"/>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v>1</v>
      </c>
      <c r="F50" s="118"/>
      <c r="G50" s="118"/>
      <c r="H50" s="118">
        <v>1</v>
      </c>
      <c r="I50" s="118"/>
      <c r="J50" s="118"/>
      <c r="K50" s="118"/>
      <c r="L50" s="118"/>
      <c r="M50" s="118">
        <v>1</v>
      </c>
      <c r="N50" s="118"/>
      <c r="O50" s="118"/>
      <c r="P50" s="118">
        <v>1</v>
      </c>
      <c r="Q50" s="118"/>
      <c r="R50" s="118"/>
      <c r="S50" s="118">
        <v>1</v>
      </c>
      <c r="T50" s="29">
        <f>SUM(E50:S50)</f>
        <v>5</v>
      </c>
    </row>
    <row r="51" spans="1:20" ht="30" customHeight="1" x14ac:dyDescent="0.2">
      <c r="B51" s="134"/>
      <c r="C51" s="135"/>
      <c r="D51" s="112" t="s">
        <v>15</v>
      </c>
      <c r="E51" s="152">
        <f t="shared" ref="E51:S51" si="8">SUM(E50:E50)</f>
        <v>1</v>
      </c>
      <c r="F51" s="152">
        <f t="shared" si="8"/>
        <v>0</v>
      </c>
      <c r="G51" s="152">
        <f t="shared" si="8"/>
        <v>0</v>
      </c>
      <c r="H51" s="152">
        <f t="shared" si="8"/>
        <v>1</v>
      </c>
      <c r="I51" s="152">
        <f t="shared" si="8"/>
        <v>0</v>
      </c>
      <c r="J51" s="152">
        <f t="shared" si="8"/>
        <v>0</v>
      </c>
      <c r="K51" s="152">
        <f t="shared" si="8"/>
        <v>0</v>
      </c>
      <c r="L51" s="152">
        <f t="shared" si="8"/>
        <v>0</v>
      </c>
      <c r="M51" s="152">
        <f t="shared" si="8"/>
        <v>1</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153" t="s">
        <v>103</v>
      </c>
      <c r="F52" s="154"/>
      <c r="G52" s="155"/>
      <c r="H52" s="153" t="s">
        <v>104</v>
      </c>
      <c r="I52" s="154"/>
      <c r="J52" s="155"/>
      <c r="K52" s="153" t="s">
        <v>57</v>
      </c>
      <c r="L52" s="154"/>
      <c r="M52" s="155"/>
      <c r="N52" s="153" t="s">
        <v>57</v>
      </c>
      <c r="O52" s="154"/>
      <c r="P52" s="155"/>
      <c r="Q52" s="153" t="s">
        <v>105</v>
      </c>
      <c r="R52" s="154"/>
      <c r="S52" s="155"/>
      <c r="T52" s="29"/>
    </row>
    <row r="53" spans="1:20" x14ac:dyDescent="0.25">
      <c r="E53" s="76">
        <f t="shared" ref="E53:S53" si="9">+E51+E47+E43+E34+E26+E17</f>
        <v>18</v>
      </c>
      <c r="F53" s="76">
        <f t="shared" si="9"/>
        <v>2</v>
      </c>
      <c r="G53" s="76">
        <f t="shared" si="9"/>
        <v>3</v>
      </c>
      <c r="H53" s="76">
        <f t="shared" si="9"/>
        <v>15</v>
      </c>
      <c r="I53" s="76">
        <f t="shared" si="9"/>
        <v>1</v>
      </c>
      <c r="J53" s="76">
        <f t="shared" si="9"/>
        <v>7</v>
      </c>
      <c r="K53" s="76">
        <f t="shared" si="9"/>
        <v>14</v>
      </c>
      <c r="L53" s="76">
        <f t="shared" si="9"/>
        <v>1</v>
      </c>
      <c r="M53" s="76">
        <f t="shared" si="9"/>
        <v>8</v>
      </c>
      <c r="N53" s="76">
        <f t="shared" si="9"/>
        <v>18</v>
      </c>
      <c r="O53" s="76">
        <f t="shared" si="9"/>
        <v>0</v>
      </c>
      <c r="P53" s="76">
        <f t="shared" si="9"/>
        <v>5</v>
      </c>
      <c r="Q53" s="76">
        <f t="shared" si="9"/>
        <v>19</v>
      </c>
      <c r="R53" s="76">
        <f t="shared" si="9"/>
        <v>0</v>
      </c>
      <c r="S53" s="76">
        <f t="shared" si="9"/>
        <v>4</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66</v>
      </c>
      <c r="F55" s="82">
        <f>+E55/$E$58</f>
        <v>0.68041237113402064</v>
      </c>
    </row>
    <row r="56" spans="1:20" x14ac:dyDescent="0.25">
      <c r="D56" s="80" t="s">
        <v>8</v>
      </c>
      <c r="E56" s="81">
        <f>+F53+I53+L53+O53+R53</f>
        <v>4</v>
      </c>
      <c r="F56" s="82">
        <f t="shared" ref="F56:F58" si="14">+E56/$E$58</f>
        <v>4.1237113402061855E-2</v>
      </c>
    </row>
    <row r="57" spans="1:20" x14ac:dyDescent="0.25">
      <c r="D57" s="80" t="s">
        <v>9</v>
      </c>
      <c r="E57" s="81">
        <f>+G53+J53+M53+P53+S53</f>
        <v>27</v>
      </c>
      <c r="F57" s="82">
        <f t="shared" si="14"/>
        <v>0.27835051546391754</v>
      </c>
    </row>
    <row r="58" spans="1:20" x14ac:dyDescent="0.25">
      <c r="E58" s="81">
        <f>SUM(E55:E57)</f>
        <v>97</v>
      </c>
      <c r="F58" s="82">
        <f t="shared" si="14"/>
        <v>1</v>
      </c>
    </row>
    <row r="60" spans="1:20" x14ac:dyDescent="0.25">
      <c r="D60" s="86" t="s">
        <v>48</v>
      </c>
      <c r="E60" s="87"/>
      <c r="F60" s="88">
        <f>+F55+F57</f>
        <v>0.95876288659793818</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3" priority="1" operator="notEqual">
      <formula>$T$11</formula>
    </cfRule>
  </conditionalFormatting>
  <conditionalFormatting sqref="E54:S54">
    <cfRule type="cellIs" dxfId="22"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K8" sqref="K8"/>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106</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107</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10225573</v>
      </c>
      <c r="F11" s="137"/>
      <c r="G11" s="138"/>
      <c r="H11" s="139">
        <v>4566315</v>
      </c>
      <c r="I11" s="140"/>
      <c r="J11" s="141"/>
      <c r="K11" s="139">
        <v>7526514</v>
      </c>
      <c r="L11" s="140"/>
      <c r="M11" s="141"/>
      <c r="N11" s="139">
        <v>8294556</v>
      </c>
      <c r="O11" s="140"/>
      <c r="P11" s="141"/>
      <c r="Q11" s="139">
        <v>93123837</v>
      </c>
      <c r="R11" s="140"/>
      <c r="S11" s="141"/>
      <c r="T11" s="25">
        <v>5</v>
      </c>
    </row>
    <row r="12" spans="1:20" ht="3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11">
        <v>1</v>
      </c>
      <c r="F13" s="111"/>
      <c r="G13" s="111"/>
      <c r="H13" s="111">
        <v>1</v>
      </c>
      <c r="I13" s="111"/>
      <c r="J13" s="111"/>
      <c r="K13" s="111">
        <v>1</v>
      </c>
      <c r="L13" s="111"/>
      <c r="M13" s="111"/>
      <c r="N13" s="111">
        <v>1</v>
      </c>
      <c r="O13" s="111"/>
      <c r="P13" s="111"/>
      <c r="Q13" s="111">
        <v>1</v>
      </c>
      <c r="R13" s="111"/>
      <c r="S13" s="111"/>
      <c r="T13" s="29">
        <f>SUM(E13:S13)</f>
        <v>5</v>
      </c>
    </row>
    <row r="14" spans="1:20" ht="54" customHeight="1" x14ac:dyDescent="0.2">
      <c r="A14" s="1">
        <v>2</v>
      </c>
      <c r="B14" s="108"/>
      <c r="C14" s="109"/>
      <c r="D14" s="110" t="s">
        <v>12</v>
      </c>
      <c r="E14" s="111">
        <v>1</v>
      </c>
      <c r="F14" s="111"/>
      <c r="G14" s="111"/>
      <c r="H14" s="111">
        <v>1</v>
      </c>
      <c r="I14" s="111"/>
      <c r="J14" s="111"/>
      <c r="K14" s="111">
        <v>1</v>
      </c>
      <c r="L14" s="111"/>
      <c r="M14" s="111"/>
      <c r="N14" s="111">
        <v>1</v>
      </c>
      <c r="O14" s="111"/>
      <c r="P14" s="111"/>
      <c r="Q14" s="111">
        <v>1</v>
      </c>
      <c r="R14" s="111"/>
      <c r="S14" s="111"/>
      <c r="T14" s="29">
        <f>SUM(E14:S14)</f>
        <v>5</v>
      </c>
    </row>
    <row r="15" spans="1:20" ht="51" customHeight="1" x14ac:dyDescent="0.2">
      <c r="A15" s="1">
        <v>3</v>
      </c>
      <c r="B15" s="108"/>
      <c r="C15" s="109"/>
      <c r="D15" s="110" t="s">
        <v>13</v>
      </c>
      <c r="E15" s="111">
        <v>1</v>
      </c>
      <c r="F15" s="111"/>
      <c r="G15" s="111"/>
      <c r="H15" s="111">
        <v>1</v>
      </c>
      <c r="I15" s="111"/>
      <c r="J15" s="111"/>
      <c r="K15" s="111">
        <v>1</v>
      </c>
      <c r="L15" s="111"/>
      <c r="M15" s="111"/>
      <c r="N15" s="111">
        <v>1</v>
      </c>
      <c r="O15" s="111"/>
      <c r="P15" s="111"/>
      <c r="Q15" s="111">
        <v>1</v>
      </c>
      <c r="R15" s="111"/>
      <c r="S15" s="111"/>
      <c r="T15" s="29">
        <f>SUM(E15:S15)</f>
        <v>5</v>
      </c>
    </row>
    <row r="16" spans="1:20" ht="38.25" customHeight="1" x14ac:dyDescent="0.2">
      <c r="A16" s="1">
        <v>4</v>
      </c>
      <c r="B16" s="108"/>
      <c r="C16" s="109"/>
      <c r="D16" s="106" t="s">
        <v>14</v>
      </c>
      <c r="E16" s="111">
        <v>1</v>
      </c>
      <c r="F16" s="111"/>
      <c r="G16" s="111"/>
      <c r="H16" s="111">
        <v>1</v>
      </c>
      <c r="I16" s="111"/>
      <c r="J16" s="111"/>
      <c r="K16" s="111">
        <v>1</v>
      </c>
      <c r="L16" s="111"/>
      <c r="M16" s="111"/>
      <c r="N16" s="111">
        <v>1</v>
      </c>
      <c r="O16" s="111"/>
      <c r="P16" s="111"/>
      <c r="Q16" s="111">
        <v>1</v>
      </c>
      <c r="R16" s="111"/>
      <c r="S16" s="111"/>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60</v>
      </c>
      <c r="F18" s="42"/>
      <c r="G18" s="43"/>
      <c r="H18" s="41" t="s">
        <v>60</v>
      </c>
      <c r="I18" s="42"/>
      <c r="J18" s="43"/>
      <c r="K18" s="41" t="s">
        <v>60</v>
      </c>
      <c r="L18" s="42"/>
      <c r="M18" s="43"/>
      <c r="N18" s="41" t="s">
        <v>60</v>
      </c>
      <c r="O18" s="42"/>
      <c r="P18" s="43"/>
      <c r="Q18" s="41" t="s">
        <v>60</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116">
        <v>1</v>
      </c>
      <c r="F20" s="116"/>
      <c r="G20" s="116"/>
      <c r="H20" s="116">
        <v>1</v>
      </c>
      <c r="I20" s="116"/>
      <c r="J20" s="116"/>
      <c r="K20" s="116">
        <v>1</v>
      </c>
      <c r="L20" s="116"/>
      <c r="M20" s="116"/>
      <c r="N20" s="116">
        <v>1</v>
      </c>
      <c r="O20" s="116"/>
      <c r="P20" s="116"/>
      <c r="Q20" s="116">
        <v>1</v>
      </c>
      <c r="R20" s="116"/>
      <c r="S20" s="116"/>
      <c r="T20" s="29">
        <f t="shared" ref="T20:T26" si="1">SUM(E20:S20)</f>
        <v>5</v>
      </c>
    </row>
    <row r="21" spans="1:20" ht="81" customHeight="1" x14ac:dyDescent="0.2">
      <c r="A21" s="1">
        <v>2</v>
      </c>
      <c r="B21" s="108"/>
      <c r="C21" s="109"/>
      <c r="D21" s="117" t="s">
        <v>20</v>
      </c>
      <c r="E21" s="118">
        <v>1</v>
      </c>
      <c r="F21" s="118"/>
      <c r="G21" s="118"/>
      <c r="H21" s="118">
        <v>1</v>
      </c>
      <c r="I21" s="118"/>
      <c r="J21" s="118"/>
      <c r="K21" s="118">
        <v>1</v>
      </c>
      <c r="L21" s="118"/>
      <c r="M21" s="118"/>
      <c r="N21" s="118">
        <v>1</v>
      </c>
      <c r="O21" s="118"/>
      <c r="P21" s="118"/>
      <c r="Q21" s="118">
        <v>1</v>
      </c>
      <c r="R21" s="118"/>
      <c r="S21" s="118"/>
      <c r="T21" s="29">
        <f t="shared" si="1"/>
        <v>5</v>
      </c>
    </row>
    <row r="22" spans="1:20" ht="50.25" customHeight="1" x14ac:dyDescent="0.2">
      <c r="A22" s="1">
        <v>3</v>
      </c>
      <c r="B22" s="108"/>
      <c r="C22" s="109"/>
      <c r="D22" s="117" t="s">
        <v>21</v>
      </c>
      <c r="E22" s="118">
        <v>1</v>
      </c>
      <c r="F22" s="118"/>
      <c r="G22" s="118"/>
      <c r="H22" s="118">
        <v>1</v>
      </c>
      <c r="I22" s="118"/>
      <c r="J22" s="118"/>
      <c r="K22" s="118">
        <v>1</v>
      </c>
      <c r="L22" s="118"/>
      <c r="M22" s="118"/>
      <c r="N22" s="118">
        <v>1</v>
      </c>
      <c r="O22" s="118"/>
      <c r="P22" s="118"/>
      <c r="Q22" s="118"/>
      <c r="R22" s="118"/>
      <c r="S22" s="118">
        <v>1</v>
      </c>
      <c r="T22" s="29">
        <f t="shared" si="1"/>
        <v>5</v>
      </c>
    </row>
    <row r="23" spans="1:20" ht="50.25" customHeight="1" x14ac:dyDescent="0.2">
      <c r="A23" s="1">
        <v>4</v>
      </c>
      <c r="B23" s="108"/>
      <c r="C23" s="109"/>
      <c r="D23" s="117" t="s">
        <v>22</v>
      </c>
      <c r="E23" s="118">
        <v>1</v>
      </c>
      <c r="F23" s="118"/>
      <c r="G23" s="118"/>
      <c r="H23" s="118">
        <v>1</v>
      </c>
      <c r="I23" s="118"/>
      <c r="J23" s="118"/>
      <c r="K23" s="118">
        <v>1</v>
      </c>
      <c r="L23" s="118"/>
      <c r="M23" s="118"/>
      <c r="N23" s="118">
        <v>1</v>
      </c>
      <c r="O23" s="118"/>
      <c r="P23" s="118"/>
      <c r="Q23" s="118">
        <v>1</v>
      </c>
      <c r="R23" s="118"/>
      <c r="S23" s="118"/>
      <c r="T23" s="29">
        <f t="shared" si="1"/>
        <v>5</v>
      </c>
    </row>
    <row r="24" spans="1:20" ht="52.5" customHeight="1" x14ac:dyDescent="0.2">
      <c r="A24" s="1">
        <v>5</v>
      </c>
      <c r="B24" s="108"/>
      <c r="C24" s="109"/>
      <c r="D24" s="117" t="s">
        <v>23</v>
      </c>
      <c r="E24" s="118">
        <v>1</v>
      </c>
      <c r="F24" s="118"/>
      <c r="G24" s="118"/>
      <c r="H24" s="118">
        <v>1</v>
      </c>
      <c r="I24" s="118"/>
      <c r="J24" s="118"/>
      <c r="K24" s="118">
        <v>1</v>
      </c>
      <c r="L24" s="118"/>
      <c r="M24" s="118"/>
      <c r="N24" s="118">
        <v>1</v>
      </c>
      <c r="O24" s="118"/>
      <c r="P24" s="118"/>
      <c r="Q24" s="118">
        <v>1</v>
      </c>
      <c r="R24" s="118"/>
      <c r="S24" s="118"/>
      <c r="T24" s="29">
        <f t="shared" si="1"/>
        <v>5</v>
      </c>
    </row>
    <row r="25" spans="1:20" ht="56.25" customHeight="1" x14ac:dyDescent="0.2">
      <c r="A25" s="1">
        <v>6</v>
      </c>
      <c r="B25" s="108"/>
      <c r="C25" s="109"/>
      <c r="D25" s="117" t="s">
        <v>24</v>
      </c>
      <c r="E25" s="118">
        <v>1</v>
      </c>
      <c r="F25" s="118"/>
      <c r="G25" s="118"/>
      <c r="H25" s="118">
        <v>1</v>
      </c>
      <c r="I25" s="118"/>
      <c r="J25" s="118"/>
      <c r="K25" s="118">
        <v>1</v>
      </c>
      <c r="L25" s="118"/>
      <c r="M25" s="118"/>
      <c r="N25" s="118">
        <v>1</v>
      </c>
      <c r="O25" s="118"/>
      <c r="P25" s="118"/>
      <c r="Q25" s="118">
        <v>1</v>
      </c>
      <c r="R25" s="118"/>
      <c r="S25" s="118"/>
      <c r="T25" s="29">
        <f t="shared" si="1"/>
        <v>5</v>
      </c>
    </row>
    <row r="26" spans="1:20" ht="18" customHeight="1" x14ac:dyDescent="0.2">
      <c r="B26" s="108"/>
      <c r="C26" s="109"/>
      <c r="D26" s="112" t="s">
        <v>15</v>
      </c>
      <c r="E26" s="142">
        <f>SUM(E20:E25)</f>
        <v>6</v>
      </c>
      <c r="F26" s="142">
        <f t="shared" ref="F26:S26" si="2">SUM(F20:F25)</f>
        <v>0</v>
      </c>
      <c r="G26" s="142">
        <f t="shared" si="2"/>
        <v>0</v>
      </c>
      <c r="H26" s="142">
        <f t="shared" si="2"/>
        <v>6</v>
      </c>
      <c r="I26" s="142">
        <f t="shared" si="2"/>
        <v>0</v>
      </c>
      <c r="J26" s="142">
        <f t="shared" si="2"/>
        <v>0</v>
      </c>
      <c r="K26" s="142">
        <f t="shared" si="2"/>
        <v>6</v>
      </c>
      <c r="L26" s="142">
        <f t="shared" si="2"/>
        <v>0</v>
      </c>
      <c r="M26" s="142">
        <f t="shared" si="2"/>
        <v>0</v>
      </c>
      <c r="N26" s="142">
        <f t="shared" si="2"/>
        <v>6</v>
      </c>
      <c r="O26" s="142">
        <f t="shared" si="2"/>
        <v>0</v>
      </c>
      <c r="P26" s="142">
        <f t="shared" si="2"/>
        <v>0</v>
      </c>
      <c r="Q26" s="142">
        <f t="shared" si="2"/>
        <v>5</v>
      </c>
      <c r="R26" s="142">
        <f t="shared" si="2"/>
        <v>0</v>
      </c>
      <c r="S26" s="142">
        <f t="shared" si="2"/>
        <v>1</v>
      </c>
      <c r="T26" s="29">
        <f t="shared" si="1"/>
        <v>30</v>
      </c>
    </row>
    <row r="27" spans="1:20" ht="37.5" customHeight="1" x14ac:dyDescent="0.2">
      <c r="B27" s="108"/>
      <c r="C27" s="109"/>
      <c r="D27" s="114" t="s">
        <v>16</v>
      </c>
      <c r="E27" s="130" t="s">
        <v>62</v>
      </c>
      <c r="F27" s="143"/>
      <c r="G27" s="144"/>
      <c r="H27" s="130" t="s">
        <v>62</v>
      </c>
      <c r="I27" s="143"/>
      <c r="J27" s="144"/>
      <c r="K27" s="130" t="s">
        <v>62</v>
      </c>
      <c r="L27" s="143"/>
      <c r="M27" s="144"/>
      <c r="N27" s="130" t="s">
        <v>62</v>
      </c>
      <c r="O27" s="143"/>
      <c r="P27" s="144"/>
      <c r="Q27" s="120" t="s">
        <v>108</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11"/>
      <c r="F29" s="111"/>
      <c r="G29" s="111">
        <v>1</v>
      </c>
      <c r="H29" s="111">
        <v>1</v>
      </c>
      <c r="I29" s="111"/>
      <c r="J29" s="111"/>
      <c r="K29" s="111">
        <v>1</v>
      </c>
      <c r="L29" s="111"/>
      <c r="M29" s="111"/>
      <c r="N29" s="111">
        <v>1</v>
      </c>
      <c r="O29" s="111"/>
      <c r="P29" s="111"/>
      <c r="Q29" s="111"/>
      <c r="R29" s="111"/>
      <c r="S29" s="111">
        <v>1</v>
      </c>
      <c r="T29" s="29">
        <f t="shared" ref="T29:T34" si="3">SUM(E29:S29)</f>
        <v>5</v>
      </c>
    </row>
    <row r="30" spans="1:20" ht="48.75" customHeight="1" x14ac:dyDescent="0.2">
      <c r="A30" s="1">
        <v>2</v>
      </c>
      <c r="B30" s="108"/>
      <c r="C30" s="109"/>
      <c r="D30" s="123" t="s">
        <v>28</v>
      </c>
      <c r="E30" s="111">
        <v>1</v>
      </c>
      <c r="F30" s="111"/>
      <c r="G30" s="111"/>
      <c r="H30" s="111"/>
      <c r="I30" s="111"/>
      <c r="J30" s="111">
        <v>1</v>
      </c>
      <c r="K30" s="111"/>
      <c r="L30" s="111"/>
      <c r="M30" s="111">
        <v>1</v>
      </c>
      <c r="N30" s="111"/>
      <c r="O30" s="111"/>
      <c r="P30" s="111">
        <v>1</v>
      </c>
      <c r="Q30" s="111"/>
      <c r="R30" s="111"/>
      <c r="S30" s="111">
        <v>1</v>
      </c>
      <c r="T30" s="29">
        <f t="shared" si="3"/>
        <v>5</v>
      </c>
    </row>
    <row r="31" spans="1:20" ht="62.25" customHeight="1" x14ac:dyDescent="0.2">
      <c r="A31" s="1">
        <v>3</v>
      </c>
      <c r="B31" s="108"/>
      <c r="C31" s="109"/>
      <c r="D31" s="123" t="s">
        <v>29</v>
      </c>
      <c r="E31" s="111"/>
      <c r="F31" s="111"/>
      <c r="G31" s="111">
        <v>1</v>
      </c>
      <c r="H31" s="111"/>
      <c r="I31" s="111"/>
      <c r="J31" s="111">
        <v>1</v>
      </c>
      <c r="K31" s="111"/>
      <c r="L31" s="111"/>
      <c r="M31" s="111">
        <v>1</v>
      </c>
      <c r="N31" s="111"/>
      <c r="O31" s="111"/>
      <c r="P31" s="111">
        <v>1</v>
      </c>
      <c r="Q31" s="111"/>
      <c r="R31" s="111"/>
      <c r="S31" s="111">
        <v>1</v>
      </c>
      <c r="T31" s="29">
        <f t="shared" si="3"/>
        <v>5</v>
      </c>
    </row>
    <row r="32" spans="1:20" ht="41.25" customHeight="1" x14ac:dyDescent="0.2">
      <c r="A32" s="1">
        <v>4</v>
      </c>
      <c r="B32" s="108"/>
      <c r="C32" s="109"/>
      <c r="D32" s="123" t="s">
        <v>30</v>
      </c>
      <c r="E32" s="111"/>
      <c r="F32" s="111"/>
      <c r="G32" s="111">
        <v>1</v>
      </c>
      <c r="H32" s="111"/>
      <c r="I32" s="111">
        <v>1</v>
      </c>
      <c r="J32" s="111"/>
      <c r="K32" s="111"/>
      <c r="L32" s="111">
        <v>1</v>
      </c>
      <c r="M32" s="111"/>
      <c r="N32" s="111"/>
      <c r="O32" s="111">
        <v>1</v>
      </c>
      <c r="P32" s="111"/>
      <c r="Q32" s="111"/>
      <c r="R32" s="111"/>
      <c r="S32" s="111">
        <v>1</v>
      </c>
      <c r="T32" s="29">
        <f t="shared" si="3"/>
        <v>5</v>
      </c>
    </row>
    <row r="33" spans="1:20" ht="61.5" customHeight="1" x14ac:dyDescent="0.2">
      <c r="A33" s="1">
        <v>5</v>
      </c>
      <c r="B33" s="108"/>
      <c r="C33" s="109"/>
      <c r="D33" s="123" t="s">
        <v>54</v>
      </c>
      <c r="E33" s="111">
        <v>1</v>
      </c>
      <c r="F33" s="111"/>
      <c r="G33" s="111"/>
      <c r="H33" s="111">
        <v>1</v>
      </c>
      <c r="I33" s="111"/>
      <c r="J33" s="111"/>
      <c r="K33" s="111">
        <v>1</v>
      </c>
      <c r="L33" s="111"/>
      <c r="M33" s="111"/>
      <c r="N33" s="111">
        <v>1</v>
      </c>
      <c r="O33" s="111"/>
      <c r="P33" s="111"/>
      <c r="Q33" s="111"/>
      <c r="R33" s="111"/>
      <c r="S33" s="111">
        <v>1</v>
      </c>
      <c r="T33" s="29">
        <f t="shared" si="3"/>
        <v>5</v>
      </c>
    </row>
    <row r="34" spans="1:20" ht="18" customHeight="1" x14ac:dyDescent="0.2">
      <c r="B34" s="108"/>
      <c r="C34" s="109"/>
      <c r="D34" s="112" t="s">
        <v>15</v>
      </c>
      <c r="E34" s="142">
        <f>SUM(E29:E33)</f>
        <v>2</v>
      </c>
      <c r="F34" s="142">
        <f t="shared" ref="F34:S34" si="4">SUM(F29:F33)</f>
        <v>0</v>
      </c>
      <c r="G34" s="142">
        <f t="shared" si="4"/>
        <v>3</v>
      </c>
      <c r="H34" s="142">
        <f t="shared" si="4"/>
        <v>2</v>
      </c>
      <c r="I34" s="142">
        <f t="shared" si="4"/>
        <v>1</v>
      </c>
      <c r="J34" s="142">
        <f t="shared" si="4"/>
        <v>2</v>
      </c>
      <c r="K34" s="142">
        <f t="shared" si="4"/>
        <v>2</v>
      </c>
      <c r="L34" s="142">
        <f t="shared" si="4"/>
        <v>1</v>
      </c>
      <c r="M34" s="142">
        <f t="shared" si="4"/>
        <v>2</v>
      </c>
      <c r="N34" s="142">
        <f t="shared" si="4"/>
        <v>2</v>
      </c>
      <c r="O34" s="142">
        <f t="shared" si="4"/>
        <v>1</v>
      </c>
      <c r="P34" s="142">
        <f t="shared" si="4"/>
        <v>2</v>
      </c>
      <c r="Q34" s="142">
        <f t="shared" si="4"/>
        <v>0</v>
      </c>
      <c r="R34" s="142">
        <f t="shared" si="4"/>
        <v>0</v>
      </c>
      <c r="S34" s="142">
        <f t="shared" si="4"/>
        <v>5</v>
      </c>
      <c r="T34" s="29">
        <f t="shared" si="3"/>
        <v>25</v>
      </c>
    </row>
    <row r="35" spans="1:20" ht="37.5" customHeight="1" x14ac:dyDescent="0.2">
      <c r="B35" s="108"/>
      <c r="C35" s="109"/>
      <c r="D35" s="114" t="s">
        <v>16</v>
      </c>
      <c r="E35" s="124" t="s">
        <v>100</v>
      </c>
      <c r="F35" s="145"/>
      <c r="G35" s="146"/>
      <c r="H35" s="124" t="s">
        <v>99</v>
      </c>
      <c r="I35" s="145"/>
      <c r="J35" s="146"/>
      <c r="K35" s="124" t="s">
        <v>99</v>
      </c>
      <c r="L35" s="145"/>
      <c r="M35" s="146"/>
      <c r="N35" s="124" t="s">
        <v>99</v>
      </c>
      <c r="O35" s="145"/>
      <c r="P35" s="146"/>
      <c r="Q35" s="124" t="s">
        <v>67</v>
      </c>
      <c r="R35" s="150"/>
      <c r="S35" s="151"/>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147">
        <v>1</v>
      </c>
      <c r="F37" s="127"/>
      <c r="G37" s="148"/>
      <c r="H37" s="147">
        <v>1</v>
      </c>
      <c r="I37" s="127"/>
      <c r="J37" s="148"/>
      <c r="K37" s="147">
        <v>1</v>
      </c>
      <c r="L37" s="127"/>
      <c r="M37" s="148"/>
      <c r="N37" s="147">
        <v>1</v>
      </c>
      <c r="O37" s="127"/>
      <c r="P37" s="148"/>
      <c r="Q37" s="147">
        <v>1</v>
      </c>
      <c r="R37" s="127"/>
      <c r="S37" s="148"/>
      <c r="T37" s="29">
        <f t="shared" ref="T37:T43" si="5">SUM(E37:S37)</f>
        <v>5</v>
      </c>
    </row>
    <row r="38" spans="1:20" ht="57" customHeight="1" x14ac:dyDescent="0.2">
      <c r="A38" s="1">
        <v>2</v>
      </c>
      <c r="B38" s="108"/>
      <c r="C38" s="109"/>
      <c r="D38" s="123" t="s">
        <v>35</v>
      </c>
      <c r="E38" s="116">
        <v>1</v>
      </c>
      <c r="F38" s="116"/>
      <c r="G38" s="116"/>
      <c r="H38" s="116">
        <v>1</v>
      </c>
      <c r="I38" s="116"/>
      <c r="J38" s="116"/>
      <c r="K38" s="116">
        <v>1</v>
      </c>
      <c r="L38" s="116"/>
      <c r="M38" s="116"/>
      <c r="N38" s="116">
        <v>1</v>
      </c>
      <c r="O38" s="116"/>
      <c r="P38" s="116"/>
      <c r="Q38" s="116">
        <v>1</v>
      </c>
      <c r="R38" s="116"/>
      <c r="S38" s="116"/>
      <c r="T38" s="29">
        <f t="shared" si="5"/>
        <v>5</v>
      </c>
    </row>
    <row r="39" spans="1:20" ht="78.75" customHeight="1" x14ac:dyDescent="0.2">
      <c r="A39" s="1">
        <v>3</v>
      </c>
      <c r="B39" s="108"/>
      <c r="C39" s="109"/>
      <c r="D39" s="123" t="s">
        <v>55</v>
      </c>
      <c r="E39" s="118">
        <v>1</v>
      </c>
      <c r="F39" s="118"/>
      <c r="G39" s="118"/>
      <c r="H39" s="118">
        <v>1</v>
      </c>
      <c r="I39" s="118"/>
      <c r="J39" s="118"/>
      <c r="K39" s="118">
        <v>1</v>
      </c>
      <c r="L39" s="118"/>
      <c r="M39" s="118"/>
      <c r="N39" s="118">
        <v>1</v>
      </c>
      <c r="O39" s="118"/>
      <c r="P39" s="118"/>
      <c r="Q39" s="118">
        <v>1</v>
      </c>
      <c r="R39" s="118"/>
      <c r="S39" s="118"/>
      <c r="T39" s="29">
        <f t="shared" si="5"/>
        <v>5</v>
      </c>
    </row>
    <row r="40" spans="1:20" ht="70.5" customHeight="1" x14ac:dyDescent="0.2">
      <c r="A40" s="1">
        <v>4</v>
      </c>
      <c r="B40" s="108"/>
      <c r="C40" s="109"/>
      <c r="D40" s="123" t="s">
        <v>37</v>
      </c>
      <c r="E40" s="118">
        <v>1</v>
      </c>
      <c r="F40" s="118"/>
      <c r="G40" s="118"/>
      <c r="H40" s="118">
        <v>1</v>
      </c>
      <c r="I40" s="118"/>
      <c r="J40" s="118"/>
      <c r="K40" s="118">
        <v>1</v>
      </c>
      <c r="L40" s="118"/>
      <c r="M40" s="118"/>
      <c r="N40" s="118">
        <v>1</v>
      </c>
      <c r="O40" s="118"/>
      <c r="P40" s="118"/>
      <c r="Q40" s="118">
        <v>1</v>
      </c>
      <c r="R40" s="118"/>
      <c r="S40" s="118"/>
      <c r="T40" s="29">
        <f t="shared" si="5"/>
        <v>5</v>
      </c>
    </row>
    <row r="41" spans="1:20" ht="87.75" customHeight="1" x14ac:dyDescent="0.2">
      <c r="A41" s="1">
        <v>5</v>
      </c>
      <c r="B41" s="108"/>
      <c r="C41" s="109"/>
      <c r="D41" s="123" t="s">
        <v>38</v>
      </c>
      <c r="E41" s="118"/>
      <c r="F41" s="118"/>
      <c r="G41" s="118">
        <v>1</v>
      </c>
      <c r="H41" s="118"/>
      <c r="I41" s="118"/>
      <c r="J41" s="118">
        <v>1</v>
      </c>
      <c r="K41" s="118"/>
      <c r="L41" s="118"/>
      <c r="M41" s="118">
        <v>1</v>
      </c>
      <c r="N41" s="118"/>
      <c r="O41" s="118"/>
      <c r="P41" s="118">
        <v>1</v>
      </c>
      <c r="Q41" s="118"/>
      <c r="R41" s="118"/>
      <c r="S41" s="118">
        <v>1</v>
      </c>
      <c r="T41" s="29">
        <f t="shared" si="5"/>
        <v>5</v>
      </c>
    </row>
    <row r="42" spans="1:20" ht="66.75" customHeight="1" x14ac:dyDescent="0.2">
      <c r="A42" s="1">
        <v>6</v>
      </c>
      <c r="B42" s="108"/>
      <c r="C42" s="109"/>
      <c r="D42" s="123" t="s">
        <v>39</v>
      </c>
      <c r="E42" s="118">
        <v>1</v>
      </c>
      <c r="F42" s="118"/>
      <c r="G42" s="118"/>
      <c r="H42" s="118">
        <v>1</v>
      </c>
      <c r="I42" s="118"/>
      <c r="J42" s="118"/>
      <c r="K42" s="118">
        <v>1</v>
      </c>
      <c r="L42" s="118"/>
      <c r="M42" s="118"/>
      <c r="N42" s="118">
        <v>1</v>
      </c>
      <c r="O42" s="118"/>
      <c r="P42" s="118"/>
      <c r="Q42" s="118"/>
      <c r="R42" s="118">
        <v>1</v>
      </c>
      <c r="S42" s="118"/>
      <c r="T42" s="29">
        <f t="shared" si="5"/>
        <v>5</v>
      </c>
    </row>
    <row r="43" spans="1:20" ht="18" customHeight="1" x14ac:dyDescent="0.2">
      <c r="B43" s="108"/>
      <c r="C43" s="109"/>
      <c r="D43" s="112" t="s">
        <v>15</v>
      </c>
      <c r="E43" s="149">
        <f>SUM(E37:E42)</f>
        <v>5</v>
      </c>
      <c r="F43" s="149">
        <f t="shared" ref="F43:S43" si="6">SUM(F37:F42)</f>
        <v>0</v>
      </c>
      <c r="G43" s="149">
        <f t="shared" si="6"/>
        <v>1</v>
      </c>
      <c r="H43" s="149">
        <f t="shared" si="6"/>
        <v>5</v>
      </c>
      <c r="I43" s="149">
        <f t="shared" si="6"/>
        <v>0</v>
      </c>
      <c r="J43" s="149">
        <f t="shared" si="6"/>
        <v>1</v>
      </c>
      <c r="K43" s="149">
        <f t="shared" si="6"/>
        <v>5</v>
      </c>
      <c r="L43" s="149">
        <f t="shared" si="6"/>
        <v>0</v>
      </c>
      <c r="M43" s="149">
        <f t="shared" si="6"/>
        <v>1</v>
      </c>
      <c r="N43" s="149">
        <f t="shared" si="6"/>
        <v>5</v>
      </c>
      <c r="O43" s="149">
        <f t="shared" si="6"/>
        <v>0</v>
      </c>
      <c r="P43" s="149">
        <f t="shared" si="6"/>
        <v>1</v>
      </c>
      <c r="Q43" s="149">
        <f t="shared" si="6"/>
        <v>4</v>
      </c>
      <c r="R43" s="149">
        <f t="shared" si="6"/>
        <v>1</v>
      </c>
      <c r="S43" s="149">
        <f t="shared" si="6"/>
        <v>1</v>
      </c>
      <c r="T43" s="65">
        <f t="shared" si="5"/>
        <v>30</v>
      </c>
    </row>
    <row r="44" spans="1:20" ht="37.5" customHeight="1" x14ac:dyDescent="0.2">
      <c r="B44" s="108"/>
      <c r="C44" s="109"/>
      <c r="D44" s="114" t="s">
        <v>16</v>
      </c>
      <c r="E44" s="130" t="s">
        <v>101</v>
      </c>
      <c r="F44" s="143"/>
      <c r="G44" s="144"/>
      <c r="H44" s="130" t="s">
        <v>101</v>
      </c>
      <c r="I44" s="143"/>
      <c r="J44" s="144"/>
      <c r="K44" s="130" t="s">
        <v>101</v>
      </c>
      <c r="L44" s="143"/>
      <c r="M44" s="144"/>
      <c r="N44" s="130" t="s">
        <v>101</v>
      </c>
      <c r="O44" s="143"/>
      <c r="P44" s="144"/>
      <c r="Q44" s="130" t="s">
        <v>101</v>
      </c>
      <c r="R44" s="143"/>
      <c r="S44" s="144"/>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v>1</v>
      </c>
      <c r="F46" s="118"/>
      <c r="G46" s="118"/>
      <c r="H46" s="118">
        <v>1</v>
      </c>
      <c r="I46" s="118"/>
      <c r="J46" s="118"/>
      <c r="K46" s="118">
        <v>1</v>
      </c>
      <c r="L46" s="118"/>
      <c r="M46" s="118"/>
      <c r="N46" s="118">
        <v>1</v>
      </c>
      <c r="O46" s="118"/>
      <c r="P46" s="118"/>
      <c r="Q46" s="118">
        <v>1</v>
      </c>
      <c r="R46" s="118"/>
      <c r="S46" s="118"/>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102</v>
      </c>
      <c r="F48" s="167"/>
      <c r="G48" s="168"/>
      <c r="H48" s="41" t="s">
        <v>102</v>
      </c>
      <c r="I48" s="167"/>
      <c r="J48" s="168"/>
      <c r="K48" s="41" t="s">
        <v>102</v>
      </c>
      <c r="L48" s="167"/>
      <c r="M48" s="168"/>
      <c r="N48" s="41" t="s">
        <v>102</v>
      </c>
      <c r="O48" s="167"/>
      <c r="P48" s="168"/>
      <c r="Q48" s="41" t="s">
        <v>102</v>
      </c>
      <c r="R48" s="167"/>
      <c r="S48" s="168"/>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c r="F50" s="118"/>
      <c r="G50" s="118">
        <v>1</v>
      </c>
      <c r="H50" s="118"/>
      <c r="I50" s="118"/>
      <c r="J50" s="118">
        <v>1</v>
      </c>
      <c r="K50" s="118"/>
      <c r="L50" s="118"/>
      <c r="M50" s="118">
        <v>1</v>
      </c>
      <c r="N50" s="118"/>
      <c r="O50" s="118"/>
      <c r="P50" s="118">
        <v>1</v>
      </c>
      <c r="Q50" s="118"/>
      <c r="R50" s="118"/>
      <c r="S50" s="118">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0</v>
      </c>
      <c r="I51" s="152">
        <f t="shared" si="8"/>
        <v>0</v>
      </c>
      <c r="J51" s="152">
        <f t="shared" si="8"/>
        <v>1</v>
      </c>
      <c r="K51" s="152">
        <f t="shared" si="8"/>
        <v>0</v>
      </c>
      <c r="L51" s="152">
        <f t="shared" si="8"/>
        <v>0</v>
      </c>
      <c r="M51" s="152">
        <f t="shared" si="8"/>
        <v>1</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153" t="s">
        <v>57</v>
      </c>
      <c r="F52" s="154"/>
      <c r="G52" s="155"/>
      <c r="H52" s="153" t="s">
        <v>57</v>
      </c>
      <c r="I52" s="154"/>
      <c r="J52" s="155"/>
      <c r="K52" s="153" t="s">
        <v>105</v>
      </c>
      <c r="L52" s="154"/>
      <c r="M52" s="155"/>
      <c r="N52" s="153" t="s">
        <v>105</v>
      </c>
      <c r="O52" s="154"/>
      <c r="P52" s="155"/>
      <c r="Q52" s="153" t="s">
        <v>57</v>
      </c>
      <c r="R52" s="154"/>
      <c r="S52" s="155"/>
      <c r="T52" s="29"/>
    </row>
    <row r="53" spans="1:20" x14ac:dyDescent="0.25">
      <c r="E53" s="76">
        <f t="shared" ref="E53:S53" si="9">+E51+E47+E43+E34+E26+E17</f>
        <v>18</v>
      </c>
      <c r="F53" s="76">
        <f t="shared" si="9"/>
        <v>0</v>
      </c>
      <c r="G53" s="76">
        <f t="shared" si="9"/>
        <v>5</v>
      </c>
      <c r="H53" s="76">
        <f t="shared" si="9"/>
        <v>18</v>
      </c>
      <c r="I53" s="76">
        <f t="shared" si="9"/>
        <v>1</v>
      </c>
      <c r="J53" s="76">
        <f t="shared" si="9"/>
        <v>4</v>
      </c>
      <c r="K53" s="76">
        <f t="shared" si="9"/>
        <v>18</v>
      </c>
      <c r="L53" s="76">
        <f t="shared" si="9"/>
        <v>1</v>
      </c>
      <c r="M53" s="76">
        <f t="shared" si="9"/>
        <v>4</v>
      </c>
      <c r="N53" s="76">
        <f t="shared" si="9"/>
        <v>18</v>
      </c>
      <c r="O53" s="76">
        <f t="shared" si="9"/>
        <v>1</v>
      </c>
      <c r="P53" s="76">
        <f t="shared" si="9"/>
        <v>4</v>
      </c>
      <c r="Q53" s="76">
        <f t="shared" si="9"/>
        <v>14</v>
      </c>
      <c r="R53" s="76">
        <f t="shared" si="9"/>
        <v>1</v>
      </c>
      <c r="S53" s="76">
        <f t="shared" si="9"/>
        <v>8</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68</v>
      </c>
      <c r="F55" s="82">
        <f>+E55/$E$58</f>
        <v>0.7010309278350515</v>
      </c>
    </row>
    <row r="56" spans="1:20" x14ac:dyDescent="0.25">
      <c r="D56" s="80" t="s">
        <v>8</v>
      </c>
      <c r="E56" s="81">
        <f>+F53+I53+L53+O53+R53</f>
        <v>4</v>
      </c>
      <c r="F56" s="82">
        <f t="shared" ref="F56:F58" si="14">+E56/$E$58</f>
        <v>4.1237113402061855E-2</v>
      </c>
    </row>
    <row r="57" spans="1:20" x14ac:dyDescent="0.25">
      <c r="D57" s="80" t="s">
        <v>9</v>
      </c>
      <c r="E57" s="81">
        <f>+G53+J53+M53+P53+S53</f>
        <v>25</v>
      </c>
      <c r="F57" s="82">
        <f t="shared" si="14"/>
        <v>0.25773195876288657</v>
      </c>
    </row>
    <row r="58" spans="1:20" x14ac:dyDescent="0.25">
      <c r="E58" s="81">
        <f>SUM(E55:E57)</f>
        <v>97</v>
      </c>
      <c r="F58" s="82">
        <f t="shared" si="14"/>
        <v>1</v>
      </c>
    </row>
    <row r="60" spans="1:20" x14ac:dyDescent="0.25">
      <c r="D60" s="86" t="s">
        <v>48</v>
      </c>
      <c r="E60" s="87"/>
      <c r="F60" s="88">
        <f>+F55+F57</f>
        <v>0.95876288659793807</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21" priority="1" operator="notEqual">
      <formula>$T$11</formula>
    </cfRule>
  </conditionalFormatting>
  <conditionalFormatting sqref="E54:S54">
    <cfRule type="cellIs" dxfId="20"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L7" sqref="L7"/>
    </sheetView>
  </sheetViews>
  <sheetFormatPr baseColWidth="10" defaultColWidth="11.42578125" defaultRowHeight="15" x14ac:dyDescent="0.25"/>
  <cols>
    <col min="1" max="1" width="3.285156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6" style="83" customWidth="1"/>
    <col min="9" max="9" width="4.7109375" style="83" customWidth="1"/>
    <col min="10" max="10" width="4.85546875" style="83" customWidth="1"/>
    <col min="11" max="11" width="5.140625" style="84" customWidth="1"/>
    <col min="12" max="12" width="5" style="84" customWidth="1"/>
    <col min="13" max="13" width="4.28515625" style="84" customWidth="1"/>
    <col min="14" max="14" width="4.85546875" style="83" customWidth="1"/>
    <col min="15" max="15" width="4.42578125" style="83" customWidth="1"/>
    <col min="16" max="16" width="5.7109375" style="83" customWidth="1"/>
    <col min="17" max="17" width="4.5703125" style="83" customWidth="1"/>
    <col min="18" max="18" width="4.42578125" style="83" customWidth="1"/>
    <col min="19" max="19" width="5.14062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109</v>
      </c>
      <c r="D7" s="90"/>
      <c r="E7" s="90"/>
      <c r="F7" s="2"/>
      <c r="G7" s="2"/>
      <c r="H7" s="2"/>
      <c r="I7" s="2"/>
      <c r="J7" s="2"/>
      <c r="K7" s="2"/>
      <c r="L7" s="2"/>
      <c r="M7" s="2"/>
      <c r="N7" s="2"/>
      <c r="O7" s="2"/>
      <c r="P7" s="2"/>
      <c r="Q7" s="2"/>
      <c r="R7" s="2"/>
      <c r="S7" s="2"/>
      <c r="T7" s="19"/>
    </row>
    <row r="8" spans="1:20" ht="14.25" customHeight="1" x14ac:dyDescent="0.2">
      <c r="C8" s="91" t="s">
        <v>50</v>
      </c>
      <c r="D8" s="91"/>
      <c r="E8" s="91"/>
      <c r="F8" s="2"/>
      <c r="G8" s="2"/>
      <c r="H8" s="2"/>
      <c r="I8" s="2"/>
      <c r="J8" s="2"/>
      <c r="K8" s="2"/>
      <c r="L8" s="2"/>
      <c r="M8" s="2"/>
      <c r="N8" s="2"/>
      <c r="O8" s="2"/>
      <c r="P8" s="2"/>
      <c r="Q8" s="2"/>
      <c r="R8" s="2"/>
      <c r="S8" s="2"/>
      <c r="T8" s="19"/>
    </row>
    <row r="9" spans="1:20" ht="12.75" x14ac:dyDescent="0.2">
      <c r="C9" s="92" t="s">
        <v>110</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6">
        <v>10120746</v>
      </c>
      <c r="F11" s="137"/>
      <c r="G11" s="138"/>
      <c r="H11" s="139">
        <v>10109994</v>
      </c>
      <c r="I11" s="140"/>
      <c r="J11" s="141"/>
      <c r="K11" s="139">
        <v>70600655</v>
      </c>
      <c r="L11" s="140"/>
      <c r="M11" s="141"/>
      <c r="N11" s="139">
        <v>4453560</v>
      </c>
      <c r="O11" s="140"/>
      <c r="P11" s="141"/>
      <c r="Q11" s="139">
        <v>4383444</v>
      </c>
      <c r="R11" s="140"/>
      <c r="S11" s="141"/>
      <c r="T11" s="25">
        <v>5</v>
      </c>
    </row>
    <row r="12" spans="1:20" ht="3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33">
        <v>1</v>
      </c>
      <c r="F13" s="33"/>
      <c r="G13" s="33"/>
      <c r="H13" s="33">
        <v>1</v>
      </c>
      <c r="I13" s="33"/>
      <c r="J13" s="33"/>
      <c r="K13" s="33">
        <v>1</v>
      </c>
      <c r="L13" s="33"/>
      <c r="M13" s="33"/>
      <c r="N13" s="33">
        <v>1</v>
      </c>
      <c r="O13" s="33"/>
      <c r="P13" s="33"/>
      <c r="Q13" s="33">
        <v>1</v>
      </c>
      <c r="R13" s="33"/>
      <c r="S13" s="33"/>
      <c r="T13" s="29">
        <f>SUM(E13:S13)</f>
        <v>5</v>
      </c>
    </row>
    <row r="14" spans="1:20" ht="54" customHeight="1" x14ac:dyDescent="0.2">
      <c r="A14" s="1">
        <v>2</v>
      </c>
      <c r="B14" s="108"/>
      <c r="C14" s="109"/>
      <c r="D14" s="110" t="s">
        <v>12</v>
      </c>
      <c r="E14" s="33">
        <v>1</v>
      </c>
      <c r="F14" s="33"/>
      <c r="G14" s="33"/>
      <c r="H14" s="33">
        <v>1</v>
      </c>
      <c r="I14" s="33"/>
      <c r="J14" s="33"/>
      <c r="K14" s="33">
        <v>1</v>
      </c>
      <c r="L14" s="33"/>
      <c r="M14" s="33"/>
      <c r="N14" s="33">
        <v>1</v>
      </c>
      <c r="O14" s="33"/>
      <c r="P14" s="33"/>
      <c r="Q14" s="33">
        <v>1</v>
      </c>
      <c r="R14" s="33"/>
      <c r="S14" s="33"/>
      <c r="T14" s="29">
        <f>SUM(E14:S14)</f>
        <v>5</v>
      </c>
    </row>
    <row r="15" spans="1:20" ht="51" customHeight="1" x14ac:dyDescent="0.2">
      <c r="A15" s="1">
        <v>3</v>
      </c>
      <c r="B15" s="108"/>
      <c r="C15" s="109"/>
      <c r="D15" s="110" t="s">
        <v>13</v>
      </c>
      <c r="E15" s="33">
        <v>1</v>
      </c>
      <c r="F15" s="33"/>
      <c r="G15" s="33"/>
      <c r="H15" s="33">
        <v>1</v>
      </c>
      <c r="I15" s="33"/>
      <c r="J15" s="33"/>
      <c r="K15" s="33">
        <v>1</v>
      </c>
      <c r="L15" s="33"/>
      <c r="M15" s="33"/>
      <c r="N15" s="33">
        <v>1</v>
      </c>
      <c r="O15" s="33"/>
      <c r="P15" s="33"/>
      <c r="Q15" s="33">
        <v>1</v>
      </c>
      <c r="R15" s="33"/>
      <c r="S15" s="33"/>
      <c r="T15" s="29">
        <f>SUM(E15:S15)</f>
        <v>5</v>
      </c>
    </row>
    <row r="16" spans="1:20" ht="38.25" customHeight="1" x14ac:dyDescent="0.2">
      <c r="A16" s="1">
        <v>4</v>
      </c>
      <c r="B16" s="108"/>
      <c r="C16" s="109"/>
      <c r="D16" s="106" t="s">
        <v>14</v>
      </c>
      <c r="E16" s="37">
        <v>1</v>
      </c>
      <c r="F16" s="37"/>
      <c r="G16" s="37"/>
      <c r="H16" s="37">
        <v>1</v>
      </c>
      <c r="I16" s="37"/>
      <c r="J16" s="37"/>
      <c r="K16" s="37">
        <v>1</v>
      </c>
      <c r="L16" s="37"/>
      <c r="M16" s="37"/>
      <c r="N16" s="37">
        <v>1</v>
      </c>
      <c r="O16" s="37"/>
      <c r="P16" s="37"/>
      <c r="Q16" s="37">
        <v>1</v>
      </c>
      <c r="R16" s="37"/>
      <c r="S16" s="37"/>
      <c r="T16" s="29">
        <f>SUM(E16:S16)</f>
        <v>5</v>
      </c>
    </row>
    <row r="17" spans="1:20" ht="18" customHeight="1" x14ac:dyDescent="0.2">
      <c r="B17" s="108"/>
      <c r="C17" s="109"/>
      <c r="D17" s="112" t="s">
        <v>15</v>
      </c>
      <c r="E17" s="39">
        <f>SUM(E13:E16)</f>
        <v>4</v>
      </c>
      <c r="F17" s="39">
        <f t="shared" ref="F17:S17" si="0">SUM(F13:F16)</f>
        <v>0</v>
      </c>
      <c r="G17" s="39">
        <f t="shared" si="0"/>
        <v>0</v>
      </c>
      <c r="H17" s="39">
        <f t="shared" si="0"/>
        <v>4</v>
      </c>
      <c r="I17" s="39">
        <f t="shared" si="0"/>
        <v>0</v>
      </c>
      <c r="J17" s="39">
        <f t="shared" si="0"/>
        <v>0</v>
      </c>
      <c r="K17" s="39">
        <f t="shared" si="0"/>
        <v>4</v>
      </c>
      <c r="L17" s="39">
        <f t="shared" si="0"/>
        <v>0</v>
      </c>
      <c r="M17" s="39">
        <f t="shared" si="0"/>
        <v>0</v>
      </c>
      <c r="N17" s="39">
        <f t="shared" si="0"/>
        <v>4</v>
      </c>
      <c r="O17" s="39">
        <f t="shared" si="0"/>
        <v>0</v>
      </c>
      <c r="P17" s="39">
        <f t="shared" si="0"/>
        <v>0</v>
      </c>
      <c r="Q17" s="39">
        <f t="shared" si="0"/>
        <v>4</v>
      </c>
      <c r="R17" s="39">
        <f t="shared" si="0"/>
        <v>0</v>
      </c>
      <c r="S17" s="39">
        <f t="shared" si="0"/>
        <v>0</v>
      </c>
      <c r="T17" s="29">
        <f>SUM(E17:S17)</f>
        <v>20</v>
      </c>
    </row>
    <row r="18" spans="1:20" ht="37.5" customHeight="1" x14ac:dyDescent="0.2">
      <c r="B18" s="108"/>
      <c r="C18" s="109"/>
      <c r="D18" s="114" t="s">
        <v>16</v>
      </c>
      <c r="E18" s="41" t="s">
        <v>111</v>
      </c>
      <c r="F18" s="42"/>
      <c r="G18" s="43"/>
      <c r="H18" s="41" t="s">
        <v>111</v>
      </c>
      <c r="I18" s="42"/>
      <c r="J18" s="43"/>
      <c r="K18" s="41" t="s">
        <v>111</v>
      </c>
      <c r="L18" s="42"/>
      <c r="M18" s="43"/>
      <c r="N18" s="41" t="s">
        <v>111</v>
      </c>
      <c r="O18" s="42"/>
      <c r="P18" s="43"/>
      <c r="Q18" s="41" t="s">
        <v>111</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49"/>
      <c r="F20" s="49">
        <v>1</v>
      </c>
      <c r="G20" s="49"/>
      <c r="H20" s="49"/>
      <c r="I20" s="49">
        <v>1</v>
      </c>
      <c r="J20" s="49"/>
      <c r="K20" s="49"/>
      <c r="L20" s="49">
        <v>1</v>
      </c>
      <c r="M20" s="49"/>
      <c r="N20" s="49"/>
      <c r="O20" s="49">
        <v>1</v>
      </c>
      <c r="P20" s="49"/>
      <c r="Q20" s="49"/>
      <c r="R20" s="49">
        <v>1</v>
      </c>
      <c r="S20" s="49"/>
      <c r="T20" s="29">
        <f t="shared" ref="T20:T26" si="1">SUM(E20:S20)</f>
        <v>5</v>
      </c>
    </row>
    <row r="21" spans="1:20" ht="81" customHeight="1" x14ac:dyDescent="0.2">
      <c r="A21" s="1">
        <v>2</v>
      </c>
      <c r="B21" s="108"/>
      <c r="C21" s="109"/>
      <c r="D21" s="117" t="s">
        <v>20</v>
      </c>
      <c r="E21" s="52"/>
      <c r="F21" s="52">
        <v>1</v>
      </c>
      <c r="G21" s="52"/>
      <c r="H21" s="52"/>
      <c r="I21" s="52">
        <v>1</v>
      </c>
      <c r="J21" s="52"/>
      <c r="K21" s="52"/>
      <c r="L21" s="52">
        <v>1</v>
      </c>
      <c r="M21" s="52"/>
      <c r="N21" s="52"/>
      <c r="O21" s="52">
        <v>1</v>
      </c>
      <c r="P21" s="52"/>
      <c r="Q21" s="52"/>
      <c r="R21" s="52">
        <v>1</v>
      </c>
      <c r="S21" s="52"/>
      <c r="T21" s="29">
        <f t="shared" si="1"/>
        <v>5</v>
      </c>
    </row>
    <row r="22" spans="1:20" ht="50.25" customHeight="1" x14ac:dyDescent="0.2">
      <c r="A22" s="1">
        <v>3</v>
      </c>
      <c r="B22" s="108"/>
      <c r="C22" s="109"/>
      <c r="D22" s="117" t="s">
        <v>21</v>
      </c>
      <c r="E22" s="52">
        <v>1</v>
      </c>
      <c r="F22" s="52"/>
      <c r="G22" s="52"/>
      <c r="H22" s="52">
        <v>1</v>
      </c>
      <c r="I22" s="52"/>
      <c r="J22" s="52"/>
      <c r="K22" s="52">
        <v>1</v>
      </c>
      <c r="L22" s="52"/>
      <c r="M22" s="52"/>
      <c r="N22" s="52">
        <v>1</v>
      </c>
      <c r="O22" s="52"/>
      <c r="P22" s="52"/>
      <c r="Q22" s="52">
        <v>1</v>
      </c>
      <c r="R22" s="52"/>
      <c r="S22" s="52"/>
      <c r="T22" s="29">
        <f t="shared" si="1"/>
        <v>5</v>
      </c>
    </row>
    <row r="23" spans="1:20" ht="50.25" customHeight="1" x14ac:dyDescent="0.2">
      <c r="A23" s="1">
        <v>4</v>
      </c>
      <c r="B23" s="108"/>
      <c r="C23" s="109"/>
      <c r="D23" s="117" t="s">
        <v>22</v>
      </c>
      <c r="E23" s="52"/>
      <c r="F23" s="52">
        <v>1</v>
      </c>
      <c r="G23" s="52"/>
      <c r="H23" s="52"/>
      <c r="I23" s="52">
        <v>1</v>
      </c>
      <c r="J23" s="52"/>
      <c r="K23" s="52"/>
      <c r="L23" s="52">
        <v>1</v>
      </c>
      <c r="M23" s="52"/>
      <c r="N23" s="52"/>
      <c r="O23" s="52">
        <v>1</v>
      </c>
      <c r="P23" s="52"/>
      <c r="Q23" s="52"/>
      <c r="R23" s="52">
        <v>1</v>
      </c>
      <c r="S23" s="52"/>
      <c r="T23" s="29">
        <f t="shared" si="1"/>
        <v>5</v>
      </c>
    </row>
    <row r="24" spans="1:20" ht="52.5" customHeight="1" x14ac:dyDescent="0.2">
      <c r="A24" s="1">
        <v>5</v>
      </c>
      <c r="B24" s="108"/>
      <c r="C24" s="109"/>
      <c r="D24" s="117" t="s">
        <v>23</v>
      </c>
      <c r="E24" s="52">
        <v>1</v>
      </c>
      <c r="F24" s="52"/>
      <c r="G24" s="52"/>
      <c r="H24" s="52">
        <v>1</v>
      </c>
      <c r="I24" s="52"/>
      <c r="J24" s="52"/>
      <c r="K24" s="52">
        <v>1</v>
      </c>
      <c r="L24" s="52"/>
      <c r="M24" s="52"/>
      <c r="N24" s="52">
        <v>1</v>
      </c>
      <c r="O24" s="52"/>
      <c r="P24" s="52"/>
      <c r="Q24" s="52">
        <v>1</v>
      </c>
      <c r="R24" s="52"/>
      <c r="S24" s="52"/>
      <c r="T24" s="29">
        <f t="shared" si="1"/>
        <v>5</v>
      </c>
    </row>
    <row r="25" spans="1:20" ht="56.25" customHeight="1" x14ac:dyDescent="0.2">
      <c r="A25" s="1">
        <v>6</v>
      </c>
      <c r="B25" s="108"/>
      <c r="C25" s="109"/>
      <c r="D25" s="117" t="s">
        <v>24</v>
      </c>
      <c r="E25" s="52"/>
      <c r="F25" s="52"/>
      <c r="G25" s="52">
        <v>1</v>
      </c>
      <c r="H25" s="52"/>
      <c r="I25" s="52"/>
      <c r="J25" s="52">
        <v>1</v>
      </c>
      <c r="K25" s="52"/>
      <c r="L25" s="52"/>
      <c r="M25" s="52">
        <v>1</v>
      </c>
      <c r="N25" s="52"/>
      <c r="O25" s="52"/>
      <c r="P25" s="52">
        <v>1</v>
      </c>
      <c r="Q25" s="52"/>
      <c r="R25" s="52"/>
      <c r="S25" s="52">
        <v>1</v>
      </c>
      <c r="T25" s="29">
        <f t="shared" si="1"/>
        <v>5</v>
      </c>
    </row>
    <row r="26" spans="1:20" ht="18" customHeight="1" x14ac:dyDescent="0.2">
      <c r="B26" s="108"/>
      <c r="C26" s="109"/>
      <c r="D26" s="112" t="s">
        <v>15</v>
      </c>
      <c r="E26" s="39">
        <f>SUM(E20:E25)</f>
        <v>2</v>
      </c>
      <c r="F26" s="39">
        <f t="shared" ref="F26:S26" si="2">SUM(F20:F25)</f>
        <v>3</v>
      </c>
      <c r="G26" s="39">
        <f t="shared" si="2"/>
        <v>1</v>
      </c>
      <c r="H26" s="39">
        <f t="shared" si="2"/>
        <v>2</v>
      </c>
      <c r="I26" s="39">
        <f t="shared" si="2"/>
        <v>3</v>
      </c>
      <c r="J26" s="39">
        <f t="shared" si="2"/>
        <v>1</v>
      </c>
      <c r="K26" s="39">
        <f t="shared" si="2"/>
        <v>2</v>
      </c>
      <c r="L26" s="39">
        <f t="shared" si="2"/>
        <v>3</v>
      </c>
      <c r="M26" s="39">
        <f t="shared" si="2"/>
        <v>1</v>
      </c>
      <c r="N26" s="39">
        <f t="shared" si="2"/>
        <v>2</v>
      </c>
      <c r="O26" s="39">
        <f t="shared" si="2"/>
        <v>3</v>
      </c>
      <c r="P26" s="39">
        <f t="shared" si="2"/>
        <v>1</v>
      </c>
      <c r="Q26" s="39">
        <f t="shared" si="2"/>
        <v>2</v>
      </c>
      <c r="R26" s="39">
        <f t="shared" si="2"/>
        <v>3</v>
      </c>
      <c r="S26" s="39">
        <f t="shared" si="2"/>
        <v>1</v>
      </c>
      <c r="T26" s="29">
        <f t="shared" si="1"/>
        <v>30</v>
      </c>
    </row>
    <row r="27" spans="1:20" ht="37.5" customHeight="1" x14ac:dyDescent="0.2">
      <c r="B27" s="108"/>
      <c r="C27" s="109"/>
      <c r="D27" s="114" t="s">
        <v>16</v>
      </c>
      <c r="E27" s="53" t="s">
        <v>112</v>
      </c>
      <c r="F27" s="54"/>
      <c r="G27" s="55"/>
      <c r="H27" s="53" t="s">
        <v>112</v>
      </c>
      <c r="I27" s="54"/>
      <c r="J27" s="55"/>
      <c r="K27" s="53" t="s">
        <v>112</v>
      </c>
      <c r="L27" s="54"/>
      <c r="M27" s="55"/>
      <c r="N27" s="53" t="s">
        <v>112</v>
      </c>
      <c r="O27" s="54"/>
      <c r="P27" s="55"/>
      <c r="Q27" s="53" t="s">
        <v>112</v>
      </c>
      <c r="R27" s="54"/>
      <c r="S27" s="55"/>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33"/>
      <c r="F29" s="33">
        <v>1</v>
      </c>
      <c r="G29" s="33"/>
      <c r="H29" s="33"/>
      <c r="I29" s="33">
        <v>1</v>
      </c>
      <c r="J29" s="33"/>
      <c r="K29" s="33"/>
      <c r="L29" s="33">
        <v>1</v>
      </c>
      <c r="M29" s="33"/>
      <c r="N29" s="33"/>
      <c r="O29" s="33">
        <v>1</v>
      </c>
      <c r="P29" s="33"/>
      <c r="Q29" s="33"/>
      <c r="R29" s="33">
        <v>1</v>
      </c>
      <c r="S29" s="33"/>
      <c r="T29" s="29">
        <f t="shared" ref="T29:T34" si="3">SUM(E29:S29)</f>
        <v>5</v>
      </c>
    </row>
    <row r="30" spans="1:20" ht="48.75" customHeight="1" x14ac:dyDescent="0.2">
      <c r="A30" s="1">
        <v>2</v>
      </c>
      <c r="B30" s="108"/>
      <c r="C30" s="109"/>
      <c r="D30" s="123" t="s">
        <v>28</v>
      </c>
      <c r="E30" s="33"/>
      <c r="F30" s="33">
        <v>1</v>
      </c>
      <c r="G30" s="33"/>
      <c r="H30" s="33"/>
      <c r="I30" s="33">
        <v>1</v>
      </c>
      <c r="J30" s="33"/>
      <c r="K30" s="33"/>
      <c r="L30" s="33">
        <v>1</v>
      </c>
      <c r="M30" s="33"/>
      <c r="N30" s="33"/>
      <c r="O30" s="33">
        <v>1</v>
      </c>
      <c r="P30" s="33"/>
      <c r="Q30" s="33"/>
      <c r="R30" s="33">
        <v>1</v>
      </c>
      <c r="S30" s="33"/>
      <c r="T30" s="29">
        <f t="shared" si="3"/>
        <v>5</v>
      </c>
    </row>
    <row r="31" spans="1:20" ht="62.25" customHeight="1" x14ac:dyDescent="0.2">
      <c r="A31" s="1">
        <v>3</v>
      </c>
      <c r="B31" s="108"/>
      <c r="C31" s="109"/>
      <c r="D31" s="123" t="s">
        <v>29</v>
      </c>
      <c r="E31" s="33"/>
      <c r="F31" s="33">
        <v>1</v>
      </c>
      <c r="G31" s="33"/>
      <c r="H31" s="33"/>
      <c r="I31" s="33">
        <v>1</v>
      </c>
      <c r="J31" s="33"/>
      <c r="K31" s="33"/>
      <c r="L31" s="33">
        <v>1</v>
      </c>
      <c r="M31" s="33"/>
      <c r="N31" s="33"/>
      <c r="O31" s="33">
        <v>1</v>
      </c>
      <c r="P31" s="33"/>
      <c r="Q31" s="33"/>
      <c r="R31" s="33">
        <v>1</v>
      </c>
      <c r="S31" s="33"/>
      <c r="T31" s="29">
        <f t="shared" si="3"/>
        <v>5</v>
      </c>
    </row>
    <row r="32" spans="1:20" ht="41.25" customHeight="1" x14ac:dyDescent="0.2">
      <c r="A32" s="1">
        <v>4</v>
      </c>
      <c r="B32" s="108"/>
      <c r="C32" s="109"/>
      <c r="D32" s="123" t="s">
        <v>30</v>
      </c>
      <c r="E32" s="33"/>
      <c r="F32" s="33">
        <v>1</v>
      </c>
      <c r="G32" s="33"/>
      <c r="H32" s="33"/>
      <c r="I32" s="33">
        <v>1</v>
      </c>
      <c r="J32" s="33"/>
      <c r="K32" s="33"/>
      <c r="L32" s="33">
        <v>1</v>
      </c>
      <c r="M32" s="33"/>
      <c r="N32" s="33"/>
      <c r="O32" s="33">
        <v>1</v>
      </c>
      <c r="P32" s="33"/>
      <c r="Q32" s="33"/>
      <c r="R32" s="33">
        <v>1</v>
      </c>
      <c r="S32" s="33"/>
      <c r="T32" s="29">
        <f t="shared" si="3"/>
        <v>5</v>
      </c>
    </row>
    <row r="33" spans="1:20" ht="61.5" customHeight="1" x14ac:dyDescent="0.2">
      <c r="A33" s="1">
        <v>5</v>
      </c>
      <c r="B33" s="108"/>
      <c r="C33" s="109"/>
      <c r="D33" s="123" t="s">
        <v>63</v>
      </c>
      <c r="E33" s="33">
        <v>1</v>
      </c>
      <c r="F33" s="33"/>
      <c r="G33" s="33"/>
      <c r="H33" s="33">
        <v>1</v>
      </c>
      <c r="I33" s="33"/>
      <c r="J33" s="33"/>
      <c r="K33" s="33">
        <v>1</v>
      </c>
      <c r="L33" s="33"/>
      <c r="M33" s="33"/>
      <c r="N33" s="33">
        <v>1</v>
      </c>
      <c r="O33" s="33"/>
      <c r="P33" s="33"/>
      <c r="Q33" s="33">
        <v>1</v>
      </c>
      <c r="R33" s="33"/>
      <c r="S33" s="33"/>
      <c r="T33" s="29">
        <f t="shared" si="3"/>
        <v>5</v>
      </c>
    </row>
    <row r="34" spans="1:20" ht="18" customHeight="1" x14ac:dyDescent="0.2">
      <c r="B34" s="108"/>
      <c r="C34" s="109"/>
      <c r="D34" s="112" t="s">
        <v>15</v>
      </c>
      <c r="E34" s="39">
        <f>SUM(E29:E33)</f>
        <v>1</v>
      </c>
      <c r="F34" s="39">
        <f t="shared" ref="F34:S34" si="4">SUM(F29:F33)</f>
        <v>4</v>
      </c>
      <c r="G34" s="39">
        <f t="shared" si="4"/>
        <v>0</v>
      </c>
      <c r="H34" s="39">
        <f t="shared" si="4"/>
        <v>1</v>
      </c>
      <c r="I34" s="39">
        <f t="shared" si="4"/>
        <v>4</v>
      </c>
      <c r="J34" s="39">
        <f t="shared" si="4"/>
        <v>0</v>
      </c>
      <c r="K34" s="39">
        <f t="shared" si="4"/>
        <v>1</v>
      </c>
      <c r="L34" s="39">
        <f t="shared" si="4"/>
        <v>4</v>
      </c>
      <c r="M34" s="39">
        <f t="shared" si="4"/>
        <v>0</v>
      </c>
      <c r="N34" s="39">
        <f t="shared" si="4"/>
        <v>1</v>
      </c>
      <c r="O34" s="39">
        <f t="shared" si="4"/>
        <v>4</v>
      </c>
      <c r="P34" s="39">
        <f t="shared" si="4"/>
        <v>0</v>
      </c>
      <c r="Q34" s="39">
        <f t="shared" si="4"/>
        <v>1</v>
      </c>
      <c r="R34" s="39">
        <f t="shared" si="4"/>
        <v>4</v>
      </c>
      <c r="S34" s="39">
        <f t="shared" si="4"/>
        <v>0</v>
      </c>
      <c r="T34" s="29">
        <f t="shared" si="3"/>
        <v>25</v>
      </c>
    </row>
    <row r="35" spans="1:20" ht="37.5" customHeight="1" x14ac:dyDescent="0.2">
      <c r="B35" s="108"/>
      <c r="C35" s="109"/>
      <c r="D35" s="114" t="s">
        <v>16</v>
      </c>
      <c r="E35" s="161" t="s">
        <v>113</v>
      </c>
      <c r="F35" s="162"/>
      <c r="G35" s="163"/>
      <c r="H35" s="161" t="s">
        <v>113</v>
      </c>
      <c r="I35" s="162"/>
      <c r="J35" s="163"/>
      <c r="K35" s="161" t="s">
        <v>113</v>
      </c>
      <c r="L35" s="162"/>
      <c r="M35" s="163"/>
      <c r="N35" s="161" t="s">
        <v>113</v>
      </c>
      <c r="O35" s="162"/>
      <c r="P35" s="163"/>
      <c r="Q35" s="161" t="s">
        <v>113</v>
      </c>
      <c r="R35" s="162"/>
      <c r="S35" s="163"/>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60"/>
      <c r="F37" s="61">
        <v>1</v>
      </c>
      <c r="G37" s="62"/>
      <c r="H37" s="60">
        <v>1</v>
      </c>
      <c r="I37" s="61"/>
      <c r="J37" s="62"/>
      <c r="K37" s="60"/>
      <c r="L37" s="61">
        <v>1</v>
      </c>
      <c r="M37" s="62"/>
      <c r="N37" s="60"/>
      <c r="O37" s="61">
        <v>1</v>
      </c>
      <c r="P37" s="62"/>
      <c r="Q37" s="60"/>
      <c r="R37" s="61">
        <v>1</v>
      </c>
      <c r="S37" s="62"/>
      <c r="T37" s="29">
        <f t="shared" ref="T37:T43" si="5">SUM(E37:S37)</f>
        <v>5</v>
      </c>
    </row>
    <row r="38" spans="1:20" ht="57" customHeight="1" x14ac:dyDescent="0.2">
      <c r="A38" s="1">
        <v>2</v>
      </c>
      <c r="B38" s="108"/>
      <c r="C38" s="109"/>
      <c r="D38" s="123" t="s">
        <v>35</v>
      </c>
      <c r="E38" s="49"/>
      <c r="F38" s="49"/>
      <c r="G38" s="49">
        <v>1</v>
      </c>
      <c r="H38" s="49">
        <v>1</v>
      </c>
      <c r="I38" s="49"/>
      <c r="J38" s="49"/>
      <c r="K38" s="49"/>
      <c r="L38" s="49">
        <v>1</v>
      </c>
      <c r="M38" s="49"/>
      <c r="N38" s="49">
        <v>1</v>
      </c>
      <c r="O38" s="49"/>
      <c r="P38" s="49"/>
      <c r="Q38" s="49">
        <v>1</v>
      </c>
      <c r="R38" s="49"/>
      <c r="S38" s="49"/>
      <c r="T38" s="29">
        <f t="shared" si="5"/>
        <v>5</v>
      </c>
    </row>
    <row r="39" spans="1:20" ht="78.75" customHeight="1" x14ac:dyDescent="0.2">
      <c r="A39" s="1">
        <v>3</v>
      </c>
      <c r="B39" s="108"/>
      <c r="C39" s="109"/>
      <c r="D39" s="123" t="s">
        <v>65</v>
      </c>
      <c r="E39" s="63"/>
      <c r="F39" s="63"/>
      <c r="G39" s="63">
        <v>1</v>
      </c>
      <c r="H39" s="63">
        <v>1</v>
      </c>
      <c r="I39" s="63"/>
      <c r="J39" s="63"/>
      <c r="K39" s="63">
        <v>1</v>
      </c>
      <c r="L39" s="63"/>
      <c r="M39" s="63"/>
      <c r="N39" s="63">
        <v>1</v>
      </c>
      <c r="O39" s="63"/>
      <c r="P39" s="63"/>
      <c r="Q39" s="63">
        <v>1</v>
      </c>
      <c r="R39" s="63"/>
      <c r="S39" s="63"/>
      <c r="T39" s="29">
        <f t="shared" si="5"/>
        <v>5</v>
      </c>
    </row>
    <row r="40" spans="1:20" ht="70.5" customHeight="1" x14ac:dyDescent="0.2">
      <c r="A40" s="1">
        <v>4</v>
      </c>
      <c r="B40" s="108"/>
      <c r="C40" s="109"/>
      <c r="D40" s="123" t="s">
        <v>37</v>
      </c>
      <c r="E40" s="63"/>
      <c r="F40" s="63">
        <v>1</v>
      </c>
      <c r="G40" s="63"/>
      <c r="H40" s="63"/>
      <c r="I40" s="63">
        <v>1</v>
      </c>
      <c r="J40" s="63"/>
      <c r="K40" s="63"/>
      <c r="L40" s="63">
        <v>1</v>
      </c>
      <c r="M40" s="63"/>
      <c r="N40" s="63"/>
      <c r="O40" s="63">
        <v>1</v>
      </c>
      <c r="P40" s="63"/>
      <c r="Q40" s="63"/>
      <c r="R40" s="63">
        <v>1</v>
      </c>
      <c r="S40" s="63"/>
      <c r="T40" s="29">
        <f t="shared" si="5"/>
        <v>5</v>
      </c>
    </row>
    <row r="41" spans="1:20" ht="87.75" customHeight="1" x14ac:dyDescent="0.2">
      <c r="A41" s="1">
        <v>5</v>
      </c>
      <c r="B41" s="108"/>
      <c r="C41" s="109"/>
      <c r="D41" s="123" t="s">
        <v>38</v>
      </c>
      <c r="E41" s="63"/>
      <c r="F41" s="63">
        <v>1</v>
      </c>
      <c r="G41" s="63"/>
      <c r="H41" s="63"/>
      <c r="I41" s="63">
        <v>1</v>
      </c>
      <c r="J41" s="63"/>
      <c r="K41" s="63"/>
      <c r="L41" s="63">
        <v>1</v>
      </c>
      <c r="M41" s="63"/>
      <c r="N41" s="63"/>
      <c r="O41" s="63">
        <v>1</v>
      </c>
      <c r="P41" s="63"/>
      <c r="Q41" s="63"/>
      <c r="R41" s="63">
        <v>1</v>
      </c>
      <c r="S41" s="63"/>
      <c r="T41" s="29">
        <f t="shared" si="5"/>
        <v>5</v>
      </c>
    </row>
    <row r="42" spans="1:20" ht="66.75" customHeight="1" x14ac:dyDescent="0.2">
      <c r="A42" s="1">
        <v>6</v>
      </c>
      <c r="B42" s="108"/>
      <c r="C42" s="109"/>
      <c r="D42" s="123" t="s">
        <v>39</v>
      </c>
      <c r="E42" s="63"/>
      <c r="F42" s="63">
        <v>1</v>
      </c>
      <c r="G42" s="63"/>
      <c r="H42" s="63"/>
      <c r="I42" s="63">
        <v>1</v>
      </c>
      <c r="J42" s="63"/>
      <c r="K42" s="63"/>
      <c r="L42" s="63">
        <v>1</v>
      </c>
      <c r="M42" s="63"/>
      <c r="N42" s="63"/>
      <c r="O42" s="63">
        <v>1</v>
      </c>
      <c r="P42" s="63"/>
      <c r="Q42" s="63"/>
      <c r="R42" s="63">
        <v>1</v>
      </c>
      <c r="S42" s="63"/>
      <c r="T42" s="29">
        <f t="shared" si="5"/>
        <v>5</v>
      </c>
    </row>
    <row r="43" spans="1:20" ht="18" customHeight="1" x14ac:dyDescent="0.2">
      <c r="B43" s="108"/>
      <c r="C43" s="109"/>
      <c r="D43" s="112" t="s">
        <v>15</v>
      </c>
      <c r="E43" s="64">
        <f>SUM(E37:E42)</f>
        <v>0</v>
      </c>
      <c r="F43" s="64">
        <f t="shared" ref="F43:S43" si="6">SUM(F37:F42)</f>
        <v>4</v>
      </c>
      <c r="G43" s="64">
        <f t="shared" si="6"/>
        <v>2</v>
      </c>
      <c r="H43" s="64">
        <f t="shared" si="6"/>
        <v>3</v>
      </c>
      <c r="I43" s="64">
        <f t="shared" si="6"/>
        <v>3</v>
      </c>
      <c r="J43" s="64">
        <f t="shared" si="6"/>
        <v>0</v>
      </c>
      <c r="K43" s="64">
        <f t="shared" si="6"/>
        <v>1</v>
      </c>
      <c r="L43" s="64">
        <f t="shared" si="6"/>
        <v>5</v>
      </c>
      <c r="M43" s="64">
        <f t="shared" si="6"/>
        <v>0</v>
      </c>
      <c r="N43" s="64">
        <f t="shared" si="6"/>
        <v>2</v>
      </c>
      <c r="O43" s="64">
        <f t="shared" si="6"/>
        <v>4</v>
      </c>
      <c r="P43" s="64">
        <f t="shared" si="6"/>
        <v>0</v>
      </c>
      <c r="Q43" s="64">
        <f t="shared" si="6"/>
        <v>2</v>
      </c>
      <c r="R43" s="64">
        <f t="shared" si="6"/>
        <v>4</v>
      </c>
      <c r="S43" s="64">
        <f t="shared" si="6"/>
        <v>0</v>
      </c>
      <c r="T43" s="65">
        <f t="shared" si="5"/>
        <v>30</v>
      </c>
    </row>
    <row r="44" spans="1:20" ht="37.5" customHeight="1" x14ac:dyDescent="0.2">
      <c r="B44" s="108"/>
      <c r="C44" s="109"/>
      <c r="D44" s="114" t="s">
        <v>16</v>
      </c>
      <c r="E44" s="66" t="s">
        <v>114</v>
      </c>
      <c r="F44" s="67"/>
      <c r="G44" s="68"/>
      <c r="H44" s="66" t="s">
        <v>114</v>
      </c>
      <c r="I44" s="67"/>
      <c r="J44" s="68"/>
      <c r="K44" s="66" t="s">
        <v>114</v>
      </c>
      <c r="L44" s="67"/>
      <c r="M44" s="68"/>
      <c r="N44" s="66" t="s">
        <v>114</v>
      </c>
      <c r="O44" s="67"/>
      <c r="P44" s="68"/>
      <c r="Q44" s="66" t="s">
        <v>114</v>
      </c>
      <c r="R44" s="67"/>
      <c r="S44" s="68"/>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18"/>
      <c r="F46" s="118">
        <v>1</v>
      </c>
      <c r="G46" s="118"/>
      <c r="H46" s="118"/>
      <c r="I46" s="118">
        <v>1</v>
      </c>
      <c r="J46" s="118"/>
      <c r="K46" s="118"/>
      <c r="L46" s="118">
        <v>1</v>
      </c>
      <c r="M46" s="118"/>
      <c r="N46" s="118"/>
      <c r="O46" s="118">
        <v>1</v>
      </c>
      <c r="P46" s="118"/>
      <c r="Q46" s="118"/>
      <c r="R46" s="118">
        <v>1</v>
      </c>
      <c r="S46" s="118"/>
      <c r="T46" s="29">
        <f>SUM(E46:S46)</f>
        <v>5</v>
      </c>
    </row>
    <row r="47" spans="1:20" ht="18" customHeight="1" x14ac:dyDescent="0.2">
      <c r="B47" s="108"/>
      <c r="C47" s="109"/>
      <c r="D47" s="112" t="s">
        <v>15</v>
      </c>
      <c r="E47" s="152">
        <f>+E46</f>
        <v>0</v>
      </c>
      <c r="F47" s="152">
        <f t="shared" ref="F47:S47" si="7">+F46</f>
        <v>1</v>
      </c>
      <c r="G47" s="152">
        <f t="shared" si="7"/>
        <v>0</v>
      </c>
      <c r="H47" s="152">
        <f t="shared" si="7"/>
        <v>0</v>
      </c>
      <c r="I47" s="152">
        <f t="shared" si="7"/>
        <v>1</v>
      </c>
      <c r="J47" s="152">
        <f t="shared" si="7"/>
        <v>0</v>
      </c>
      <c r="K47" s="152">
        <f t="shared" si="7"/>
        <v>0</v>
      </c>
      <c r="L47" s="152">
        <f t="shared" si="7"/>
        <v>1</v>
      </c>
      <c r="M47" s="152">
        <f t="shared" si="7"/>
        <v>0</v>
      </c>
      <c r="N47" s="152">
        <f t="shared" si="7"/>
        <v>0</v>
      </c>
      <c r="O47" s="152">
        <f t="shared" si="7"/>
        <v>1</v>
      </c>
      <c r="P47" s="152">
        <f t="shared" si="7"/>
        <v>0</v>
      </c>
      <c r="Q47" s="152">
        <f t="shared" si="7"/>
        <v>0</v>
      </c>
      <c r="R47" s="152">
        <f t="shared" si="7"/>
        <v>1</v>
      </c>
      <c r="S47" s="152">
        <f t="shared" si="7"/>
        <v>0</v>
      </c>
      <c r="T47" s="70">
        <f>SUM(E47:S47)</f>
        <v>5</v>
      </c>
    </row>
    <row r="48" spans="1:20" ht="44.25" customHeight="1" x14ac:dyDescent="0.2">
      <c r="B48" s="108"/>
      <c r="C48" s="109"/>
      <c r="D48" s="114" t="s">
        <v>16</v>
      </c>
      <c r="E48" s="41" t="s">
        <v>115</v>
      </c>
      <c r="F48" s="42"/>
      <c r="G48" s="43"/>
      <c r="H48" s="41" t="s">
        <v>115</v>
      </c>
      <c r="I48" s="42"/>
      <c r="J48" s="43"/>
      <c r="K48" s="41" t="s">
        <v>115</v>
      </c>
      <c r="L48" s="42"/>
      <c r="M48" s="43"/>
      <c r="N48" s="41" t="s">
        <v>115</v>
      </c>
      <c r="O48" s="42"/>
      <c r="P48" s="43"/>
      <c r="Q48" s="41" t="s">
        <v>115</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18"/>
      <c r="F50" s="118"/>
      <c r="G50" s="118">
        <v>1</v>
      </c>
      <c r="H50" s="118"/>
      <c r="I50" s="118"/>
      <c r="J50" s="118">
        <v>1</v>
      </c>
      <c r="K50" s="118"/>
      <c r="L50" s="118"/>
      <c r="M50" s="118">
        <v>1</v>
      </c>
      <c r="N50" s="118"/>
      <c r="O50" s="118"/>
      <c r="P50" s="118">
        <v>1</v>
      </c>
      <c r="Q50" s="118"/>
      <c r="R50" s="118"/>
      <c r="S50" s="118">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0</v>
      </c>
      <c r="I51" s="152">
        <f t="shared" si="8"/>
        <v>0</v>
      </c>
      <c r="J51" s="152">
        <f t="shared" si="8"/>
        <v>1</v>
      </c>
      <c r="K51" s="152">
        <f t="shared" si="8"/>
        <v>0</v>
      </c>
      <c r="L51" s="152">
        <f t="shared" si="8"/>
        <v>0</v>
      </c>
      <c r="M51" s="152">
        <f t="shared" si="8"/>
        <v>1</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73" t="s">
        <v>116</v>
      </c>
      <c r="F52" s="74"/>
      <c r="G52" s="75"/>
      <c r="H52" s="73" t="s">
        <v>116</v>
      </c>
      <c r="I52" s="74"/>
      <c r="J52" s="75"/>
      <c r="K52" s="73" t="s">
        <v>116</v>
      </c>
      <c r="L52" s="74"/>
      <c r="M52" s="75"/>
      <c r="N52" s="73" t="s">
        <v>116</v>
      </c>
      <c r="O52" s="74"/>
      <c r="P52" s="75"/>
      <c r="Q52" s="73" t="s">
        <v>116</v>
      </c>
      <c r="R52" s="74"/>
      <c r="S52" s="75"/>
      <c r="T52" s="29"/>
    </row>
    <row r="53" spans="1:20" x14ac:dyDescent="0.25">
      <c r="E53" s="76">
        <f t="shared" ref="E53:S53" si="9">+E51+E47+E43+E34+E26+E17</f>
        <v>7</v>
      </c>
      <c r="F53" s="76">
        <f t="shared" si="9"/>
        <v>12</v>
      </c>
      <c r="G53" s="76">
        <f t="shared" si="9"/>
        <v>4</v>
      </c>
      <c r="H53" s="76">
        <f t="shared" si="9"/>
        <v>10</v>
      </c>
      <c r="I53" s="76">
        <f t="shared" si="9"/>
        <v>11</v>
      </c>
      <c r="J53" s="76">
        <f t="shared" si="9"/>
        <v>2</v>
      </c>
      <c r="K53" s="76">
        <f t="shared" si="9"/>
        <v>8</v>
      </c>
      <c r="L53" s="76">
        <f t="shared" si="9"/>
        <v>13</v>
      </c>
      <c r="M53" s="76">
        <f t="shared" si="9"/>
        <v>2</v>
      </c>
      <c r="N53" s="76">
        <f t="shared" si="9"/>
        <v>9</v>
      </c>
      <c r="O53" s="76">
        <f t="shared" si="9"/>
        <v>12</v>
      </c>
      <c r="P53" s="76">
        <f t="shared" si="9"/>
        <v>2</v>
      </c>
      <c r="Q53" s="76">
        <f t="shared" si="9"/>
        <v>9</v>
      </c>
      <c r="R53" s="76">
        <f t="shared" si="9"/>
        <v>12</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36</v>
      </c>
      <c r="F55" s="82">
        <f>+E55/$E$58</f>
        <v>0.33333333333333331</v>
      </c>
    </row>
    <row r="56" spans="1:20" x14ac:dyDescent="0.25">
      <c r="D56" s="80" t="s">
        <v>8</v>
      </c>
      <c r="E56" s="81">
        <f>+F53+I53+L53+O53+R53</f>
        <v>60</v>
      </c>
      <c r="F56" s="82">
        <f t="shared" ref="F56:F58" si="14">+E56/$E$58</f>
        <v>0.55555555555555558</v>
      </c>
    </row>
    <row r="57" spans="1:20" x14ac:dyDescent="0.25">
      <c r="D57" s="80" t="s">
        <v>9</v>
      </c>
      <c r="E57" s="81">
        <f>+G53+J53+M53+P53+S53</f>
        <v>12</v>
      </c>
      <c r="F57" s="82">
        <f t="shared" si="14"/>
        <v>0.1111111111111111</v>
      </c>
    </row>
    <row r="58" spans="1:20" x14ac:dyDescent="0.25">
      <c r="E58" s="81">
        <f>SUM(E55:E57)</f>
        <v>108</v>
      </c>
      <c r="F58" s="82">
        <f t="shared" si="14"/>
        <v>1</v>
      </c>
    </row>
    <row r="60" spans="1:20" x14ac:dyDescent="0.25">
      <c r="D60" s="86" t="s">
        <v>48</v>
      </c>
      <c r="E60" s="87"/>
      <c r="F60" s="88">
        <f>+F55+F57</f>
        <v>0.44444444444444442</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9" priority="1" operator="notEqual">
      <formula>$T$11</formula>
    </cfRule>
  </conditionalFormatting>
  <conditionalFormatting sqref="E54:S54">
    <cfRule type="cellIs" dxfId="18"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N9" sqref="N9"/>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4.140625" style="84" customWidth="1"/>
    <col min="12" max="12" width="4.7109375" style="84" customWidth="1"/>
    <col min="13" max="13" width="4.42578125" style="84" customWidth="1"/>
    <col min="14" max="14" width="4.85546875" style="83" customWidth="1"/>
    <col min="15" max="15" width="4.42578125" style="83" customWidth="1"/>
    <col min="16" max="16" width="5.7109375" style="83" customWidth="1"/>
    <col min="17" max="17" width="3.85546875" style="83" customWidth="1"/>
    <col min="18" max="18" width="5" style="83" customWidth="1"/>
    <col min="19" max="19" width="4.710937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117</v>
      </c>
      <c r="D7" s="90"/>
      <c r="E7" s="90"/>
      <c r="F7" s="2"/>
      <c r="G7" s="2"/>
      <c r="H7" s="2"/>
      <c r="I7" s="2"/>
      <c r="J7" s="2"/>
      <c r="K7" s="2"/>
      <c r="L7" s="2"/>
      <c r="M7" s="2"/>
      <c r="N7" s="2"/>
      <c r="O7" s="2"/>
      <c r="P7" s="2"/>
      <c r="Q7" s="2"/>
      <c r="R7" s="2"/>
      <c r="S7" s="2"/>
      <c r="T7" s="19"/>
    </row>
    <row r="8" spans="1:20" ht="14.25" customHeight="1" x14ac:dyDescent="0.2">
      <c r="C8" s="91" t="s">
        <v>118</v>
      </c>
      <c r="D8" s="91"/>
      <c r="E8" s="91"/>
      <c r="F8" s="2"/>
      <c r="G8" s="2"/>
      <c r="H8" s="2"/>
      <c r="I8" s="2"/>
      <c r="J8" s="2"/>
      <c r="K8" s="2"/>
      <c r="L8" s="2"/>
      <c r="M8" s="2"/>
      <c r="N8" s="2"/>
      <c r="O8" s="2"/>
      <c r="P8" s="2"/>
      <c r="Q8" s="2"/>
      <c r="R8" s="2"/>
      <c r="S8" s="2"/>
      <c r="T8" s="19"/>
    </row>
    <row r="9" spans="1:20" ht="12.75" x14ac:dyDescent="0.2">
      <c r="C9" s="92" t="s">
        <v>119</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139">
        <v>10223147</v>
      </c>
      <c r="F11" s="140"/>
      <c r="G11" s="141"/>
      <c r="H11" s="139">
        <v>19248425</v>
      </c>
      <c r="I11" s="140"/>
      <c r="J11" s="141"/>
      <c r="K11" s="139">
        <v>4382632</v>
      </c>
      <c r="L11" s="140"/>
      <c r="M11" s="141"/>
      <c r="N11" s="139">
        <v>10198501</v>
      </c>
      <c r="O11" s="140"/>
      <c r="P11" s="141"/>
      <c r="Q11" s="139">
        <v>4602462</v>
      </c>
      <c r="R11" s="140"/>
      <c r="S11" s="141"/>
      <c r="T11" s="25">
        <v>5</v>
      </c>
    </row>
    <row r="12" spans="1:20" ht="3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69">
        <v>1</v>
      </c>
      <c r="F13" s="169"/>
      <c r="G13" s="169"/>
      <c r="H13" s="169">
        <v>1</v>
      </c>
      <c r="I13" s="169"/>
      <c r="J13" s="169"/>
      <c r="K13" s="169">
        <v>1</v>
      </c>
      <c r="L13" s="169"/>
      <c r="M13" s="169"/>
      <c r="N13" s="169">
        <v>1</v>
      </c>
      <c r="O13" s="169"/>
      <c r="P13" s="169"/>
      <c r="Q13" s="169">
        <v>1</v>
      </c>
      <c r="R13" s="169"/>
      <c r="S13" s="169"/>
      <c r="T13" s="29">
        <f>SUM(E13:S13)</f>
        <v>5</v>
      </c>
    </row>
    <row r="14" spans="1:20" ht="54" customHeight="1" x14ac:dyDescent="0.2">
      <c r="A14" s="1">
        <v>2</v>
      </c>
      <c r="B14" s="108"/>
      <c r="C14" s="109"/>
      <c r="D14" s="110" t="s">
        <v>12</v>
      </c>
      <c r="E14" s="169">
        <v>1</v>
      </c>
      <c r="F14" s="169"/>
      <c r="G14" s="169"/>
      <c r="H14" s="169">
        <v>1</v>
      </c>
      <c r="I14" s="169"/>
      <c r="J14" s="169"/>
      <c r="K14" s="169">
        <v>1</v>
      </c>
      <c r="L14" s="169"/>
      <c r="M14" s="169"/>
      <c r="N14" s="169">
        <v>1</v>
      </c>
      <c r="O14" s="169"/>
      <c r="P14" s="169"/>
      <c r="Q14" s="169">
        <v>1</v>
      </c>
      <c r="R14" s="169"/>
      <c r="S14" s="169"/>
      <c r="T14" s="29">
        <f>SUM(E14:S14)</f>
        <v>5</v>
      </c>
    </row>
    <row r="15" spans="1:20" ht="51" customHeight="1" x14ac:dyDescent="0.2">
      <c r="A15" s="1">
        <v>3</v>
      </c>
      <c r="B15" s="108"/>
      <c r="C15" s="109"/>
      <c r="D15" s="110" t="s">
        <v>13</v>
      </c>
      <c r="E15" s="169">
        <v>1</v>
      </c>
      <c r="F15" s="169"/>
      <c r="G15" s="169"/>
      <c r="H15" s="169">
        <v>1</v>
      </c>
      <c r="I15" s="169"/>
      <c r="J15" s="169"/>
      <c r="K15" s="169">
        <v>1</v>
      </c>
      <c r="L15" s="169"/>
      <c r="M15" s="169"/>
      <c r="N15" s="169">
        <v>1</v>
      </c>
      <c r="O15" s="169"/>
      <c r="P15" s="169"/>
      <c r="Q15" s="169">
        <v>1</v>
      </c>
      <c r="R15" s="169"/>
      <c r="S15" s="169"/>
      <c r="T15" s="29">
        <f>SUM(E15:S15)</f>
        <v>5</v>
      </c>
    </row>
    <row r="16" spans="1:20" ht="38.25" customHeight="1" x14ac:dyDescent="0.2">
      <c r="A16" s="1">
        <v>4</v>
      </c>
      <c r="B16" s="108"/>
      <c r="C16" s="109"/>
      <c r="D16" s="106" t="s">
        <v>14</v>
      </c>
      <c r="E16" s="169">
        <v>1</v>
      </c>
      <c r="F16" s="169"/>
      <c r="G16" s="169"/>
      <c r="H16" s="169">
        <v>1</v>
      </c>
      <c r="I16" s="169"/>
      <c r="J16" s="169"/>
      <c r="K16" s="169">
        <v>1</v>
      </c>
      <c r="L16" s="169"/>
      <c r="M16" s="169"/>
      <c r="N16" s="169">
        <v>1</v>
      </c>
      <c r="O16" s="169"/>
      <c r="P16" s="169"/>
      <c r="Q16" s="169">
        <v>1</v>
      </c>
      <c r="R16" s="169"/>
      <c r="S16" s="169"/>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170" t="s">
        <v>120</v>
      </c>
      <c r="F18" s="167"/>
      <c r="G18" s="168"/>
      <c r="H18" s="170" t="s">
        <v>120</v>
      </c>
      <c r="I18" s="167"/>
      <c r="J18" s="168"/>
      <c r="K18" s="170" t="s">
        <v>120</v>
      </c>
      <c r="L18" s="167"/>
      <c r="M18" s="168"/>
      <c r="N18" s="170" t="s">
        <v>120</v>
      </c>
      <c r="O18" s="167"/>
      <c r="P18" s="168"/>
      <c r="Q18" s="170" t="s">
        <v>120</v>
      </c>
      <c r="R18" s="167"/>
      <c r="S18" s="168"/>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121</v>
      </c>
      <c r="E20" s="49">
        <v>1</v>
      </c>
      <c r="F20" s="49"/>
      <c r="G20" s="49"/>
      <c r="H20" s="49">
        <v>1</v>
      </c>
      <c r="I20" s="49"/>
      <c r="J20" s="49"/>
      <c r="K20" s="49">
        <v>1</v>
      </c>
      <c r="L20" s="49"/>
      <c r="M20" s="49"/>
      <c r="N20" s="49">
        <v>1</v>
      </c>
      <c r="O20" s="49"/>
      <c r="P20" s="49"/>
      <c r="Q20" s="49">
        <v>1</v>
      </c>
      <c r="R20" s="49"/>
      <c r="S20" s="49"/>
      <c r="T20" s="29">
        <f t="shared" ref="T20:T26" si="1">SUM(E20:S20)</f>
        <v>5</v>
      </c>
    </row>
    <row r="21" spans="1:20" ht="81" customHeight="1" x14ac:dyDescent="0.2">
      <c r="A21" s="1">
        <v>2</v>
      </c>
      <c r="B21" s="108"/>
      <c r="C21" s="109"/>
      <c r="D21" s="117" t="s">
        <v>20</v>
      </c>
      <c r="E21" s="119"/>
      <c r="F21" s="119">
        <v>1</v>
      </c>
      <c r="G21" s="119"/>
      <c r="H21" s="119"/>
      <c r="I21" s="119">
        <v>1</v>
      </c>
      <c r="J21" s="119"/>
      <c r="K21" s="119"/>
      <c r="L21" s="119">
        <v>1</v>
      </c>
      <c r="M21" s="119"/>
      <c r="N21" s="119"/>
      <c r="O21" s="119">
        <v>1</v>
      </c>
      <c r="P21" s="119"/>
      <c r="Q21" s="119"/>
      <c r="R21" s="119">
        <v>1</v>
      </c>
      <c r="S21" s="119"/>
      <c r="T21" s="29">
        <f t="shared" si="1"/>
        <v>5</v>
      </c>
    </row>
    <row r="22" spans="1:20" ht="50.25" customHeight="1" x14ac:dyDescent="0.2">
      <c r="A22" s="1">
        <v>3</v>
      </c>
      <c r="B22" s="108"/>
      <c r="C22" s="109"/>
      <c r="D22" s="117" t="s">
        <v>21</v>
      </c>
      <c r="E22" s="119">
        <v>1</v>
      </c>
      <c r="F22" s="119"/>
      <c r="G22" s="119"/>
      <c r="H22" s="119">
        <v>1</v>
      </c>
      <c r="I22" s="119"/>
      <c r="J22" s="119"/>
      <c r="K22" s="119">
        <v>1</v>
      </c>
      <c r="L22" s="119"/>
      <c r="M22" s="119"/>
      <c r="N22" s="119">
        <v>1</v>
      </c>
      <c r="O22" s="119"/>
      <c r="P22" s="119"/>
      <c r="Q22" s="119">
        <v>1</v>
      </c>
      <c r="R22" s="119"/>
      <c r="S22" s="119"/>
      <c r="T22" s="29">
        <f t="shared" si="1"/>
        <v>5</v>
      </c>
    </row>
    <row r="23" spans="1:20" ht="50.25" customHeight="1" x14ac:dyDescent="0.2">
      <c r="A23" s="1">
        <v>4</v>
      </c>
      <c r="B23" s="108"/>
      <c r="C23" s="109"/>
      <c r="D23" s="117" t="s">
        <v>22</v>
      </c>
      <c r="E23" s="119">
        <v>1</v>
      </c>
      <c r="F23" s="119"/>
      <c r="G23" s="119"/>
      <c r="H23" s="119">
        <v>1</v>
      </c>
      <c r="I23" s="119"/>
      <c r="J23" s="119"/>
      <c r="K23" s="119">
        <v>1</v>
      </c>
      <c r="L23" s="119"/>
      <c r="M23" s="119"/>
      <c r="N23" s="119">
        <v>1</v>
      </c>
      <c r="O23" s="119"/>
      <c r="P23" s="119"/>
      <c r="Q23" s="119">
        <v>1</v>
      </c>
      <c r="R23" s="119"/>
      <c r="S23" s="119"/>
      <c r="T23" s="29">
        <f t="shared" si="1"/>
        <v>5</v>
      </c>
    </row>
    <row r="24" spans="1:20" ht="52.5" customHeight="1" x14ac:dyDescent="0.2">
      <c r="A24" s="1">
        <v>5</v>
      </c>
      <c r="B24" s="108"/>
      <c r="C24" s="109"/>
      <c r="D24" s="117" t="s">
        <v>23</v>
      </c>
      <c r="E24" s="119">
        <v>1</v>
      </c>
      <c r="F24" s="119"/>
      <c r="G24" s="119"/>
      <c r="H24" s="119">
        <v>1</v>
      </c>
      <c r="I24" s="119"/>
      <c r="J24" s="119"/>
      <c r="K24" s="119">
        <v>1</v>
      </c>
      <c r="L24" s="119"/>
      <c r="M24" s="119"/>
      <c r="N24" s="119">
        <v>1</v>
      </c>
      <c r="O24" s="119"/>
      <c r="P24" s="119"/>
      <c r="Q24" s="119">
        <v>1</v>
      </c>
      <c r="R24" s="119"/>
      <c r="S24" s="119"/>
      <c r="T24" s="29">
        <f t="shared" si="1"/>
        <v>5</v>
      </c>
    </row>
    <row r="25" spans="1:20" ht="56.25" customHeight="1" x14ac:dyDescent="0.2">
      <c r="A25" s="1">
        <v>6</v>
      </c>
      <c r="B25" s="108"/>
      <c r="C25" s="109"/>
      <c r="D25" s="117" t="s">
        <v>24</v>
      </c>
      <c r="E25" s="119">
        <v>1</v>
      </c>
      <c r="F25" s="119"/>
      <c r="G25" s="119"/>
      <c r="H25" s="119">
        <v>1</v>
      </c>
      <c r="I25" s="119"/>
      <c r="J25" s="119"/>
      <c r="K25" s="119">
        <v>1</v>
      </c>
      <c r="L25" s="119"/>
      <c r="M25" s="119"/>
      <c r="N25" s="119">
        <v>1</v>
      </c>
      <c r="O25" s="119"/>
      <c r="P25" s="119"/>
      <c r="Q25" s="119">
        <v>1</v>
      </c>
      <c r="R25" s="119"/>
      <c r="S25" s="119"/>
      <c r="T25" s="29">
        <f t="shared" si="1"/>
        <v>5</v>
      </c>
    </row>
    <row r="26" spans="1:20" ht="18" customHeight="1" x14ac:dyDescent="0.2">
      <c r="B26" s="108"/>
      <c r="C26" s="109"/>
      <c r="D26" s="112" t="s">
        <v>15</v>
      </c>
      <c r="E26" s="142">
        <f>SUM(E20:E25)</f>
        <v>5</v>
      </c>
      <c r="F26" s="142">
        <f t="shared" ref="F26:S26" si="2">SUM(F20:F25)</f>
        <v>1</v>
      </c>
      <c r="G26" s="142">
        <f t="shared" si="2"/>
        <v>0</v>
      </c>
      <c r="H26" s="142">
        <f t="shared" si="2"/>
        <v>5</v>
      </c>
      <c r="I26" s="142">
        <f t="shared" si="2"/>
        <v>1</v>
      </c>
      <c r="J26" s="142">
        <f t="shared" si="2"/>
        <v>0</v>
      </c>
      <c r="K26" s="142">
        <f t="shared" si="2"/>
        <v>5</v>
      </c>
      <c r="L26" s="142">
        <f t="shared" si="2"/>
        <v>1</v>
      </c>
      <c r="M26" s="142">
        <f t="shared" si="2"/>
        <v>0</v>
      </c>
      <c r="N26" s="142">
        <f t="shared" si="2"/>
        <v>5</v>
      </c>
      <c r="O26" s="142">
        <f t="shared" si="2"/>
        <v>1</v>
      </c>
      <c r="P26" s="142">
        <f t="shared" si="2"/>
        <v>0</v>
      </c>
      <c r="Q26" s="142">
        <f t="shared" si="2"/>
        <v>5</v>
      </c>
      <c r="R26" s="142">
        <f t="shared" si="2"/>
        <v>1</v>
      </c>
      <c r="S26" s="142">
        <f t="shared" si="2"/>
        <v>0</v>
      </c>
      <c r="T26" s="29">
        <f t="shared" si="1"/>
        <v>30</v>
      </c>
    </row>
    <row r="27" spans="1:20" ht="37.5" customHeight="1" x14ac:dyDescent="0.2">
      <c r="B27" s="108"/>
      <c r="C27" s="109"/>
      <c r="D27" s="114" t="s">
        <v>16</v>
      </c>
      <c r="E27" s="120" t="s">
        <v>122</v>
      </c>
      <c r="F27" s="121"/>
      <c r="G27" s="122"/>
      <c r="H27" s="120" t="s">
        <v>122</v>
      </c>
      <c r="I27" s="121"/>
      <c r="J27" s="122"/>
      <c r="K27" s="120" t="s">
        <v>122</v>
      </c>
      <c r="L27" s="121"/>
      <c r="M27" s="122"/>
      <c r="N27" s="120" t="s">
        <v>122</v>
      </c>
      <c r="O27" s="121"/>
      <c r="P27" s="122"/>
      <c r="Q27" s="120" t="s">
        <v>122</v>
      </c>
      <c r="R27" s="121"/>
      <c r="S27" s="122"/>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71">
        <v>1</v>
      </c>
      <c r="F29" s="171"/>
      <c r="G29" s="171"/>
      <c r="H29" s="171">
        <v>1</v>
      </c>
      <c r="I29" s="171"/>
      <c r="J29" s="171"/>
      <c r="K29" s="171">
        <v>1</v>
      </c>
      <c r="L29" s="171"/>
      <c r="M29" s="171"/>
      <c r="N29" s="171">
        <v>1</v>
      </c>
      <c r="O29" s="171"/>
      <c r="P29" s="171"/>
      <c r="Q29" s="171">
        <v>1</v>
      </c>
      <c r="R29" s="171"/>
      <c r="S29" s="171"/>
      <c r="T29" s="29">
        <f t="shared" ref="T29:T34" si="3">SUM(E29:S29)</f>
        <v>5</v>
      </c>
    </row>
    <row r="30" spans="1:20" ht="48.75" customHeight="1" x14ac:dyDescent="0.2">
      <c r="A30" s="1">
        <v>2</v>
      </c>
      <c r="B30" s="108"/>
      <c r="C30" s="109"/>
      <c r="D30" s="123" t="s">
        <v>123</v>
      </c>
      <c r="E30" s="171"/>
      <c r="F30" s="171"/>
      <c r="G30" s="171">
        <v>1</v>
      </c>
      <c r="H30" s="171"/>
      <c r="I30" s="171"/>
      <c r="J30" s="171">
        <v>1</v>
      </c>
      <c r="K30" s="171"/>
      <c r="L30" s="171"/>
      <c r="M30" s="171">
        <v>1</v>
      </c>
      <c r="N30" s="171"/>
      <c r="O30" s="171"/>
      <c r="P30" s="171">
        <v>1</v>
      </c>
      <c r="Q30" s="171"/>
      <c r="R30" s="171"/>
      <c r="S30" s="171">
        <v>1</v>
      </c>
      <c r="T30" s="29">
        <f t="shared" si="3"/>
        <v>5</v>
      </c>
    </row>
    <row r="31" spans="1:20" ht="62.25" customHeight="1" x14ac:dyDescent="0.2">
      <c r="A31" s="1">
        <v>3</v>
      </c>
      <c r="B31" s="108"/>
      <c r="C31" s="109"/>
      <c r="D31" s="123" t="s">
        <v>124</v>
      </c>
      <c r="E31" s="171"/>
      <c r="F31" s="171"/>
      <c r="G31" s="171">
        <v>1</v>
      </c>
      <c r="H31" s="171"/>
      <c r="I31" s="171"/>
      <c r="J31" s="171">
        <v>1</v>
      </c>
      <c r="K31" s="171"/>
      <c r="L31" s="171"/>
      <c r="M31" s="171">
        <v>1</v>
      </c>
      <c r="N31" s="171"/>
      <c r="O31" s="171"/>
      <c r="P31" s="171">
        <v>1</v>
      </c>
      <c r="Q31" s="171"/>
      <c r="R31" s="171"/>
      <c r="S31" s="171">
        <v>1</v>
      </c>
      <c r="T31" s="29">
        <f t="shared" si="3"/>
        <v>5</v>
      </c>
    </row>
    <row r="32" spans="1:20" ht="41.25" customHeight="1" x14ac:dyDescent="0.2">
      <c r="A32" s="1">
        <v>4</v>
      </c>
      <c r="B32" s="108"/>
      <c r="C32" s="109"/>
      <c r="D32" s="123" t="s">
        <v>30</v>
      </c>
      <c r="E32" s="171"/>
      <c r="F32" s="171">
        <v>1</v>
      </c>
      <c r="G32" s="171"/>
      <c r="H32" s="171"/>
      <c r="I32" s="171">
        <v>1</v>
      </c>
      <c r="J32" s="171"/>
      <c r="K32" s="171"/>
      <c r="L32" s="171">
        <v>1</v>
      </c>
      <c r="M32" s="171"/>
      <c r="N32" s="171"/>
      <c r="O32" s="171">
        <v>1</v>
      </c>
      <c r="P32" s="171"/>
      <c r="Q32" s="171"/>
      <c r="R32" s="171">
        <v>1</v>
      </c>
      <c r="S32" s="171"/>
      <c r="T32" s="29">
        <f t="shared" si="3"/>
        <v>5</v>
      </c>
    </row>
    <row r="33" spans="1:20" ht="61.5" customHeight="1" x14ac:dyDescent="0.2">
      <c r="A33" s="1">
        <v>5</v>
      </c>
      <c r="B33" s="108"/>
      <c r="C33" s="109"/>
      <c r="D33" s="123" t="s">
        <v>54</v>
      </c>
      <c r="E33" s="171">
        <v>1</v>
      </c>
      <c r="F33" s="171"/>
      <c r="G33" s="171"/>
      <c r="H33" s="171">
        <v>1</v>
      </c>
      <c r="I33" s="171"/>
      <c r="J33" s="171"/>
      <c r="K33" s="171">
        <v>1</v>
      </c>
      <c r="L33" s="171"/>
      <c r="M33" s="171"/>
      <c r="N33" s="171">
        <v>1</v>
      </c>
      <c r="O33" s="171"/>
      <c r="P33" s="171"/>
      <c r="Q33" s="171">
        <v>1</v>
      </c>
      <c r="R33" s="171"/>
      <c r="S33" s="171"/>
      <c r="T33" s="29">
        <f t="shared" si="3"/>
        <v>5</v>
      </c>
    </row>
    <row r="34" spans="1:20" ht="18" customHeight="1" x14ac:dyDescent="0.2">
      <c r="B34" s="108"/>
      <c r="C34" s="109"/>
      <c r="D34" s="112" t="s">
        <v>15</v>
      </c>
      <c r="E34" s="142">
        <f>SUM(E29:E33)</f>
        <v>2</v>
      </c>
      <c r="F34" s="142">
        <f t="shared" ref="F34:S34" si="4">SUM(F29:F33)</f>
        <v>1</v>
      </c>
      <c r="G34" s="142">
        <f t="shared" si="4"/>
        <v>2</v>
      </c>
      <c r="H34" s="142">
        <f t="shared" si="4"/>
        <v>2</v>
      </c>
      <c r="I34" s="142">
        <f t="shared" si="4"/>
        <v>1</v>
      </c>
      <c r="J34" s="142">
        <f t="shared" si="4"/>
        <v>2</v>
      </c>
      <c r="K34" s="142">
        <f t="shared" si="4"/>
        <v>2</v>
      </c>
      <c r="L34" s="142">
        <f t="shared" si="4"/>
        <v>1</v>
      </c>
      <c r="M34" s="142">
        <f t="shared" si="4"/>
        <v>2</v>
      </c>
      <c r="N34" s="142">
        <f t="shared" si="4"/>
        <v>2</v>
      </c>
      <c r="O34" s="142">
        <f t="shared" si="4"/>
        <v>1</v>
      </c>
      <c r="P34" s="142">
        <f t="shared" si="4"/>
        <v>2</v>
      </c>
      <c r="Q34" s="142">
        <f t="shared" si="4"/>
        <v>2</v>
      </c>
      <c r="R34" s="142">
        <f t="shared" si="4"/>
        <v>1</v>
      </c>
      <c r="S34" s="142">
        <f t="shared" si="4"/>
        <v>2</v>
      </c>
      <c r="T34" s="29">
        <f t="shared" si="3"/>
        <v>25</v>
      </c>
    </row>
    <row r="35" spans="1:20" ht="37.5" customHeight="1" x14ac:dyDescent="0.2">
      <c r="B35" s="108"/>
      <c r="C35" s="109"/>
      <c r="D35" s="114" t="s">
        <v>16</v>
      </c>
      <c r="E35" s="124" t="s">
        <v>125</v>
      </c>
      <c r="F35" s="125"/>
      <c r="G35" s="126"/>
      <c r="H35" s="124" t="s">
        <v>126</v>
      </c>
      <c r="I35" s="145"/>
      <c r="J35" s="146"/>
      <c r="K35" s="124" t="s">
        <v>126</v>
      </c>
      <c r="L35" s="145"/>
      <c r="M35" s="146"/>
      <c r="N35" s="124" t="s">
        <v>126</v>
      </c>
      <c r="O35" s="145"/>
      <c r="P35" s="146"/>
      <c r="Q35" s="124" t="s">
        <v>126</v>
      </c>
      <c r="R35" s="145"/>
      <c r="S35" s="14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60">
        <v>1</v>
      </c>
      <c r="F37" s="61"/>
      <c r="G37" s="62"/>
      <c r="H37" s="60">
        <v>1</v>
      </c>
      <c r="I37" s="61"/>
      <c r="J37" s="62"/>
      <c r="K37" s="60">
        <v>1</v>
      </c>
      <c r="L37" s="61"/>
      <c r="M37" s="62"/>
      <c r="N37" s="60">
        <v>1</v>
      </c>
      <c r="O37" s="61"/>
      <c r="P37" s="62"/>
      <c r="Q37" s="60">
        <v>1</v>
      </c>
      <c r="R37" s="61"/>
      <c r="S37" s="62"/>
      <c r="T37" s="29">
        <f t="shared" ref="T37:T43" si="5">SUM(E37:S37)</f>
        <v>5</v>
      </c>
    </row>
    <row r="38" spans="1:20" ht="57" customHeight="1" x14ac:dyDescent="0.2">
      <c r="A38" s="1">
        <v>2</v>
      </c>
      <c r="B38" s="108"/>
      <c r="C38" s="109"/>
      <c r="D38" s="123" t="s">
        <v>127</v>
      </c>
      <c r="E38" s="49">
        <v>1</v>
      </c>
      <c r="F38" s="49"/>
      <c r="G38" s="49"/>
      <c r="H38" s="49">
        <v>1</v>
      </c>
      <c r="I38" s="49"/>
      <c r="J38" s="49"/>
      <c r="K38" s="49">
        <v>1</v>
      </c>
      <c r="L38" s="49"/>
      <c r="M38" s="49"/>
      <c r="N38" s="49">
        <v>1</v>
      </c>
      <c r="O38" s="49"/>
      <c r="P38" s="49"/>
      <c r="Q38" s="49">
        <v>1</v>
      </c>
      <c r="R38" s="49"/>
      <c r="S38" s="49"/>
      <c r="T38" s="29">
        <f t="shared" si="5"/>
        <v>5</v>
      </c>
    </row>
    <row r="39" spans="1:20" ht="78.75" customHeight="1" x14ac:dyDescent="0.2">
      <c r="A39" s="1">
        <v>3</v>
      </c>
      <c r="B39" s="108"/>
      <c r="C39" s="109"/>
      <c r="D39" s="123" t="s">
        <v>55</v>
      </c>
      <c r="E39" s="172">
        <v>1</v>
      </c>
      <c r="F39" s="172"/>
      <c r="G39" s="172"/>
      <c r="H39" s="172">
        <v>1</v>
      </c>
      <c r="I39" s="172"/>
      <c r="J39" s="172"/>
      <c r="K39" s="172">
        <v>1</v>
      </c>
      <c r="L39" s="172"/>
      <c r="M39" s="172"/>
      <c r="N39" s="172">
        <v>1</v>
      </c>
      <c r="O39" s="172"/>
      <c r="P39" s="172"/>
      <c r="Q39" s="172">
        <v>1</v>
      </c>
      <c r="R39" s="172"/>
      <c r="S39" s="172"/>
      <c r="T39" s="29">
        <f t="shared" si="5"/>
        <v>5</v>
      </c>
    </row>
    <row r="40" spans="1:20" ht="70.5" customHeight="1" x14ac:dyDescent="0.2">
      <c r="A40" s="1">
        <v>4</v>
      </c>
      <c r="B40" s="108"/>
      <c r="C40" s="109"/>
      <c r="D40" s="123" t="s">
        <v>128</v>
      </c>
      <c r="E40" s="172"/>
      <c r="F40" s="172">
        <v>1</v>
      </c>
      <c r="G40" s="172"/>
      <c r="H40" s="172"/>
      <c r="I40" s="172">
        <v>1</v>
      </c>
      <c r="J40" s="172"/>
      <c r="K40" s="172"/>
      <c r="L40" s="172">
        <v>1</v>
      </c>
      <c r="M40" s="172"/>
      <c r="N40" s="172"/>
      <c r="O40" s="172">
        <v>1</v>
      </c>
      <c r="P40" s="172"/>
      <c r="Q40" s="172"/>
      <c r="R40" s="172">
        <v>1</v>
      </c>
      <c r="S40" s="172"/>
      <c r="T40" s="29">
        <f t="shared" si="5"/>
        <v>5</v>
      </c>
    </row>
    <row r="41" spans="1:20" ht="87.75" customHeight="1" x14ac:dyDescent="0.2">
      <c r="A41" s="1">
        <v>5</v>
      </c>
      <c r="B41" s="108"/>
      <c r="C41" s="109"/>
      <c r="D41" s="123" t="s">
        <v>129</v>
      </c>
      <c r="E41" s="172"/>
      <c r="F41" s="172">
        <v>1</v>
      </c>
      <c r="G41" s="172"/>
      <c r="H41" s="172"/>
      <c r="I41" s="172">
        <v>1</v>
      </c>
      <c r="J41" s="172"/>
      <c r="K41" s="172"/>
      <c r="L41" s="172">
        <v>1</v>
      </c>
      <c r="M41" s="172"/>
      <c r="N41" s="172"/>
      <c r="O41" s="172">
        <v>1</v>
      </c>
      <c r="P41" s="172"/>
      <c r="Q41" s="172"/>
      <c r="R41" s="172">
        <v>1</v>
      </c>
      <c r="S41" s="172"/>
      <c r="T41" s="29">
        <f t="shared" si="5"/>
        <v>5</v>
      </c>
    </row>
    <row r="42" spans="1:20" ht="66.75" customHeight="1" x14ac:dyDescent="0.2">
      <c r="A42" s="1">
        <v>6</v>
      </c>
      <c r="B42" s="108"/>
      <c r="C42" s="109"/>
      <c r="D42" s="123" t="s">
        <v>39</v>
      </c>
      <c r="E42" s="172"/>
      <c r="F42" s="172">
        <v>1</v>
      </c>
      <c r="G42" s="172"/>
      <c r="H42" s="172"/>
      <c r="I42" s="172">
        <v>1</v>
      </c>
      <c r="J42" s="172"/>
      <c r="K42" s="172"/>
      <c r="L42" s="172">
        <v>1</v>
      </c>
      <c r="M42" s="172"/>
      <c r="N42" s="172"/>
      <c r="O42" s="172">
        <v>1</v>
      </c>
      <c r="P42" s="172"/>
      <c r="Q42" s="172"/>
      <c r="R42" s="172">
        <v>1</v>
      </c>
      <c r="S42" s="172"/>
      <c r="T42" s="29">
        <f t="shared" si="5"/>
        <v>5</v>
      </c>
    </row>
    <row r="43" spans="1:20" ht="18" customHeight="1" x14ac:dyDescent="0.2">
      <c r="B43" s="108"/>
      <c r="C43" s="109"/>
      <c r="D43" s="112" t="s">
        <v>15</v>
      </c>
      <c r="E43" s="149">
        <f>SUM(E37:E42)</f>
        <v>3</v>
      </c>
      <c r="F43" s="149">
        <f t="shared" ref="F43:S43" si="6">SUM(F37:F42)</f>
        <v>3</v>
      </c>
      <c r="G43" s="149">
        <f t="shared" si="6"/>
        <v>0</v>
      </c>
      <c r="H43" s="149">
        <f t="shared" si="6"/>
        <v>3</v>
      </c>
      <c r="I43" s="149">
        <f t="shared" si="6"/>
        <v>3</v>
      </c>
      <c r="J43" s="149">
        <f t="shared" si="6"/>
        <v>0</v>
      </c>
      <c r="K43" s="149">
        <f t="shared" si="6"/>
        <v>3</v>
      </c>
      <c r="L43" s="149">
        <f t="shared" si="6"/>
        <v>3</v>
      </c>
      <c r="M43" s="149">
        <f t="shared" si="6"/>
        <v>0</v>
      </c>
      <c r="N43" s="149">
        <f t="shared" si="6"/>
        <v>3</v>
      </c>
      <c r="O43" s="149">
        <f t="shared" si="6"/>
        <v>3</v>
      </c>
      <c r="P43" s="149">
        <f t="shared" si="6"/>
        <v>0</v>
      </c>
      <c r="Q43" s="149">
        <f t="shared" si="6"/>
        <v>3</v>
      </c>
      <c r="R43" s="149">
        <f t="shared" si="6"/>
        <v>3</v>
      </c>
      <c r="S43" s="149">
        <f t="shared" si="6"/>
        <v>0</v>
      </c>
      <c r="T43" s="65">
        <f t="shared" si="5"/>
        <v>30</v>
      </c>
    </row>
    <row r="44" spans="1:20" ht="37.5" customHeight="1" x14ac:dyDescent="0.2">
      <c r="B44" s="108"/>
      <c r="C44" s="109"/>
      <c r="D44" s="114" t="s">
        <v>16</v>
      </c>
      <c r="E44" s="120" t="s">
        <v>130</v>
      </c>
      <c r="F44" s="121"/>
      <c r="G44" s="122"/>
      <c r="H44" s="120" t="s">
        <v>130</v>
      </c>
      <c r="I44" s="121"/>
      <c r="J44" s="122"/>
      <c r="K44" s="120" t="s">
        <v>130</v>
      </c>
      <c r="L44" s="121"/>
      <c r="M44" s="122"/>
      <c r="N44" s="120" t="s">
        <v>130</v>
      </c>
      <c r="O44" s="121"/>
      <c r="P44" s="122"/>
      <c r="Q44" s="120" t="s">
        <v>130</v>
      </c>
      <c r="R44" s="121"/>
      <c r="S44" s="122"/>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72">
        <v>1</v>
      </c>
      <c r="F46" s="172"/>
      <c r="G46" s="172"/>
      <c r="H46" s="172">
        <v>1</v>
      </c>
      <c r="I46" s="172"/>
      <c r="J46" s="172"/>
      <c r="K46" s="172">
        <v>1</v>
      </c>
      <c r="L46" s="172"/>
      <c r="M46" s="172"/>
      <c r="N46" s="172">
        <v>1</v>
      </c>
      <c r="O46" s="172"/>
      <c r="P46" s="172"/>
      <c r="Q46" s="172">
        <v>1</v>
      </c>
      <c r="R46" s="172"/>
      <c r="S46" s="172"/>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170" t="s">
        <v>131</v>
      </c>
      <c r="F48" s="167"/>
      <c r="G48" s="168"/>
      <c r="H48" s="170" t="s">
        <v>131</v>
      </c>
      <c r="I48" s="167"/>
      <c r="J48" s="168"/>
      <c r="K48" s="170" t="s">
        <v>131</v>
      </c>
      <c r="L48" s="167"/>
      <c r="M48" s="168"/>
      <c r="N48" s="170" t="s">
        <v>131</v>
      </c>
      <c r="O48" s="167"/>
      <c r="P48" s="168"/>
      <c r="Q48" s="170" t="s">
        <v>131</v>
      </c>
      <c r="R48" s="167"/>
      <c r="S48" s="168"/>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72">
        <v>1</v>
      </c>
      <c r="F50" s="172"/>
      <c r="G50" s="172"/>
      <c r="H50" s="172">
        <v>1</v>
      </c>
      <c r="I50" s="172"/>
      <c r="J50" s="172"/>
      <c r="K50" s="172">
        <v>1</v>
      </c>
      <c r="L50" s="172"/>
      <c r="M50" s="172"/>
      <c r="N50" s="172">
        <v>1</v>
      </c>
      <c r="O50" s="172"/>
      <c r="P50" s="172"/>
      <c r="Q50" s="172">
        <v>1</v>
      </c>
      <c r="R50" s="172"/>
      <c r="S50" s="172"/>
      <c r="T50" s="29">
        <f>SUM(E50:S50)</f>
        <v>5</v>
      </c>
    </row>
    <row r="51" spans="1:20" ht="30" customHeight="1" x14ac:dyDescent="0.2">
      <c r="B51" s="134"/>
      <c r="C51" s="135"/>
      <c r="D51" s="112" t="s">
        <v>15</v>
      </c>
      <c r="E51" s="152">
        <f t="shared" ref="E51:S51" si="8">SUM(E50:E50)</f>
        <v>1</v>
      </c>
      <c r="F51" s="152">
        <f t="shared" si="8"/>
        <v>0</v>
      </c>
      <c r="G51" s="152">
        <f t="shared" si="8"/>
        <v>0</v>
      </c>
      <c r="H51" s="152">
        <f t="shared" si="8"/>
        <v>1</v>
      </c>
      <c r="I51" s="152">
        <f t="shared" si="8"/>
        <v>0</v>
      </c>
      <c r="J51" s="152">
        <f t="shared" si="8"/>
        <v>0</v>
      </c>
      <c r="K51" s="152">
        <f t="shared" si="8"/>
        <v>1</v>
      </c>
      <c r="L51" s="152">
        <f t="shared" si="8"/>
        <v>0</v>
      </c>
      <c r="M51" s="152">
        <f t="shared" si="8"/>
        <v>0</v>
      </c>
      <c r="N51" s="152">
        <f t="shared" si="8"/>
        <v>1</v>
      </c>
      <c r="O51" s="152">
        <f t="shared" si="8"/>
        <v>0</v>
      </c>
      <c r="P51" s="152">
        <f t="shared" si="8"/>
        <v>0</v>
      </c>
      <c r="Q51" s="152">
        <f t="shared" si="8"/>
        <v>1</v>
      </c>
      <c r="R51" s="152">
        <f t="shared" si="8"/>
        <v>0</v>
      </c>
      <c r="S51" s="152">
        <f t="shared" si="8"/>
        <v>0</v>
      </c>
      <c r="T51" s="29">
        <f>SUM(E51:S51)</f>
        <v>5</v>
      </c>
    </row>
    <row r="52" spans="1:20" ht="51" customHeight="1" x14ac:dyDescent="0.2">
      <c r="B52" s="134"/>
      <c r="C52" s="135"/>
      <c r="D52" s="114" t="s">
        <v>16</v>
      </c>
      <c r="E52" s="153" t="s">
        <v>132</v>
      </c>
      <c r="F52" s="154"/>
      <c r="G52" s="155"/>
      <c r="H52" s="170" t="s">
        <v>133</v>
      </c>
      <c r="I52" s="167"/>
      <c r="J52" s="168"/>
      <c r="K52" s="170" t="s">
        <v>133</v>
      </c>
      <c r="L52" s="167"/>
      <c r="M52" s="168"/>
      <c r="N52" s="170" t="s">
        <v>133</v>
      </c>
      <c r="O52" s="167"/>
      <c r="P52" s="168"/>
      <c r="Q52" s="170" t="s">
        <v>133</v>
      </c>
      <c r="R52" s="167"/>
      <c r="S52" s="168"/>
      <c r="T52" s="29"/>
    </row>
    <row r="53" spans="1:20" x14ac:dyDescent="0.25">
      <c r="E53" s="76">
        <f t="shared" ref="E53:S53" si="9">+E51+E47+E43+E34+E26+E17</f>
        <v>16</v>
      </c>
      <c r="F53" s="76">
        <f t="shared" si="9"/>
        <v>5</v>
      </c>
      <c r="G53" s="76">
        <f t="shared" si="9"/>
        <v>2</v>
      </c>
      <c r="H53" s="76">
        <f t="shared" si="9"/>
        <v>16</v>
      </c>
      <c r="I53" s="76">
        <f t="shared" si="9"/>
        <v>5</v>
      </c>
      <c r="J53" s="76">
        <f t="shared" si="9"/>
        <v>2</v>
      </c>
      <c r="K53" s="76">
        <f t="shared" si="9"/>
        <v>16</v>
      </c>
      <c r="L53" s="76">
        <f t="shared" si="9"/>
        <v>5</v>
      </c>
      <c r="M53" s="76">
        <f t="shared" si="9"/>
        <v>2</v>
      </c>
      <c r="N53" s="76">
        <f t="shared" si="9"/>
        <v>16</v>
      </c>
      <c r="O53" s="76">
        <f t="shared" si="9"/>
        <v>5</v>
      </c>
      <c r="P53" s="76">
        <f t="shared" si="9"/>
        <v>2</v>
      </c>
      <c r="Q53" s="76">
        <f t="shared" si="9"/>
        <v>16</v>
      </c>
      <c r="R53" s="76">
        <f t="shared" si="9"/>
        <v>5</v>
      </c>
      <c r="S53" s="76">
        <f t="shared" si="9"/>
        <v>2</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64</v>
      </c>
      <c r="F55" s="82">
        <f>+E55/$E$58</f>
        <v>0.64646464646464652</v>
      </c>
    </row>
    <row r="56" spans="1:20" x14ac:dyDescent="0.25">
      <c r="D56" s="80" t="s">
        <v>8</v>
      </c>
      <c r="E56" s="81">
        <f>+F53+I53+L53+O53+R53</f>
        <v>25</v>
      </c>
      <c r="F56" s="82">
        <f t="shared" ref="F56:F58" si="14">+E56/$E$58</f>
        <v>0.25252525252525254</v>
      </c>
    </row>
    <row r="57" spans="1:20" x14ac:dyDescent="0.25">
      <c r="D57" s="80" t="s">
        <v>9</v>
      </c>
      <c r="E57" s="81">
        <f>+G53+J53+M53+P53+S53</f>
        <v>10</v>
      </c>
      <c r="F57" s="82">
        <f t="shared" si="14"/>
        <v>0.10101010101010101</v>
      </c>
    </row>
    <row r="58" spans="1:20" x14ac:dyDescent="0.25">
      <c r="E58" s="81">
        <f>SUM(E55:E57)</f>
        <v>99</v>
      </c>
      <c r="F58" s="82">
        <f t="shared" si="14"/>
        <v>1</v>
      </c>
    </row>
    <row r="60" spans="1:20" x14ac:dyDescent="0.25">
      <c r="D60" s="86" t="s">
        <v>48</v>
      </c>
      <c r="E60" s="87"/>
      <c r="F60" s="88">
        <f>+F55+F57</f>
        <v>0.74747474747474751</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7" priority="1" operator="notEqual">
      <formula>$T$11</formula>
    </cfRule>
  </conditionalFormatting>
  <conditionalFormatting sqref="E54:S54">
    <cfRule type="cellIs" dxfId="16"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29:S33 E37:S42">
      <formula1>1</formula1>
    </dataValidation>
    <dataValidation type="whole" operator="equal" allowBlank="1" showInputMessage="1" showErrorMessage="1" errorTitle="REGISTRO ERRADO" error="SOLO PUEDE REGISTRAR 1 " sqref="E46:S46 E50:S50 E13:S16">
      <formula1>1</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4"/>
  <sheetViews>
    <sheetView workbookViewId="0">
      <selection activeCell="K9" sqref="K9"/>
    </sheetView>
  </sheetViews>
  <sheetFormatPr baseColWidth="10" defaultColWidth="11.42578125" defaultRowHeight="15" x14ac:dyDescent="0.25"/>
  <cols>
    <col min="1" max="1" width="5.42578125" style="1" customWidth="1"/>
    <col min="2" max="2" width="2.42578125" style="2" customWidth="1"/>
    <col min="3" max="3" width="4.42578125" style="2" customWidth="1"/>
    <col min="4" max="4" width="30.140625" style="2" customWidth="1"/>
    <col min="5" max="5" width="8.42578125" style="83" customWidth="1"/>
    <col min="6" max="6" width="7.85546875" style="83" customWidth="1"/>
    <col min="7" max="7" width="3.7109375" style="83" customWidth="1"/>
    <col min="8" max="8" width="5.5703125" style="83" customWidth="1"/>
    <col min="9" max="9" width="4.85546875" style="83" customWidth="1"/>
    <col min="10" max="10" width="3.7109375" style="83" customWidth="1"/>
    <col min="11" max="11" width="6.5703125" style="84" customWidth="1"/>
    <col min="12" max="12" width="4.140625" style="84" customWidth="1"/>
    <col min="13" max="13" width="3.7109375" style="84" customWidth="1"/>
    <col min="14" max="14" width="4.85546875" style="83" customWidth="1"/>
    <col min="15" max="15" width="4.42578125" style="83" customWidth="1"/>
    <col min="16" max="16" width="5.7109375" style="83" customWidth="1"/>
    <col min="17" max="17" width="4.140625" style="83" customWidth="1"/>
    <col min="18" max="18" width="5" style="83" customWidth="1"/>
    <col min="19" max="19" width="3.85546875" style="83" customWidth="1"/>
    <col min="20" max="20" width="11.42578125" style="79"/>
    <col min="21" max="16384" width="11.42578125" style="2"/>
  </cols>
  <sheetData>
    <row r="1" spans="1:20" ht="12.75" x14ac:dyDescent="0.2">
      <c r="E1" s="3"/>
      <c r="F1" s="3"/>
      <c r="G1" s="3"/>
      <c r="H1" s="3"/>
      <c r="I1" s="3"/>
      <c r="J1" s="3"/>
      <c r="K1" s="4"/>
      <c r="L1" s="4"/>
      <c r="M1" s="4"/>
      <c r="N1" s="3"/>
      <c r="O1" s="3"/>
      <c r="P1" s="3"/>
      <c r="Q1" s="3"/>
      <c r="R1" s="3"/>
      <c r="S1" s="3"/>
      <c r="T1" s="5"/>
    </row>
    <row r="2" spans="1:20" ht="15" customHeight="1" x14ac:dyDescent="0.2">
      <c r="E2" s="6" t="s">
        <v>0</v>
      </c>
      <c r="F2" s="7"/>
      <c r="G2" s="7"/>
      <c r="H2" s="7"/>
      <c r="I2" s="7"/>
      <c r="J2" s="7"/>
      <c r="K2" s="7"/>
      <c r="L2" s="7"/>
      <c r="M2" s="7"/>
      <c r="N2" s="7"/>
      <c r="O2" s="7"/>
      <c r="P2" s="7"/>
      <c r="Q2" s="7"/>
      <c r="R2" s="7"/>
      <c r="S2" s="7"/>
      <c r="T2" s="8"/>
    </row>
    <row r="3" spans="1:20" ht="15" customHeight="1" x14ac:dyDescent="0.2">
      <c r="E3" s="9"/>
      <c r="F3" s="10"/>
      <c r="G3" s="10"/>
      <c r="H3" s="10"/>
      <c r="I3" s="10"/>
      <c r="J3" s="10"/>
      <c r="K3" s="10"/>
      <c r="L3" s="10"/>
      <c r="M3" s="10"/>
      <c r="N3" s="10"/>
      <c r="O3" s="10"/>
      <c r="P3" s="10"/>
      <c r="Q3" s="10"/>
      <c r="R3" s="10"/>
      <c r="S3" s="10"/>
      <c r="T3" s="11"/>
    </row>
    <row r="4" spans="1:20" ht="15" customHeight="1" x14ac:dyDescent="0.2">
      <c r="E4" s="9"/>
      <c r="F4" s="10"/>
      <c r="G4" s="10"/>
      <c r="H4" s="10"/>
      <c r="I4" s="10"/>
      <c r="J4" s="10"/>
      <c r="K4" s="10"/>
      <c r="L4" s="10"/>
      <c r="M4" s="10"/>
      <c r="N4" s="10"/>
      <c r="O4" s="10"/>
      <c r="P4" s="10"/>
      <c r="Q4" s="10"/>
      <c r="R4" s="10"/>
      <c r="S4" s="10"/>
      <c r="T4" s="11"/>
    </row>
    <row r="5" spans="1:20" ht="12.75" x14ac:dyDescent="0.2">
      <c r="E5" s="12"/>
      <c r="F5" s="12"/>
      <c r="G5" s="12"/>
      <c r="H5" s="13"/>
      <c r="I5" s="13"/>
      <c r="J5" s="13"/>
      <c r="K5" s="14"/>
      <c r="L5" s="14"/>
      <c r="M5" s="14"/>
      <c r="N5" s="12"/>
      <c r="O5" s="12"/>
      <c r="P5" s="12"/>
      <c r="Q5" s="12"/>
      <c r="R5" s="12"/>
      <c r="S5" s="12"/>
      <c r="T5" s="15"/>
    </row>
    <row r="6" spans="1:20" ht="21.75" customHeight="1" x14ac:dyDescent="0.2">
      <c r="E6" s="12"/>
      <c r="F6" s="12"/>
      <c r="G6" s="12"/>
      <c r="H6" s="12"/>
      <c r="I6" s="12"/>
      <c r="J6" s="12"/>
      <c r="K6" s="14"/>
      <c r="L6" s="14"/>
      <c r="M6" s="14"/>
      <c r="N6" s="12"/>
      <c r="O6" s="12"/>
      <c r="P6" s="12"/>
      <c r="Q6" s="12"/>
      <c r="R6" s="12"/>
      <c r="S6" s="12"/>
      <c r="T6" s="15"/>
    </row>
    <row r="7" spans="1:20" ht="12.75" x14ac:dyDescent="0.2">
      <c r="C7" s="90" t="s">
        <v>134</v>
      </c>
      <c r="D7" s="90"/>
      <c r="E7" s="90"/>
      <c r="F7" s="2"/>
      <c r="G7" s="2"/>
      <c r="H7" s="2"/>
      <c r="I7" s="2"/>
      <c r="J7" s="2"/>
      <c r="K7" s="2"/>
      <c r="L7" s="2"/>
      <c r="M7" s="2"/>
      <c r="N7" s="2"/>
      <c r="O7" s="2"/>
      <c r="P7" s="2"/>
      <c r="Q7" s="2"/>
      <c r="R7" s="2"/>
      <c r="S7" s="2"/>
      <c r="T7" s="19"/>
    </row>
    <row r="8" spans="1:20" ht="14.25" customHeight="1" x14ac:dyDescent="0.2">
      <c r="C8" s="91" t="s">
        <v>118</v>
      </c>
      <c r="D8" s="91"/>
      <c r="E8" s="91"/>
      <c r="F8" s="2"/>
      <c r="G8" s="2"/>
      <c r="H8" s="2"/>
      <c r="I8" s="2"/>
      <c r="J8" s="2"/>
      <c r="K8" s="2"/>
      <c r="L8" s="2"/>
      <c r="M8" s="2"/>
      <c r="N8" s="2"/>
      <c r="O8" s="2"/>
      <c r="P8" s="2"/>
      <c r="Q8" s="2"/>
      <c r="R8" s="2"/>
      <c r="S8" s="2"/>
      <c r="T8" s="19"/>
    </row>
    <row r="9" spans="1:20" ht="12.75" x14ac:dyDescent="0.2">
      <c r="C9" s="92" t="s">
        <v>135</v>
      </c>
      <c r="D9" s="92"/>
      <c r="E9" s="92"/>
      <c r="F9" s="2"/>
      <c r="G9" s="2"/>
      <c r="H9" s="2"/>
      <c r="I9" s="2"/>
      <c r="J9" s="2"/>
      <c r="K9" s="2"/>
      <c r="L9" s="2"/>
      <c r="M9" s="2"/>
      <c r="N9" s="2"/>
      <c r="O9" s="2"/>
      <c r="P9" s="2"/>
      <c r="Q9" s="2"/>
      <c r="R9" s="2"/>
      <c r="S9" s="2"/>
      <c r="T9" s="19"/>
    </row>
    <row r="10" spans="1:20" ht="12.75" x14ac:dyDescent="0.2">
      <c r="C10" s="92" t="s">
        <v>52</v>
      </c>
      <c r="D10" s="92"/>
      <c r="E10" s="92"/>
      <c r="F10" s="2"/>
      <c r="G10" s="2"/>
      <c r="H10" s="2"/>
      <c r="I10" s="2"/>
      <c r="J10" s="2"/>
      <c r="K10" s="2"/>
      <c r="L10" s="2"/>
      <c r="M10" s="2"/>
      <c r="N10" s="2"/>
      <c r="O10" s="2"/>
      <c r="P10" s="2"/>
      <c r="Q10" s="2"/>
      <c r="R10" s="2"/>
      <c r="S10" s="2"/>
      <c r="T10" s="19"/>
    </row>
    <row r="11" spans="1:20" ht="46.5" customHeight="1" x14ac:dyDescent="0.2">
      <c r="B11" s="93"/>
      <c r="C11" s="94"/>
      <c r="D11" s="95" t="s">
        <v>5</v>
      </c>
      <c r="E11" s="99">
        <v>4578108</v>
      </c>
      <c r="F11" s="100"/>
      <c r="G11" s="101"/>
      <c r="H11" s="99">
        <v>10062704</v>
      </c>
      <c r="I11" s="100"/>
      <c r="J11" s="101"/>
      <c r="K11" s="99">
        <v>4577308</v>
      </c>
      <c r="L11" s="100"/>
      <c r="M11" s="101"/>
      <c r="N11" s="99">
        <v>10088931</v>
      </c>
      <c r="O11" s="100"/>
      <c r="P11" s="101"/>
      <c r="Q11" s="99">
        <v>16546956</v>
      </c>
      <c r="R11" s="100"/>
      <c r="S11" s="101"/>
      <c r="T11" s="25">
        <v>5</v>
      </c>
    </row>
    <row r="12" spans="1:20" ht="30" x14ac:dyDescent="0.2">
      <c r="B12" s="102"/>
      <c r="C12" s="103"/>
      <c r="D12" s="95" t="s">
        <v>6</v>
      </c>
      <c r="E12" s="26" t="s">
        <v>7</v>
      </c>
      <c r="F12" s="27" t="s">
        <v>8</v>
      </c>
      <c r="G12" s="28" t="s">
        <v>9</v>
      </c>
      <c r="H12" s="26" t="s">
        <v>7</v>
      </c>
      <c r="I12" s="27" t="s">
        <v>8</v>
      </c>
      <c r="J12" s="28" t="s">
        <v>9</v>
      </c>
      <c r="K12" s="26" t="s">
        <v>7</v>
      </c>
      <c r="L12" s="27" t="s">
        <v>8</v>
      </c>
      <c r="M12" s="28" t="s">
        <v>9</v>
      </c>
      <c r="N12" s="26" t="s">
        <v>7</v>
      </c>
      <c r="O12" s="27" t="s">
        <v>8</v>
      </c>
      <c r="P12" s="28" t="s">
        <v>9</v>
      </c>
      <c r="Q12" s="26" t="s">
        <v>7</v>
      </c>
      <c r="R12" s="27" t="s">
        <v>8</v>
      </c>
      <c r="S12" s="28" t="s">
        <v>9</v>
      </c>
      <c r="T12" s="29"/>
    </row>
    <row r="13" spans="1:20" ht="41.25" customHeight="1" x14ac:dyDescent="0.2">
      <c r="A13" s="1">
        <v>1</v>
      </c>
      <c r="B13" s="104" t="s">
        <v>10</v>
      </c>
      <c r="C13" s="105"/>
      <c r="D13" s="106" t="s">
        <v>11</v>
      </c>
      <c r="E13" s="169">
        <v>1</v>
      </c>
      <c r="F13" s="169"/>
      <c r="G13" s="169"/>
      <c r="H13" s="169">
        <v>1</v>
      </c>
      <c r="I13" s="169"/>
      <c r="J13" s="169"/>
      <c r="K13" s="169">
        <v>1</v>
      </c>
      <c r="L13" s="169"/>
      <c r="M13" s="169"/>
      <c r="N13" s="169">
        <v>1</v>
      </c>
      <c r="O13" s="169"/>
      <c r="P13" s="169"/>
      <c r="Q13" s="169">
        <v>1</v>
      </c>
      <c r="R13" s="169"/>
      <c r="S13" s="169"/>
      <c r="T13" s="29">
        <f>SUM(E13:S13)</f>
        <v>5</v>
      </c>
    </row>
    <row r="14" spans="1:20" ht="54" customHeight="1" x14ac:dyDescent="0.2">
      <c r="A14" s="1">
        <v>2</v>
      </c>
      <c r="B14" s="108"/>
      <c r="C14" s="109"/>
      <c r="D14" s="110" t="s">
        <v>12</v>
      </c>
      <c r="E14" s="169">
        <v>1</v>
      </c>
      <c r="F14" s="169"/>
      <c r="G14" s="169"/>
      <c r="H14" s="169">
        <v>1</v>
      </c>
      <c r="I14" s="169"/>
      <c r="J14" s="169"/>
      <c r="K14" s="169">
        <v>1</v>
      </c>
      <c r="L14" s="169"/>
      <c r="M14" s="169"/>
      <c r="N14" s="169">
        <v>1</v>
      </c>
      <c r="O14" s="169"/>
      <c r="P14" s="169"/>
      <c r="Q14" s="169">
        <v>1</v>
      </c>
      <c r="R14" s="169"/>
      <c r="S14" s="169"/>
      <c r="T14" s="29">
        <f>SUM(E14:S14)</f>
        <v>5</v>
      </c>
    </row>
    <row r="15" spans="1:20" ht="51" customHeight="1" x14ac:dyDescent="0.2">
      <c r="A15" s="1">
        <v>3</v>
      </c>
      <c r="B15" s="108"/>
      <c r="C15" s="109"/>
      <c r="D15" s="110" t="s">
        <v>13</v>
      </c>
      <c r="E15" s="169">
        <v>1</v>
      </c>
      <c r="F15" s="169"/>
      <c r="G15" s="169"/>
      <c r="H15" s="169">
        <v>1</v>
      </c>
      <c r="I15" s="169"/>
      <c r="J15" s="169"/>
      <c r="K15" s="169">
        <v>1</v>
      </c>
      <c r="L15" s="169"/>
      <c r="M15" s="169"/>
      <c r="N15" s="169">
        <v>1</v>
      </c>
      <c r="O15" s="169"/>
      <c r="P15" s="169"/>
      <c r="Q15" s="169">
        <v>1</v>
      </c>
      <c r="R15" s="169"/>
      <c r="S15" s="169"/>
      <c r="T15" s="29">
        <f>SUM(E15:S15)</f>
        <v>5</v>
      </c>
    </row>
    <row r="16" spans="1:20" ht="38.25" customHeight="1" x14ac:dyDescent="0.2">
      <c r="A16" s="1">
        <v>4</v>
      </c>
      <c r="B16" s="108"/>
      <c r="C16" s="109"/>
      <c r="D16" s="106" t="s">
        <v>14</v>
      </c>
      <c r="E16" s="169">
        <v>1</v>
      </c>
      <c r="F16" s="169"/>
      <c r="G16" s="169"/>
      <c r="H16" s="169">
        <v>1</v>
      </c>
      <c r="I16" s="169"/>
      <c r="J16" s="169"/>
      <c r="K16" s="169">
        <v>1</v>
      </c>
      <c r="L16" s="169"/>
      <c r="M16" s="169"/>
      <c r="N16" s="169">
        <v>1</v>
      </c>
      <c r="O16" s="169"/>
      <c r="P16" s="169"/>
      <c r="Q16" s="169">
        <v>1</v>
      </c>
      <c r="R16" s="169"/>
      <c r="S16" s="169"/>
      <c r="T16" s="29">
        <f>SUM(E16:S16)</f>
        <v>5</v>
      </c>
    </row>
    <row r="17" spans="1:20" ht="18" customHeight="1" x14ac:dyDescent="0.2">
      <c r="B17" s="108"/>
      <c r="C17" s="109"/>
      <c r="D17" s="112" t="s">
        <v>15</v>
      </c>
      <c r="E17" s="142">
        <f>SUM(E13:E16)</f>
        <v>4</v>
      </c>
      <c r="F17" s="142">
        <f t="shared" ref="F17:S17" si="0">SUM(F13:F16)</f>
        <v>0</v>
      </c>
      <c r="G17" s="142">
        <f t="shared" si="0"/>
        <v>0</v>
      </c>
      <c r="H17" s="142">
        <f t="shared" si="0"/>
        <v>4</v>
      </c>
      <c r="I17" s="142">
        <f t="shared" si="0"/>
        <v>0</v>
      </c>
      <c r="J17" s="142">
        <f t="shared" si="0"/>
        <v>0</v>
      </c>
      <c r="K17" s="142">
        <f t="shared" si="0"/>
        <v>4</v>
      </c>
      <c r="L17" s="142">
        <f t="shared" si="0"/>
        <v>0</v>
      </c>
      <c r="M17" s="142">
        <f t="shared" si="0"/>
        <v>0</v>
      </c>
      <c r="N17" s="142">
        <f t="shared" si="0"/>
        <v>4</v>
      </c>
      <c r="O17" s="142">
        <f t="shared" si="0"/>
        <v>0</v>
      </c>
      <c r="P17" s="142">
        <f t="shared" si="0"/>
        <v>0</v>
      </c>
      <c r="Q17" s="142">
        <f t="shared" si="0"/>
        <v>4</v>
      </c>
      <c r="R17" s="142">
        <f t="shared" si="0"/>
        <v>0</v>
      </c>
      <c r="S17" s="142">
        <f t="shared" si="0"/>
        <v>0</v>
      </c>
      <c r="T17" s="29">
        <f>SUM(E17:S17)</f>
        <v>20</v>
      </c>
    </row>
    <row r="18" spans="1:20" ht="37.5" customHeight="1" x14ac:dyDescent="0.2">
      <c r="B18" s="108"/>
      <c r="C18" s="109"/>
      <c r="D18" s="114" t="s">
        <v>16</v>
      </c>
      <c r="E18" s="41" t="s">
        <v>136</v>
      </c>
      <c r="F18" s="42"/>
      <c r="G18" s="43"/>
      <c r="H18" s="41" t="s">
        <v>136</v>
      </c>
      <c r="I18" s="42"/>
      <c r="J18" s="43"/>
      <c r="K18" s="41" t="s">
        <v>136</v>
      </c>
      <c r="L18" s="42"/>
      <c r="M18" s="43"/>
      <c r="N18" s="41" t="s">
        <v>136</v>
      </c>
      <c r="O18" s="42"/>
      <c r="P18" s="43"/>
      <c r="Q18" s="41" t="s">
        <v>136</v>
      </c>
      <c r="R18" s="42"/>
      <c r="S18" s="43"/>
      <c r="T18" s="29"/>
    </row>
    <row r="19" spans="1:20" ht="18" customHeight="1" x14ac:dyDescent="0.2">
      <c r="B19" s="108" t="s">
        <v>18</v>
      </c>
      <c r="C19" s="109"/>
      <c r="D19" s="114" t="s">
        <v>18</v>
      </c>
      <c r="E19" s="44" t="s">
        <v>7</v>
      </c>
      <c r="F19" s="45" t="s">
        <v>8</v>
      </c>
      <c r="G19" s="46" t="s">
        <v>9</v>
      </c>
      <c r="H19" s="44" t="s">
        <v>7</v>
      </c>
      <c r="I19" s="45" t="s">
        <v>8</v>
      </c>
      <c r="J19" s="46" t="s">
        <v>9</v>
      </c>
      <c r="K19" s="44" t="s">
        <v>7</v>
      </c>
      <c r="L19" s="45" t="s">
        <v>8</v>
      </c>
      <c r="M19" s="46" t="s">
        <v>9</v>
      </c>
      <c r="N19" s="44" t="s">
        <v>7</v>
      </c>
      <c r="O19" s="45" t="s">
        <v>8</v>
      </c>
      <c r="P19" s="46" t="s">
        <v>9</v>
      </c>
      <c r="Q19" s="44" t="s">
        <v>7</v>
      </c>
      <c r="R19" s="45" t="s">
        <v>8</v>
      </c>
      <c r="S19" s="46" t="s">
        <v>9</v>
      </c>
      <c r="T19" s="29"/>
    </row>
    <row r="20" spans="1:20" s="50" customFormat="1" ht="77.25" customHeight="1" x14ac:dyDescent="0.2">
      <c r="A20" s="47">
        <v>1</v>
      </c>
      <c r="B20" s="108"/>
      <c r="C20" s="109"/>
      <c r="D20" s="115" t="s">
        <v>19</v>
      </c>
      <c r="E20" s="49">
        <v>1</v>
      </c>
      <c r="F20" s="49"/>
      <c r="G20" s="49"/>
      <c r="H20" s="49">
        <v>1</v>
      </c>
      <c r="I20" s="49"/>
      <c r="J20" s="49"/>
      <c r="K20" s="49">
        <v>1</v>
      </c>
      <c r="L20" s="49"/>
      <c r="M20" s="49"/>
      <c r="N20" s="49">
        <v>1</v>
      </c>
      <c r="O20" s="49"/>
      <c r="P20" s="49"/>
      <c r="Q20" s="49">
        <v>1</v>
      </c>
      <c r="R20" s="49"/>
      <c r="S20" s="49"/>
      <c r="T20" s="29">
        <f t="shared" ref="T20:T26" si="1">SUM(E20:S20)</f>
        <v>5</v>
      </c>
    </row>
    <row r="21" spans="1:20" ht="81" customHeight="1" x14ac:dyDescent="0.2">
      <c r="A21" s="1">
        <v>2</v>
      </c>
      <c r="B21" s="108"/>
      <c r="C21" s="109"/>
      <c r="D21" s="117" t="s">
        <v>20</v>
      </c>
      <c r="E21" s="119">
        <v>1</v>
      </c>
      <c r="F21" s="119"/>
      <c r="G21" s="119"/>
      <c r="H21" s="119">
        <v>1</v>
      </c>
      <c r="I21" s="119"/>
      <c r="J21" s="119"/>
      <c r="K21" s="119">
        <v>1</v>
      </c>
      <c r="L21" s="119"/>
      <c r="M21" s="119"/>
      <c r="N21" s="119">
        <v>1</v>
      </c>
      <c r="O21" s="119"/>
      <c r="P21" s="119"/>
      <c r="Q21" s="119">
        <v>1</v>
      </c>
      <c r="R21" s="119"/>
      <c r="S21" s="119"/>
      <c r="T21" s="29">
        <f t="shared" si="1"/>
        <v>5</v>
      </c>
    </row>
    <row r="22" spans="1:20" ht="50.25" customHeight="1" x14ac:dyDescent="0.2">
      <c r="A22" s="1">
        <v>3</v>
      </c>
      <c r="B22" s="108"/>
      <c r="C22" s="109"/>
      <c r="D22" s="117" t="s">
        <v>21</v>
      </c>
      <c r="E22" s="119">
        <v>1</v>
      </c>
      <c r="F22" s="119"/>
      <c r="G22" s="119"/>
      <c r="H22" s="119">
        <v>1</v>
      </c>
      <c r="I22" s="119"/>
      <c r="J22" s="119"/>
      <c r="K22" s="119">
        <v>1</v>
      </c>
      <c r="L22" s="119"/>
      <c r="M22" s="119"/>
      <c r="N22" s="119">
        <v>1</v>
      </c>
      <c r="O22" s="119"/>
      <c r="P22" s="119"/>
      <c r="Q22" s="119">
        <v>1</v>
      </c>
      <c r="R22" s="119"/>
      <c r="S22" s="119"/>
      <c r="T22" s="29">
        <f t="shared" si="1"/>
        <v>5</v>
      </c>
    </row>
    <row r="23" spans="1:20" ht="50.25" customHeight="1" x14ac:dyDescent="0.2">
      <c r="A23" s="1">
        <v>4</v>
      </c>
      <c r="B23" s="108"/>
      <c r="C23" s="109"/>
      <c r="D23" s="117" t="s">
        <v>22</v>
      </c>
      <c r="E23" s="119">
        <v>1</v>
      </c>
      <c r="F23" s="119"/>
      <c r="G23" s="119"/>
      <c r="H23" s="119">
        <v>1</v>
      </c>
      <c r="I23" s="119"/>
      <c r="J23" s="119"/>
      <c r="K23" s="119">
        <v>1</v>
      </c>
      <c r="L23" s="119"/>
      <c r="M23" s="119"/>
      <c r="N23" s="119">
        <v>1</v>
      </c>
      <c r="O23" s="119"/>
      <c r="P23" s="119"/>
      <c r="Q23" s="119">
        <v>1</v>
      </c>
      <c r="R23" s="119"/>
      <c r="S23" s="119"/>
      <c r="T23" s="29">
        <f t="shared" si="1"/>
        <v>5</v>
      </c>
    </row>
    <row r="24" spans="1:20" ht="52.5" customHeight="1" x14ac:dyDescent="0.2">
      <c r="A24" s="1">
        <v>5</v>
      </c>
      <c r="B24" s="108"/>
      <c r="C24" s="109"/>
      <c r="D24" s="117" t="s">
        <v>23</v>
      </c>
      <c r="E24" s="119">
        <v>1</v>
      </c>
      <c r="F24" s="119"/>
      <c r="G24" s="119"/>
      <c r="H24" s="119">
        <v>1</v>
      </c>
      <c r="I24" s="119"/>
      <c r="J24" s="119"/>
      <c r="K24" s="119">
        <v>1</v>
      </c>
      <c r="L24" s="119"/>
      <c r="M24" s="119"/>
      <c r="N24" s="119">
        <v>1</v>
      </c>
      <c r="O24" s="119"/>
      <c r="P24" s="119"/>
      <c r="Q24" s="119">
        <v>1</v>
      </c>
      <c r="R24" s="119"/>
      <c r="S24" s="119"/>
      <c r="T24" s="29">
        <f t="shared" si="1"/>
        <v>5</v>
      </c>
    </row>
    <row r="25" spans="1:20" ht="56.25" customHeight="1" x14ac:dyDescent="0.2">
      <c r="A25" s="1">
        <v>6</v>
      </c>
      <c r="B25" s="108"/>
      <c r="C25" s="109"/>
      <c r="D25" s="117" t="s">
        <v>24</v>
      </c>
      <c r="E25" s="119">
        <v>1</v>
      </c>
      <c r="F25" s="119"/>
      <c r="G25" s="119"/>
      <c r="H25" s="119">
        <v>1</v>
      </c>
      <c r="I25" s="119"/>
      <c r="J25" s="119"/>
      <c r="K25" s="119">
        <v>1</v>
      </c>
      <c r="L25" s="119"/>
      <c r="M25" s="119"/>
      <c r="N25" s="119">
        <v>1</v>
      </c>
      <c r="O25" s="119"/>
      <c r="P25" s="119"/>
      <c r="Q25" s="119">
        <v>1</v>
      </c>
      <c r="R25" s="119"/>
      <c r="S25" s="119"/>
      <c r="T25" s="29">
        <f t="shared" si="1"/>
        <v>5</v>
      </c>
    </row>
    <row r="26" spans="1:20" ht="18" customHeight="1" x14ac:dyDescent="0.2">
      <c r="B26" s="108"/>
      <c r="C26" s="109"/>
      <c r="D26" s="112" t="s">
        <v>15</v>
      </c>
      <c r="E26" s="142">
        <f>SUM(E20:E25)</f>
        <v>6</v>
      </c>
      <c r="F26" s="142">
        <f t="shared" ref="F26:S26" si="2">SUM(F20:F25)</f>
        <v>0</v>
      </c>
      <c r="G26" s="142">
        <f t="shared" si="2"/>
        <v>0</v>
      </c>
      <c r="H26" s="142">
        <f t="shared" si="2"/>
        <v>6</v>
      </c>
      <c r="I26" s="142">
        <f t="shared" si="2"/>
        <v>0</v>
      </c>
      <c r="J26" s="142">
        <f t="shared" si="2"/>
        <v>0</v>
      </c>
      <c r="K26" s="142">
        <f t="shared" si="2"/>
        <v>6</v>
      </c>
      <c r="L26" s="142">
        <f t="shared" si="2"/>
        <v>0</v>
      </c>
      <c r="M26" s="142">
        <f t="shared" si="2"/>
        <v>0</v>
      </c>
      <c r="N26" s="142">
        <f t="shared" si="2"/>
        <v>6</v>
      </c>
      <c r="O26" s="142">
        <f t="shared" si="2"/>
        <v>0</v>
      </c>
      <c r="P26" s="142">
        <f t="shared" si="2"/>
        <v>0</v>
      </c>
      <c r="Q26" s="142">
        <f t="shared" si="2"/>
        <v>6</v>
      </c>
      <c r="R26" s="142">
        <f t="shared" si="2"/>
        <v>0</v>
      </c>
      <c r="S26" s="142">
        <f t="shared" si="2"/>
        <v>0</v>
      </c>
      <c r="T26" s="29">
        <f t="shared" si="1"/>
        <v>30</v>
      </c>
    </row>
    <row r="27" spans="1:20" ht="37.5" customHeight="1" x14ac:dyDescent="0.2">
      <c r="B27" s="108"/>
      <c r="C27" s="109"/>
      <c r="D27" s="114" t="s">
        <v>16</v>
      </c>
      <c r="E27" s="130" t="s">
        <v>137</v>
      </c>
      <c r="F27" s="143"/>
      <c r="G27" s="144"/>
      <c r="H27" s="130" t="s">
        <v>137</v>
      </c>
      <c r="I27" s="143"/>
      <c r="J27" s="144"/>
      <c r="K27" s="130" t="s">
        <v>137</v>
      </c>
      <c r="L27" s="143"/>
      <c r="M27" s="144"/>
      <c r="N27" s="130" t="s">
        <v>137</v>
      </c>
      <c r="O27" s="143"/>
      <c r="P27" s="144"/>
      <c r="Q27" s="130" t="s">
        <v>137</v>
      </c>
      <c r="R27" s="143"/>
      <c r="S27" s="144"/>
      <c r="T27" s="29"/>
    </row>
    <row r="28" spans="1:20" ht="18" customHeight="1" x14ac:dyDescent="0.2">
      <c r="B28" s="108" t="s">
        <v>26</v>
      </c>
      <c r="C28" s="109"/>
      <c r="D28" s="114" t="s">
        <v>26</v>
      </c>
      <c r="E28" s="44" t="s">
        <v>7</v>
      </c>
      <c r="F28" s="45" t="s">
        <v>8</v>
      </c>
      <c r="G28" s="46" t="s">
        <v>9</v>
      </c>
      <c r="H28" s="44" t="s">
        <v>7</v>
      </c>
      <c r="I28" s="45" t="s">
        <v>8</v>
      </c>
      <c r="J28" s="46" t="s">
        <v>9</v>
      </c>
      <c r="K28" s="44" t="s">
        <v>7</v>
      </c>
      <c r="L28" s="45" t="s">
        <v>8</v>
      </c>
      <c r="M28" s="46" t="s">
        <v>9</v>
      </c>
      <c r="N28" s="44" t="s">
        <v>7</v>
      </c>
      <c r="O28" s="45" t="s">
        <v>8</v>
      </c>
      <c r="P28" s="46" t="s">
        <v>9</v>
      </c>
      <c r="Q28" s="44" t="s">
        <v>7</v>
      </c>
      <c r="R28" s="45" t="s">
        <v>8</v>
      </c>
      <c r="S28" s="46" t="s">
        <v>9</v>
      </c>
      <c r="T28" s="29">
        <v>10</v>
      </c>
    </row>
    <row r="29" spans="1:20" ht="40.5" customHeight="1" x14ac:dyDescent="0.2">
      <c r="A29" s="1">
        <v>1</v>
      </c>
      <c r="B29" s="108"/>
      <c r="C29" s="109"/>
      <c r="D29" s="123" t="s">
        <v>27</v>
      </c>
      <c r="E29" s="171"/>
      <c r="F29" s="171"/>
      <c r="G29" s="171">
        <v>1</v>
      </c>
      <c r="H29" s="171">
        <v>1</v>
      </c>
      <c r="I29" s="171"/>
      <c r="J29" s="171"/>
      <c r="K29" s="171">
        <v>1</v>
      </c>
      <c r="L29" s="171"/>
      <c r="M29" s="171"/>
      <c r="N29" s="171">
        <v>1</v>
      </c>
      <c r="O29" s="171"/>
      <c r="P29" s="171"/>
      <c r="Q29" s="171"/>
      <c r="R29" s="171"/>
      <c r="S29" s="171">
        <v>1</v>
      </c>
      <c r="T29" s="29">
        <f t="shared" ref="T29:T34" si="3">SUM(E29:S29)</f>
        <v>5</v>
      </c>
    </row>
    <row r="30" spans="1:20" ht="48.75" customHeight="1" x14ac:dyDescent="0.2">
      <c r="A30" s="1">
        <v>2</v>
      </c>
      <c r="B30" s="108"/>
      <c r="C30" s="109"/>
      <c r="D30" s="123" t="s">
        <v>28</v>
      </c>
      <c r="E30" s="171">
        <v>1</v>
      </c>
      <c r="F30" s="171"/>
      <c r="G30" s="171"/>
      <c r="H30" s="171"/>
      <c r="I30" s="171"/>
      <c r="J30" s="171">
        <v>1</v>
      </c>
      <c r="K30" s="171"/>
      <c r="L30" s="171"/>
      <c r="M30" s="171">
        <v>1</v>
      </c>
      <c r="N30" s="171"/>
      <c r="O30" s="171"/>
      <c r="P30" s="171">
        <v>1</v>
      </c>
      <c r="Q30" s="171">
        <v>1</v>
      </c>
      <c r="R30" s="171"/>
      <c r="S30" s="171"/>
      <c r="T30" s="29">
        <f t="shared" si="3"/>
        <v>5</v>
      </c>
    </row>
    <row r="31" spans="1:20" ht="62.25" customHeight="1" x14ac:dyDescent="0.2">
      <c r="A31" s="1">
        <v>3</v>
      </c>
      <c r="B31" s="108"/>
      <c r="C31" s="109"/>
      <c r="D31" s="123" t="s">
        <v>29</v>
      </c>
      <c r="E31" s="171">
        <v>1</v>
      </c>
      <c r="F31" s="171"/>
      <c r="G31" s="171"/>
      <c r="H31" s="171"/>
      <c r="I31" s="171"/>
      <c r="J31" s="171">
        <v>1</v>
      </c>
      <c r="K31" s="171"/>
      <c r="L31" s="171"/>
      <c r="M31" s="171">
        <v>1</v>
      </c>
      <c r="N31" s="171"/>
      <c r="O31" s="171"/>
      <c r="P31" s="171">
        <v>1</v>
      </c>
      <c r="Q31" s="171">
        <v>1</v>
      </c>
      <c r="R31" s="171"/>
      <c r="S31" s="171"/>
      <c r="T31" s="29">
        <f t="shared" si="3"/>
        <v>5</v>
      </c>
    </row>
    <row r="32" spans="1:20" ht="41.25" customHeight="1" x14ac:dyDescent="0.2">
      <c r="A32" s="1">
        <v>4</v>
      </c>
      <c r="B32" s="108"/>
      <c r="C32" s="109"/>
      <c r="D32" s="123" t="s">
        <v>30</v>
      </c>
      <c r="E32" s="171"/>
      <c r="F32" s="171"/>
      <c r="G32" s="171">
        <v>1</v>
      </c>
      <c r="H32" s="171"/>
      <c r="I32" s="171"/>
      <c r="J32" s="171">
        <v>1</v>
      </c>
      <c r="K32" s="171"/>
      <c r="L32" s="171"/>
      <c r="M32" s="171">
        <v>1</v>
      </c>
      <c r="N32" s="171"/>
      <c r="O32" s="171"/>
      <c r="P32" s="171">
        <v>1</v>
      </c>
      <c r="Q32" s="171"/>
      <c r="R32" s="171"/>
      <c r="S32" s="171">
        <v>1</v>
      </c>
      <c r="T32" s="29">
        <f t="shared" si="3"/>
        <v>5</v>
      </c>
    </row>
    <row r="33" spans="1:20" ht="61.5" customHeight="1" x14ac:dyDescent="0.2">
      <c r="A33" s="1">
        <v>5</v>
      </c>
      <c r="B33" s="108"/>
      <c r="C33" s="109"/>
      <c r="D33" s="123" t="s">
        <v>54</v>
      </c>
      <c r="E33" s="171">
        <v>1</v>
      </c>
      <c r="F33" s="171"/>
      <c r="G33" s="171"/>
      <c r="H33" s="171">
        <v>1</v>
      </c>
      <c r="I33" s="171"/>
      <c r="J33" s="171"/>
      <c r="K33" s="171">
        <v>1</v>
      </c>
      <c r="L33" s="171"/>
      <c r="M33" s="171"/>
      <c r="N33" s="171">
        <v>1</v>
      </c>
      <c r="O33" s="171"/>
      <c r="P33" s="171"/>
      <c r="Q33" s="171">
        <v>1</v>
      </c>
      <c r="R33" s="171"/>
      <c r="S33" s="171"/>
      <c r="T33" s="29">
        <f t="shared" si="3"/>
        <v>5</v>
      </c>
    </row>
    <row r="34" spans="1:20" ht="18" customHeight="1" x14ac:dyDescent="0.2">
      <c r="B34" s="108"/>
      <c r="C34" s="109"/>
      <c r="D34" s="112" t="s">
        <v>15</v>
      </c>
      <c r="E34" s="142">
        <f>SUM(E29:E33)</f>
        <v>3</v>
      </c>
      <c r="F34" s="142">
        <f t="shared" ref="F34:S34" si="4">SUM(F29:F33)</f>
        <v>0</v>
      </c>
      <c r="G34" s="142">
        <f t="shared" si="4"/>
        <v>2</v>
      </c>
      <c r="H34" s="142">
        <f t="shared" si="4"/>
        <v>2</v>
      </c>
      <c r="I34" s="142">
        <f t="shared" si="4"/>
        <v>0</v>
      </c>
      <c r="J34" s="142">
        <f t="shared" si="4"/>
        <v>3</v>
      </c>
      <c r="K34" s="142">
        <f t="shared" si="4"/>
        <v>2</v>
      </c>
      <c r="L34" s="142">
        <f t="shared" si="4"/>
        <v>0</v>
      </c>
      <c r="M34" s="142">
        <f t="shared" si="4"/>
        <v>3</v>
      </c>
      <c r="N34" s="142">
        <f t="shared" si="4"/>
        <v>2</v>
      </c>
      <c r="O34" s="142">
        <f t="shared" si="4"/>
        <v>0</v>
      </c>
      <c r="P34" s="142">
        <f t="shared" si="4"/>
        <v>3</v>
      </c>
      <c r="Q34" s="142">
        <f t="shared" si="4"/>
        <v>3</v>
      </c>
      <c r="R34" s="142">
        <f t="shared" si="4"/>
        <v>0</v>
      </c>
      <c r="S34" s="142">
        <f t="shared" si="4"/>
        <v>2</v>
      </c>
      <c r="T34" s="29">
        <f t="shared" si="3"/>
        <v>25</v>
      </c>
    </row>
    <row r="35" spans="1:20" ht="37.5" customHeight="1" x14ac:dyDescent="0.2">
      <c r="B35" s="108"/>
      <c r="C35" s="109"/>
      <c r="D35" s="114" t="s">
        <v>16</v>
      </c>
      <c r="E35" s="124" t="s">
        <v>138</v>
      </c>
      <c r="F35" s="125"/>
      <c r="G35" s="126"/>
      <c r="H35" s="124" t="s">
        <v>138</v>
      </c>
      <c r="I35" s="125"/>
      <c r="J35" s="126"/>
      <c r="K35" s="124" t="s">
        <v>139</v>
      </c>
      <c r="L35" s="125"/>
      <c r="M35" s="126"/>
      <c r="N35" s="124" t="s">
        <v>138</v>
      </c>
      <c r="O35" s="125"/>
      <c r="P35" s="126"/>
      <c r="Q35" s="124" t="s">
        <v>138</v>
      </c>
      <c r="R35" s="125"/>
      <c r="S35" s="126"/>
      <c r="T35" s="29"/>
    </row>
    <row r="36" spans="1:20" ht="18" customHeight="1" x14ac:dyDescent="0.2">
      <c r="B36" s="108" t="s">
        <v>33</v>
      </c>
      <c r="C36" s="109"/>
      <c r="D36" s="114" t="s">
        <v>33</v>
      </c>
      <c r="E36" s="44" t="s">
        <v>7</v>
      </c>
      <c r="F36" s="45" t="s">
        <v>8</v>
      </c>
      <c r="G36" s="46" t="s">
        <v>9</v>
      </c>
      <c r="H36" s="44" t="s">
        <v>7</v>
      </c>
      <c r="I36" s="45" t="s">
        <v>8</v>
      </c>
      <c r="J36" s="46" t="s">
        <v>9</v>
      </c>
      <c r="K36" s="44" t="s">
        <v>7</v>
      </c>
      <c r="L36" s="45" t="s">
        <v>8</v>
      </c>
      <c r="M36" s="46" t="s">
        <v>9</v>
      </c>
      <c r="N36" s="44" t="s">
        <v>7</v>
      </c>
      <c r="O36" s="45" t="s">
        <v>8</v>
      </c>
      <c r="P36" s="46" t="s">
        <v>9</v>
      </c>
      <c r="Q36" s="44" t="s">
        <v>7</v>
      </c>
      <c r="R36" s="45" t="s">
        <v>8</v>
      </c>
      <c r="S36" s="46" t="s">
        <v>9</v>
      </c>
      <c r="T36" s="29">
        <v>10</v>
      </c>
    </row>
    <row r="37" spans="1:20" ht="93" customHeight="1" x14ac:dyDescent="0.2">
      <c r="A37" s="1">
        <v>1</v>
      </c>
      <c r="B37" s="108"/>
      <c r="C37" s="109"/>
      <c r="D37" s="123" t="s">
        <v>34</v>
      </c>
      <c r="E37" s="60"/>
      <c r="F37" s="61">
        <v>1</v>
      </c>
      <c r="G37" s="62"/>
      <c r="H37" s="60"/>
      <c r="I37" s="61">
        <v>1</v>
      </c>
      <c r="J37" s="62"/>
      <c r="K37" s="60"/>
      <c r="L37" s="61">
        <v>1</v>
      </c>
      <c r="M37" s="62"/>
      <c r="N37" s="60"/>
      <c r="O37" s="61">
        <v>1</v>
      </c>
      <c r="P37" s="62"/>
      <c r="Q37" s="60"/>
      <c r="R37" s="61">
        <v>1</v>
      </c>
      <c r="S37" s="62"/>
      <c r="T37" s="29">
        <f t="shared" ref="T37:T43" si="5">SUM(E37:S37)</f>
        <v>5</v>
      </c>
    </row>
    <row r="38" spans="1:20" ht="57" customHeight="1" x14ac:dyDescent="0.2">
      <c r="A38" s="1">
        <v>2</v>
      </c>
      <c r="B38" s="108"/>
      <c r="C38" s="109"/>
      <c r="D38" s="123" t="s">
        <v>35</v>
      </c>
      <c r="E38" s="49">
        <v>1</v>
      </c>
      <c r="F38" s="49"/>
      <c r="G38" s="49"/>
      <c r="H38" s="49">
        <v>1</v>
      </c>
      <c r="I38" s="49"/>
      <c r="J38" s="49"/>
      <c r="K38" s="49">
        <v>1</v>
      </c>
      <c r="L38" s="49"/>
      <c r="M38" s="49"/>
      <c r="N38" s="49">
        <v>1</v>
      </c>
      <c r="O38" s="49"/>
      <c r="P38" s="49"/>
      <c r="Q38" s="49">
        <v>1</v>
      </c>
      <c r="R38" s="49"/>
      <c r="S38" s="49"/>
      <c r="T38" s="29">
        <f t="shared" si="5"/>
        <v>5</v>
      </c>
    </row>
    <row r="39" spans="1:20" ht="78.75" customHeight="1" x14ac:dyDescent="0.2">
      <c r="A39" s="1">
        <v>3</v>
      </c>
      <c r="B39" s="108"/>
      <c r="C39" s="109"/>
      <c r="D39" s="123" t="s">
        <v>55</v>
      </c>
      <c r="E39" s="172">
        <v>1</v>
      </c>
      <c r="F39" s="172"/>
      <c r="G39" s="172"/>
      <c r="H39" s="172">
        <v>1</v>
      </c>
      <c r="I39" s="172"/>
      <c r="J39" s="172"/>
      <c r="K39" s="172">
        <v>1</v>
      </c>
      <c r="L39" s="172"/>
      <c r="M39" s="172"/>
      <c r="N39" s="172">
        <v>1</v>
      </c>
      <c r="O39" s="172"/>
      <c r="P39" s="172"/>
      <c r="Q39" s="172">
        <v>1</v>
      </c>
      <c r="R39" s="172"/>
      <c r="S39" s="172"/>
      <c r="T39" s="29">
        <f t="shared" si="5"/>
        <v>5</v>
      </c>
    </row>
    <row r="40" spans="1:20" ht="70.5" customHeight="1" x14ac:dyDescent="0.2">
      <c r="A40" s="1">
        <v>4</v>
      </c>
      <c r="B40" s="108"/>
      <c r="C40" s="109"/>
      <c r="D40" s="123" t="s">
        <v>37</v>
      </c>
      <c r="E40" s="172">
        <v>1</v>
      </c>
      <c r="F40" s="172"/>
      <c r="G40" s="172"/>
      <c r="H40" s="172">
        <v>1</v>
      </c>
      <c r="I40" s="172"/>
      <c r="J40" s="172"/>
      <c r="K40" s="172">
        <v>1</v>
      </c>
      <c r="L40" s="172"/>
      <c r="M40" s="172"/>
      <c r="N40" s="172">
        <v>1</v>
      </c>
      <c r="O40" s="172"/>
      <c r="P40" s="172"/>
      <c r="Q40" s="172">
        <v>1</v>
      </c>
      <c r="R40" s="172"/>
      <c r="S40" s="172"/>
      <c r="T40" s="29">
        <f t="shared" si="5"/>
        <v>5</v>
      </c>
    </row>
    <row r="41" spans="1:20" ht="87.75" customHeight="1" x14ac:dyDescent="0.2">
      <c r="A41" s="1">
        <v>5</v>
      </c>
      <c r="B41" s="108"/>
      <c r="C41" s="109"/>
      <c r="D41" s="123" t="s">
        <v>38</v>
      </c>
      <c r="E41" s="172"/>
      <c r="F41" s="172"/>
      <c r="G41" s="172">
        <v>1</v>
      </c>
      <c r="H41" s="172"/>
      <c r="I41" s="172"/>
      <c r="J41" s="172">
        <v>1</v>
      </c>
      <c r="K41" s="172"/>
      <c r="L41" s="172"/>
      <c r="M41" s="172">
        <v>1</v>
      </c>
      <c r="N41" s="172"/>
      <c r="O41" s="172"/>
      <c r="P41" s="172">
        <v>1</v>
      </c>
      <c r="Q41" s="172"/>
      <c r="R41" s="172"/>
      <c r="S41" s="172">
        <v>1</v>
      </c>
      <c r="T41" s="29">
        <f t="shared" si="5"/>
        <v>5</v>
      </c>
    </row>
    <row r="42" spans="1:20" ht="66.75" customHeight="1" x14ac:dyDescent="0.2">
      <c r="A42" s="1">
        <v>6</v>
      </c>
      <c r="B42" s="108"/>
      <c r="C42" s="109"/>
      <c r="D42" s="123" t="s">
        <v>39</v>
      </c>
      <c r="E42" s="172"/>
      <c r="F42" s="172"/>
      <c r="G42" s="172">
        <v>1</v>
      </c>
      <c r="H42" s="172"/>
      <c r="I42" s="172"/>
      <c r="J42" s="172">
        <v>1</v>
      </c>
      <c r="K42" s="172"/>
      <c r="L42" s="172"/>
      <c r="M42" s="172">
        <v>1</v>
      </c>
      <c r="N42" s="172"/>
      <c r="O42" s="172"/>
      <c r="P42" s="172">
        <v>1</v>
      </c>
      <c r="Q42" s="172"/>
      <c r="R42" s="172"/>
      <c r="S42" s="172">
        <v>1</v>
      </c>
      <c r="T42" s="29">
        <f t="shared" si="5"/>
        <v>5</v>
      </c>
    </row>
    <row r="43" spans="1:20" ht="18" customHeight="1" x14ac:dyDescent="0.2">
      <c r="B43" s="108"/>
      <c r="C43" s="109"/>
      <c r="D43" s="112" t="s">
        <v>15</v>
      </c>
      <c r="E43" s="149">
        <f>SUM(E37:E42)</f>
        <v>3</v>
      </c>
      <c r="F43" s="149">
        <f t="shared" ref="F43:S43" si="6">SUM(F37:F42)</f>
        <v>1</v>
      </c>
      <c r="G43" s="149">
        <f t="shared" si="6"/>
        <v>2</v>
      </c>
      <c r="H43" s="149">
        <f t="shared" si="6"/>
        <v>3</v>
      </c>
      <c r="I43" s="149">
        <f t="shared" si="6"/>
        <v>1</v>
      </c>
      <c r="J43" s="149">
        <f t="shared" si="6"/>
        <v>2</v>
      </c>
      <c r="K43" s="149">
        <f t="shared" si="6"/>
        <v>3</v>
      </c>
      <c r="L43" s="149">
        <f t="shared" si="6"/>
        <v>1</v>
      </c>
      <c r="M43" s="149">
        <f t="shared" si="6"/>
        <v>2</v>
      </c>
      <c r="N43" s="149">
        <f t="shared" si="6"/>
        <v>3</v>
      </c>
      <c r="O43" s="149">
        <f t="shared" si="6"/>
        <v>1</v>
      </c>
      <c r="P43" s="149">
        <f t="shared" si="6"/>
        <v>2</v>
      </c>
      <c r="Q43" s="149">
        <f t="shared" si="6"/>
        <v>3</v>
      </c>
      <c r="R43" s="149">
        <f t="shared" si="6"/>
        <v>1</v>
      </c>
      <c r="S43" s="149">
        <f t="shared" si="6"/>
        <v>2</v>
      </c>
      <c r="T43" s="65">
        <f t="shared" si="5"/>
        <v>30</v>
      </c>
    </row>
    <row r="44" spans="1:20" ht="37.5" customHeight="1" x14ac:dyDescent="0.2">
      <c r="B44" s="108"/>
      <c r="C44" s="109"/>
      <c r="D44" s="114" t="s">
        <v>16</v>
      </c>
      <c r="E44" s="130" t="s">
        <v>140</v>
      </c>
      <c r="F44" s="143"/>
      <c r="G44" s="144"/>
      <c r="H44" s="130" t="s">
        <v>140</v>
      </c>
      <c r="I44" s="143"/>
      <c r="J44" s="144"/>
      <c r="K44" s="130" t="s">
        <v>140</v>
      </c>
      <c r="L44" s="143"/>
      <c r="M44" s="144"/>
      <c r="N44" s="130" t="s">
        <v>140</v>
      </c>
      <c r="O44" s="143"/>
      <c r="P44" s="144"/>
      <c r="Q44" s="130" t="s">
        <v>140</v>
      </c>
      <c r="R44" s="143"/>
      <c r="S44" s="144"/>
      <c r="T44" s="29"/>
    </row>
    <row r="45" spans="1:20" ht="18" customHeight="1" x14ac:dyDescent="0.2">
      <c r="B45" s="108" t="s">
        <v>41</v>
      </c>
      <c r="C45" s="109"/>
      <c r="D45" s="114" t="s">
        <v>41</v>
      </c>
      <c r="E45" s="44" t="s">
        <v>7</v>
      </c>
      <c r="F45" s="45" t="s">
        <v>8</v>
      </c>
      <c r="G45" s="46" t="s">
        <v>9</v>
      </c>
      <c r="H45" s="44" t="s">
        <v>7</v>
      </c>
      <c r="I45" s="45" t="s">
        <v>8</v>
      </c>
      <c r="J45" s="46" t="s">
        <v>9</v>
      </c>
      <c r="K45" s="44" t="s">
        <v>7</v>
      </c>
      <c r="L45" s="45" t="s">
        <v>8</v>
      </c>
      <c r="M45" s="46" t="s">
        <v>9</v>
      </c>
      <c r="N45" s="44" t="s">
        <v>7</v>
      </c>
      <c r="O45" s="45" t="s">
        <v>8</v>
      </c>
      <c r="P45" s="46" t="s">
        <v>9</v>
      </c>
      <c r="Q45" s="44" t="s">
        <v>7</v>
      </c>
      <c r="R45" s="45" t="s">
        <v>8</v>
      </c>
      <c r="S45" s="46" t="s">
        <v>9</v>
      </c>
      <c r="T45" s="29">
        <v>10</v>
      </c>
    </row>
    <row r="46" spans="1:20" ht="33" customHeight="1" x14ac:dyDescent="0.2">
      <c r="A46" s="1">
        <v>1</v>
      </c>
      <c r="B46" s="108"/>
      <c r="C46" s="109"/>
      <c r="D46" s="115" t="s">
        <v>42</v>
      </c>
      <c r="E46" s="172">
        <v>1</v>
      </c>
      <c r="F46" s="172"/>
      <c r="G46" s="172"/>
      <c r="H46" s="172">
        <v>1</v>
      </c>
      <c r="I46" s="172"/>
      <c r="J46" s="172"/>
      <c r="K46" s="172">
        <v>1</v>
      </c>
      <c r="L46" s="172"/>
      <c r="M46" s="172"/>
      <c r="N46" s="172">
        <v>1</v>
      </c>
      <c r="O46" s="172"/>
      <c r="P46" s="172"/>
      <c r="Q46" s="172">
        <v>1</v>
      </c>
      <c r="R46" s="172"/>
      <c r="S46" s="172"/>
      <c r="T46" s="29">
        <f>SUM(E46:S46)</f>
        <v>5</v>
      </c>
    </row>
    <row r="47" spans="1:20" ht="18" customHeight="1" x14ac:dyDescent="0.2">
      <c r="B47" s="108"/>
      <c r="C47" s="109"/>
      <c r="D47" s="112" t="s">
        <v>15</v>
      </c>
      <c r="E47" s="152">
        <f>+E46</f>
        <v>1</v>
      </c>
      <c r="F47" s="152">
        <f t="shared" ref="F47:S47" si="7">+F46</f>
        <v>0</v>
      </c>
      <c r="G47" s="152">
        <f t="shared" si="7"/>
        <v>0</v>
      </c>
      <c r="H47" s="152">
        <f t="shared" si="7"/>
        <v>1</v>
      </c>
      <c r="I47" s="152">
        <f t="shared" si="7"/>
        <v>0</v>
      </c>
      <c r="J47" s="152">
        <f t="shared" si="7"/>
        <v>0</v>
      </c>
      <c r="K47" s="152">
        <f t="shared" si="7"/>
        <v>1</v>
      </c>
      <c r="L47" s="152">
        <f t="shared" si="7"/>
        <v>0</v>
      </c>
      <c r="M47" s="152">
        <f t="shared" si="7"/>
        <v>0</v>
      </c>
      <c r="N47" s="152">
        <f t="shared" si="7"/>
        <v>1</v>
      </c>
      <c r="O47" s="152">
        <f t="shared" si="7"/>
        <v>0</v>
      </c>
      <c r="P47" s="152">
        <f t="shared" si="7"/>
        <v>0</v>
      </c>
      <c r="Q47" s="152">
        <f t="shared" si="7"/>
        <v>1</v>
      </c>
      <c r="R47" s="152">
        <f t="shared" si="7"/>
        <v>0</v>
      </c>
      <c r="S47" s="152">
        <f t="shared" si="7"/>
        <v>0</v>
      </c>
      <c r="T47" s="70">
        <f>SUM(E47:S47)</f>
        <v>5</v>
      </c>
    </row>
    <row r="48" spans="1:20" ht="44.25" customHeight="1" x14ac:dyDescent="0.2">
      <c r="B48" s="108"/>
      <c r="C48" s="109"/>
      <c r="D48" s="114" t="s">
        <v>16</v>
      </c>
      <c r="E48" s="41" t="s">
        <v>141</v>
      </c>
      <c r="F48" s="42"/>
      <c r="G48" s="43"/>
      <c r="H48" s="41" t="s">
        <v>141</v>
      </c>
      <c r="I48" s="42"/>
      <c r="J48" s="43"/>
      <c r="K48" s="41" t="s">
        <v>141</v>
      </c>
      <c r="L48" s="42"/>
      <c r="M48" s="43"/>
      <c r="N48" s="41" t="s">
        <v>141</v>
      </c>
      <c r="O48" s="42"/>
      <c r="P48" s="43"/>
      <c r="Q48" s="41" t="s">
        <v>141</v>
      </c>
      <c r="R48" s="42"/>
      <c r="S48" s="43"/>
      <c r="T48" s="29"/>
    </row>
    <row r="49" spans="1:20" ht="18" customHeight="1" x14ac:dyDescent="0.2">
      <c r="B49" s="134" t="s">
        <v>44</v>
      </c>
      <c r="C49" s="135"/>
      <c r="D49" s="114" t="s">
        <v>44</v>
      </c>
      <c r="E49" s="44" t="s">
        <v>7</v>
      </c>
      <c r="F49" s="45" t="s">
        <v>8</v>
      </c>
      <c r="G49" s="46" t="s">
        <v>9</v>
      </c>
      <c r="H49" s="44" t="s">
        <v>7</v>
      </c>
      <c r="I49" s="45" t="s">
        <v>8</v>
      </c>
      <c r="J49" s="46" t="s">
        <v>9</v>
      </c>
      <c r="K49" s="44" t="s">
        <v>7</v>
      </c>
      <c r="L49" s="45" t="s">
        <v>8</v>
      </c>
      <c r="M49" s="46" t="s">
        <v>9</v>
      </c>
      <c r="N49" s="44" t="s">
        <v>7</v>
      </c>
      <c r="O49" s="45" t="s">
        <v>8</v>
      </c>
      <c r="P49" s="46" t="s">
        <v>9</v>
      </c>
      <c r="Q49" s="44" t="s">
        <v>7</v>
      </c>
      <c r="R49" s="45" t="s">
        <v>8</v>
      </c>
      <c r="S49" s="46" t="s">
        <v>9</v>
      </c>
      <c r="T49" s="29">
        <v>10</v>
      </c>
    </row>
    <row r="50" spans="1:20" ht="84.75" customHeight="1" x14ac:dyDescent="0.2">
      <c r="A50" s="1">
        <v>1</v>
      </c>
      <c r="B50" s="134"/>
      <c r="C50" s="135"/>
      <c r="D50" s="123" t="s">
        <v>45</v>
      </c>
      <c r="E50" s="172"/>
      <c r="F50" s="172"/>
      <c r="G50" s="172">
        <v>1</v>
      </c>
      <c r="H50" s="172">
        <v>1</v>
      </c>
      <c r="I50" s="172"/>
      <c r="J50" s="172"/>
      <c r="K50" s="172">
        <v>1</v>
      </c>
      <c r="L50" s="172"/>
      <c r="M50" s="172"/>
      <c r="N50" s="172"/>
      <c r="O50" s="172"/>
      <c r="P50" s="172">
        <v>1</v>
      </c>
      <c r="Q50" s="172"/>
      <c r="R50" s="172"/>
      <c r="S50" s="172">
        <v>1</v>
      </c>
      <c r="T50" s="29">
        <f>SUM(E50:S50)</f>
        <v>5</v>
      </c>
    </row>
    <row r="51" spans="1:20" ht="30" customHeight="1" x14ac:dyDescent="0.2">
      <c r="B51" s="134"/>
      <c r="C51" s="135"/>
      <c r="D51" s="112" t="s">
        <v>15</v>
      </c>
      <c r="E51" s="152">
        <f t="shared" ref="E51:S51" si="8">SUM(E50:E50)</f>
        <v>0</v>
      </c>
      <c r="F51" s="152">
        <f t="shared" si="8"/>
        <v>0</v>
      </c>
      <c r="G51" s="152">
        <f t="shared" si="8"/>
        <v>1</v>
      </c>
      <c r="H51" s="152">
        <f t="shared" si="8"/>
        <v>1</v>
      </c>
      <c r="I51" s="152">
        <f t="shared" si="8"/>
        <v>0</v>
      </c>
      <c r="J51" s="152">
        <f t="shared" si="8"/>
        <v>0</v>
      </c>
      <c r="K51" s="152">
        <f t="shared" si="8"/>
        <v>1</v>
      </c>
      <c r="L51" s="152">
        <f t="shared" si="8"/>
        <v>0</v>
      </c>
      <c r="M51" s="152">
        <f t="shared" si="8"/>
        <v>0</v>
      </c>
      <c r="N51" s="152">
        <f t="shared" si="8"/>
        <v>0</v>
      </c>
      <c r="O51" s="152">
        <f t="shared" si="8"/>
        <v>0</v>
      </c>
      <c r="P51" s="152">
        <f t="shared" si="8"/>
        <v>1</v>
      </c>
      <c r="Q51" s="152">
        <f t="shared" si="8"/>
        <v>0</v>
      </c>
      <c r="R51" s="152">
        <f t="shared" si="8"/>
        <v>0</v>
      </c>
      <c r="S51" s="152">
        <f t="shared" si="8"/>
        <v>1</v>
      </c>
      <c r="T51" s="29">
        <f>SUM(E51:S51)</f>
        <v>5</v>
      </c>
    </row>
    <row r="52" spans="1:20" ht="51" customHeight="1" x14ac:dyDescent="0.2">
      <c r="B52" s="134"/>
      <c r="C52" s="135"/>
      <c r="D52" s="114" t="s">
        <v>16</v>
      </c>
      <c r="E52" s="73" t="s">
        <v>57</v>
      </c>
      <c r="F52" s="74"/>
      <c r="G52" s="75"/>
      <c r="H52" s="73" t="s">
        <v>142</v>
      </c>
      <c r="I52" s="154"/>
      <c r="J52" s="155"/>
      <c r="K52" s="73" t="s">
        <v>142</v>
      </c>
      <c r="L52" s="154"/>
      <c r="M52" s="155"/>
      <c r="N52" s="73" t="s">
        <v>57</v>
      </c>
      <c r="O52" s="74"/>
      <c r="P52" s="75"/>
      <c r="Q52" s="73" t="s">
        <v>57</v>
      </c>
      <c r="R52" s="74"/>
      <c r="S52" s="75"/>
      <c r="T52" s="29"/>
    </row>
    <row r="53" spans="1:20" x14ac:dyDescent="0.25">
      <c r="E53" s="76">
        <f t="shared" ref="E53:S53" si="9">+E51+E47+E43+E34+E26+E17</f>
        <v>17</v>
      </c>
      <c r="F53" s="76">
        <f t="shared" si="9"/>
        <v>1</v>
      </c>
      <c r="G53" s="76">
        <f t="shared" si="9"/>
        <v>5</v>
      </c>
      <c r="H53" s="76">
        <f t="shared" si="9"/>
        <v>17</v>
      </c>
      <c r="I53" s="76">
        <f t="shared" si="9"/>
        <v>1</v>
      </c>
      <c r="J53" s="76">
        <f t="shared" si="9"/>
        <v>5</v>
      </c>
      <c r="K53" s="76">
        <f t="shared" si="9"/>
        <v>17</v>
      </c>
      <c r="L53" s="76">
        <f t="shared" si="9"/>
        <v>1</v>
      </c>
      <c r="M53" s="76">
        <f t="shared" si="9"/>
        <v>5</v>
      </c>
      <c r="N53" s="76">
        <f t="shared" si="9"/>
        <v>16</v>
      </c>
      <c r="O53" s="76">
        <f t="shared" si="9"/>
        <v>1</v>
      </c>
      <c r="P53" s="76">
        <f t="shared" si="9"/>
        <v>6</v>
      </c>
      <c r="Q53" s="76">
        <f t="shared" si="9"/>
        <v>17</v>
      </c>
      <c r="R53" s="76">
        <f t="shared" si="9"/>
        <v>1</v>
      </c>
      <c r="S53" s="76">
        <f t="shared" si="9"/>
        <v>5</v>
      </c>
    </row>
    <row r="54" spans="1:20" s="1" customFormat="1" x14ac:dyDescent="0.25">
      <c r="A54" s="1">
        <f>A50+A46+A42+A33+A25+A16</f>
        <v>23</v>
      </c>
      <c r="E54" s="78">
        <f>+E53+F53+G53</f>
        <v>23</v>
      </c>
      <c r="F54" s="78"/>
      <c r="G54" s="78"/>
      <c r="H54" s="78">
        <f t="shared" ref="H54" si="10">+H53+I53+J53</f>
        <v>23</v>
      </c>
      <c r="I54" s="78"/>
      <c r="J54" s="78"/>
      <c r="K54" s="78">
        <f t="shared" ref="K54" si="11">+K53+L53+M53</f>
        <v>23</v>
      </c>
      <c r="L54" s="78"/>
      <c r="M54" s="78"/>
      <c r="N54" s="78">
        <f t="shared" ref="N54" si="12">+N53+O53+P53</f>
        <v>23</v>
      </c>
      <c r="O54" s="78"/>
      <c r="P54" s="78"/>
      <c r="Q54" s="78">
        <f t="shared" ref="Q54" si="13">+Q53+R53+S53</f>
        <v>23</v>
      </c>
      <c r="R54" s="78"/>
      <c r="S54" s="78"/>
      <c r="T54" s="85"/>
    </row>
    <row r="55" spans="1:20" x14ac:dyDescent="0.25">
      <c r="D55" s="80" t="s">
        <v>7</v>
      </c>
      <c r="E55" s="81">
        <f>+H53+K53+N53+Q53</f>
        <v>67</v>
      </c>
      <c r="F55" s="82">
        <f>+E55/$E$58</f>
        <v>0.68367346938775508</v>
      </c>
    </row>
    <row r="56" spans="1:20" x14ac:dyDescent="0.25">
      <c r="D56" s="80" t="s">
        <v>8</v>
      </c>
      <c r="E56" s="81">
        <f>+F53+I53+L53+O53+R53</f>
        <v>5</v>
      </c>
      <c r="F56" s="82">
        <f t="shared" ref="F56:F58" si="14">+E56/$E$58</f>
        <v>5.1020408163265307E-2</v>
      </c>
    </row>
    <row r="57" spans="1:20" x14ac:dyDescent="0.25">
      <c r="D57" s="80" t="s">
        <v>9</v>
      </c>
      <c r="E57" s="81">
        <f>+G53+J53+M53+P53+S53</f>
        <v>26</v>
      </c>
      <c r="F57" s="82">
        <f t="shared" si="14"/>
        <v>0.26530612244897961</v>
      </c>
    </row>
    <row r="58" spans="1:20" x14ac:dyDescent="0.25">
      <c r="E58" s="81">
        <f>SUM(E55:E57)</f>
        <v>98</v>
      </c>
      <c r="F58" s="82">
        <f t="shared" si="14"/>
        <v>1</v>
      </c>
    </row>
    <row r="60" spans="1:20" x14ac:dyDescent="0.25">
      <c r="D60" s="86" t="s">
        <v>48</v>
      </c>
      <c r="E60" s="87"/>
      <c r="F60" s="88">
        <f>+F55+F57</f>
        <v>0.94897959183673475</v>
      </c>
    </row>
    <row r="104" spans="1:20" ht="12.75" x14ac:dyDescent="0.2">
      <c r="A104" s="1" t="e">
        <f>+'[1]11. CA COLORECTAL'!A49+'[1]11. CA COLORECTAL'!A45+'[1]11. CA COLORECTAL'!#REF!+'[1]11. CA COLORECTAL'!A41+'[1]11. CA COLORECTAL'!A36+'[1]11. CA COLORECTAL'!A30+'[1]11. CA COLORECTAL'!A26+'[1]11. CA COLORECTAL'!A18+A55+A50+#REF!+A47+A43+A36+A30+A22</f>
        <v>#REF!</v>
      </c>
      <c r="E104" s="89"/>
      <c r="F104" s="89"/>
      <c r="G104" s="89"/>
      <c r="H104" s="89"/>
      <c r="I104" s="89"/>
      <c r="J104" s="89"/>
      <c r="K104" s="89"/>
      <c r="L104" s="89"/>
      <c r="M104" s="89"/>
      <c r="N104" s="89"/>
      <c r="O104" s="89"/>
      <c r="P104" s="89"/>
      <c r="Q104" s="89"/>
      <c r="R104" s="89"/>
      <c r="S104" s="89"/>
      <c r="T104" s="19"/>
    </row>
  </sheetData>
  <mergeCells count="51">
    <mergeCell ref="E54:G54"/>
    <mergeCell ref="H54:J54"/>
    <mergeCell ref="K54:M54"/>
    <mergeCell ref="N54:P54"/>
    <mergeCell ref="Q54:S54"/>
    <mergeCell ref="B49:C52"/>
    <mergeCell ref="E52:G52"/>
    <mergeCell ref="H52:J52"/>
    <mergeCell ref="K52:M52"/>
    <mergeCell ref="N52:P52"/>
    <mergeCell ref="Q52:S52"/>
    <mergeCell ref="B45:C48"/>
    <mergeCell ref="E48:G48"/>
    <mergeCell ref="H48:J48"/>
    <mergeCell ref="K48:M48"/>
    <mergeCell ref="N48:P48"/>
    <mergeCell ref="Q48:S48"/>
    <mergeCell ref="B36:C44"/>
    <mergeCell ref="E44:G44"/>
    <mergeCell ref="H44:J44"/>
    <mergeCell ref="K44:M44"/>
    <mergeCell ref="N44:P44"/>
    <mergeCell ref="Q44:S44"/>
    <mergeCell ref="B28:C35"/>
    <mergeCell ref="E35:G35"/>
    <mergeCell ref="H35:J35"/>
    <mergeCell ref="K35:M35"/>
    <mergeCell ref="N35:P35"/>
    <mergeCell ref="Q35:S35"/>
    <mergeCell ref="B19:C27"/>
    <mergeCell ref="E27:G27"/>
    <mergeCell ref="H27:J27"/>
    <mergeCell ref="K27:M27"/>
    <mergeCell ref="N27:P27"/>
    <mergeCell ref="Q27:S27"/>
    <mergeCell ref="B13:C18"/>
    <mergeCell ref="E18:G18"/>
    <mergeCell ref="H18:J18"/>
    <mergeCell ref="K18:M18"/>
    <mergeCell ref="N18:P18"/>
    <mergeCell ref="Q18:S18"/>
    <mergeCell ref="E2:T4"/>
    <mergeCell ref="C7:E7"/>
    <mergeCell ref="C9:E9"/>
    <mergeCell ref="C10:E10"/>
    <mergeCell ref="B11:C12"/>
    <mergeCell ref="E11:G11"/>
    <mergeCell ref="H11:J11"/>
    <mergeCell ref="K11:M11"/>
    <mergeCell ref="N11:P11"/>
    <mergeCell ref="Q11:S11"/>
  </mergeCells>
  <conditionalFormatting sqref="T13:T52">
    <cfRule type="cellIs" dxfId="15" priority="1" operator="notEqual">
      <formula>$T$11</formula>
    </cfRule>
  </conditionalFormatting>
  <conditionalFormatting sqref="E54:S54">
    <cfRule type="cellIs" dxfId="14" priority="2" operator="notEqual">
      <formula>$A$54</formula>
    </cfRule>
    <cfRule type="cellIs" priority="3" operator="notEqual">
      <formula>$A$54</formula>
    </cfRule>
  </conditionalFormatting>
  <dataValidations count="3">
    <dataValidation type="whole" operator="equal" allowBlank="1" showInputMessage="1" showErrorMessage="1" errorTitle="REGISTRO ERRADO" error="SOLO PUEDE REGISTRAR 1" sqref="E20:S25">
      <formula1>1</formula1>
    </dataValidation>
    <dataValidation type="whole" operator="equal" allowBlank="1" showInputMessage="1" showErrorMessage="1" errorTitle="REGISTRO ERRADO" error="SOLO PUEDE MARCAR 1" sqref="E37:S42 E29:S33">
      <formula1>1</formula1>
    </dataValidation>
    <dataValidation type="whole" operator="equal" allowBlank="1" showInputMessage="1" showErrorMessage="1" errorTitle="REGISTRO ERRADO" error="SOLO PUEDE REGISTRAR 1 " sqref="E46:S46 E13:S16 E50:S50">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UPREC</vt:lpstr>
      <vt:lpstr>COLSUBSIDIO</vt:lpstr>
      <vt:lpstr>COMFAMILIAR</vt:lpstr>
      <vt:lpstr>COSMITET</vt:lpstr>
      <vt:lpstr>IDIME ELVIRA</vt:lpstr>
      <vt:lpstr>IDIME MAYORCA</vt:lpstr>
      <vt:lpstr>INPEC</vt:lpstr>
      <vt:lpstr>MI IPS</vt:lpstr>
      <vt:lpstr>SALUD PYP</vt:lpstr>
      <vt:lpstr>SAN SEBASTIAN</vt:lpstr>
      <vt:lpstr>SANIDAD MILITAR</vt:lpstr>
      <vt:lpstr>SANIDAD POLICIA</vt:lpstr>
      <vt:lpstr>UIS</vt:lpstr>
      <vt:lpstr>VIRREY SOLÍS 30 AGOSTO</vt:lpstr>
      <vt:lpstr>VIRREY SOLIS LAGO</vt:lpstr>
      <vt:lpstr>VIRREY SOLIS PINARES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2021-12-02T04:40:47Z</dcterms:created>
  <dcterms:modified xsi:type="dcterms:W3CDTF">2021-12-02T05:08:16Z</dcterms:modified>
</cp:coreProperties>
</file>