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ESE SALUD PEREIRA\UI CENTRO\"/>
    </mc:Choice>
  </mc:AlternateContent>
  <bookViews>
    <workbookView xWindow="0" yWindow="0" windowWidth="16380" windowHeight="8190" tabRatio="500"/>
  </bookViews>
  <sheets>
    <sheet name="CENTRO" sheetId="2" r:id="rId1"/>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K110" i="2" l="1"/>
  <c r="J110" i="2"/>
  <c r="E110" i="2"/>
  <c r="D110" i="2"/>
  <c r="C110" i="2"/>
  <c r="K109" i="2"/>
  <c r="E109" i="2"/>
  <c r="D109" i="2"/>
  <c r="C109" i="2"/>
  <c r="K108" i="2"/>
  <c r="E108" i="2"/>
  <c r="D108" i="2"/>
  <c r="C108" i="2"/>
  <c r="K107" i="2"/>
  <c r="I107" i="2"/>
  <c r="E107" i="2"/>
  <c r="D107" i="2"/>
  <c r="C107" i="2"/>
  <c r="K106" i="2"/>
  <c r="J106" i="2"/>
  <c r="E106" i="2"/>
  <c r="D106" i="2"/>
  <c r="C106" i="2"/>
  <c r="K105" i="2"/>
  <c r="F105" i="2"/>
  <c r="E105" i="2"/>
  <c r="D105" i="2"/>
  <c r="C105" i="2"/>
  <c r="K104" i="2"/>
  <c r="E104" i="2"/>
  <c r="D104" i="2"/>
  <c r="C104" i="2"/>
  <c r="K103" i="2"/>
  <c r="E103" i="2"/>
  <c r="D103" i="2"/>
  <c r="C103" i="2"/>
  <c r="K102" i="2"/>
  <c r="E102" i="2"/>
  <c r="E111" i="2" s="1"/>
  <c r="D102" i="2"/>
  <c r="D111" i="2" s="1"/>
  <c r="C102" i="2"/>
  <c r="C100" i="2"/>
  <c r="G92" i="2"/>
  <c r="F92" i="2"/>
  <c r="I110" i="2" s="1"/>
  <c r="E92" i="2"/>
  <c r="H110" i="2" s="1"/>
  <c r="D92" i="2"/>
  <c r="G110" i="2" s="1"/>
  <c r="G81" i="2"/>
  <c r="J109" i="2" s="1"/>
  <c r="F81" i="2"/>
  <c r="I109" i="2" s="1"/>
  <c r="E81" i="2"/>
  <c r="H109" i="2" s="1"/>
  <c r="D81" i="2"/>
  <c r="G109" i="2" s="1"/>
  <c r="G73" i="2"/>
  <c r="J108" i="2" s="1"/>
  <c r="F73" i="2"/>
  <c r="I108" i="2" s="1"/>
  <c r="E73" i="2"/>
  <c r="H108" i="2" s="1"/>
  <c r="D73" i="2"/>
  <c r="G108" i="2" s="1"/>
  <c r="G66" i="2"/>
  <c r="J107" i="2" s="1"/>
  <c r="F66" i="2"/>
  <c r="E66" i="2"/>
  <c r="H107" i="2" s="1"/>
  <c r="D66" i="2"/>
  <c r="G61" i="2"/>
  <c r="F61" i="2"/>
  <c r="I106" i="2" s="1"/>
  <c r="E61" i="2"/>
  <c r="H106" i="2" s="1"/>
  <c r="D61" i="2"/>
  <c r="G106" i="2" s="1"/>
  <c r="G56" i="2"/>
  <c r="J105" i="2" s="1"/>
  <c r="F56" i="2"/>
  <c r="I105" i="2" s="1"/>
  <c r="E56" i="2"/>
  <c r="H105" i="2" s="1"/>
  <c r="D56" i="2"/>
  <c r="G105" i="2" s="1"/>
  <c r="G49" i="2"/>
  <c r="J104" i="2" s="1"/>
  <c r="F49" i="2"/>
  <c r="I104" i="2" s="1"/>
  <c r="E49" i="2"/>
  <c r="H104" i="2" s="1"/>
  <c r="D49" i="2"/>
  <c r="G104" i="2" s="1"/>
  <c r="G40" i="2"/>
  <c r="J103" i="2" s="1"/>
  <c r="F40" i="2"/>
  <c r="I103" i="2" s="1"/>
  <c r="E40" i="2"/>
  <c r="H103" i="2" s="1"/>
  <c r="D40" i="2"/>
  <c r="I39" i="2"/>
  <c r="I37" i="2"/>
  <c r="I36" i="2"/>
  <c r="I35" i="2"/>
  <c r="I34" i="2"/>
  <c r="I31" i="2"/>
  <c r="I30" i="2"/>
  <c r="I38" i="2"/>
  <c r="I29" i="2"/>
  <c r="I28" i="2"/>
  <c r="I27" i="2"/>
  <c r="I26" i="2"/>
  <c r="G20" i="2"/>
  <c r="J102" i="2" s="1"/>
  <c r="F20" i="2"/>
  <c r="I102" i="2" s="1"/>
  <c r="E20" i="2"/>
  <c r="H102" i="2" s="1"/>
  <c r="D20" i="2"/>
  <c r="G102" i="2" s="1"/>
  <c r="H81" i="2" l="1"/>
  <c r="J75" i="2" s="1"/>
  <c r="F109" i="2" s="1"/>
  <c r="H66" i="2"/>
  <c r="J63" i="2" s="1"/>
  <c r="F107" i="2" s="1"/>
  <c r="H56" i="2"/>
  <c r="J51" i="2" s="1"/>
  <c r="H111" i="2"/>
  <c r="I111" i="2"/>
  <c r="H40" i="2"/>
  <c r="J22" i="2" s="1"/>
  <c r="F103" i="2" s="1"/>
  <c r="J111" i="2"/>
  <c r="G103" i="2"/>
  <c r="G107" i="2"/>
  <c r="H49" i="2"/>
  <c r="J42" i="2" s="1"/>
  <c r="F104" i="2" s="1"/>
  <c r="H61" i="2"/>
  <c r="J58" i="2" s="1"/>
  <c r="F106" i="2" s="1"/>
  <c r="H73" i="2"/>
  <c r="J68" i="2" s="1"/>
  <c r="F108" i="2" s="1"/>
  <c r="H92" i="2"/>
  <c r="J83" i="2" s="1"/>
  <c r="F110" i="2" s="1"/>
  <c r="H20" i="2"/>
  <c r="J16" i="2" s="1"/>
  <c r="F102" i="2" s="1"/>
  <c r="G111" i="2" l="1"/>
  <c r="F111" i="2"/>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<sst xmlns="http://schemas.openxmlformats.org/spreadsheetml/2006/main" count="211" uniqueCount="154">
  <si>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</si>
  <si>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</si>
  <si>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</si>
  <si>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</si>
  <si>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</si>
  <si>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</si>
  <si>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</si>
  <si>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</si>
  <si>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</si>
  <si>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</si>
  <si>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</si>
  <si>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</si>
  <si>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</si>
  <si>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</si>
  <si>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</si>
  <si>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</si>
  <si>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</si>
  <si>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</si>
  <si>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</si>
  <si>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</si>
  <si>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</si>
  <si>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</si>
  <si>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</si>
  <si>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</si>
  <si>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</si>
  <si>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</si>
  <si>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</si>
  <si>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</si>
  <si>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</si>
  <si>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</si>
  <si>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</si>
  <si>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</si>
  <si>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</si>
  <si>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</si>
  <si>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</si>
  <si>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</si>
  <si>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</si>
  <si>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</si>
  <si>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</si>
  <si>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</si>
  <si>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</si>
  <si>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</si>
  <si>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</si>
  <si>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</si>
  <si>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</si>
  <si>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</si>
  <si>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</si>
  <si>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</si>
  <si>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</si>
  <si>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</si>
  <si>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</si>
  <si>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</si>
  <si>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</si>
  <si>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</si>
  <si>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</si>
  <si>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</si>
  <si>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</si>
  <si>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</si>
  <si>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</si>
  <si>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JEFE OLGA ENCARGADA DEL PROGRAMA CONTIENE LAS BASES DE DATOS DE PROSTATA Y REALIZA SEGUIMIENTO A LOS USUARIOS POR MEDIO DE LLAMADAS TELEFONICAS, ASIGNACION DE CITAS POR MEDICO GENERAL.</t>
  </si>
  <si>
    <t>¿La IPS cuenta con una base de datos estructurada de los pacientes con Cáncer Colorrectal y realiza un seguimiento tanto a la base de datos como al usuario.</t>
  </si>
  <si>
    <t>JEFE OLGA ENCARGADA DEL PROGRAMA CONTIENE LAS BASES DE DATOS DE COLON Y RECTO Y  REALIZA SEGUIMIENTO A LOS USUARIOS POR MEDIO DE LLAMADAS TELEFONICAS, ASIGNACION DE CITAS POR MEDICO GENERAL.</t>
  </si>
  <si>
    <t>EL MEDICO GENERAL MEDIANTE LA CONSULTA MEDICA ENVIA PARACLINICOS DE PSA Y SANGRE OCULTA EN HECES. A DICHOS PACIENTES SE LES HACE SEGUIMIENTO</t>
  </si>
  <si>
    <t>Verificar flujograma, disponibilidad y conocimiento del personal para la captación, atención, interpretación y seguimiento de pacientes con riesgo de Cáncer de próstata, según curso de vida de la Ruta de Promoción y Mantenimiento de la salud.</t>
  </si>
  <si>
    <t>SE ENVIAN SOPORTES DE CAPACITACIONES RECIENTES DE PYPTE EN RUTA DE PROMOCION Y MANTENIMIENTO DE LA SALUD RESOLUCION 3280 2018 LIDERADO POR LA DOCTORA ISABEL ESTRADA Y DE LA UNIDAD INTERMEDIA DE KENNEDY DE PREVENCION DE CANCER DE PROSTATA</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</si>
  <si>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</si>
  <si>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</si>
  <si>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</si>
  <si>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</si>
  <si>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</si>
  <si>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</si>
  <si>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</si>
  <si>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</si>
  <si>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</si>
  <si>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EN LA ESE SALUD PEREIRA TENEMOS UN PROCESO DE INDUCCION Y REINDUCCION POR MEDIO DE CAPACITACION MEDIANTE LA PLATAFORMA PLEXO CON ALGUNOS CURSOS QUE CONTIENEN ALGUNAS ROTAS. POR AHORA NO SE CUENTA CON INDUCCION DE RUTA DE CANCER DE PROSTATA Y COLONRECTAL</t>
  </si>
  <si>
    <t>TOTAL ACCESIBILIDAD</t>
  </si>
  <si>
    <t>7. OPORTUNIDAD</t>
  </si>
  <si>
    <t>Oportunidad de servicio por Medico General</t>
  </si>
  <si>
    <t>TENEMOS LINEAS HABILITADAS DE CALL CENTER PARA CONSULTAS DE MORBILIDAD Y CITAS DE AGENDAMIENTO PREFERENCIAL EN EL SIAU  Y PRESENCIAL PARA TODOS LOS CURSOS DE VIDA CONTEMPLADOS EN LA 3280 DEL 2018.</t>
  </si>
  <si>
    <t>Revisar el proceso de remisión a  especialistas( Urología, gastroenterología) evitando barreras de accesibilidad según normatividad de servicio.</t>
  </si>
  <si>
    <t>EL SEGUIMIENTO CLINICO SE HACE A TRAVES DE LA CONSULTA MEDICA Y EL ADMINISTRATIVO A TRAVES DE LA AUDITORIA DE HISTORIAS CLINICAS DE LA JEFE OLGA</t>
  </si>
  <si>
    <t>TOTAL OPORTUNIDAD</t>
  </si>
  <si>
    <t>8. SEGURIDAD</t>
  </si>
  <si>
    <t>Protocolos, Flujogramas y/o guías de atención en Cáncer Colorrectal y de Próstata, conocimiento, disponibilidad.</t>
  </si>
  <si>
    <t>SE CUENTA EN LA INTRANET EL CUAL ES EL APLICATIVO DE LA ESE SALUD PEREIRA AL CUAL TODOS LOS TRABAJADORES TENEMOS ACCESO LA IDSPONIBILIDAD DE GUIA DE PRACTICA CLINICA, CANCER DE COLON Y RECTO CODIGO CM-EX-033 Y GUIA DE PRACTICA CLINICA DE PROSTATA CODIGO CM-EX-032</t>
  </si>
  <si>
    <t>ENCUESTAS REALIZADAS POR EL CALL CENTER DE SATISFACCION DEL USUARIO</t>
  </si>
  <si>
    <t>Evaluación interna de Adherencia a Guías de Practica Clínica</t>
  </si>
  <si>
    <t>ADUITORIA DE HISTORIAS CLINICAS, SE CUENTA CON AUDITOR MEDICO POR UNIDAD.</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</si>
  <si>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</si>
  <si>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</si>
  <si>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</si>
  <si>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</si>
  <si>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</si>
  <si>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EL SEGUIMIENTO CON LOS ANTIGENOS PROSTATICOS ORDENADOS VERSUS LOS TOMADOS Y SE EVIDENCIA QUE EL TACTO RECTAL ES OCASIONALMENTE LA LIDER TIENE CONOCIMIENTO Y SE VAN A GENERAR ESTRATEFIAS PARA MEJORAR LA PRESTACION DEL SERVICIO</t>
  </si>
  <si>
    <t>SE REALIZA SEGUIMIENTO CON LA TAMIZACION DE CANCER POR SANGRE OCULTA EN HECES ORDENADOS VERSUS LOS TOMADOS</t>
  </si>
  <si>
    <t>La IPS cuenta con un método de seguimiento a la tamización para Cáncer Colorrectal por medio de Colonoscopia</t>
  </si>
  <si>
    <t>CAPACITACION DE 3280 POR PARTE DE LA DOCTORA ESTRADA</t>
  </si>
  <si>
    <t>TOTAL PERTINENCIA</t>
  </si>
  <si>
    <t>CIERRE DEL DOCUMENTO</t>
  </si>
  <si>
    <t>Secretaria de  Salud  Publica y Seguridad Social</t>
  </si>
  <si>
    <t xml:space="preserve">Nombre:  </t>
  </si>
  <si>
    <t>Cargo:  Enfermera Programa CA CEPO</t>
  </si>
  <si>
    <t>Cedula: 1088249229</t>
  </si>
  <si>
    <t>Cedula:</t>
  </si>
  <si>
    <t>LINEA DE TRABJO</t>
  </si>
  <si>
    <t>ESTANDARES</t>
  </si>
  <si>
    <t>% E</t>
  </si>
  <si>
    <t>% C</t>
  </si>
  <si>
    <t>OBSERVACIONES</t>
  </si>
  <si>
    <t>PLAN DE MEJORAMIENTO</t>
  </si>
  <si>
    <t>TOTAL</t>
  </si>
  <si>
    <t>ANGELA MARIA VALLEJO ORREGO</t>
  </si>
  <si>
    <t>ENFERMERA</t>
  </si>
  <si>
    <t>COORDEXT.CENTRO@SALUDPEREIRA.GOV.CO</t>
  </si>
  <si>
    <t>4 AÑOS</t>
  </si>
  <si>
    <t>3 MEDICOS ESPECIALISTAS EN LA RUTA CARDIOVASCULAR</t>
  </si>
  <si>
    <t>Z125 (Hospital del Centro 4 casos, San Camilo 6 casos)</t>
  </si>
  <si>
    <t xml:space="preserve">7:00am </t>
  </si>
  <si>
    <t xml:space="preserve">7:00am a 12:00m </t>
  </si>
  <si>
    <t>1:00pm a 5:00pm</t>
  </si>
  <si>
    <t>SON 5 MEDICOS GENERALES</t>
  </si>
  <si>
    <t>OBSERVACIONES: Cuentan con médicos generales y especialistas con la capacidad y orientación para abordar todos los cursos de vida y aplicación de las acciones específicas de cada uno de ellos según la Ruta Integral de Atención en Salud de Promoción y Mantenimiento.</t>
  </si>
  <si>
    <t>OBSERVACIONES: Cuentan con ingeniero en sistemas que apoya el proceso de asistencia técnica el cual puede obtener información para determinar por edad los cursos de vida, género, diagnósticos y dar trazabilidad a datos generales de identificación.</t>
  </si>
  <si>
    <t>SE ENVIAN SOPORTES DE CAPACITACIONES RECIENTES DE PYP EN RUTA DE PROMOCION Y MANTENIMIENTO DE LA SALUD RESOLUCION 3280 2018 LIDERADO POR LA DOCTORA ISABEL ESTRADA REALIZADO EN EL HOSPITAL DE SAN JOAQUIN</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</si>
  <si>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</si>
  <si>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que realiza seguimiento a los usuarios a los usuarios por medio de llamadas telefónicas, asignación de citas por médico general para seguimiento</t>
  </si>
  <si>
    <t>OBSERVACIONES: Cuentan con una enfermera profesional encargada del programa que realiza seguimiento a los usuarios a los usuarios por medio de llamadas telefónicas, asignación de citas por médico general para seguimiento</t>
  </si>
  <si>
    <t>EL SOFTWARE INSTITUCIONAL CONITIENE EL ITEM DE ENFOQUE DIFEENCIAL LLAMADO ETNIA</t>
  </si>
  <si>
    <t>OBSERVACIONES: El software institucional de Historia Clínica contiene la marcación de campo obligatorio diligenciamiento de la población con enfoque diferencial.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</si>
  <si>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</si>
  <si>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 xml:space="preserve"> ESPECIALIDADES CONTRATADAS CON PRESTADOR COMPLEMTARIO</t>
  </si>
  <si>
    <t>OBSERVACIONES: Cuentan con líneas habilitadas de Call Center para consultas de morbilidad y citas de agendamiento preferencial en el SIAU y presencial para todos los cursos de vida contemplados en la Resolución 3280 del 2018.</t>
  </si>
  <si>
    <t>LA DOCTORA ISABEL ESTRADA REALIZA EL DESPLIGUE DE INFORMACION, EDUCACION Y COMUNICACION A LAS COMUNIDADES Y A LOS GRUPOS ORGANIZADOS</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</si>
  <si>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</si>
  <si>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JEFE OLGA REFIERE QUE EN LA AUDITORIA DE HISTORIAS CLINICAS SE CUENTA CON EL SEGUIMIENTO POR PARTE DEL MEDICO Y SE REALIZA LA CLASIFICACION DEL RIESGO SEGUN LOS ANTECENDENTES PERSONALES Y FAMILIARES PERO NO SE REALIZA LA CLASIFICACION</t>
  </si>
  <si>
    <t>SE PIEDEN LOS PLANOS DE LAS COLONOSCOPIAS ENVIADAS Y EN REVISION DE HISTORIAS CLINICAS LA JEFE OLGA REVISA DIRECCIONAMIENTO</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</si>
  <si>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</si>
  <si>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Nombre: ANGELA MARIA VALLEJO ORREGO</t>
  </si>
  <si>
    <t>Institución: ESE SALUD PEREIRA UNIDAD INTERMEDIA CENTRO</t>
  </si>
  <si>
    <t xml:space="preserve">Cargo: referente coordinadora de servicio de Consulta Externa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</si>
  <si>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</si>
  <si>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</si>
  <si>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</si>
  <si>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</si>
  <si>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</si>
  <si>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</si>
  <si>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</si>
  <si>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</si>
  <si>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</si>
  <si>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</si>
  <si>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</si>
  <si>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</si>
  <si>
    <t>Crear estrategias que permitan identificar, marcar y consolidar el total de usuarios tamizados para cáncer de Próstata por medio de tacto rectal y PSA combinado en lo corrido de una cohorte o vigencia.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</si>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</sst>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General"/>
    <numFmt numFmtId="165" formatCode="[$$-240A]#,##0.00;[Red]\([$$-240A]#,##0.00\)"/>
    <numFmt numFmtId="166" formatCode="[$-240A]dd/mm/yyyy"/>
    <numFmt numFmtId="167" formatCode="[$-240A]0%"/>
    <numFmt numFmtId="168" formatCode="0.0%"/>
    <numFmt numFmtId="169" formatCode="[$-240A]hh:mm"/>
  </numFmts>
  <fonts count="30" x14ac:knownFonts="1">
    <font>
      <sz val="11"/>
      <color rgb="FF000000"/>
      <name val="Arial"/>
      <family val="2"/>
      <charset val="1"/>
    </font>
    <font>
      <b/>
      <i/>
      <sz val="16"/>
      <color rgb="FF000000"/>
      <name val="Arial"/>
      <family val="2"/>
      <charset val="1"/>
    </font>
    <font>
      <sz val="10"/>
      <color rgb="FF000000"/>
      <name val="Arial"/>
      <family val="2"/>
      <charset val="1"/>
    </font>
    <font>
      <b/>
      <i/>
      <u/>
      <sz val="11"/>
      <color rgb="FF000000"/>
      <name val="Arial"/>
      <family val="2"/>
      <charset val="1"/>
    </font>
    <font>
      <sz val="11"/>
      <color rgb="FF000000"/>
      <name val="Calibri"/>
      <family val="2"/>
      <charset val="1"/>
    </font>
    <font>
      <sz val="11"/>
      <color rgb="FFFF0000"/>
      <name val="Calibri"/>
      <family val="2"/>
      <charset val="1"/>
    </font>
    <font>
      <sz val="10"/>
      <color rgb="FFFF0000"/>
      <name val="Arial"/>
      <family val="2"/>
      <charset val="1"/>
    </font>
    <font>
      <b/>
      <sz val="10"/>
      <color rgb="FF000000"/>
      <name val="Arial"/>
      <family val="2"/>
      <charset val="1"/>
    </font>
    <font>
      <b/>
      <sz val="10"/>
      <color rgb="FFFFFFFF"/>
      <name val="Arial"/>
      <family val="2"/>
      <charset val="1"/>
    </font>
    <font>
      <sz val="10"/>
      <color rgb="FFFFFFFF"/>
      <name val="Arial"/>
      <family val="2"/>
      <charset val="1"/>
    </font>
    <font>
      <u/>
      <sz val="11"/>
      <color rgb="FF0563C1"/>
      <name val="Calibri"/>
      <family val="2"/>
      <charset val="1"/>
    </font>
    <font>
      <sz val="8"/>
      <color rgb="FF595959"/>
      <name val="Calibri"/>
      <family val="2"/>
      <charset val="1"/>
    </font>
    <font>
      <b/>
      <sz val="10"/>
      <color rgb="FFFF0000"/>
      <name val="Arial"/>
      <family val="2"/>
      <charset val="1"/>
    </font>
    <font>
      <b/>
      <sz val="10"/>
      <color rgb="FF00B0F0"/>
      <name val="Arial"/>
      <family val="2"/>
      <charset val="1"/>
    </font>
    <font>
      <b/>
      <u/>
      <sz val="10"/>
      <color rgb="FF000000"/>
      <name val="Arial"/>
      <family val="2"/>
      <charset val="1"/>
    </font>
    <font>
      <sz val="7"/>
      <color rgb="FF595959"/>
      <name val="Calibri"/>
      <family val="2"/>
      <charset val="1"/>
    </font>
    <font>
      <sz val="9"/>
      <color rgb="FF000000"/>
      <name val="Calibri"/>
      <family val="2"/>
      <charset val="1"/>
    </font>
    <font>
      <sz val="9"/>
      <color rgb="FFFFFFFF"/>
      <name val="Arial"/>
      <family val="2"/>
      <charset val="1"/>
    </font>
    <font>
      <u/>
      <sz val="9"/>
      <color rgb="FFFFFFFF"/>
      <name val="Calibri"/>
      <family val="2"/>
      <charset val="1"/>
    </font>
    <font>
      <sz val="8"/>
      <color rgb="FFFF0000"/>
      <name val="Calibri"/>
      <family val="2"/>
      <charset val="1"/>
    </font>
    <font>
      <sz val="8"/>
      <color theme="0"/>
      <name val="Arial"/>
      <family val="2"/>
      <charset val="1"/>
    </font>
    <font>
      <sz val="8"/>
      <name val="Calibri"/>
      <family val="2"/>
    </font>
    <font>
      <b/>
      <sz val="10"/>
      <color theme="0"/>
      <name val="Arial"/>
      <family val="2"/>
    </font>
    <font>
      <sz val="10"/>
      <name val="Arial"/>
      <family val="2"/>
    </font>
    <font>
      <sz val="10"/>
      <color rgb="FF000000"/>
      <name val="Arial"/>
      <family val="2"/>
    </font>
    <font>
      <b/>
      <sz val="9"/>
      <color rgb="FF000000"/>
      <name val="Arial"/>
      <family val="2"/>
    </font>
    <font>
      <sz val="9"/>
      <color rgb="FF000000"/>
      <name val="Arial"/>
      <family val="2"/>
    </font>
    <font>
      <sz val="11"/>
      <color theme="0"/>
      <name val="Arial"/>
      <family val="2"/>
      <charset val="1"/>
    </font>
    <font>
      <sz val="11"/>
      <color theme="0"/>
      <name val="Arial"/>
      <family val="2"/>
    </font>
    <font>
      <sz val="8"/>
      <color rgb="FF595959"/>
      <name val="Calibri"/>
      <family val="2"/>
    </font>
  </fonts>
  <fills count="13">
    <fill>
      <patternFill patternType="none"/>
    </fill>
    <fill>
      <patternFill patternType="gray125"/>
    </fill>
    <fill>
      <patternFill patternType="solid">
        <fgColor rgb="FFFFFF00"/>
        <bgColor rgb="FFFFFF00"/>
      </patternFill>
    </fill>
    <fill>
      <patternFill patternType="solid">
        <fgColor rgb="FFC00000"/>
        <bgColor rgb="FF9C0006"/>
      </patternFill>
    </fill>
    <fill>
      <patternFill patternType="solid">
        <fgColor rgb="FF0070C0"/>
        <bgColor rgb="FF0066CC"/>
      </patternFill>
    </fill>
    <fill>
      <patternFill patternType="solid">
        <fgColor rgb="FF0066CC"/>
        <bgColor rgb="FF0563C1"/>
      </patternFill>
    </fill>
    <fill>
      <patternFill patternType="solid">
        <fgColor rgb="FFFFFFFF"/>
        <bgColor rgb="FFFFFFCC"/>
      </patternFill>
    </fill>
    <fill>
      <patternFill patternType="solid">
        <fgColor rgb="FFFFC000"/>
        <bgColor rgb="FFFF9900"/>
      </patternFill>
    </fill>
    <fill>
      <patternFill patternType="solid">
        <fgColor rgb="FFFF0000"/>
        <bgColor rgb="FFC00000"/>
      </patternFill>
    </fill>
    <fill>
      <patternFill patternType="solid">
        <fgColor rgb="FF0070C0"/>
        <bgColor rgb="FFFFFF00"/>
      </patternFill>
    </fill>
    <fill>
      <patternFill patternType="solid">
        <fgColor rgb="FF0070C0"/>
        <bgColor indexed="64"/>
      </patternFill>
    </fill>
    <fill>
      <patternFill patternType="solid">
        <fgColor rgb="FFFFFFFF"/>
        <bgColor rgb="FFFFFFFF"/>
      </patternFill>
    </fill>
    <fill>
      <patternFill patternType="solid">
        <fgColor rgb="FF0070C0"/>
        <bgColor rgb="FF0070C0"/>
      </patternFill>
    </fill>
  </fills>
  <borders count="16">
    <border>
      <left/>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7" fontId="4" fillId="0" borderId="0"/>
    <xf numFmtId="164" fontId="10" fillId="0" borderId="0"/>
    <xf numFmtId="0" fontId="1" fillId="0" borderId="0">
      <alignment horizontal="center" textRotation="90"/>
    </xf>
    <xf numFmtId="164" fontId="2" fillId="0" borderId="0"/>
    <xf numFmtId="0" fontId="3" fillId="0" borderId="0"/>
    <xf numFmtId="165" fontId="3" fillId="0" borderId="0"/>
    <xf numFmtId="164" fontId="4" fillId="0" borderId="0"/>
  </cellStyleXfs>
  <cellXfs count="144">
    <xf numFmtId="0" fontId="0" fillId="0" borderId="0" xfId="0"/>
    <xf numFmtId="164" fontId="5" fillId="0" borderId="0" xfId="7" applyFont="1"/>
    <xf numFmtId="164" fontId="4" fillId="0" borderId="0" xfId="7"/>
    <xf numFmtId="164" fontId="6" fillId="0" borderId="0" xfId="7" applyFont="1"/>
    <xf numFmtId="164" fontId="2" fillId="0" borderId="0" xfId="7" applyFont="1" applyBorder="1" applyAlignment="1"/>
    <xf numFmtId="164" fontId="2" fillId="0" borderId="0" xfId="7" applyFont="1"/>
    <xf numFmtId="164" fontId="2" fillId="0" borderId="2" xfId="7" applyFont="1" applyBorder="1" applyAlignment="1"/>
    <xf numFmtId="164" fontId="2" fillId="4" borderId="0" xfId="7" applyFont="1" applyFill="1"/>
    <xf numFmtId="164" fontId="9" fillId="5" borderId="4" xfId="4" applyFont="1" applyFill="1" applyBorder="1" applyAlignment="1" applyProtection="1">
      <alignment horizontal="center" vertical="center"/>
    </xf>
    <xf numFmtId="164" fontId="9" fillId="5" borderId="4" xfId="4" applyFont="1" applyFill="1" applyBorder="1" applyAlignment="1" applyProtection="1">
      <alignment horizontal="left" vertical="center"/>
    </xf>
    <xf numFmtId="164" fontId="8" fillId="4" borderId="4" xfId="7" applyFont="1" applyFill="1" applyBorder="1" applyAlignment="1">
      <alignment vertical="center"/>
    </xf>
    <xf numFmtId="164" fontId="8" fillId="4" borderId="5" xfId="7" applyFont="1" applyFill="1" applyBorder="1" applyAlignment="1">
      <alignment vertical="center"/>
    </xf>
    <xf numFmtId="167" fontId="8" fillId="4" borderId="6" xfId="7" applyNumberFormat="1" applyFont="1" applyFill="1" applyBorder="1" applyAlignment="1">
      <alignment wrapText="1"/>
    </xf>
    <xf numFmtId="167" fontId="8" fillId="4" borderId="7" xfId="7" applyNumberFormat="1" applyFont="1" applyFill="1" applyBorder="1" applyAlignment="1">
      <alignment wrapText="1"/>
    </xf>
    <xf numFmtId="164" fontId="8" fillId="4" borderId="8" xfId="7" applyFont="1" applyFill="1" applyBorder="1" applyAlignment="1">
      <alignment vertical="center"/>
    </xf>
    <xf numFmtId="164" fontId="8" fillId="4" borderId="9" xfId="7" applyFont="1" applyFill="1" applyBorder="1" applyAlignment="1">
      <alignment horizontal="center" vertical="center"/>
    </xf>
    <xf numFmtId="164" fontId="2" fillId="0" borderId="4" xfId="7" applyFont="1" applyBorder="1" applyAlignment="1">
      <alignment vertical="center" wrapText="1"/>
    </xf>
    <xf numFmtId="164" fontId="2" fillId="0" borderId="4" xfId="7" applyFont="1" applyBorder="1" applyAlignment="1">
      <alignment horizontal="center" vertical="center" wrapText="1"/>
    </xf>
    <xf numFmtId="164" fontId="12" fillId="0" borderId="0" xfId="7" applyFont="1" applyAlignment="1">
      <alignment horizontal="left" vertical="center"/>
    </xf>
    <xf numFmtId="0" fontId="13" fillId="0" borderId="4" xfId="7" applyNumberFormat="1" applyFont="1" applyBorder="1" applyAlignment="1">
      <alignment horizontal="left" vertical="center"/>
    </xf>
    <xf numFmtId="0" fontId="13" fillId="0" borderId="4" xfId="7" applyNumberFormat="1" applyFont="1" applyBorder="1" applyAlignment="1">
      <alignment horizontal="left" vertical="center" wrapText="1"/>
    </xf>
    <xf numFmtId="164" fontId="13" fillId="0" borderId="0" xfId="7" applyFont="1" applyAlignment="1">
      <alignment horizontal="left" vertical="center"/>
    </xf>
    <xf numFmtId="167" fontId="8" fillId="4" borderId="6" xfId="7" applyNumberFormat="1" applyFont="1" applyFill="1" applyBorder="1" applyAlignment="1"/>
    <xf numFmtId="167" fontId="8" fillId="4" borderId="7" xfId="7" applyNumberFormat="1" applyFont="1" applyFill="1" applyBorder="1" applyAlignment="1"/>
    <xf numFmtId="164" fontId="8" fillId="4" borderId="4" xfId="7" applyFont="1" applyFill="1" applyBorder="1" applyAlignment="1">
      <alignment horizontal="center" vertical="center"/>
    </xf>
    <xf numFmtId="164" fontId="2" fillId="0" borderId="8" xfId="7" applyFont="1" applyBorder="1" applyAlignment="1">
      <alignment vertical="center" wrapText="1"/>
    </xf>
    <xf numFmtId="164" fontId="2" fillId="0" borderId="4" xfId="7" applyFont="1" applyBorder="1" applyAlignment="1">
      <alignment horizontal="left" vertical="center" wrapText="1"/>
    </xf>
    <xf numFmtId="164" fontId="2" fillId="6" borderId="0" xfId="7" applyFont="1" applyFill="1"/>
    <xf numFmtId="164" fontId="2" fillId="0" borderId="8" xfId="7" applyFont="1" applyBorder="1" applyAlignment="1">
      <alignment vertical="center" wrapText="1"/>
    </xf>
    <xf numFmtId="164" fontId="8" fillId="4" borderId="4" xfId="7" applyFont="1" applyFill="1" applyBorder="1" applyAlignment="1">
      <alignment horizontal="center" vertical="center" wrapText="1"/>
    </xf>
    <xf numFmtId="164" fontId="9" fillId="4" borderId="11" xfId="7" applyFont="1" applyFill="1" applyBorder="1" applyAlignment="1">
      <alignment horizontal="center" vertical="center" textRotation="90"/>
    </xf>
    <xf numFmtId="168" fontId="2" fillId="6" borderId="8" xfId="1" applyNumberFormat="1" applyFont="1" applyFill="1" applyBorder="1" applyAlignment="1" applyProtection="1">
      <alignment horizontal="center"/>
    </xf>
    <xf numFmtId="168" fontId="2" fillId="6" borderId="7" xfId="1" applyNumberFormat="1" applyFont="1" applyFill="1" applyBorder="1" applyAlignment="1" applyProtection="1">
      <alignment horizontal="center"/>
    </xf>
    <xf numFmtId="164" fontId="9" fillId="4" borderId="4" xfId="7" applyFont="1" applyFill="1" applyBorder="1" applyAlignment="1">
      <alignment horizontal="center" vertical="center" wrapText="1"/>
    </xf>
    <xf numFmtId="164" fontId="2" fillId="0" borderId="4" xfId="7" applyFont="1" applyBorder="1" applyAlignment="1">
      <alignment vertical="center" wrapText="1"/>
    </xf>
    <xf numFmtId="164" fontId="2" fillId="0" borderId="0" xfId="7" applyFont="1" applyAlignment="1">
      <alignment vertical="center"/>
    </xf>
    <xf numFmtId="164" fontId="8" fillId="4" borderId="12" xfId="7" applyFont="1" applyFill="1" applyBorder="1" applyAlignment="1">
      <alignment horizontal="left"/>
    </xf>
    <xf numFmtId="164" fontId="2" fillId="4" borderId="3" xfId="7" applyFont="1" applyFill="1" applyBorder="1" applyAlignment="1"/>
    <xf numFmtId="164" fontId="2" fillId="4" borderId="13" xfId="7" applyFont="1" applyFill="1" applyBorder="1" applyAlignment="1"/>
    <xf numFmtId="164" fontId="14" fillId="0" borderId="0" xfId="7" applyFont="1" applyAlignment="1">
      <alignment vertical="center"/>
    </xf>
    <xf numFmtId="164" fontId="2" fillId="4" borderId="14" xfId="7" applyFont="1" applyFill="1" applyBorder="1" applyAlignment="1"/>
    <xf numFmtId="164" fontId="2" fillId="0" borderId="0" xfId="7" applyFont="1" applyAlignment="1">
      <alignment wrapText="1"/>
    </xf>
    <xf numFmtId="0" fontId="13" fillId="0" borderId="6" xfId="7" applyNumberFormat="1" applyFont="1" applyBorder="1" applyAlignment="1">
      <alignment horizontal="left" vertical="center" wrapText="1"/>
    </xf>
    <xf numFmtId="164" fontId="8" fillId="4" borderId="6" xfId="7" applyFont="1" applyFill="1" applyBorder="1" applyAlignment="1">
      <alignment vertical="center"/>
    </xf>
    <xf numFmtId="164" fontId="8" fillId="4" borderId="0" xfId="7" applyFont="1" applyFill="1" applyBorder="1" applyAlignment="1">
      <alignment horizontal="left" vertical="top" wrapText="1"/>
    </xf>
    <xf numFmtId="167" fontId="8" fillId="4" borderId="13" xfId="1" applyFont="1" applyFill="1" applyBorder="1" applyAlignment="1" applyProtection="1">
      <alignment horizontal="left" vertical="top" wrapText="1"/>
    </xf>
    <xf numFmtId="164" fontId="2" fillId="0" borderId="0" xfId="7" applyFont="1" applyBorder="1" applyAlignment="1">
      <alignment horizontal="center" vertical="center"/>
    </xf>
    <xf numFmtId="164" fontId="2" fillId="0" borderId="0" xfId="7" applyFont="1" applyAlignment="1">
      <alignment horizontal="center" vertical="center"/>
    </xf>
    <xf numFmtId="164" fontId="8" fillId="4" borderId="0" xfId="7" applyFont="1" applyFill="1" applyBorder="1" applyAlignment="1">
      <alignment horizontal="left"/>
    </xf>
    <xf numFmtId="164" fontId="6" fillId="0" borderId="0" xfId="7" applyFont="1"/>
    <xf numFmtId="164" fontId="7" fillId="0" borderId="4" xfId="7" applyFont="1" applyBorder="1" applyAlignment="1">
      <alignment horizontal="left" vertical="center"/>
    </xf>
    <xf numFmtId="164" fontId="14" fillId="0" borderId="0" xfId="7" applyFont="1" applyAlignment="1">
      <alignment vertical="center"/>
    </xf>
    <xf numFmtId="164" fontId="2" fillId="0" borderId="0" xfId="7" applyFont="1"/>
    <xf numFmtId="164" fontId="4" fillId="0" borderId="0" xfId="7"/>
    <xf numFmtId="164" fontId="7" fillId="6" borderId="14" xfId="7" applyFont="1" applyFill="1" applyBorder="1" applyAlignment="1">
      <alignment horizontal="center" vertical="top"/>
    </xf>
    <xf numFmtId="164" fontId="2" fillId="6" borderId="0" xfId="7" applyFont="1" applyFill="1" applyBorder="1" applyAlignment="1">
      <alignment horizontal="center" vertical="top"/>
    </xf>
    <xf numFmtId="164" fontId="2" fillId="6" borderId="3" xfId="7" applyFont="1" applyFill="1" applyBorder="1" applyAlignment="1">
      <alignment horizontal="center" vertical="top"/>
    </xf>
    <xf numFmtId="164" fontId="12" fillId="0" borderId="0" xfId="7" applyFont="1" applyAlignment="1">
      <alignment horizontal="left"/>
    </xf>
    <xf numFmtId="0" fontId="13" fillId="6" borderId="4" xfId="7" applyNumberFormat="1" applyFont="1" applyFill="1" applyBorder="1" applyAlignment="1">
      <alignment horizontal="left" vertical="top"/>
    </xf>
    <xf numFmtId="164" fontId="13" fillId="0" borderId="0" xfId="7" applyFont="1" applyAlignment="1">
      <alignment horizontal="left"/>
    </xf>
    <xf numFmtId="0" fontId="13" fillId="0" borderId="4" xfId="7" applyNumberFormat="1" applyFont="1" applyBorder="1" applyAlignment="1">
      <alignment horizontal="left" vertical="center" wrapText="1"/>
    </xf>
    <xf numFmtId="167" fontId="8" fillId="4" borderId="4" xfId="7" applyNumberFormat="1" applyFont="1" applyFill="1" applyBorder="1" applyAlignment="1"/>
    <xf numFmtId="164" fontId="2"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4" borderId="4" xfId="7" applyFont="1" applyFill="1" applyBorder="1" applyAlignment="1"/>
    <xf numFmtId="167" fontId="2" fillId="7" borderId="0" xfId="7" applyNumberFormat="1" applyFont="1" applyFill="1"/>
    <xf numFmtId="164" fontId="2" fillId="0" borderId="4" xfId="7" applyFont="1" applyBorder="1" applyAlignment="1">
      <alignment horizontal="center" vertical="center"/>
    </xf>
    <xf numFmtId="164" fontId="9" fillId="5" borderId="8" xfId="7" applyFont="1" applyFill="1" applyBorder="1" applyAlignment="1">
      <alignment vertical="center"/>
    </xf>
    <xf numFmtId="164" fontId="9" fillId="5" borderId="6" xfId="7" applyFont="1" applyFill="1" applyBorder="1" applyAlignment="1">
      <alignment vertical="center"/>
    </xf>
    <xf numFmtId="0" fontId="8" fillId="8" borderId="4" xfId="7" applyNumberFormat="1" applyFont="1" applyFill="1" applyBorder="1" applyAlignment="1">
      <alignment horizontal="center" vertical="center"/>
    </xf>
    <xf numFmtId="0" fontId="2" fillId="0" borderId="4" xfId="7" applyNumberFormat="1" applyFont="1" applyBorder="1"/>
    <xf numFmtId="167" fontId="2" fillId="0" borderId="4" xfId="7" applyNumberFormat="1" applyFont="1" applyBorder="1"/>
    <xf numFmtId="167" fontId="2" fillId="0" borderId="4" xfId="1" applyFont="1" applyBorder="1" applyAlignment="1" applyProtection="1"/>
    <xf numFmtId="164" fontId="20" fillId="9" borderId="4" xfId="4" applyFont="1" applyFill="1" applyBorder="1" applyAlignment="1" applyProtection="1">
      <alignment horizontal="center" vertical="center" wrapText="1"/>
    </xf>
    <xf numFmtId="164" fontId="9" fillId="9" borderId="4" xfId="4" applyFont="1" applyFill="1" applyBorder="1" applyAlignment="1" applyProtection="1">
      <alignment horizontal="left" vertical="center"/>
    </xf>
    <xf numFmtId="169" fontId="9" fillId="9" borderId="5" xfId="4" applyNumberFormat="1" applyFont="1" applyFill="1" applyBorder="1" applyAlignment="1" applyProtection="1">
      <alignment horizontal="center" vertical="center" wrapText="1"/>
    </xf>
    <xf numFmtId="169" fontId="9" fillId="9" borderId="5" xfId="4" applyNumberFormat="1" applyFont="1" applyFill="1" applyBorder="1" applyAlignment="1" applyProtection="1">
      <alignment horizontal="center" vertical="center"/>
    </xf>
    <xf numFmtId="164" fontId="9" fillId="9" borderId="5" xfId="4" applyFont="1" applyFill="1" applyBorder="1" applyAlignment="1" applyProtection="1">
      <alignment horizontal="left" vertical="center"/>
    </xf>
    <xf numFmtId="0" fontId="23" fillId="0" borderId="4" xfId="0" applyFont="1" applyBorder="1" applyAlignment="1">
      <alignment horizontal="left" vertical="center" wrapText="1"/>
    </xf>
    <xf numFmtId="164" fontId="24" fillId="11" borderId="15" xfId="7" applyFont="1" applyFill="1" applyBorder="1" applyAlignment="1">
      <alignment horizontal="center"/>
    </xf>
    <xf numFmtId="164" fontId="24" fillId="0" borderId="15" xfId="7" applyFont="1" applyBorder="1" applyAlignment="1">
      <alignment horizontal="center"/>
    </xf>
    <xf numFmtId="0" fontId="23" fillId="0" borderId="8" xfId="0" applyFont="1" applyBorder="1" applyAlignment="1">
      <alignment horizontal="left" vertical="center" wrapText="1"/>
    </xf>
    <xf numFmtId="164" fontId="24" fillId="0" borderId="15" xfId="7" applyFont="1" applyFill="1" applyBorder="1" applyAlignment="1">
      <alignment horizontal="center"/>
    </xf>
    <xf numFmtId="0" fontId="23" fillId="0" borderId="8"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horizontal="left" vertical="top" wrapText="1"/>
    </xf>
    <xf numFmtId="0" fontId="23" fillId="0" borderId="4" xfId="0" applyFont="1" applyFill="1" applyBorder="1" applyAlignment="1">
      <alignment horizontal="center" vertical="center" wrapText="1"/>
    </xf>
    <xf numFmtId="0" fontId="23" fillId="0" borderId="4" xfId="0" applyFont="1" applyFill="1" applyBorder="1" applyAlignment="1">
      <alignment horizontal="left" vertical="center" wrapText="1"/>
    </xf>
    <xf numFmtId="164" fontId="24" fillId="0" borderId="15" xfId="7" applyFont="1" applyFill="1" applyBorder="1" applyAlignment="1">
      <alignment horizontal="center" vertical="center" wrapText="1"/>
    </xf>
    <xf numFmtId="164" fontId="24" fillId="0" borderId="4" xfId="7" applyFont="1" applyBorder="1" applyAlignment="1">
      <alignment horizontal="left" vertical="center"/>
    </xf>
    <xf numFmtId="164" fontId="13" fillId="0" borderId="7" xfId="7" applyFont="1" applyBorder="1" applyAlignment="1">
      <alignment horizontal="left" vertical="center"/>
    </xf>
    <xf numFmtId="0" fontId="13" fillId="0" borderId="4" xfId="7" applyNumberFormat="1" applyFont="1" applyBorder="1" applyAlignment="1">
      <alignment horizontal="left" vertical="center" wrapText="1"/>
    </xf>
    <xf numFmtId="0" fontId="22" fillId="10" borderId="8" xfId="0" applyFont="1" applyFill="1" applyBorder="1" applyAlignment="1">
      <alignment horizontal="left" vertical="top" wrapText="1"/>
    </xf>
    <xf numFmtId="0" fontId="22" fillId="10" borderId="6" xfId="0" applyFont="1" applyFill="1" applyBorder="1" applyAlignment="1">
      <alignment horizontal="left" vertical="top" wrapText="1"/>
    </xf>
    <xf numFmtId="0" fontId="22" fillId="10" borderId="7" xfId="0" applyFont="1" applyFill="1" applyBorder="1" applyAlignment="1">
      <alignment horizontal="left" vertical="top" wrapText="1"/>
    </xf>
    <xf numFmtId="164" fontId="8" fillId="4" borderId="4" xfId="7" applyFont="1" applyFill="1" applyBorder="1" applyAlignment="1">
      <alignment horizontal="center"/>
    </xf>
    <xf numFmtId="164" fontId="9" fillId="5" borderId="5" xfId="7" applyFont="1" applyFill="1" applyBorder="1" applyAlignment="1">
      <alignment horizontal="left"/>
    </xf>
    <xf numFmtId="164" fontId="8" fillId="4" borderId="12" xfId="7" applyFont="1" applyFill="1" applyBorder="1" applyAlignment="1">
      <alignment horizontal="left"/>
    </xf>
    <xf numFmtId="164" fontId="8" fillId="4" borderId="9" xfId="7" applyFont="1" applyFill="1" applyBorder="1" applyAlignment="1">
      <alignment horizontal="center" vertical="center"/>
    </xf>
    <xf numFmtId="164" fontId="11" fillId="0" borderId="4" xfId="7" applyFont="1" applyBorder="1" applyAlignment="1">
      <alignment horizontal="center" vertical="center" wrapText="1"/>
    </xf>
    <xf numFmtId="164" fontId="13" fillId="0" borderId="4" xfId="7" applyFont="1" applyBorder="1" applyAlignment="1">
      <alignment horizontal="left" vertical="center"/>
    </xf>
    <xf numFmtId="0" fontId="28" fillId="12" borderId="15" xfId="0" applyFont="1" applyFill="1" applyBorder="1" applyAlignment="1">
      <alignment wrapText="1"/>
    </xf>
    <xf numFmtId="0" fontId="0" fillId="12" borderId="15" xfId="0" applyFill="1" applyBorder="1" applyAlignment="1">
      <alignment wrapText="1"/>
    </xf>
    <xf numFmtId="164" fontId="8" fillId="4" borderId="4" xfId="7" applyFont="1" applyFill="1" applyBorder="1" applyAlignment="1">
      <alignment horizontal="left"/>
    </xf>
    <xf numFmtId="164" fontId="15" fillId="0" borderId="4" xfId="7" applyFont="1" applyBorder="1" applyAlignment="1">
      <alignment horizontal="center" vertical="center" wrapText="1"/>
    </xf>
    <xf numFmtId="164" fontId="13" fillId="0" borderId="6" xfId="7" applyFont="1" applyBorder="1" applyAlignment="1">
      <alignment horizontal="left" vertical="center"/>
    </xf>
    <xf numFmtId="164" fontId="8" fillId="4" borderId="4" xfId="7" applyFont="1" applyFill="1" applyBorder="1" applyAlignment="1"/>
    <xf numFmtId="0" fontId="0" fillId="4" borderId="4" xfId="0" applyFill="1" applyBorder="1"/>
    <xf numFmtId="164" fontId="16"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0" borderId="4" xfId="7" applyFont="1" applyBorder="1" applyAlignment="1">
      <alignment horizontal="left" vertical="center" wrapText="1"/>
    </xf>
    <xf numFmtId="164" fontId="29" fillId="0" borderId="15" xfId="7" applyFont="1" applyFill="1" applyBorder="1" applyAlignment="1">
      <alignment horizontal="center" vertical="center" wrapText="1"/>
    </xf>
    <xf numFmtId="164" fontId="2" fillId="0" borderId="4" xfId="7" applyFont="1" applyBorder="1" applyAlignment="1">
      <alignment horizontal="center" vertical="center" wrapText="1"/>
    </xf>
    <xf numFmtId="164" fontId="23" fillId="0" borderId="4" xfId="7" applyFont="1" applyBorder="1" applyAlignment="1">
      <alignment horizontal="center" vertical="center"/>
    </xf>
    <xf numFmtId="164" fontId="13" fillId="6" borderId="2" xfId="7" applyFont="1" applyFill="1" applyBorder="1" applyAlignment="1">
      <alignment horizontal="left" vertical="center"/>
    </xf>
    <xf numFmtId="0" fontId="13" fillId="6" borderId="4" xfId="7" applyNumberFormat="1" applyFont="1" applyFill="1" applyBorder="1" applyAlignment="1">
      <alignment horizontal="left" vertical="top"/>
    </xf>
    <xf numFmtId="0" fontId="13" fillId="0" borderId="7" xfId="7" applyNumberFormat="1" applyFont="1" applyBorder="1" applyAlignment="1">
      <alignment horizontal="left" vertical="center" wrapText="1"/>
    </xf>
    <xf numFmtId="0" fontId="0" fillId="0" borderId="1" xfId="0" applyBorder="1"/>
    <xf numFmtId="167" fontId="8" fillId="4" borderId="6" xfId="7" applyNumberFormat="1" applyFont="1" applyFill="1" applyBorder="1" applyAlignment="1">
      <alignment horizontal="center" vertical="top" wrapText="1"/>
    </xf>
    <xf numFmtId="0" fontId="27" fillId="4" borderId="4" xfId="0" applyFont="1" applyFill="1" applyBorder="1" applyAlignment="1">
      <alignment wrapText="1"/>
    </xf>
    <xf numFmtId="164" fontId="8" fillId="4" borderId="4" xfId="7" applyFont="1" applyFill="1" applyBorder="1" applyAlignment="1">
      <alignment horizontal="center" vertical="center" wrapText="1"/>
    </xf>
    <xf numFmtId="164" fontId="9" fillId="4" borderId="9" xfId="7" applyFont="1" applyFill="1" applyBorder="1" applyAlignment="1">
      <alignment horizontal="center" vertical="center" textRotation="90"/>
    </xf>
    <xf numFmtId="168" fontId="2" fillId="6" borderId="4" xfId="1" applyNumberFormat="1" applyFont="1" applyFill="1" applyBorder="1" applyAlignment="1" applyProtection="1">
      <alignment horizontal="center"/>
    </xf>
    <xf numFmtId="167" fontId="2" fillId="6" borderId="4" xfId="1" applyFont="1" applyFill="1" applyBorder="1" applyAlignment="1" applyProtection="1">
      <alignment horizontal="center"/>
    </xf>
    <xf numFmtId="167" fontId="2" fillId="0" borderId="4" xfId="1" applyFont="1" applyBorder="1" applyAlignment="1" applyProtection="1">
      <alignment horizontal="center" vertical="center"/>
    </xf>
    <xf numFmtId="0" fontId="13" fillId="0" borderId="4" xfId="7" applyNumberFormat="1" applyFont="1" applyBorder="1" applyAlignment="1">
      <alignment horizontal="left" vertical="center"/>
    </xf>
    <xf numFmtId="164" fontId="9" fillId="4" borderId="10" xfId="7" applyFont="1" applyFill="1" applyBorder="1" applyAlignment="1">
      <alignment horizontal="center" vertical="center" textRotation="90"/>
    </xf>
    <xf numFmtId="0" fontId="0" fillId="4" borderId="8" xfId="0" applyFill="1" applyBorder="1"/>
    <xf numFmtId="164" fontId="9" fillId="4" borderId="5" xfId="7" applyFont="1" applyFill="1" applyBorder="1" applyAlignment="1">
      <alignment horizontal="center" vertical="center" textRotation="90"/>
    </xf>
    <xf numFmtId="164" fontId="8" fillId="4" borderId="4" xfId="7" applyFont="1" applyFill="1" applyBorder="1" applyAlignment="1">
      <alignment horizontal="center" vertical="center"/>
    </xf>
    <xf numFmtId="0" fontId="17" fillId="4" borderId="4" xfId="0" applyFont="1" applyFill="1" applyBorder="1" applyAlignment="1">
      <alignment horizontal="center"/>
    </xf>
    <xf numFmtId="166" fontId="9" fillId="4" borderId="5" xfId="7" applyNumberFormat="1" applyFont="1" applyFill="1" applyBorder="1" applyAlignment="1">
      <alignment horizontal="center" vertical="center"/>
    </xf>
    <xf numFmtId="164" fontId="8" fillId="4" borderId="0" xfId="7" applyFont="1" applyFill="1" applyBorder="1" applyAlignment="1">
      <alignment horizontal="left" wrapText="1"/>
    </xf>
    <xf numFmtId="164" fontId="9" fillId="4" borderId="4" xfId="7" applyFont="1" applyFill="1" applyBorder="1" applyAlignment="1">
      <alignment horizontal="center" vertical="center" textRotation="90" wrapText="1"/>
    </xf>
    <xf numFmtId="0" fontId="21"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Border="1"/>
    <xf numFmtId="164" fontId="7" fillId="2" borderId="0" xfId="7" applyFont="1" applyFill="1" applyBorder="1" applyAlignment="1">
      <alignment horizontal="center" vertical="center" wrapText="1"/>
    </xf>
    <xf numFmtId="164" fontId="8" fillId="3" borderId="3" xfId="7" applyFont="1" applyFill="1" applyBorder="1" applyAlignment="1">
      <alignment horizontal="center" vertical="center" wrapText="1"/>
    </xf>
    <xf numFmtId="164" fontId="9" fillId="5" borderId="4" xfId="4" applyFont="1" applyFill="1" applyBorder="1" applyAlignment="1" applyProtection="1">
      <alignment horizontal="center" vertical="center" wrapText="1"/>
    </xf>
    <xf numFmtId="164" fontId="18" fillId="4" borderId="4" xfId="2" applyFont="1" applyFill="1" applyBorder="1" applyAlignment="1" applyProtection="1">
      <alignment horizontal="center"/>
    </xf>
    <xf numFmtId="164" fontId="24" fillId="0" borderId="15" xfId="7" applyFont="1" applyBorder="1"/>
    <xf numFmtId="164" fontId="24" fillId="0" borderId="15" xfId="7" applyFont="1" applyBorder="1" applyAlignment="1">
      <alignment wrapText="1"/>
    </xf>
  </cellXfs>
  <cellStyles count="8">
    <cellStyle name="Excel Built-in Normal" xfId="7"/>
    <cellStyle name="Heading1" xfId="3"/>
    <cellStyle name="Hipervínculo" xfId="2" builtinId="8"/>
    <cellStyle name="Normal" xfId="0" builtinId="0"/>
    <cellStyle name="Normal 3 3" xfId="4"/>
    <cellStyle name="Porcentaje" xfId="1" builtinId="5"/>
    <cellStyle name="Result" xfId="5"/>
    <cellStyle name="Result2"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C00000"/>
      <rgbColor rgb="FF0563C1"/>
      <rgbColor rgb="FF0000FF"/>
      <rgbColor rgb="FF00B0F0"/>
      <rgbColor rgb="FFCCFFFF"/>
      <rgbColor rgb="FFCCFFCC"/>
      <rgbColor rgb="FFFFFF99"/>
      <rgbColor rgb="FF99CCFF"/>
      <rgbColor rgb="FFFF99CC"/>
      <rgbColor rgb="FFCC99FF"/>
      <rgbColor rgb="FFFFC7CE"/>
      <rgbColor rgb="FF3366FF"/>
      <rgbColor rgb="FF33CCCC"/>
      <rgbColor rgb="FF99CC00"/>
      <rgbColor rgb="FFFFC0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932040</xdr:colOff>
      <xdr:row>1</xdr:row>
      <xdr:rowOff>40680</xdr:rowOff>
    </xdr:from>
    <xdr:to>
      <xdr:col>2</xdr:col>
      <xdr:colOff>587160</xdr:colOff>
      <xdr:row>1</xdr:row>
      <xdr:rowOff>80640</xdr:rowOff>
    </xdr:to>
    <xdr:pic>
      <xdr:nvPicPr>
        <xdr:cNvPr id="5" name="4 Imagen"/>
        <xdr:cNvPicPr/>
      </xdr:nvPicPr>
      <xdr:blipFill>
        <a:blip xmlns:r="http://schemas.openxmlformats.org/officeDocument/2006/relationships" r:embed="rId1"/>
        <a:stretch/>
      </xdr:blipFill>
      <xdr:spPr>
        <a:xfrm>
          <a:off x="1754280" y="326160"/>
          <a:ext cx="932040" cy="39960"/>
        </a:xfrm>
        <a:prstGeom prst="rect">
          <a:avLst/>
        </a:prstGeom>
        <a:ln>
          <a:noFill/>
        </a:ln>
      </xdr:spPr>
    </xdr:pic>
    <xdr:clientData/>
  </xdr:twoCellAnchor>
  <xdr:twoCellAnchor>
    <xdr:from>
      <xdr:col>1</xdr:col>
      <xdr:colOff>27000</xdr:colOff>
      <xdr:row>0</xdr:row>
      <xdr:rowOff>0</xdr:rowOff>
    </xdr:from>
    <xdr:to>
      <xdr:col>2</xdr:col>
      <xdr:colOff>629280</xdr:colOff>
      <xdr:row>3</xdr:row>
      <xdr:rowOff>200520</xdr:rowOff>
    </xdr:to>
    <xdr:pic>
      <xdr:nvPicPr>
        <xdr:cNvPr id="6" name="Imagen 2"/>
        <xdr:cNvPicPr/>
      </xdr:nvPicPr>
      <xdr:blipFill>
        <a:blip xmlns:r="http://schemas.openxmlformats.org/officeDocument/2006/relationships" r:embed="rId2"/>
        <a:stretch/>
      </xdr:blipFill>
      <xdr:spPr>
        <a:xfrm>
          <a:off x="849240" y="0"/>
          <a:ext cx="1879200" cy="1057680"/>
        </a:xfrm>
        <a:prstGeom prst="rect">
          <a:avLst/>
        </a:prstGeom>
        <a:ln>
          <a:noFill/>
        </a:ln>
      </xdr:spPr>
    </xdr:pic>
    <xdr:clientData/>
  </xdr:twoCellAnchor>
  <xdr:twoCellAnchor>
    <xdr:from>
      <xdr:col>1</xdr:col>
      <xdr:colOff>988920</xdr:colOff>
      <xdr:row>4</xdr:row>
      <xdr:rowOff>172080</xdr:rowOff>
    </xdr:from>
    <xdr:to>
      <xdr:col>2</xdr:col>
      <xdr:colOff>972000</xdr:colOff>
      <xdr:row>4</xdr:row>
      <xdr:rowOff>348840</xdr:rowOff>
    </xdr:to>
    <xdr:sp macro="" textlink="">
      <xdr:nvSpPr>
        <xdr:cNvPr id="7" name="CustomShape 1"/>
        <xdr:cNvSpPr/>
      </xdr:nvSpPr>
      <xdr:spPr>
        <a:xfrm>
          <a:off x="1811160" y="1315080"/>
          <a:ext cx="1260000" cy="1767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a:noFill/>
        </a:ln>
      </xdr:spPr>
      <xdr:style>
        <a:lnRef idx="0">
          <a:scrgbClr r="0" g="0" b="0"/>
        </a:lnRef>
        <a:fillRef idx="0">
          <a:scrgbClr r="0" g="0" b="0"/>
        </a:fillRef>
        <a:effectRef idx="0">
          <a:scrgbClr r="0" g="0" b="0"/>
        </a:effectRef>
        <a:fontRef idx="minor"/>
      </xdr:style>
      <xdr:txBody>
        <a:bodyPr>
          <a:noAutofit/>
        </a:bodyPr>
        <a:lstStyle/>
        <a:p>
          <a:pPr>
            <a:lnSpc>
              <a:spcPct val="100000"/>
            </a:lnSpc>
          </a:pPr>
          <a:r>
            <a:rPr lang="es-CO" sz="800" b="0" strike="noStrike" spc="-1">
              <a:solidFill>
                <a:srgbClr val="000000"/>
              </a:solidFill>
              <a:latin typeface="Arial"/>
              <a:ea typeface="Times New Roman"/>
            </a:rPr>
            <a:t>Versión:</a:t>
          </a:r>
          <a:endParaRPr lang="es-CO" sz="800" b="0" strike="noStrike" spc="-1">
            <a:latin typeface="Times New Roman"/>
          </a:endParaRPr>
        </a:p>
      </xdr:txBody>
    </xdr:sp>
    <xdr:clientData/>
  </xdr:twoCellAnchor>
  <xdr:twoCellAnchor>
    <xdr:from>
      <xdr:col>6</xdr:col>
      <xdr:colOff>246240</xdr:colOff>
      <xdr:row>4</xdr:row>
      <xdr:rowOff>133920</xdr:rowOff>
    </xdr:from>
    <xdr:to>
      <xdr:col>9</xdr:col>
      <xdr:colOff>466200</xdr:colOff>
      <xdr:row>4</xdr:row>
      <xdr:rowOff>330480</xdr:rowOff>
    </xdr:to>
    <xdr:sp macro="" textlink="">
      <xdr:nvSpPr>
        <xdr:cNvPr id="8" name="CustomShape 1"/>
        <xdr:cNvSpPr/>
      </xdr:nvSpPr>
      <xdr:spPr>
        <a:xfrm>
          <a:off x="7174080" y="1276920"/>
          <a:ext cx="2513520" cy="196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a:noFill/>
        </a:ln>
      </xdr:spPr>
      <xdr:style>
        <a:lnRef idx="0">
          <a:scrgbClr r="0" g="0" b="0"/>
        </a:lnRef>
        <a:fillRef idx="0">
          <a:scrgbClr r="0" g="0" b="0"/>
        </a:fillRef>
        <a:effectRef idx="0">
          <a:scrgbClr r="0" g="0" b="0"/>
        </a:effectRef>
        <a:fontRef idx="minor"/>
      </xdr:style>
      <xdr:txBody>
        <a:bodyPr>
          <a:noAutofit/>
        </a:bodyPr>
        <a:lstStyle/>
        <a:p>
          <a:pPr algn="r">
            <a:lnSpc>
              <a:spcPct val="100000"/>
            </a:lnSpc>
          </a:pPr>
          <a:r>
            <a:rPr lang="es-CO" sz="800" b="0" strike="noStrike" spc="-1">
              <a:solidFill>
                <a:srgbClr val="000000"/>
              </a:solidFill>
              <a:latin typeface="Arial"/>
              <a:ea typeface="Times New Roman"/>
            </a:rPr>
            <a:t>Fecha de Vigencia:</a:t>
          </a:r>
          <a:endParaRPr lang="es-CO" sz="800" b="0" strike="noStrike" spc="-1">
            <a:latin typeface="Times New Roman"/>
          </a:endParaRPr>
        </a:p>
      </xdr:txBody>
    </xdr:sp>
    <xdr:clientData/>
  </xdr:twoCellAnchor>
  <xdr:twoCellAnchor>
    <xdr:from>
      <xdr:col>1</xdr:col>
      <xdr:colOff>27000</xdr:colOff>
      <xdr:row>4</xdr:row>
      <xdr:rowOff>38520</xdr:rowOff>
    </xdr:from>
    <xdr:to>
      <xdr:col>9</xdr:col>
      <xdr:colOff>2891880</xdr:colOff>
      <xdr:row>4</xdr:row>
      <xdr:rowOff>38520</xdr:rowOff>
    </xdr:to>
    <xdr:sp macro="" textlink="">
      <xdr:nvSpPr>
        <xdr:cNvPr id="9" name="Line 1"/>
        <xdr:cNvSpPr/>
      </xdr:nvSpPr>
      <xdr:spPr>
        <a:xfrm>
          <a:off x="849240" y="1181520"/>
          <a:ext cx="11264040" cy="0"/>
        </a:xfrm>
        <a:prstGeom prst="line">
          <a:avLst/>
        </a:prstGeom>
        <a:ln w="19080">
          <a:solidFill>
            <a:srgbClr val="C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447675</xdr:colOff>
      <xdr:row>29</xdr:row>
      <xdr:rowOff>400050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EXT.CENTRO@SALUDPEREIRA.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11"/>
  <sheetViews>
    <sheetView tabSelected="1" zoomScale="85" zoomScaleNormal="85" workbookViewId="0">
      <selection activeCell="L102" sqref="L102:L110"/>
    </sheetView>
  </sheetViews>
  <sheetFormatPr baseColWidth="10" defaultColWidth="9.875" defaultRowHeight="15" x14ac:dyDescent="0.25"/>
  <cols>
    <col min="1" max="1" width="10.625" style="1" customWidth="1"/>
    <col min="2" max="2" width="16.5" style="2" customWidth="1"/>
    <col min="3" max="3" width="32.75" style="2" customWidth="1"/>
    <col min="4" max="9" width="9.875" style="2"/>
    <col min="10" max="10" width="39.5" style="2" customWidth="1"/>
    <col min="11" max="12" width="21.25" style="2" customWidth="1"/>
    <col min="13" max="1025" width="9.875" style="2"/>
  </cols>
  <sheetData>
    <row r="1" spans="1:14" ht="22.5" customHeight="1" x14ac:dyDescent="0.25">
      <c r="A1" s="3"/>
      <c r="B1" s="117"/>
      <c r="C1" s="117"/>
      <c r="D1" s="137"/>
      <c r="E1" s="137"/>
      <c r="F1" s="137"/>
      <c r="G1" s="137"/>
      <c r="H1" s="137"/>
      <c r="I1" s="137"/>
      <c r="J1" s="137"/>
      <c r="K1" s="137"/>
      <c r="L1" s="4"/>
      <c r="M1" s="5"/>
      <c r="N1" s="5"/>
    </row>
    <row r="2" spans="1:14" ht="22.5" customHeight="1" x14ac:dyDescent="0.25">
      <c r="A2" s="3"/>
      <c r="B2" s="117"/>
      <c r="C2" s="117"/>
      <c r="D2" s="138" t="s">
        <v>0</v>
      </c>
      <c r="E2" s="138"/>
      <c r="F2" s="138"/>
      <c r="G2" s="138"/>
      <c r="H2" s="138"/>
      <c r="I2" s="138"/>
      <c r="J2" s="138"/>
      <c r="K2" s="5"/>
      <c r="L2" s="5"/>
      <c r="M2" s="5"/>
      <c r="N2" s="5"/>
    </row>
    <row r="3" spans="1:14" ht="22.5" customHeight="1" x14ac:dyDescent="0.25">
      <c r="A3" s="3"/>
      <c r="B3" s="117"/>
      <c r="C3" s="117"/>
      <c r="D3" s="138"/>
      <c r="E3" s="138"/>
      <c r="F3" s="138"/>
      <c r="G3" s="138"/>
      <c r="H3" s="138"/>
      <c r="I3" s="138"/>
      <c r="J3" s="138"/>
      <c r="K3" s="5"/>
      <c r="L3" s="5"/>
      <c r="M3" s="5"/>
      <c r="N3" s="5"/>
    </row>
    <row r="4" spans="1:14" ht="22.5" customHeight="1" x14ac:dyDescent="0.25">
      <c r="A4" s="3"/>
      <c r="B4" s="117"/>
      <c r="C4" s="117"/>
      <c r="D4" s="138"/>
      <c r="E4" s="138"/>
      <c r="F4" s="138"/>
      <c r="G4" s="138"/>
      <c r="H4" s="138"/>
      <c r="I4" s="138"/>
      <c r="J4" s="138"/>
      <c r="K4" s="5"/>
      <c r="L4" s="5"/>
      <c r="M4" s="5"/>
      <c r="N4" s="5"/>
    </row>
    <row r="5" spans="1:14" ht="29.25" customHeight="1" x14ac:dyDescent="0.25">
      <c r="A5" s="3"/>
      <c r="B5" s="6"/>
      <c r="C5" s="137"/>
      <c r="D5" s="137"/>
      <c r="E5" s="137"/>
      <c r="F5" s="137"/>
      <c r="G5" s="137"/>
      <c r="H5" s="137"/>
      <c r="I5" s="137"/>
      <c r="J5" s="137"/>
      <c r="K5" s="137"/>
      <c r="L5" s="137"/>
      <c r="M5" s="5"/>
      <c r="N5" s="5"/>
    </row>
    <row r="6" spans="1:14" ht="22.5" customHeight="1" x14ac:dyDescent="0.25">
      <c r="A6" s="3"/>
      <c r="B6" s="139" t="s">
        <v>1</v>
      </c>
      <c r="C6" s="139"/>
      <c r="D6" s="139"/>
      <c r="E6" s="139"/>
      <c r="F6" s="139"/>
      <c r="G6" s="139"/>
      <c r="H6" s="139"/>
      <c r="I6" s="139"/>
      <c r="J6" s="139"/>
      <c r="K6" s="5"/>
      <c r="L6" s="5"/>
      <c r="M6" s="5"/>
      <c r="N6" s="5"/>
    </row>
    <row r="7" spans="1:14" ht="22.5" customHeight="1" x14ac:dyDescent="0.25">
      <c r="A7" s="3"/>
      <c r="B7" s="7"/>
      <c r="C7" s="140" t="s">
        <v>2</v>
      </c>
      <c r="D7" s="8" t="s">
        <v>3</v>
      </c>
      <c r="E7" s="8" t="s">
        <v>4</v>
      </c>
      <c r="F7" s="8" t="s">
        <v>4</v>
      </c>
      <c r="G7" s="9" t="s">
        <v>5</v>
      </c>
      <c r="H7" s="9" t="s">
        <v>6</v>
      </c>
      <c r="I7" s="9" t="s">
        <v>7</v>
      </c>
      <c r="J7" s="9" t="s">
        <v>8</v>
      </c>
      <c r="K7" s="5"/>
      <c r="L7" s="5"/>
      <c r="M7" s="5"/>
      <c r="N7" s="5"/>
    </row>
    <row r="8" spans="1:14" ht="43.15" customHeight="1" x14ac:dyDescent="0.25">
      <c r="A8" s="3"/>
      <c r="B8" s="7"/>
      <c r="C8" s="140"/>
      <c r="D8" s="73" t="s">
        <v>118</v>
      </c>
      <c r="E8" s="73" t="s">
        <v>118</v>
      </c>
      <c r="F8" s="73" t="s">
        <v>118</v>
      </c>
      <c r="G8" s="73" t="s">
        <v>118</v>
      </c>
      <c r="H8" s="73" t="s">
        <v>117</v>
      </c>
      <c r="I8" s="74"/>
      <c r="J8" s="74"/>
      <c r="K8" s="5"/>
      <c r="L8" s="5"/>
      <c r="M8" s="5"/>
      <c r="N8" s="5"/>
    </row>
    <row r="9" spans="1:14" ht="22.5" customHeight="1" x14ac:dyDescent="0.25">
      <c r="A9" s="3"/>
      <c r="B9" s="7"/>
      <c r="C9" s="140"/>
      <c r="D9" s="75" t="s">
        <v>119</v>
      </c>
      <c r="E9" s="75" t="s">
        <v>119</v>
      </c>
      <c r="F9" s="75" t="s">
        <v>119</v>
      </c>
      <c r="G9" s="75" t="s">
        <v>119</v>
      </c>
      <c r="H9" s="76">
        <v>0.625</v>
      </c>
      <c r="I9" s="77"/>
      <c r="J9" s="77"/>
      <c r="K9" s="5"/>
      <c r="L9" s="5"/>
      <c r="M9" s="5"/>
      <c r="N9" s="5"/>
    </row>
    <row r="10" spans="1:14" ht="22.5" customHeight="1" x14ac:dyDescent="0.25">
      <c r="A10" s="3"/>
      <c r="B10" s="7"/>
      <c r="C10" s="10" t="s">
        <v>9</v>
      </c>
      <c r="D10" s="130" t="s">
        <v>111</v>
      </c>
      <c r="E10" s="130"/>
      <c r="F10" s="130"/>
      <c r="G10" s="130"/>
      <c r="H10" s="130"/>
      <c r="I10" s="130"/>
      <c r="J10" s="130"/>
      <c r="K10" s="5"/>
      <c r="L10" s="5"/>
      <c r="M10" s="5"/>
      <c r="N10" s="5"/>
    </row>
    <row r="11" spans="1:14" ht="22.5" customHeight="1" x14ac:dyDescent="0.25">
      <c r="A11" s="3"/>
      <c r="B11" s="7"/>
      <c r="C11" s="10" t="s">
        <v>10</v>
      </c>
      <c r="D11" s="130" t="s">
        <v>112</v>
      </c>
      <c r="E11" s="130"/>
      <c r="F11" s="130"/>
      <c r="G11" s="130"/>
      <c r="H11" s="130"/>
      <c r="I11" s="130"/>
      <c r="J11" s="130"/>
      <c r="K11" s="5"/>
      <c r="L11" s="5"/>
      <c r="M11" s="5"/>
      <c r="N11" s="5"/>
    </row>
    <row r="12" spans="1:14" ht="22.5" customHeight="1" x14ac:dyDescent="0.25">
      <c r="A12" s="3"/>
      <c r="B12" s="7"/>
      <c r="C12" s="10" t="s">
        <v>11</v>
      </c>
      <c r="D12" s="141" t="s">
        <v>113</v>
      </c>
      <c r="E12" s="141"/>
      <c r="F12" s="141"/>
      <c r="G12" s="141"/>
      <c r="H12" s="141"/>
      <c r="I12" s="141"/>
      <c r="J12" s="141"/>
      <c r="K12" s="5"/>
      <c r="L12" s="5"/>
      <c r="M12" s="5"/>
      <c r="N12" s="5"/>
    </row>
    <row r="13" spans="1:14" ht="22.5" customHeight="1" x14ac:dyDescent="0.25">
      <c r="A13" s="3"/>
      <c r="B13" s="7"/>
      <c r="C13" s="10" t="s">
        <v>12</v>
      </c>
      <c r="D13" s="130">
        <v>3205616401</v>
      </c>
      <c r="E13" s="130"/>
      <c r="F13" s="130"/>
      <c r="G13" s="130"/>
      <c r="H13" s="130"/>
      <c r="I13" s="130"/>
      <c r="J13" s="130"/>
      <c r="K13" s="5"/>
      <c r="L13" s="5"/>
      <c r="M13" s="5"/>
      <c r="N13" s="5"/>
    </row>
    <row r="14" spans="1:14" ht="22.5" customHeight="1" x14ac:dyDescent="0.25">
      <c r="A14" s="3"/>
      <c r="B14" s="7"/>
      <c r="C14" s="10" t="s">
        <v>13</v>
      </c>
      <c r="D14" s="130" t="s">
        <v>114</v>
      </c>
      <c r="E14" s="130"/>
      <c r="F14" s="130"/>
      <c r="G14" s="130"/>
      <c r="H14" s="130"/>
      <c r="I14" s="130"/>
      <c r="J14" s="130"/>
      <c r="K14" s="5"/>
      <c r="L14" s="5"/>
      <c r="M14" s="5"/>
      <c r="N14" s="5"/>
    </row>
    <row r="15" spans="1:14" ht="22.5" customHeight="1" x14ac:dyDescent="0.25">
      <c r="A15" s="3"/>
      <c r="B15" s="7"/>
      <c r="C15" s="11" t="s">
        <v>14</v>
      </c>
      <c r="D15" s="131">
        <v>44495</v>
      </c>
      <c r="E15" s="131"/>
      <c r="F15" s="131"/>
      <c r="G15" s="131"/>
      <c r="H15" s="131"/>
      <c r="I15" s="131"/>
      <c r="J15" s="131"/>
      <c r="K15" s="5"/>
      <c r="L15" s="5"/>
      <c r="M15" s="5"/>
      <c r="N15" s="5"/>
    </row>
    <row r="16" spans="1:14" ht="22.5" customHeight="1" x14ac:dyDescent="0.25">
      <c r="A16" s="3"/>
      <c r="B16" s="132" t="s">
        <v>15</v>
      </c>
      <c r="C16" s="132"/>
      <c r="D16" s="132"/>
      <c r="E16" s="132"/>
      <c r="F16" s="132"/>
      <c r="G16" s="132"/>
      <c r="H16" s="132"/>
      <c r="I16" s="12">
        <v>0.1</v>
      </c>
      <c r="J16" s="13">
        <f>(D20+F20)*I16/H20</f>
        <v>0.1</v>
      </c>
      <c r="K16" s="5"/>
      <c r="L16" s="5"/>
      <c r="M16" s="5"/>
      <c r="N16" s="5"/>
    </row>
    <row r="17" spans="1:14" ht="22.5" customHeight="1" x14ac:dyDescent="0.25">
      <c r="A17" s="3"/>
      <c r="B17" s="7"/>
      <c r="C17" s="14"/>
      <c r="D17" s="15" t="s">
        <v>16</v>
      </c>
      <c r="E17" s="15" t="s">
        <v>17</v>
      </c>
      <c r="F17" s="15" t="s">
        <v>18</v>
      </c>
      <c r="G17" s="15" t="s">
        <v>19</v>
      </c>
      <c r="H17" s="98" t="s">
        <v>20</v>
      </c>
      <c r="I17" s="98"/>
      <c r="J17" s="98"/>
      <c r="K17" s="5"/>
      <c r="L17" s="5"/>
      <c r="M17" s="5"/>
      <c r="N17" s="5"/>
    </row>
    <row r="18" spans="1:14" ht="22.5" customHeight="1" x14ac:dyDescent="0.25">
      <c r="A18" s="3">
        <v>1</v>
      </c>
      <c r="B18" s="133" t="s">
        <v>21</v>
      </c>
      <c r="C18" s="16" t="s">
        <v>22</v>
      </c>
      <c r="D18" s="17">
        <v>1</v>
      </c>
      <c r="E18" s="17"/>
      <c r="F18" s="17"/>
      <c r="G18" s="17"/>
      <c r="H18" s="134" t="s">
        <v>120</v>
      </c>
      <c r="I18" s="135"/>
      <c r="J18" s="135"/>
      <c r="K18" s="5"/>
      <c r="L18" s="5"/>
      <c r="M18" s="5"/>
      <c r="N18" s="5"/>
    </row>
    <row r="19" spans="1:14" ht="49.15" customHeight="1" x14ac:dyDescent="0.25">
      <c r="A19" s="3">
        <v>2</v>
      </c>
      <c r="B19" s="133"/>
      <c r="C19" s="16" t="s">
        <v>23</v>
      </c>
      <c r="D19" s="17">
        <v>1</v>
      </c>
      <c r="E19" s="17"/>
      <c r="F19" s="17"/>
      <c r="G19" s="17"/>
      <c r="H19" s="136" t="s">
        <v>115</v>
      </c>
      <c r="I19" s="136"/>
      <c r="J19" s="136"/>
      <c r="K19" s="5"/>
      <c r="L19" s="5"/>
      <c r="M19" s="5"/>
      <c r="N19" s="5"/>
    </row>
    <row r="20" spans="1:14" ht="22.5" customHeight="1" x14ac:dyDescent="0.25">
      <c r="A20" s="18"/>
      <c r="B20" s="100" t="s">
        <v>24</v>
      </c>
      <c r="C20" s="100"/>
      <c r="D20" s="19">
        <f>SUM(D18:D19)</f>
        <v>2</v>
      </c>
      <c r="E20" s="19">
        <f>SUM(E18:E19)</f>
        <v>0</v>
      </c>
      <c r="F20" s="19">
        <f>SUM(F18:F19)</f>
        <v>0</v>
      </c>
      <c r="G20" s="19">
        <f>SUM(G18:G19)</f>
        <v>0</v>
      </c>
      <c r="H20" s="91">
        <f>+D20+E20+F20+G20</f>
        <v>2</v>
      </c>
      <c r="I20" s="91"/>
      <c r="J20" s="91"/>
      <c r="K20" s="21"/>
      <c r="L20" s="21"/>
      <c r="M20" s="21"/>
      <c r="N20" s="21"/>
    </row>
    <row r="21" spans="1:14" ht="32.25" customHeight="1" x14ac:dyDescent="0.25">
      <c r="A21" s="3"/>
      <c r="B21" s="92" t="s">
        <v>121</v>
      </c>
      <c r="C21" s="93"/>
      <c r="D21" s="93"/>
      <c r="E21" s="93"/>
      <c r="F21" s="93"/>
      <c r="G21" s="93"/>
      <c r="H21" s="93"/>
      <c r="I21" s="93"/>
      <c r="J21" s="94"/>
      <c r="K21" s="5"/>
      <c r="L21" s="5"/>
      <c r="M21" s="5"/>
      <c r="N21" s="5"/>
    </row>
    <row r="22" spans="1:14" ht="22.5" customHeight="1" x14ac:dyDescent="0.25">
      <c r="A22" s="3"/>
      <c r="B22" s="103" t="s">
        <v>25</v>
      </c>
      <c r="C22" s="103"/>
      <c r="D22" s="103"/>
      <c r="E22" s="103"/>
      <c r="F22" s="103"/>
      <c r="G22" s="103"/>
      <c r="H22" s="103"/>
      <c r="I22" s="22">
        <v>0.3</v>
      </c>
      <c r="J22" s="23">
        <f>(D40+F40)*I22/H40</f>
        <v>0.2</v>
      </c>
      <c r="K22" s="5"/>
      <c r="L22" s="5"/>
      <c r="M22" s="5"/>
      <c r="N22" s="5"/>
    </row>
    <row r="23" spans="1:14" ht="22.5" customHeight="1" x14ac:dyDescent="0.25">
      <c r="A23" s="3"/>
      <c r="B23" s="7"/>
      <c r="C23" s="98" t="s">
        <v>26</v>
      </c>
      <c r="D23" s="98" t="s">
        <v>16</v>
      </c>
      <c r="E23" s="98" t="s">
        <v>17</v>
      </c>
      <c r="F23" s="98" t="s">
        <v>18</v>
      </c>
      <c r="G23" s="98" t="s">
        <v>19</v>
      </c>
      <c r="H23" s="98" t="s">
        <v>20</v>
      </c>
      <c r="I23" s="98"/>
      <c r="J23" s="98"/>
      <c r="K23" s="5"/>
      <c r="L23" s="5"/>
      <c r="M23" s="5"/>
      <c r="N23" s="5"/>
    </row>
    <row r="24" spans="1:14" ht="22.5" customHeight="1" x14ac:dyDescent="0.25">
      <c r="A24" s="3"/>
      <c r="B24" s="7"/>
      <c r="C24" s="98"/>
      <c r="D24" s="98"/>
      <c r="E24" s="98"/>
      <c r="F24" s="98"/>
      <c r="G24" s="98"/>
      <c r="H24" s="24" t="s">
        <v>27</v>
      </c>
      <c r="I24" s="129" t="s">
        <v>28</v>
      </c>
      <c r="J24" s="129"/>
      <c r="K24" s="5"/>
      <c r="L24" s="5"/>
      <c r="M24" s="5"/>
      <c r="N24" s="5"/>
    </row>
    <row r="25" spans="1:14" ht="22.5" customHeight="1" x14ac:dyDescent="0.25">
      <c r="A25" s="3">
        <v>1</v>
      </c>
      <c r="B25" s="126" t="s">
        <v>29</v>
      </c>
      <c r="C25" s="25" t="s">
        <v>30</v>
      </c>
      <c r="D25" s="78">
        <v>1</v>
      </c>
      <c r="E25" s="78"/>
      <c r="F25" s="78"/>
      <c r="G25" s="78"/>
      <c r="H25" s="79">
        <v>11387</v>
      </c>
      <c r="I25" s="127"/>
      <c r="J25" s="127"/>
      <c r="K25" s="27"/>
      <c r="L25" s="5"/>
      <c r="M25" s="5"/>
      <c r="N25" s="5"/>
    </row>
    <row r="26" spans="1:14" ht="22.5" customHeight="1" x14ac:dyDescent="0.25">
      <c r="A26" s="3">
        <v>2</v>
      </c>
      <c r="B26" s="126"/>
      <c r="C26" s="25" t="s">
        <v>31</v>
      </c>
      <c r="D26" s="78">
        <v>1</v>
      </c>
      <c r="E26" s="78"/>
      <c r="F26" s="78"/>
      <c r="G26" s="78"/>
      <c r="H26" s="79">
        <v>5654</v>
      </c>
      <c r="I26" s="123">
        <f>H26/$H$27</f>
        <v>2.748663101604278</v>
      </c>
      <c r="J26" s="123"/>
      <c r="K26" s="27"/>
      <c r="L26" s="5"/>
      <c r="M26" s="5"/>
      <c r="N26" s="5"/>
    </row>
    <row r="27" spans="1:14" ht="22.5" customHeight="1" x14ac:dyDescent="0.25">
      <c r="A27" s="3">
        <v>3</v>
      </c>
      <c r="B27" s="126"/>
      <c r="C27" s="25" t="s">
        <v>32</v>
      </c>
      <c r="D27" s="78">
        <v>1</v>
      </c>
      <c r="E27" s="78"/>
      <c r="F27" s="78"/>
      <c r="G27" s="78"/>
      <c r="H27" s="79">
        <v>2057</v>
      </c>
      <c r="I27" s="123">
        <f>H27/$H$27</f>
        <v>1</v>
      </c>
      <c r="J27" s="123"/>
      <c r="K27" s="27"/>
      <c r="L27" s="5"/>
      <c r="M27" s="5"/>
      <c r="N27" s="5"/>
    </row>
    <row r="28" spans="1:14" ht="27.6" customHeight="1" x14ac:dyDescent="0.25">
      <c r="A28" s="3">
        <v>4</v>
      </c>
      <c r="B28" s="126"/>
      <c r="C28" s="28" t="s">
        <v>33</v>
      </c>
      <c r="D28" s="78">
        <v>1</v>
      </c>
      <c r="E28" s="78"/>
      <c r="F28" s="78"/>
      <c r="G28" s="78"/>
      <c r="H28" s="79">
        <v>104</v>
      </c>
      <c r="I28" s="123">
        <f>H28/$H$27</f>
        <v>5.0559066601847349E-2</v>
      </c>
      <c r="J28" s="123"/>
      <c r="K28" s="5"/>
      <c r="L28" s="5"/>
      <c r="M28" s="5"/>
      <c r="N28" s="5"/>
    </row>
    <row r="29" spans="1:14" ht="31.35" customHeight="1" x14ac:dyDescent="0.25">
      <c r="A29" s="3">
        <v>5</v>
      </c>
      <c r="B29" s="128" t="s">
        <v>34</v>
      </c>
      <c r="C29" s="28" t="s">
        <v>35</v>
      </c>
      <c r="D29" s="78">
        <v>1</v>
      </c>
      <c r="E29" s="78"/>
      <c r="F29" s="78"/>
      <c r="G29" s="78"/>
      <c r="H29" s="80">
        <v>12</v>
      </c>
      <c r="I29" s="122">
        <f>H29/$H$29</f>
        <v>1</v>
      </c>
      <c r="J29" s="122"/>
      <c r="K29" s="5"/>
      <c r="L29" s="5"/>
      <c r="M29" s="5"/>
      <c r="N29" s="5"/>
    </row>
    <row r="30" spans="1:14" ht="39.6" customHeight="1" x14ac:dyDescent="0.25">
      <c r="A30" s="3">
        <v>6</v>
      </c>
      <c r="B30" s="128"/>
      <c r="C30" s="28" t="s">
        <v>36</v>
      </c>
      <c r="D30" s="81">
        <v>1</v>
      </c>
      <c r="E30" s="78"/>
      <c r="F30" s="78"/>
      <c r="G30" s="78"/>
      <c r="H30" s="79">
        <v>441</v>
      </c>
      <c r="I30" s="122">
        <f>H30/$H$29</f>
        <v>36.75</v>
      </c>
      <c r="J30" s="122"/>
      <c r="K30" s="5"/>
      <c r="L30" s="5"/>
      <c r="M30" s="5"/>
      <c r="N30" s="5"/>
    </row>
    <row r="31" spans="1:14" ht="41.85" customHeight="1" x14ac:dyDescent="0.25">
      <c r="A31" s="3">
        <v>7</v>
      </c>
      <c r="B31" s="128"/>
      <c r="C31" s="28" t="s">
        <v>37</v>
      </c>
      <c r="D31" s="81">
        <v>1</v>
      </c>
      <c r="E31" s="78"/>
      <c r="F31" s="78"/>
      <c r="G31" s="78"/>
      <c r="H31" s="82">
        <v>59</v>
      </c>
      <c r="I31" s="122">
        <f>H31/$H$29</f>
        <v>4.916666666666667</v>
      </c>
      <c r="J31" s="122"/>
      <c r="K31" s="5"/>
      <c r="L31" s="120" t="s">
        <v>38</v>
      </c>
      <c r="M31" s="120"/>
      <c r="N31" s="5"/>
    </row>
    <row r="32" spans="1:14" ht="40.9" customHeight="1" x14ac:dyDescent="0.25">
      <c r="A32" s="3">
        <v>8</v>
      </c>
      <c r="B32" s="30"/>
      <c r="C32" s="28" t="s">
        <v>39</v>
      </c>
      <c r="D32" s="81"/>
      <c r="E32" s="78">
        <v>1</v>
      </c>
      <c r="F32" s="78"/>
      <c r="G32" s="78"/>
      <c r="H32" s="82">
        <v>0</v>
      </c>
      <c r="I32" s="31"/>
      <c r="J32" s="32"/>
      <c r="K32" s="5"/>
      <c r="L32" s="29"/>
      <c r="M32" s="29"/>
      <c r="N32" s="5"/>
    </row>
    <row r="33" spans="1:14" ht="51.4" customHeight="1" x14ac:dyDescent="0.25">
      <c r="A33" s="3">
        <v>9</v>
      </c>
      <c r="B33" s="30"/>
      <c r="C33" s="28" t="s">
        <v>40</v>
      </c>
      <c r="D33" s="81"/>
      <c r="E33" s="78">
        <v>1</v>
      </c>
      <c r="F33" s="78"/>
      <c r="G33" s="78"/>
      <c r="H33" s="82">
        <v>0</v>
      </c>
      <c r="I33" s="31"/>
      <c r="J33" s="32"/>
      <c r="K33" s="5"/>
      <c r="L33" s="29"/>
      <c r="M33" s="29"/>
      <c r="N33" s="5"/>
    </row>
    <row r="34" spans="1:14" ht="44.85" customHeight="1" x14ac:dyDescent="0.25">
      <c r="A34" s="3">
        <v>10</v>
      </c>
      <c r="B34" s="121" t="s">
        <v>41</v>
      </c>
      <c r="C34" s="28" t="s">
        <v>42</v>
      </c>
      <c r="D34" s="83">
        <v>1</v>
      </c>
      <c r="E34" s="84"/>
      <c r="F34" s="84"/>
      <c r="G34" s="84"/>
      <c r="H34" s="80">
        <v>10</v>
      </c>
      <c r="I34" s="122">
        <f>H34/$H$28</f>
        <v>9.6153846153846159E-2</v>
      </c>
      <c r="J34" s="122"/>
      <c r="K34" s="5"/>
      <c r="L34" s="29" t="s">
        <v>43</v>
      </c>
      <c r="M34" s="29" t="s">
        <v>44</v>
      </c>
      <c r="N34" s="5"/>
    </row>
    <row r="35" spans="1:14" ht="54.4" customHeight="1" x14ac:dyDescent="0.25">
      <c r="A35" s="3">
        <v>11</v>
      </c>
      <c r="B35" s="121"/>
      <c r="C35" s="28" t="s">
        <v>140</v>
      </c>
      <c r="D35" s="83">
        <v>1</v>
      </c>
      <c r="E35" s="84"/>
      <c r="F35" s="84"/>
      <c r="G35" s="84"/>
      <c r="H35" s="80">
        <v>30</v>
      </c>
      <c r="I35" s="122">
        <f>H35/$H$28</f>
        <v>0.28846153846153844</v>
      </c>
      <c r="J35" s="122"/>
      <c r="K35" s="5"/>
      <c r="L35" s="33" t="s">
        <v>45</v>
      </c>
      <c r="M35" s="33" t="s">
        <v>46</v>
      </c>
      <c r="N35" s="5"/>
    </row>
    <row r="36" spans="1:14" ht="71.650000000000006" customHeight="1" x14ac:dyDescent="0.25">
      <c r="A36" s="3">
        <v>12</v>
      </c>
      <c r="B36" s="121"/>
      <c r="C36" s="28" t="s">
        <v>141</v>
      </c>
      <c r="D36" s="83"/>
      <c r="E36" s="84">
        <v>1</v>
      </c>
      <c r="F36" s="84"/>
      <c r="G36" s="84"/>
      <c r="H36" s="82">
        <v>0</v>
      </c>
      <c r="I36" s="122">
        <f>H36/$H$28</f>
        <v>0</v>
      </c>
      <c r="J36" s="122"/>
      <c r="K36" s="5"/>
      <c r="L36" s="33" t="s">
        <v>47</v>
      </c>
      <c r="M36" s="33" t="s">
        <v>48</v>
      </c>
      <c r="N36" s="5"/>
    </row>
    <row r="37" spans="1:14" ht="72.400000000000006" customHeight="1" x14ac:dyDescent="0.25">
      <c r="A37" s="3">
        <v>13</v>
      </c>
      <c r="B37" s="121"/>
      <c r="C37" s="28" t="s">
        <v>49</v>
      </c>
      <c r="D37" s="85"/>
      <c r="E37" s="84">
        <v>1</v>
      </c>
      <c r="F37" s="84"/>
      <c r="G37" s="84"/>
      <c r="H37" s="82">
        <v>0</v>
      </c>
      <c r="I37" s="122">
        <f>H37/$H$28</f>
        <v>0</v>
      </c>
      <c r="J37" s="122"/>
      <c r="K37" s="5"/>
      <c r="L37" s="33" t="s">
        <v>50</v>
      </c>
      <c r="M37" s="33" t="s">
        <v>51</v>
      </c>
      <c r="N37" s="5"/>
    </row>
    <row r="38" spans="1:14" ht="52.9" customHeight="1" x14ac:dyDescent="0.25">
      <c r="A38" s="3">
        <v>14</v>
      </c>
      <c r="B38" s="121"/>
      <c r="C38" s="34" t="s">
        <v>52</v>
      </c>
      <c r="D38" s="78"/>
      <c r="E38" s="78">
        <v>1</v>
      </c>
      <c r="F38" s="78"/>
      <c r="G38" s="78"/>
      <c r="H38" s="82">
        <v>0</v>
      </c>
      <c r="I38" s="123">
        <f>H38/$H$30</f>
        <v>0</v>
      </c>
      <c r="J38" s="123"/>
      <c r="K38" s="5"/>
      <c r="L38" s="33" t="s">
        <v>53</v>
      </c>
      <c r="M38" s="33" t="s">
        <v>54</v>
      </c>
      <c r="N38" s="5"/>
    </row>
    <row r="39" spans="1:14" ht="84.95" customHeight="1" x14ac:dyDescent="0.25">
      <c r="A39" s="3">
        <v>15</v>
      </c>
      <c r="B39" s="121"/>
      <c r="C39" s="28" t="s">
        <v>55</v>
      </c>
      <c r="D39" s="86">
        <v>1</v>
      </c>
      <c r="E39" s="87"/>
      <c r="F39" s="86"/>
      <c r="G39" s="86"/>
      <c r="H39" s="88">
        <v>12</v>
      </c>
      <c r="I39" s="124" t="e">
        <f>H39/H38</f>
        <v>#DIV/0!</v>
      </c>
      <c r="J39" s="124"/>
      <c r="K39" s="5"/>
      <c r="L39" s="5"/>
      <c r="M39" s="5"/>
      <c r="N39" s="5"/>
    </row>
    <row r="40" spans="1:14" ht="22.5" customHeight="1" x14ac:dyDescent="0.25">
      <c r="A40" s="18"/>
      <c r="B40" s="100" t="s">
        <v>56</v>
      </c>
      <c r="C40" s="100"/>
      <c r="D40" s="20">
        <f>SUM(D25:D39)</f>
        <v>10</v>
      </c>
      <c r="E40" s="20">
        <f>SUM(E25:E39)</f>
        <v>5</v>
      </c>
      <c r="F40" s="20">
        <f>SUM(F25:F39)</f>
        <v>0</v>
      </c>
      <c r="G40" s="20">
        <f>SUM(G25:G39)</f>
        <v>0</v>
      </c>
      <c r="H40" s="125">
        <f>+D40+E40+F40+G40</f>
        <v>15</v>
      </c>
      <c r="I40" s="125"/>
      <c r="J40" s="125"/>
      <c r="K40" s="35"/>
      <c r="L40" s="21"/>
      <c r="M40" s="21"/>
      <c r="N40" s="21"/>
    </row>
    <row r="41" spans="1:14" ht="36.75" customHeight="1" x14ac:dyDescent="0.25">
      <c r="A41" s="3"/>
      <c r="B41" s="119" t="s">
        <v>122</v>
      </c>
      <c r="C41" s="119"/>
      <c r="D41" s="119"/>
      <c r="E41" s="119"/>
      <c r="F41" s="119"/>
      <c r="G41" s="119"/>
      <c r="H41" s="119"/>
      <c r="I41" s="119"/>
      <c r="J41" s="119"/>
      <c r="K41" s="117"/>
      <c r="L41" s="117"/>
      <c r="M41" s="117"/>
      <c r="N41" s="117"/>
    </row>
    <row r="42" spans="1:14" ht="22.5" customHeight="1" x14ac:dyDescent="0.25">
      <c r="A42" s="3"/>
      <c r="B42" s="97" t="s">
        <v>57</v>
      </c>
      <c r="C42" s="97"/>
      <c r="D42" s="97"/>
      <c r="E42" s="97"/>
      <c r="F42" s="97"/>
      <c r="G42" s="97"/>
      <c r="H42" s="97"/>
      <c r="I42" s="22">
        <v>0.05</v>
      </c>
      <c r="J42" s="23">
        <f>(D49+F49)*I42/H49</f>
        <v>0.05</v>
      </c>
      <c r="K42" s="117"/>
      <c r="L42" s="117"/>
      <c r="M42" s="117"/>
      <c r="N42" s="117"/>
    </row>
    <row r="43" spans="1:14" ht="22.5" customHeight="1" x14ac:dyDescent="0.25">
      <c r="A43" s="3"/>
      <c r="B43" s="37"/>
      <c r="C43" s="14"/>
      <c r="D43" s="15" t="s">
        <v>16</v>
      </c>
      <c r="E43" s="15" t="s">
        <v>17</v>
      </c>
      <c r="F43" s="15" t="s">
        <v>18</v>
      </c>
      <c r="G43" s="15" t="s">
        <v>19</v>
      </c>
      <c r="H43" s="98" t="s">
        <v>20</v>
      </c>
      <c r="I43" s="98"/>
      <c r="J43" s="98"/>
      <c r="K43" s="5"/>
      <c r="L43" s="5"/>
      <c r="M43" s="5"/>
      <c r="N43" s="5"/>
    </row>
    <row r="44" spans="1:14" ht="64.900000000000006" customHeight="1" x14ac:dyDescent="0.25">
      <c r="A44" s="3">
        <v>1</v>
      </c>
      <c r="B44" s="37"/>
      <c r="C44" s="28" t="s">
        <v>58</v>
      </c>
      <c r="D44" s="17">
        <v>1</v>
      </c>
      <c r="E44" s="17"/>
      <c r="F44" s="17"/>
      <c r="G44" s="17"/>
      <c r="H44" s="99" t="s">
        <v>59</v>
      </c>
      <c r="I44" s="99"/>
      <c r="J44" s="99"/>
      <c r="K44" s="117"/>
      <c r="L44" s="117"/>
      <c r="M44" s="117"/>
      <c r="N44" s="117"/>
    </row>
    <row r="45" spans="1:14" ht="56.65" customHeight="1" x14ac:dyDescent="0.25">
      <c r="A45" s="3">
        <v>2</v>
      </c>
      <c r="B45" s="38"/>
      <c r="C45" s="28" t="s">
        <v>60</v>
      </c>
      <c r="D45" s="17">
        <v>1</v>
      </c>
      <c r="E45" s="17"/>
      <c r="F45" s="17"/>
      <c r="G45" s="17"/>
      <c r="H45" s="99" t="s">
        <v>61</v>
      </c>
      <c r="I45" s="99"/>
      <c r="J45" s="99"/>
      <c r="K45" s="39"/>
      <c r="L45" s="5"/>
      <c r="M45" s="5"/>
      <c r="N45" s="5"/>
    </row>
    <row r="46" spans="1:14" ht="73.900000000000006" customHeight="1" x14ac:dyDescent="0.25">
      <c r="A46" s="3">
        <v>3</v>
      </c>
      <c r="B46" s="40"/>
      <c r="C46" s="41" t="s">
        <v>142</v>
      </c>
      <c r="D46" s="17">
        <v>1</v>
      </c>
      <c r="E46" s="17"/>
      <c r="F46" s="17"/>
      <c r="G46" s="17"/>
      <c r="H46" s="99" t="s">
        <v>62</v>
      </c>
      <c r="I46" s="99"/>
      <c r="J46" s="99"/>
      <c r="K46" s="39"/>
      <c r="L46" s="5"/>
      <c r="M46" s="5"/>
      <c r="N46" s="5"/>
    </row>
    <row r="47" spans="1:14" ht="96.95" customHeight="1" x14ac:dyDescent="0.25">
      <c r="A47" s="3">
        <v>4</v>
      </c>
      <c r="B47" s="40"/>
      <c r="C47" s="28" t="s">
        <v>63</v>
      </c>
      <c r="D47" s="17">
        <v>1</v>
      </c>
      <c r="E47" s="17"/>
      <c r="F47" s="17"/>
      <c r="G47" s="17"/>
      <c r="H47" s="99" t="s">
        <v>64</v>
      </c>
      <c r="I47" s="99"/>
      <c r="J47" s="99"/>
      <c r="K47" s="39"/>
      <c r="L47" s="5"/>
      <c r="M47" s="5"/>
      <c r="N47" s="5"/>
    </row>
    <row r="48" spans="1:14" ht="100.7" customHeight="1" x14ac:dyDescent="0.25">
      <c r="A48" s="3">
        <v>5</v>
      </c>
      <c r="B48" s="40"/>
      <c r="C48" s="28" t="s">
        <v>65</v>
      </c>
      <c r="D48" s="17">
        <v>1</v>
      </c>
      <c r="E48" s="17"/>
      <c r="F48" s="17"/>
      <c r="G48" s="17"/>
      <c r="H48" s="99" t="s">
        <v>123</v>
      </c>
      <c r="I48" s="99"/>
      <c r="J48" s="99"/>
      <c r="K48" s="39"/>
      <c r="L48" s="5"/>
      <c r="M48" s="5"/>
      <c r="N48" s="5"/>
    </row>
    <row r="49" spans="1:14" ht="22.5" customHeight="1" x14ac:dyDescent="0.25">
      <c r="A49" s="18"/>
      <c r="B49" s="105" t="s">
        <v>66</v>
      </c>
      <c r="C49" s="105"/>
      <c r="D49" s="42">
        <f>SUM(D44:D48)</f>
        <v>5</v>
      </c>
      <c r="E49" s="42">
        <f>SUM(E44:E48)</f>
        <v>0</v>
      </c>
      <c r="F49" s="42">
        <f>SUM(F44:F48)</f>
        <v>0</v>
      </c>
      <c r="G49" s="42">
        <f>SUM(G44:G48)</f>
        <v>0</v>
      </c>
      <c r="H49" s="116">
        <f>SUM(D49:G49)</f>
        <v>5</v>
      </c>
      <c r="I49" s="116"/>
      <c r="J49" s="116"/>
      <c r="K49" s="117"/>
      <c r="L49" s="117"/>
      <c r="M49" s="117"/>
      <c r="N49" s="117"/>
    </row>
    <row r="50" spans="1:14" ht="48" customHeight="1" x14ac:dyDescent="0.25">
      <c r="A50" s="3"/>
      <c r="B50" s="101" t="s">
        <v>124</v>
      </c>
      <c r="C50" s="101"/>
      <c r="D50" s="101"/>
      <c r="E50" s="101"/>
      <c r="F50" s="101"/>
      <c r="G50" s="101"/>
      <c r="H50" s="101"/>
      <c r="I50" s="101"/>
      <c r="J50" s="101"/>
      <c r="K50" s="117"/>
      <c r="L50" s="117"/>
      <c r="M50" s="117"/>
      <c r="N50" s="5"/>
    </row>
    <row r="51" spans="1:14" ht="22.5" customHeight="1" x14ac:dyDescent="0.25">
      <c r="A51" s="3"/>
      <c r="B51" s="14" t="s">
        <v>67</v>
      </c>
      <c r="C51" s="43"/>
      <c r="D51" s="44"/>
      <c r="E51" s="44"/>
      <c r="F51" s="44"/>
      <c r="G51" s="44"/>
      <c r="H51" s="118">
        <v>0.05</v>
      </c>
      <c r="I51" s="118"/>
      <c r="J51" s="45">
        <f>+(D56+F56)*H51/H56</f>
        <v>0.05</v>
      </c>
      <c r="K51" s="46"/>
      <c r="L51" s="47"/>
      <c r="M51" s="47"/>
      <c r="N51" s="5"/>
    </row>
    <row r="52" spans="1:14" ht="22.5" customHeight="1" x14ac:dyDescent="0.25">
      <c r="A52" s="3"/>
      <c r="D52" s="48" t="s">
        <v>16</v>
      </c>
      <c r="E52" s="48" t="s">
        <v>17</v>
      </c>
      <c r="F52" s="48" t="s">
        <v>18</v>
      </c>
      <c r="G52" s="48" t="s">
        <v>19</v>
      </c>
      <c r="H52" s="98" t="s">
        <v>20</v>
      </c>
      <c r="I52" s="98"/>
      <c r="J52" s="98"/>
      <c r="K52" s="39"/>
      <c r="L52" s="5"/>
      <c r="M52" s="5"/>
      <c r="N52" s="5"/>
    </row>
    <row r="53" spans="1:14" s="53" customFormat="1" ht="107.45" customHeight="1" x14ac:dyDescent="0.25">
      <c r="A53" s="49">
        <v>1</v>
      </c>
      <c r="B53" s="110" t="s">
        <v>68</v>
      </c>
      <c r="C53" s="110"/>
      <c r="D53" s="89">
        <v>1</v>
      </c>
      <c r="E53" s="50"/>
      <c r="F53" s="50"/>
      <c r="G53" s="50"/>
      <c r="H53" s="111" t="s">
        <v>125</v>
      </c>
      <c r="I53" s="111"/>
      <c r="J53" s="111"/>
      <c r="K53" s="51"/>
      <c r="L53" s="52"/>
      <c r="M53" s="52"/>
      <c r="N53" s="52"/>
    </row>
    <row r="54" spans="1:14" s="53" customFormat="1" ht="46.9" customHeight="1" x14ac:dyDescent="0.25">
      <c r="A54" s="49">
        <v>2</v>
      </c>
      <c r="B54" s="112" t="s">
        <v>143</v>
      </c>
      <c r="C54" s="112"/>
      <c r="D54" s="89">
        <v>1</v>
      </c>
      <c r="E54" s="50"/>
      <c r="F54" s="50"/>
      <c r="G54" s="50"/>
      <c r="H54" s="113" t="s">
        <v>116</v>
      </c>
      <c r="I54" s="113"/>
      <c r="J54" s="113"/>
      <c r="K54" s="51"/>
      <c r="L54" s="52"/>
      <c r="M54" s="52"/>
      <c r="N54" s="52"/>
    </row>
    <row r="55" spans="1:14" ht="22.5" customHeight="1" x14ac:dyDescent="0.25">
      <c r="A55" s="3"/>
      <c r="B55" s="114" t="s">
        <v>69</v>
      </c>
      <c r="C55" s="114"/>
      <c r="D55" s="48" t="s">
        <v>16</v>
      </c>
      <c r="E55" s="48" t="s">
        <v>17</v>
      </c>
      <c r="F55" s="48" t="s">
        <v>18</v>
      </c>
      <c r="G55" s="48" t="s">
        <v>19</v>
      </c>
      <c r="H55" s="54"/>
      <c r="I55" s="55"/>
      <c r="J55" s="56"/>
      <c r="K55" s="5"/>
      <c r="L55" s="5"/>
      <c r="M55" s="5"/>
      <c r="N55" s="5"/>
    </row>
    <row r="56" spans="1:14" ht="22.5" customHeight="1" x14ac:dyDescent="0.25">
      <c r="A56" s="57"/>
      <c r="B56" s="114"/>
      <c r="C56" s="114"/>
      <c r="D56" s="58">
        <f>+D54+D53</f>
        <v>2</v>
      </c>
      <c r="E56" s="58">
        <f>+E54+E53</f>
        <v>0</v>
      </c>
      <c r="F56" s="58">
        <f>+F54+F53</f>
        <v>0</v>
      </c>
      <c r="G56" s="58">
        <f>+G54+G53</f>
        <v>0</v>
      </c>
      <c r="H56" s="115">
        <f>+D56+E56+F56+G56</f>
        <v>2</v>
      </c>
      <c r="I56" s="115"/>
      <c r="J56" s="115"/>
      <c r="K56" s="59"/>
      <c r="L56" s="59"/>
      <c r="M56" s="59"/>
      <c r="N56" s="59"/>
    </row>
    <row r="57" spans="1:14" ht="44.25" customHeight="1" x14ac:dyDescent="0.25">
      <c r="A57" s="3"/>
      <c r="B57" s="101" t="s">
        <v>126</v>
      </c>
      <c r="C57" s="101"/>
      <c r="D57" s="101"/>
      <c r="E57" s="101"/>
      <c r="F57" s="101"/>
      <c r="G57" s="101"/>
      <c r="H57" s="101"/>
      <c r="I57" s="101"/>
      <c r="J57" s="101"/>
      <c r="K57" s="5"/>
      <c r="L57" s="5"/>
      <c r="M57" s="5"/>
      <c r="N57" s="5"/>
    </row>
    <row r="58" spans="1:14" ht="22.5" customHeight="1" x14ac:dyDescent="0.25">
      <c r="A58" s="3"/>
      <c r="B58" s="97" t="s">
        <v>70</v>
      </c>
      <c r="C58" s="97"/>
      <c r="D58" s="97"/>
      <c r="E58" s="97"/>
      <c r="F58" s="97"/>
      <c r="G58" s="97"/>
      <c r="H58" s="97"/>
      <c r="I58" s="22">
        <v>0.05</v>
      </c>
      <c r="J58" s="23">
        <f>(D61+F61)*I58/H61</f>
        <v>0.05</v>
      </c>
      <c r="K58" s="5"/>
      <c r="L58" s="5"/>
      <c r="M58" s="5"/>
      <c r="N58" s="5"/>
    </row>
    <row r="59" spans="1:14" ht="22.5" customHeight="1" x14ac:dyDescent="0.25">
      <c r="A59" s="3"/>
      <c r="B59" s="48"/>
      <c r="C59" s="36" t="s">
        <v>29</v>
      </c>
      <c r="D59" s="36" t="s">
        <v>16</v>
      </c>
      <c r="E59" s="36" t="s">
        <v>17</v>
      </c>
      <c r="F59" s="36" t="s">
        <v>18</v>
      </c>
      <c r="G59" s="36" t="s">
        <v>19</v>
      </c>
      <c r="H59" s="98" t="s">
        <v>20</v>
      </c>
      <c r="I59" s="98"/>
      <c r="J59" s="98"/>
      <c r="K59" s="5"/>
      <c r="L59" s="5"/>
      <c r="M59" s="5"/>
      <c r="N59" s="5"/>
    </row>
    <row r="60" spans="1:14" ht="79.5" customHeight="1" x14ac:dyDescent="0.25">
      <c r="A60" s="3">
        <v>1</v>
      </c>
      <c r="B60" s="37"/>
      <c r="C60" s="26" t="s">
        <v>144</v>
      </c>
      <c r="D60" s="17">
        <v>1</v>
      </c>
      <c r="E60" s="17"/>
      <c r="F60" s="17"/>
      <c r="G60" s="17"/>
      <c r="H60" s="104" t="s">
        <v>127</v>
      </c>
      <c r="I60" s="104"/>
      <c r="J60" s="104"/>
      <c r="K60" s="5"/>
      <c r="L60" s="5"/>
      <c r="M60" s="5"/>
      <c r="N60" s="5"/>
    </row>
    <row r="61" spans="1:14" ht="22.5" customHeight="1" x14ac:dyDescent="0.25">
      <c r="A61" s="18"/>
      <c r="B61" s="105" t="s">
        <v>71</v>
      </c>
      <c r="C61" s="105"/>
      <c r="D61" s="60">
        <f>SUM(D60:D60)</f>
        <v>1</v>
      </c>
      <c r="E61" s="60">
        <f>SUM(E60:E60)</f>
        <v>0</v>
      </c>
      <c r="F61" s="60">
        <f>SUM(F60:F60)</f>
        <v>0</v>
      </c>
      <c r="G61" s="60">
        <f>SUM(G60:G60)</f>
        <v>0</v>
      </c>
      <c r="H61" s="91">
        <f>+D61+E61+F61+G61</f>
        <v>1</v>
      </c>
      <c r="I61" s="91"/>
      <c r="J61" s="91"/>
      <c r="K61" s="21"/>
      <c r="L61" s="21"/>
      <c r="M61" s="21"/>
      <c r="N61" s="21"/>
    </row>
    <row r="62" spans="1:14" ht="22.5" customHeight="1" x14ac:dyDescent="0.25">
      <c r="A62" s="3"/>
      <c r="B62" s="92" t="s">
        <v>128</v>
      </c>
      <c r="C62" s="93"/>
      <c r="D62" s="93"/>
      <c r="E62" s="93"/>
      <c r="F62" s="93"/>
      <c r="G62" s="93"/>
      <c r="H62" s="93"/>
      <c r="I62" s="93"/>
      <c r="J62" s="94"/>
      <c r="K62" s="5"/>
      <c r="L62" s="5"/>
      <c r="M62" s="5"/>
      <c r="N62" s="5"/>
    </row>
    <row r="63" spans="1:14" ht="22.5" customHeight="1" x14ac:dyDescent="0.25">
      <c r="A63" s="3"/>
      <c r="B63" s="106" t="s">
        <v>72</v>
      </c>
      <c r="C63" s="106"/>
      <c r="D63" s="106"/>
      <c r="E63" s="106"/>
      <c r="F63" s="106"/>
      <c r="G63" s="106"/>
      <c r="H63" s="106"/>
      <c r="I63" s="61">
        <v>0.05</v>
      </c>
      <c r="J63" s="61">
        <f>(D66+F66)*I63/H66</f>
        <v>0.05</v>
      </c>
      <c r="K63" s="5"/>
      <c r="L63" s="5"/>
      <c r="M63" s="5"/>
      <c r="N63" s="5"/>
    </row>
    <row r="64" spans="1:14" ht="22.5" customHeight="1" x14ac:dyDescent="0.25">
      <c r="A64" s="3"/>
      <c r="B64" s="107"/>
      <c r="C64" s="10"/>
      <c r="D64" s="24" t="s">
        <v>16</v>
      </c>
      <c r="E64" s="24" t="s">
        <v>17</v>
      </c>
      <c r="F64" s="24" t="s">
        <v>18</v>
      </c>
      <c r="G64" s="24" t="s">
        <v>19</v>
      </c>
      <c r="H64" s="98" t="s">
        <v>20</v>
      </c>
      <c r="I64" s="98"/>
      <c r="J64" s="98"/>
      <c r="K64" s="5"/>
      <c r="L64" s="5"/>
      <c r="M64" s="5"/>
      <c r="N64" s="5"/>
    </row>
    <row r="65" spans="1:14" ht="69.400000000000006" customHeight="1" x14ac:dyDescent="0.25">
      <c r="A65" s="3">
        <v>1</v>
      </c>
      <c r="B65" s="107"/>
      <c r="C65" s="34" t="s">
        <v>73</v>
      </c>
      <c r="D65" s="62">
        <v>1</v>
      </c>
      <c r="E65" s="62"/>
      <c r="F65" s="62"/>
      <c r="G65" s="62"/>
      <c r="H65" s="108" t="s">
        <v>74</v>
      </c>
      <c r="I65" s="108"/>
      <c r="J65" s="108"/>
      <c r="K65" s="5"/>
      <c r="L65" s="5"/>
      <c r="M65" s="5"/>
      <c r="N65" s="5"/>
    </row>
    <row r="66" spans="1:14" ht="22.5" customHeight="1" x14ac:dyDescent="0.25">
      <c r="A66" s="18"/>
      <c r="B66" s="100" t="s">
        <v>75</v>
      </c>
      <c r="C66" s="100"/>
      <c r="D66" s="63">
        <f>SUM(D65:D65)</f>
        <v>1</v>
      </c>
      <c r="E66" s="63">
        <f>SUM(E65:E65)</f>
        <v>0</v>
      </c>
      <c r="F66" s="63">
        <f>SUM(F65:F65)</f>
        <v>0</v>
      </c>
      <c r="G66" s="63">
        <f>SUM(G65:G65)</f>
        <v>0</v>
      </c>
      <c r="H66" s="109">
        <f>+D66+E66+F66+G66</f>
        <v>1</v>
      </c>
      <c r="I66" s="109"/>
      <c r="J66" s="109"/>
      <c r="K66" s="21"/>
      <c r="L66" s="21"/>
      <c r="M66" s="21"/>
      <c r="N66" s="21"/>
    </row>
    <row r="67" spans="1:14" ht="40.5" customHeight="1" x14ac:dyDescent="0.25">
      <c r="A67" s="3"/>
      <c r="B67" s="101" t="s">
        <v>129</v>
      </c>
      <c r="C67" s="102"/>
      <c r="D67" s="102"/>
      <c r="E67" s="102"/>
      <c r="F67" s="102"/>
      <c r="G67" s="102"/>
      <c r="H67" s="102"/>
      <c r="I67" s="102"/>
      <c r="J67" s="102"/>
      <c r="K67" s="5"/>
      <c r="L67" s="5"/>
      <c r="M67" s="5"/>
      <c r="N67" s="5"/>
    </row>
    <row r="68" spans="1:14" ht="22.5" customHeight="1" x14ac:dyDescent="0.25">
      <c r="A68" s="3"/>
      <c r="B68" s="103" t="s">
        <v>76</v>
      </c>
      <c r="C68" s="103"/>
      <c r="D68" s="103"/>
      <c r="E68" s="103"/>
      <c r="F68" s="103"/>
      <c r="G68" s="103"/>
      <c r="H68" s="103"/>
      <c r="I68" s="61">
        <v>0.1</v>
      </c>
      <c r="J68" s="61">
        <f>(D73+F73)*I68/H73</f>
        <v>0.10000000000000002</v>
      </c>
      <c r="K68" s="5"/>
      <c r="L68" s="5"/>
      <c r="M68" s="5"/>
      <c r="N68" s="5"/>
    </row>
    <row r="69" spans="1:14" ht="22.5" customHeight="1" x14ac:dyDescent="0.25">
      <c r="A69" s="3"/>
      <c r="B69" s="64"/>
      <c r="C69" s="10"/>
      <c r="D69" s="24" t="s">
        <v>16</v>
      </c>
      <c r="E69" s="24" t="s">
        <v>17</v>
      </c>
      <c r="F69" s="24" t="s">
        <v>18</v>
      </c>
      <c r="G69" s="24" t="s">
        <v>19</v>
      </c>
      <c r="H69" s="98" t="s">
        <v>20</v>
      </c>
      <c r="I69" s="98"/>
      <c r="J69" s="98"/>
      <c r="K69" s="5"/>
      <c r="L69" s="5"/>
      <c r="M69" s="5"/>
      <c r="N69" s="5"/>
    </row>
    <row r="70" spans="1:14" ht="32.1" customHeight="1" x14ac:dyDescent="0.25">
      <c r="A70" s="3">
        <v>1</v>
      </c>
      <c r="B70" s="64"/>
      <c r="C70" s="16" t="s">
        <v>77</v>
      </c>
      <c r="D70" s="17">
        <v>1</v>
      </c>
      <c r="E70" s="17"/>
      <c r="F70" s="17"/>
      <c r="G70" s="17"/>
      <c r="H70" s="104" t="s">
        <v>78</v>
      </c>
      <c r="I70" s="104"/>
      <c r="J70" s="104"/>
      <c r="K70" s="5"/>
      <c r="L70" s="5"/>
      <c r="M70" s="5"/>
      <c r="N70" s="5"/>
    </row>
    <row r="71" spans="1:14" ht="65.650000000000006" customHeight="1" x14ac:dyDescent="0.25">
      <c r="A71" s="3">
        <v>2</v>
      </c>
      <c r="B71" s="64"/>
      <c r="C71" s="16" t="s">
        <v>145</v>
      </c>
      <c r="D71" s="17"/>
      <c r="E71" s="17"/>
      <c r="F71" s="17">
        <v>1</v>
      </c>
      <c r="G71" s="17"/>
      <c r="H71" s="104" t="s">
        <v>130</v>
      </c>
      <c r="I71" s="104"/>
      <c r="J71" s="104"/>
      <c r="K71" s="5"/>
      <c r="L71" s="5"/>
      <c r="M71" s="5"/>
      <c r="N71" s="5"/>
    </row>
    <row r="72" spans="1:14" ht="52.9" customHeight="1" x14ac:dyDescent="0.25">
      <c r="A72" s="3">
        <v>3</v>
      </c>
      <c r="B72" s="64"/>
      <c r="C72" s="34" t="s">
        <v>79</v>
      </c>
      <c r="D72" s="17">
        <v>1</v>
      </c>
      <c r="E72" s="17"/>
      <c r="F72" s="17"/>
      <c r="G72" s="17"/>
      <c r="H72" s="104" t="s">
        <v>80</v>
      </c>
      <c r="I72" s="104"/>
      <c r="J72" s="104"/>
      <c r="K72" s="5"/>
      <c r="L72" s="5"/>
      <c r="M72" s="5"/>
      <c r="N72" s="5"/>
    </row>
    <row r="73" spans="1:14" ht="22.5" customHeight="1" x14ac:dyDescent="0.25">
      <c r="A73" s="18"/>
      <c r="B73" s="100" t="s">
        <v>81</v>
      </c>
      <c r="C73" s="100"/>
      <c r="D73" s="60">
        <f>SUM(D70:D72)</f>
        <v>2</v>
      </c>
      <c r="E73" s="60">
        <f>SUM(E70:E72)</f>
        <v>0</v>
      </c>
      <c r="F73" s="60">
        <f>SUM(F70:F72)</f>
        <v>1</v>
      </c>
      <c r="G73" s="60">
        <f>SUM(G70:G72)</f>
        <v>0</v>
      </c>
      <c r="H73" s="91">
        <f>+D73+E73+F73+G73</f>
        <v>3</v>
      </c>
      <c r="I73" s="91"/>
      <c r="J73" s="91"/>
      <c r="K73" s="21"/>
      <c r="L73" s="21"/>
      <c r="M73" s="21"/>
      <c r="N73" s="21"/>
    </row>
    <row r="74" spans="1:14" ht="30" customHeight="1" x14ac:dyDescent="0.25">
      <c r="A74" s="3"/>
      <c r="B74" s="101" t="s">
        <v>131</v>
      </c>
      <c r="C74" s="101"/>
      <c r="D74" s="101"/>
      <c r="E74" s="101"/>
      <c r="F74" s="101"/>
      <c r="G74" s="101"/>
      <c r="H74" s="101"/>
      <c r="I74" s="101"/>
      <c r="J74" s="101"/>
      <c r="K74" s="5"/>
      <c r="L74" s="5"/>
      <c r="M74" s="5"/>
      <c r="N74" s="5"/>
    </row>
    <row r="75" spans="1:14" ht="22.5" customHeight="1" x14ac:dyDescent="0.25">
      <c r="A75" s="3"/>
      <c r="B75" s="97" t="s">
        <v>82</v>
      </c>
      <c r="C75" s="97"/>
      <c r="D75" s="97"/>
      <c r="E75" s="97"/>
      <c r="F75" s="97"/>
      <c r="G75" s="97"/>
      <c r="H75" s="97"/>
      <c r="I75" s="22">
        <v>0.1</v>
      </c>
      <c r="J75" s="23">
        <f>(D81+F81)*I75/H81</f>
        <v>0.1</v>
      </c>
      <c r="K75" s="5"/>
      <c r="L75" s="5"/>
      <c r="M75" s="5"/>
      <c r="N75" s="5"/>
    </row>
    <row r="76" spans="1:14" ht="22.5" customHeight="1" x14ac:dyDescent="0.25">
      <c r="A76" s="3"/>
      <c r="B76" s="37"/>
      <c r="C76" s="14"/>
      <c r="D76" s="15" t="s">
        <v>16</v>
      </c>
      <c r="E76" s="15" t="s">
        <v>17</v>
      </c>
      <c r="F76" s="15" t="s">
        <v>18</v>
      </c>
      <c r="G76" s="15" t="s">
        <v>19</v>
      </c>
      <c r="H76" s="98" t="s">
        <v>20</v>
      </c>
      <c r="I76" s="98"/>
      <c r="J76" s="98"/>
      <c r="K76" s="5"/>
      <c r="L76" s="5"/>
      <c r="M76" s="5"/>
      <c r="N76" s="5"/>
    </row>
    <row r="77" spans="1:14" ht="69.400000000000006" customHeight="1" x14ac:dyDescent="0.25">
      <c r="A77" s="3">
        <v>1</v>
      </c>
      <c r="B77" s="37"/>
      <c r="C77" s="25" t="s">
        <v>83</v>
      </c>
      <c r="D77" s="17">
        <v>1</v>
      </c>
      <c r="E77" s="17"/>
      <c r="F77" s="17"/>
      <c r="G77" s="17"/>
      <c r="H77" s="99" t="s">
        <v>84</v>
      </c>
      <c r="I77" s="99"/>
      <c r="J77" s="99"/>
      <c r="K77" s="5"/>
      <c r="L77" s="5"/>
      <c r="M77" s="5"/>
      <c r="N77" s="5"/>
    </row>
    <row r="78" spans="1:14" ht="53.65" customHeight="1" x14ac:dyDescent="0.25">
      <c r="A78" s="3">
        <v>2</v>
      </c>
      <c r="B78" s="37"/>
      <c r="C78" s="25" t="s">
        <v>146</v>
      </c>
      <c r="D78" s="17">
        <v>1</v>
      </c>
      <c r="E78" s="17"/>
      <c r="F78" s="17"/>
      <c r="G78" s="17"/>
      <c r="H78" s="99" t="s">
        <v>132</v>
      </c>
      <c r="I78" s="99"/>
      <c r="J78" s="99"/>
      <c r="K78" s="5"/>
      <c r="L78" s="5"/>
      <c r="M78" s="5"/>
      <c r="N78" s="5"/>
    </row>
    <row r="79" spans="1:14" ht="59.65" customHeight="1" x14ac:dyDescent="0.25">
      <c r="A79" s="3">
        <v>3</v>
      </c>
      <c r="B79" s="37"/>
      <c r="C79" s="25" t="s">
        <v>147</v>
      </c>
      <c r="D79" s="17">
        <v>1</v>
      </c>
      <c r="E79" s="17"/>
      <c r="F79" s="17"/>
      <c r="G79" s="17"/>
      <c r="H79" s="99" t="s">
        <v>85</v>
      </c>
      <c r="I79" s="99"/>
      <c r="J79" s="99"/>
      <c r="K79" s="5"/>
      <c r="L79" s="5"/>
      <c r="M79" s="5"/>
      <c r="N79" s="5"/>
    </row>
    <row r="80" spans="1:14" ht="48.6" customHeight="1" x14ac:dyDescent="0.25">
      <c r="A80" s="3">
        <v>4</v>
      </c>
      <c r="B80" s="37"/>
      <c r="C80" s="25" t="s">
        <v>86</v>
      </c>
      <c r="D80" s="17">
        <v>1</v>
      </c>
      <c r="E80" s="17"/>
      <c r="F80" s="17"/>
      <c r="G80" s="17"/>
      <c r="H80" s="99" t="s">
        <v>87</v>
      </c>
      <c r="I80" s="99"/>
      <c r="J80" s="99"/>
      <c r="K80" s="65"/>
      <c r="L80" s="5"/>
      <c r="M80" s="5"/>
      <c r="N80" s="5"/>
    </row>
    <row r="81" spans="1:14" ht="22.5" customHeight="1" x14ac:dyDescent="0.25">
      <c r="A81" s="18"/>
      <c r="B81" s="100" t="s">
        <v>88</v>
      </c>
      <c r="C81" s="100"/>
      <c r="D81" s="60">
        <f>SUM(D77:D80)</f>
        <v>4</v>
      </c>
      <c r="E81" s="60">
        <f>SUM(E77:E80)</f>
        <v>0</v>
      </c>
      <c r="F81" s="60">
        <f>SUM(F77:F80)</f>
        <v>0</v>
      </c>
      <c r="G81" s="60">
        <f>SUM(G77:G80)</f>
        <v>0</v>
      </c>
      <c r="H81" s="91">
        <f>+D81+E81+F81+G81</f>
        <v>4</v>
      </c>
      <c r="I81" s="91"/>
      <c r="J81" s="91"/>
      <c r="K81" s="21"/>
      <c r="L81" s="21"/>
      <c r="M81" s="21"/>
      <c r="N81" s="21"/>
    </row>
    <row r="82" spans="1:14" ht="33" customHeight="1" x14ac:dyDescent="0.25">
      <c r="A82" s="3"/>
      <c r="B82" s="101" t="s">
        <v>133</v>
      </c>
      <c r="C82" s="101"/>
      <c r="D82" s="101"/>
      <c r="E82" s="101"/>
      <c r="F82" s="101"/>
      <c r="G82" s="101"/>
      <c r="H82" s="101"/>
      <c r="I82" s="101"/>
      <c r="J82" s="101"/>
      <c r="K82" s="5"/>
      <c r="L82" s="5"/>
      <c r="M82" s="5"/>
      <c r="N82" s="5"/>
    </row>
    <row r="83" spans="1:14" ht="22.5" customHeight="1" x14ac:dyDescent="0.25">
      <c r="A83" s="3"/>
      <c r="B83" s="97" t="s">
        <v>89</v>
      </c>
      <c r="C83" s="97"/>
      <c r="D83" s="97"/>
      <c r="E83" s="97"/>
      <c r="F83" s="97"/>
      <c r="G83" s="97"/>
      <c r="H83" s="97"/>
      <c r="I83" s="22">
        <v>0.2</v>
      </c>
      <c r="J83" s="23">
        <f>(D92+F92)*I83/H92</f>
        <v>0.14285714285714285</v>
      </c>
      <c r="K83" s="52"/>
      <c r="L83" s="5"/>
      <c r="M83" s="5"/>
      <c r="N83" s="5"/>
    </row>
    <row r="84" spans="1:14" ht="22.5" customHeight="1" x14ac:dyDescent="0.25">
      <c r="A84" s="3"/>
      <c r="B84" s="37"/>
      <c r="C84" s="14"/>
      <c r="D84" s="15" t="s">
        <v>16</v>
      </c>
      <c r="E84" s="15" t="s">
        <v>17</v>
      </c>
      <c r="F84" s="15" t="s">
        <v>18</v>
      </c>
      <c r="G84" s="15" t="s">
        <v>19</v>
      </c>
      <c r="H84" s="98" t="s">
        <v>90</v>
      </c>
      <c r="I84" s="98"/>
      <c r="J84" s="98"/>
      <c r="K84" s="5"/>
      <c r="L84" s="5"/>
      <c r="M84" s="5"/>
      <c r="N84" s="5"/>
    </row>
    <row r="85" spans="1:14" ht="90.95" customHeight="1" x14ac:dyDescent="0.25">
      <c r="A85" s="3">
        <v>1</v>
      </c>
      <c r="B85" s="37"/>
      <c r="C85" s="28" t="s">
        <v>148</v>
      </c>
      <c r="D85" s="66"/>
      <c r="E85" s="66">
        <v>1</v>
      </c>
      <c r="F85" s="66"/>
      <c r="G85" s="66"/>
      <c r="H85" s="99" t="s">
        <v>134</v>
      </c>
      <c r="I85" s="99"/>
      <c r="J85" s="99"/>
      <c r="K85" s="5"/>
      <c r="L85" s="5"/>
      <c r="M85" s="5"/>
      <c r="N85" s="5"/>
    </row>
    <row r="86" spans="1:14" ht="143.25" customHeight="1" x14ac:dyDescent="0.25">
      <c r="A86" s="3">
        <v>2</v>
      </c>
      <c r="B86" s="37"/>
      <c r="C86" s="28" t="s">
        <v>91</v>
      </c>
      <c r="D86" s="66"/>
      <c r="E86" s="66">
        <v>1</v>
      </c>
      <c r="F86" s="66"/>
      <c r="G86" s="66"/>
      <c r="H86" s="99" t="s">
        <v>134</v>
      </c>
      <c r="I86" s="99"/>
      <c r="J86" s="99"/>
      <c r="K86" s="5"/>
      <c r="L86" s="5"/>
      <c r="M86" s="5"/>
      <c r="N86" s="5"/>
    </row>
    <row r="87" spans="1:14" ht="104.45" customHeight="1" x14ac:dyDescent="0.25">
      <c r="A87" s="3">
        <v>3</v>
      </c>
      <c r="B87" s="37"/>
      <c r="C87" s="28" t="s">
        <v>92</v>
      </c>
      <c r="D87" s="66">
        <v>1</v>
      </c>
      <c r="E87" s="66"/>
      <c r="F87" s="66"/>
      <c r="G87" s="66"/>
      <c r="H87" s="99" t="s">
        <v>93</v>
      </c>
      <c r="I87" s="99"/>
      <c r="J87" s="99"/>
      <c r="K87" s="5"/>
      <c r="L87" s="5"/>
      <c r="M87" s="5"/>
      <c r="N87" s="5"/>
    </row>
    <row r="88" spans="1:14" ht="84.4" customHeight="1" x14ac:dyDescent="0.25">
      <c r="A88" s="3">
        <v>4</v>
      </c>
      <c r="B88" s="37"/>
      <c r="C88" s="28" t="s">
        <v>149</v>
      </c>
      <c r="D88" s="66">
        <v>1</v>
      </c>
      <c r="E88" s="66"/>
      <c r="F88" s="66"/>
      <c r="G88" s="66"/>
      <c r="H88" s="99" t="s">
        <v>94</v>
      </c>
      <c r="I88" s="99"/>
      <c r="J88" s="99"/>
      <c r="K88" s="5"/>
      <c r="L88" s="5"/>
      <c r="M88" s="5"/>
      <c r="N88" s="5"/>
    </row>
    <row r="89" spans="1:14" ht="78.400000000000006" customHeight="1" x14ac:dyDescent="0.25">
      <c r="A89" s="3">
        <v>5</v>
      </c>
      <c r="B89" s="37"/>
      <c r="C89" s="28" t="s">
        <v>95</v>
      </c>
      <c r="D89" s="66">
        <v>1</v>
      </c>
      <c r="E89" s="66"/>
      <c r="F89" s="66"/>
      <c r="G89" s="66"/>
      <c r="H89" s="99" t="s">
        <v>135</v>
      </c>
      <c r="I89" s="99"/>
      <c r="J89" s="99"/>
      <c r="K89" s="5"/>
      <c r="L89" s="5"/>
      <c r="M89" s="5"/>
      <c r="N89" s="5"/>
    </row>
    <row r="90" spans="1:14" ht="64.900000000000006" customHeight="1" x14ac:dyDescent="0.25">
      <c r="A90" s="3">
        <v>6</v>
      </c>
      <c r="B90" s="40"/>
      <c r="C90" s="28" t="s">
        <v>150</v>
      </c>
      <c r="D90" s="17">
        <v>1</v>
      </c>
      <c r="E90" s="17"/>
      <c r="F90" s="17"/>
      <c r="G90" s="17"/>
      <c r="H90" s="99" t="s">
        <v>96</v>
      </c>
      <c r="I90" s="99"/>
      <c r="J90" s="99"/>
      <c r="K90" s="5"/>
      <c r="L90" s="5"/>
      <c r="M90" s="5"/>
      <c r="N90" s="5"/>
    </row>
    <row r="91" spans="1:14" ht="72.400000000000006" customHeight="1" x14ac:dyDescent="0.25">
      <c r="A91" s="3">
        <v>7</v>
      </c>
      <c r="B91" s="40"/>
      <c r="C91" s="28" t="s">
        <v>151</v>
      </c>
      <c r="D91" s="17">
        <v>1</v>
      </c>
      <c r="E91" s="17"/>
      <c r="F91" s="17"/>
      <c r="G91" s="17"/>
      <c r="H91" s="99" t="s">
        <v>96</v>
      </c>
      <c r="I91" s="99"/>
      <c r="J91" s="99"/>
      <c r="K91" s="5"/>
      <c r="L91" s="5"/>
      <c r="M91" s="5"/>
      <c r="N91" s="5"/>
    </row>
    <row r="92" spans="1:14" ht="22.5" customHeight="1" x14ac:dyDescent="0.25">
      <c r="A92" s="18"/>
      <c r="B92" s="90" t="s">
        <v>97</v>
      </c>
      <c r="C92" s="90"/>
      <c r="D92" s="60">
        <f>SUM(D85:D91)</f>
        <v>5</v>
      </c>
      <c r="E92" s="60">
        <f>SUM(E85:E91)</f>
        <v>2</v>
      </c>
      <c r="F92" s="60">
        <f>SUM(F85:F90)</f>
        <v>0</v>
      </c>
      <c r="G92" s="60">
        <f>SUM(G85:G90)</f>
        <v>0</v>
      </c>
      <c r="H92" s="91">
        <f>+D92+E92+F92+G92</f>
        <v>7</v>
      </c>
      <c r="I92" s="91"/>
      <c r="J92" s="91"/>
      <c r="K92" s="21"/>
      <c r="L92" s="21"/>
      <c r="M92" s="21"/>
      <c r="N92" s="21"/>
    </row>
    <row r="93" spans="1:14" ht="22.5" customHeight="1" x14ac:dyDescent="0.25">
      <c r="A93" s="3"/>
      <c r="B93" s="92" t="s">
        <v>136</v>
      </c>
      <c r="C93" s="93"/>
      <c r="D93" s="93"/>
      <c r="E93" s="93"/>
      <c r="F93" s="93"/>
      <c r="G93" s="93"/>
      <c r="H93" s="93"/>
      <c r="I93" s="93"/>
      <c r="J93" s="94"/>
      <c r="K93" s="5"/>
      <c r="L93" s="5"/>
      <c r="M93" s="5"/>
      <c r="N93" s="5"/>
    </row>
    <row r="94" spans="1:14" ht="22.5" customHeight="1" x14ac:dyDescent="0.25">
      <c r="A94" s="3"/>
      <c r="B94" s="95" t="s">
        <v>98</v>
      </c>
      <c r="C94" s="95"/>
      <c r="D94" s="95"/>
      <c r="E94" s="95"/>
      <c r="F94" s="95"/>
      <c r="G94" s="95"/>
      <c r="H94" s="95"/>
      <c r="I94" s="95"/>
      <c r="J94" s="95"/>
      <c r="K94" s="5"/>
      <c r="L94" s="5"/>
      <c r="M94" s="5"/>
      <c r="N94" s="5"/>
    </row>
    <row r="95" spans="1:14" ht="22.5" customHeight="1" x14ac:dyDescent="0.25">
      <c r="A95" s="3"/>
      <c r="B95" s="67" t="s">
        <v>99</v>
      </c>
      <c r="C95" s="68"/>
      <c r="D95" s="96" t="s">
        <v>138</v>
      </c>
      <c r="E95" s="96"/>
      <c r="F95" s="96"/>
      <c r="G95" s="96"/>
      <c r="H95" s="96"/>
      <c r="I95" s="96"/>
      <c r="J95" s="96"/>
      <c r="K95" s="5"/>
      <c r="L95" s="5"/>
      <c r="M95" s="5"/>
      <c r="N95" s="5"/>
    </row>
    <row r="96" spans="1:14" ht="22.5" customHeight="1" x14ac:dyDescent="0.25">
      <c r="A96" s="3"/>
      <c r="B96" s="67" t="s">
        <v>100</v>
      </c>
      <c r="C96" s="68"/>
      <c r="D96" s="96" t="s">
        <v>137</v>
      </c>
      <c r="E96" s="96"/>
      <c r="F96" s="96"/>
      <c r="G96" s="96"/>
      <c r="H96" s="96"/>
      <c r="I96" s="96"/>
      <c r="J96" s="96"/>
      <c r="K96" s="5"/>
      <c r="L96" s="5"/>
      <c r="M96" s="5"/>
      <c r="N96" s="5"/>
    </row>
    <row r="97" spans="1:14" ht="22.5" customHeight="1" x14ac:dyDescent="0.25">
      <c r="A97" s="3"/>
      <c r="B97" s="67" t="s">
        <v>101</v>
      </c>
      <c r="C97" s="68"/>
      <c r="D97" s="96" t="s">
        <v>139</v>
      </c>
      <c r="E97" s="96"/>
      <c r="F97" s="96"/>
      <c r="G97" s="96"/>
      <c r="H97" s="96"/>
      <c r="I97" s="96"/>
      <c r="J97" s="96"/>
      <c r="K97" s="5"/>
      <c r="L97" s="5"/>
      <c r="M97" s="5"/>
      <c r="N97" s="5"/>
    </row>
    <row r="98" spans="1:14" ht="22.5" customHeight="1" x14ac:dyDescent="0.25">
      <c r="A98" s="3"/>
      <c r="B98" s="67" t="s">
        <v>102</v>
      </c>
      <c r="C98" s="68"/>
      <c r="D98" s="96" t="s">
        <v>103</v>
      </c>
      <c r="E98" s="96"/>
      <c r="F98" s="96"/>
      <c r="G98" s="96"/>
      <c r="H98" s="96"/>
      <c r="I98" s="96"/>
      <c r="J98" s="96"/>
      <c r="K98" s="5"/>
      <c r="L98" s="5"/>
      <c r="M98" s="5"/>
      <c r="N98" s="5"/>
    </row>
    <row r="99" spans="1:14" ht="22.5" customHeight="1" x14ac:dyDescent="0.25">
      <c r="A99" s="3"/>
      <c r="B99" s="5"/>
      <c r="C99" s="5"/>
      <c r="D99" s="5"/>
      <c r="E99" s="5"/>
      <c r="F99" s="5"/>
      <c r="G99" s="5"/>
      <c r="H99" s="5"/>
      <c r="I99" s="5"/>
      <c r="J99" s="5"/>
      <c r="K99" s="5"/>
      <c r="L99" s="5"/>
      <c r="M99" s="5"/>
      <c r="N99" s="5"/>
    </row>
    <row r="100" spans="1:14" ht="22.5" customHeight="1" x14ac:dyDescent="0.25">
      <c r="A100" s="3"/>
      <c r="B100" s="5"/>
      <c r="C100" s="69" t="str">
        <f>+B6</f>
        <v>LISTA DE CHEQUEO CANCER DE PROSTATA Y COLORRECTAL</v>
      </c>
      <c r="D100" s="69"/>
      <c r="E100" s="69"/>
      <c r="F100" s="69"/>
      <c r="G100" s="69"/>
      <c r="H100" s="69"/>
      <c r="I100" s="69"/>
      <c r="J100" s="69"/>
      <c r="K100" s="69"/>
      <c r="L100" s="69"/>
      <c r="M100" s="5"/>
      <c r="N100" s="5"/>
    </row>
    <row r="101" spans="1:14" ht="22.5" customHeight="1" x14ac:dyDescent="0.25">
      <c r="A101" s="3"/>
      <c r="B101" s="5"/>
      <c r="C101" s="69" t="s">
        <v>104</v>
      </c>
      <c r="D101" s="69" t="s">
        <v>105</v>
      </c>
      <c r="E101" s="69" t="s">
        <v>106</v>
      </c>
      <c r="F101" s="69" t="s">
        <v>107</v>
      </c>
      <c r="G101" s="69" t="s">
        <v>16</v>
      </c>
      <c r="H101" s="69" t="s">
        <v>17</v>
      </c>
      <c r="I101" s="69" t="s">
        <v>18</v>
      </c>
      <c r="J101" s="69" t="s">
        <v>19</v>
      </c>
      <c r="K101" s="69" t="s">
        <v>108</v>
      </c>
      <c r="L101" s="69" t="s">
        <v>109</v>
      </c>
      <c r="M101" s="5"/>
      <c r="N101" s="5"/>
    </row>
    <row r="102" spans="1:14" ht="22.5" customHeight="1" x14ac:dyDescent="0.25">
      <c r="A102" s="3"/>
      <c r="B102" s="5"/>
      <c r="C102" s="70" t="str">
        <f>+B16</f>
        <v>1. CAPACIDAD INSTALADA Y RED (INVENTARIO RECURSO FISICO Y HUMANO )</v>
      </c>
      <c r="D102" s="70">
        <f>+A19</f>
        <v>2</v>
      </c>
      <c r="E102" s="71">
        <f>+I16</f>
        <v>0.1</v>
      </c>
      <c r="F102" s="71">
        <f>+J16</f>
        <v>0.1</v>
      </c>
      <c r="G102" s="70">
        <f>+D20</f>
        <v>2</v>
      </c>
      <c r="H102" s="70">
        <f>+E20</f>
        <v>0</v>
      </c>
      <c r="I102" s="70">
        <f>+F20</f>
        <v>0</v>
      </c>
      <c r="J102" s="70">
        <f>+G20</f>
        <v>0</v>
      </c>
      <c r="K102" s="26" t="str">
        <f>+B21</f>
        <v>OBSERVACIONES: Cuentan con médicos generales y especialistas con la capacidad y orientación para abordar todos los cursos de vida y aplicación de las acciones específicas de cada uno de ellos según la Ruta Integral de Atención en Salud de Promoción y Mantenimiento.</v>
      </c>
      <c r="L102" s="142"/>
      <c r="M102" s="5"/>
      <c r="N102" s="5"/>
    </row>
    <row r="103" spans="1:14" ht="22.5" customHeight="1" x14ac:dyDescent="0.25">
      <c r="A103" s="3"/>
      <c r="B103" s="5"/>
      <c r="C103" s="70" t="str">
        <f>+B22</f>
        <v>2. COBERTURAS  DT, PE E INDICADORES PROPIOS DEL PROGRAMA</v>
      </c>
      <c r="D103" s="70">
        <f>+A39</f>
        <v>15</v>
      </c>
      <c r="E103" s="71">
        <f>+I22</f>
        <v>0.3</v>
      </c>
      <c r="F103" s="71">
        <f>+J22</f>
        <v>0.2</v>
      </c>
      <c r="G103" s="70">
        <f>+D40</f>
        <v>10</v>
      </c>
      <c r="H103" s="70">
        <f>+E40</f>
        <v>5</v>
      </c>
      <c r="I103" s="70">
        <f>+F40</f>
        <v>0</v>
      </c>
      <c r="J103" s="70">
        <f>+G40</f>
        <v>0</v>
      </c>
      <c r="K103" s="26" t="str">
        <f>+B41</f>
        <v>OBSERVACIONES: Cuentan con ingeniero en sistemas que apoya el proceso de asistencia técnica el cual puede obtener información para determinar por edad los cursos de vida, género, diagnósticos y dar trazabilidad a datos generales de identificación.</v>
      </c>
      <c r="L103" s="143" t="s">
        <v>152</v>
      </c>
      <c r="M103" s="5"/>
      <c r="N103" s="5"/>
    </row>
    <row r="104" spans="1:14" ht="22.5" customHeight="1" x14ac:dyDescent="0.25">
      <c r="A104" s="3"/>
      <c r="B104" s="5"/>
      <c r="C104" s="70" t="str">
        <f>+B42</f>
        <v>3. DEMANDA INDUCIDA</v>
      </c>
      <c r="D104" s="70">
        <f>+A48</f>
        <v>5</v>
      </c>
      <c r="E104" s="71">
        <f>+I42</f>
        <v>0.05</v>
      </c>
      <c r="F104" s="71">
        <f>+J42</f>
        <v>0.05</v>
      </c>
      <c r="G104" s="70">
        <f>+D49</f>
        <v>5</v>
      </c>
      <c r="H104" s="70">
        <f>+E49</f>
        <v>0</v>
      </c>
      <c r="I104" s="70">
        <f>+F49</f>
        <v>0</v>
      </c>
      <c r="J104" s="70">
        <f>+G49</f>
        <v>0</v>
      </c>
      <c r="K104" s="26"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142"/>
      <c r="M104" s="5"/>
      <c r="N104" s="5"/>
    </row>
    <row r="105" spans="1:14" ht="22.5" customHeight="1" x14ac:dyDescent="0.25">
      <c r="A105" s="3"/>
      <c r="B105" s="5"/>
      <c r="C105" s="70" t="str">
        <f>+B51</f>
        <v>4. CARACTERIZACIÓN POBLACIONAL</v>
      </c>
      <c r="D105" s="70">
        <f>+A54</f>
        <v>2</v>
      </c>
      <c r="E105" s="71">
        <f>+H51</f>
        <v>0.05</v>
      </c>
      <c r="F105" s="71">
        <f>+J52</f>
        <v>0</v>
      </c>
      <c r="G105" s="70">
        <f>+D56</f>
        <v>2</v>
      </c>
      <c r="H105" s="70">
        <f>+E56</f>
        <v>0</v>
      </c>
      <c r="I105" s="70">
        <f>+F56</f>
        <v>0</v>
      </c>
      <c r="J105" s="70">
        <f>+G56</f>
        <v>0</v>
      </c>
      <c r="K105" s="26" t="str">
        <f>+B57</f>
        <v>OBSERVACIONES: Cuentan con una enfermera profesional encargada del programa que realiza seguimiento a los usuarios a los usuarios por medio de llamadas telefónicas, asignación de citas por médico general para seguimiento</v>
      </c>
      <c r="L105" s="142"/>
      <c r="M105" s="5"/>
      <c r="N105" s="5"/>
    </row>
    <row r="106" spans="1:14" ht="22.5" customHeight="1" x14ac:dyDescent="0.25">
      <c r="A106" s="3"/>
      <c r="B106" s="5"/>
      <c r="C106" s="70" t="str">
        <f>+B58</f>
        <v>5.   ATENCION A POBLACIONES CON ENFOQUE DIFERENCIAL</v>
      </c>
      <c r="D106" s="70">
        <f>+A60</f>
        <v>1</v>
      </c>
      <c r="E106" s="71">
        <f>+I58</f>
        <v>0.05</v>
      </c>
      <c r="F106" s="71">
        <f>+J58</f>
        <v>0.05</v>
      </c>
      <c r="G106" s="70">
        <f>+D61</f>
        <v>1</v>
      </c>
      <c r="H106" s="70">
        <f>+E61</f>
        <v>0</v>
      </c>
      <c r="I106" s="70">
        <f>+F61</f>
        <v>0</v>
      </c>
      <c r="J106" s="70">
        <f>+G61</f>
        <v>0</v>
      </c>
      <c r="K106" s="26" t="str">
        <f>+B62</f>
        <v>OBSERVACIONES: El software institucional de Historia Clínica contiene la marcación de campo obligatorio diligenciamiento de la población con enfoque diferencial.</v>
      </c>
      <c r="L106" s="142"/>
      <c r="M106" s="5"/>
      <c r="N106" s="5"/>
    </row>
    <row r="107" spans="1:14" ht="22.5" customHeight="1" x14ac:dyDescent="0.25">
      <c r="A107" s="3"/>
      <c r="B107" s="5"/>
      <c r="C107" s="70" t="str">
        <f>+B63</f>
        <v>6. ACCESIBILIDAD</v>
      </c>
      <c r="D107" s="70">
        <f>+A65</f>
        <v>1</v>
      </c>
      <c r="E107" s="71">
        <f>+I63</f>
        <v>0.05</v>
      </c>
      <c r="F107" s="71">
        <f>+J63</f>
        <v>0.05</v>
      </c>
      <c r="G107" s="70">
        <f>+D66</f>
        <v>1</v>
      </c>
      <c r="H107" s="70">
        <f>+E66</f>
        <v>0</v>
      </c>
      <c r="I107" s="70">
        <f>+F66</f>
        <v>0</v>
      </c>
      <c r="J107" s="70">
        <f>+G66</f>
        <v>0</v>
      </c>
      <c r="K107" s="26"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142"/>
      <c r="M107" s="5"/>
      <c r="N107" s="5"/>
    </row>
    <row r="108" spans="1:14" ht="22.5" customHeight="1" x14ac:dyDescent="0.25">
      <c r="A108" s="3"/>
      <c r="B108" s="5"/>
      <c r="C108" s="70" t="str">
        <f>+B68</f>
        <v>7. OPORTUNIDAD</v>
      </c>
      <c r="D108" s="70">
        <f>+A72</f>
        <v>3</v>
      </c>
      <c r="E108" s="71">
        <f>+I68</f>
        <v>0.1</v>
      </c>
      <c r="F108" s="71">
        <f>+J68</f>
        <v>0.10000000000000002</v>
      </c>
      <c r="G108" s="70">
        <f>+D73</f>
        <v>2</v>
      </c>
      <c r="H108" s="70">
        <f>+E73</f>
        <v>0</v>
      </c>
      <c r="I108" s="70">
        <f>+F73</f>
        <v>1</v>
      </c>
      <c r="J108" s="70">
        <f>+G73</f>
        <v>0</v>
      </c>
      <c r="K108" s="26" t="str">
        <f>+B74</f>
        <v>OBSERVACIONES: Cuentan con líneas habilitadas de Call Center para consultas de morbilidad y citas de agendamiento preferencial en el SIAU y presencial para todos los cursos de vida contemplados en la Resolución 3280 del 2018.</v>
      </c>
      <c r="L108" s="142"/>
      <c r="M108" s="5"/>
      <c r="N108" s="5"/>
    </row>
    <row r="109" spans="1:14" ht="22.5" customHeight="1" x14ac:dyDescent="0.25">
      <c r="A109" s="3"/>
      <c r="B109" s="5"/>
      <c r="C109" s="70" t="str">
        <f>+B75</f>
        <v>8. SEGURIDAD</v>
      </c>
      <c r="D109" s="70">
        <f>+A80</f>
        <v>4</v>
      </c>
      <c r="E109" s="71">
        <f>+I75</f>
        <v>0.1</v>
      </c>
      <c r="F109" s="71">
        <f>+J75</f>
        <v>0.1</v>
      </c>
      <c r="G109" s="70">
        <f>+D81</f>
        <v>4</v>
      </c>
      <c r="H109" s="70">
        <f>+E81</f>
        <v>0</v>
      </c>
      <c r="I109" s="70">
        <f>+F81</f>
        <v>0</v>
      </c>
      <c r="J109" s="70">
        <f>+G81</f>
        <v>0</v>
      </c>
      <c r="K109" s="26"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142"/>
      <c r="M109" s="5"/>
      <c r="N109" s="5"/>
    </row>
    <row r="110" spans="1:14" ht="22.5" customHeight="1" x14ac:dyDescent="0.25">
      <c r="A110" s="3"/>
      <c r="B110" s="5"/>
      <c r="C110" s="70" t="str">
        <f>+B83</f>
        <v>9. PERTINENCIA</v>
      </c>
      <c r="D110" s="70">
        <f>+A91</f>
        <v>7</v>
      </c>
      <c r="E110" s="71">
        <f>+I83</f>
        <v>0.2</v>
      </c>
      <c r="F110" s="71">
        <f>+J83</f>
        <v>0.14285714285714285</v>
      </c>
      <c r="G110" s="70">
        <f>+D92</f>
        <v>5</v>
      </c>
      <c r="H110" s="70">
        <f>+E92</f>
        <v>2</v>
      </c>
      <c r="I110" s="70">
        <f>+F92</f>
        <v>0</v>
      </c>
      <c r="J110" s="70">
        <f>+G92</f>
        <v>0</v>
      </c>
      <c r="K110" s="26"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143" t="s">
        <v>153</v>
      </c>
      <c r="M110" s="5"/>
      <c r="N110" s="5"/>
    </row>
    <row r="111" spans="1:14" ht="22.5" customHeight="1" x14ac:dyDescent="0.25">
      <c r="A111" s="3"/>
      <c r="B111" s="5"/>
      <c r="C111" s="70" t="s">
        <v>110</v>
      </c>
      <c r="D111" s="70">
        <f t="shared" ref="D111:J111" si="0">SUM(D102:D110)</f>
        <v>40</v>
      </c>
      <c r="E111" s="72">
        <f t="shared" si="0"/>
        <v>1</v>
      </c>
      <c r="F111" s="72">
        <f t="shared" si="0"/>
        <v>0.79285714285714293</v>
      </c>
      <c r="G111" s="70">
        <f t="shared" si="0"/>
        <v>32</v>
      </c>
      <c r="H111" s="70">
        <f t="shared" si="0"/>
        <v>7</v>
      </c>
      <c r="I111" s="70">
        <f t="shared" si="0"/>
        <v>1</v>
      </c>
      <c r="J111" s="70">
        <f t="shared" si="0"/>
        <v>0</v>
      </c>
      <c r="K111" s="26"/>
      <c r="L111" s="70"/>
      <c r="M111" s="5"/>
      <c r="N111" s="5"/>
    </row>
  </sheetData>
  <mergeCells count="119">
    <mergeCell ref="B1:C4"/>
    <mergeCell ref="D1:K1"/>
    <mergeCell ref="D2:J4"/>
    <mergeCell ref="C5:L5"/>
    <mergeCell ref="B6:J6"/>
    <mergeCell ref="C7:C9"/>
    <mergeCell ref="D10:J10"/>
    <mergeCell ref="D11:J11"/>
    <mergeCell ref="D12:J12"/>
    <mergeCell ref="D13:J13"/>
    <mergeCell ref="D14:J14"/>
    <mergeCell ref="D15:J15"/>
    <mergeCell ref="B16:H16"/>
    <mergeCell ref="H17:J17"/>
    <mergeCell ref="B18:B19"/>
    <mergeCell ref="H18:J18"/>
    <mergeCell ref="H19:J19"/>
    <mergeCell ref="B20:C20"/>
    <mergeCell ref="H20:J20"/>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L31:M31"/>
    <mergeCell ref="B34:B39"/>
    <mergeCell ref="I34:J34"/>
    <mergeCell ref="I35:J35"/>
    <mergeCell ref="I36:J36"/>
    <mergeCell ref="I37:J37"/>
    <mergeCell ref="I38:J38"/>
    <mergeCell ref="I39:J39"/>
    <mergeCell ref="B40:C40"/>
    <mergeCell ref="H40:J40"/>
    <mergeCell ref="B41:J41"/>
    <mergeCell ref="K41:N41"/>
    <mergeCell ref="B42:H42"/>
    <mergeCell ref="K42:N42"/>
    <mergeCell ref="H43:J43"/>
    <mergeCell ref="H44:J44"/>
    <mergeCell ref="K44:N44"/>
    <mergeCell ref="H45:J45"/>
    <mergeCell ref="H46:J46"/>
    <mergeCell ref="H47:J47"/>
    <mergeCell ref="H48:J48"/>
    <mergeCell ref="B49:C49"/>
    <mergeCell ref="H49:J49"/>
    <mergeCell ref="K49:N49"/>
    <mergeCell ref="B50:J50"/>
    <mergeCell ref="K50:M50"/>
    <mergeCell ref="H51:I51"/>
    <mergeCell ref="H52:J52"/>
    <mergeCell ref="B53:C53"/>
    <mergeCell ref="H53:J53"/>
    <mergeCell ref="B54:C54"/>
    <mergeCell ref="H54:J54"/>
    <mergeCell ref="B55:C56"/>
    <mergeCell ref="H56:J56"/>
    <mergeCell ref="B57:J57"/>
    <mergeCell ref="B58:H58"/>
    <mergeCell ref="H59:J59"/>
    <mergeCell ref="H60:J60"/>
    <mergeCell ref="B61:C61"/>
    <mergeCell ref="H61:J61"/>
    <mergeCell ref="B62:J62"/>
    <mergeCell ref="B63:H63"/>
    <mergeCell ref="B64:B65"/>
    <mergeCell ref="H64:J64"/>
    <mergeCell ref="H65:J65"/>
    <mergeCell ref="B66:C66"/>
    <mergeCell ref="H66:J66"/>
    <mergeCell ref="B67:J67"/>
    <mergeCell ref="B68:H68"/>
    <mergeCell ref="H69:J69"/>
    <mergeCell ref="H70:J70"/>
    <mergeCell ref="H71:J71"/>
    <mergeCell ref="H72:J72"/>
    <mergeCell ref="B73:C73"/>
    <mergeCell ref="H73:J73"/>
    <mergeCell ref="B74:J74"/>
    <mergeCell ref="B75:H75"/>
    <mergeCell ref="H76:J76"/>
    <mergeCell ref="H77:J77"/>
    <mergeCell ref="H78:J78"/>
    <mergeCell ref="H79:J79"/>
    <mergeCell ref="H80:J80"/>
    <mergeCell ref="B81:C81"/>
    <mergeCell ref="H81:J81"/>
    <mergeCell ref="B82:J82"/>
    <mergeCell ref="B92:C92"/>
    <mergeCell ref="H92:J92"/>
    <mergeCell ref="B93:J93"/>
    <mergeCell ref="B94:J94"/>
    <mergeCell ref="D95:J95"/>
    <mergeCell ref="D96:J96"/>
    <mergeCell ref="D97:J97"/>
    <mergeCell ref="D98:J98"/>
    <mergeCell ref="B83:H83"/>
    <mergeCell ref="H84:J84"/>
    <mergeCell ref="H85:J85"/>
    <mergeCell ref="H86:J86"/>
    <mergeCell ref="H87:J87"/>
    <mergeCell ref="H88:J88"/>
    <mergeCell ref="H89:J89"/>
    <mergeCell ref="H90:J90"/>
    <mergeCell ref="H91:J91"/>
  </mergeCells>
  <conditionalFormatting sqref="H81">
    <cfRule type="cellIs" dxfId="33" priority="2" operator="notEqual">
      <formula>#REF!</formula>
    </cfRule>
  </conditionalFormatting>
  <conditionalFormatting sqref="H61">
    <cfRule type="cellIs" dxfId="32" priority="3" operator="notEqual">
      <formula>#REF!</formula>
    </cfRule>
  </conditionalFormatting>
  <conditionalFormatting sqref="H92">
    <cfRule type="cellIs" dxfId="31" priority="4" operator="notEqual">
      <formula>#REF!</formula>
    </cfRule>
  </conditionalFormatting>
  <conditionalFormatting sqref="H81">
    <cfRule type="cellIs" dxfId="30" priority="5" operator="notEqual">
      <formula>#REF!</formula>
    </cfRule>
  </conditionalFormatting>
  <conditionalFormatting sqref="H61">
    <cfRule type="cellIs" dxfId="29" priority="6" operator="notEqual">
      <formula>#REF!</formula>
    </cfRule>
  </conditionalFormatting>
  <conditionalFormatting sqref="H92">
    <cfRule type="cellIs" dxfId="28" priority="7" operator="notEqual">
      <formula>#REF!</formula>
    </cfRule>
  </conditionalFormatting>
  <conditionalFormatting sqref="H20">
    <cfRule type="cellIs" dxfId="27" priority="8" operator="notEqual">
      <formula>$A$19</formula>
    </cfRule>
  </conditionalFormatting>
  <conditionalFormatting sqref="H40">
    <cfRule type="cellIs" dxfId="26" priority="9" operator="notEqual">
      <formula>$A$39</formula>
    </cfRule>
  </conditionalFormatting>
  <conditionalFormatting sqref="H49">
    <cfRule type="cellIs" dxfId="25" priority="10" operator="notEqual">
      <formula>$A$48</formula>
    </cfRule>
  </conditionalFormatting>
  <conditionalFormatting sqref="H49">
    <cfRule type="cellIs" dxfId="24" priority="11" operator="notEqual">
      <formula>$A$48</formula>
    </cfRule>
  </conditionalFormatting>
  <conditionalFormatting sqref="H56">
    <cfRule type="cellIs" dxfId="23" priority="12" operator="notEqual">
      <formula>$A$54</formula>
    </cfRule>
  </conditionalFormatting>
  <conditionalFormatting sqref="H61">
    <cfRule type="cellIs" dxfId="22" priority="13" operator="notEqual">
      <formula>$A$60</formula>
    </cfRule>
  </conditionalFormatting>
  <conditionalFormatting sqref="H66">
    <cfRule type="cellIs" dxfId="21" priority="14" operator="notEqual">
      <formula>$A$65</formula>
    </cfRule>
  </conditionalFormatting>
  <conditionalFormatting sqref="H66">
    <cfRule type="cellIs" dxfId="20" priority="15" operator="notEqual">
      <formula>$A$65</formula>
    </cfRule>
  </conditionalFormatting>
  <conditionalFormatting sqref="H73">
    <cfRule type="cellIs" dxfId="19" priority="16" operator="notEqual">
      <formula>$A$72</formula>
    </cfRule>
  </conditionalFormatting>
  <conditionalFormatting sqref="H73">
    <cfRule type="cellIs" dxfId="18" priority="17" operator="notEqual">
      <formula>$A$72</formula>
    </cfRule>
  </conditionalFormatting>
  <conditionalFormatting sqref="H81">
    <cfRule type="cellIs" dxfId="17" priority="18" operator="notEqual">
      <formula>$A$80</formula>
    </cfRule>
  </conditionalFormatting>
  <conditionalFormatting sqref="H92">
    <cfRule type="cellIs" dxfId="16" priority="19" operator="notEqual">
      <formula>$A$91</formula>
    </cfRule>
  </conditionalFormatting>
  <conditionalFormatting sqref="J16">
    <cfRule type="cellIs" dxfId="15" priority="20" operator="lessThan">
      <formula>$I$16</formula>
    </cfRule>
  </conditionalFormatting>
  <conditionalFormatting sqref="J16">
    <cfRule type="cellIs" dxfId="14" priority="21" operator="lessThan">
      <formula>$I$16</formula>
    </cfRule>
  </conditionalFormatting>
  <conditionalFormatting sqref="J22">
    <cfRule type="cellIs" dxfId="13" priority="22" operator="lessThan">
      <formula>$I$22</formula>
    </cfRule>
  </conditionalFormatting>
  <conditionalFormatting sqref="J22">
    <cfRule type="cellIs" dxfId="12" priority="23" operator="lessThan">
      <formula>$I$22</formula>
    </cfRule>
  </conditionalFormatting>
  <conditionalFormatting sqref="J42">
    <cfRule type="cellIs" dxfId="11" priority="24" operator="lessThan">
      <formula>$I$42</formula>
    </cfRule>
  </conditionalFormatting>
  <conditionalFormatting sqref="J42">
    <cfRule type="cellIs" dxfId="10" priority="25" operator="lessThan">
      <formula>$I$42</formula>
    </cfRule>
  </conditionalFormatting>
  <conditionalFormatting sqref="J58">
    <cfRule type="cellIs" dxfId="9" priority="26" operator="lessThan">
      <formula>$I$58</formula>
    </cfRule>
  </conditionalFormatting>
  <conditionalFormatting sqref="J58">
    <cfRule type="cellIs" dxfId="8" priority="27" operator="lessThan">
      <formula>$I$58</formula>
    </cfRule>
  </conditionalFormatting>
  <conditionalFormatting sqref="J63">
    <cfRule type="cellIs" dxfId="7" priority="28" operator="lessThan">
      <formula>$I$63</formula>
    </cfRule>
  </conditionalFormatting>
  <conditionalFormatting sqref="J63">
    <cfRule type="cellIs" dxfId="6" priority="29" operator="lessThan">
      <formula>$I$63</formula>
    </cfRule>
  </conditionalFormatting>
  <conditionalFormatting sqref="J68">
    <cfRule type="cellIs" dxfId="5" priority="30" operator="lessThan">
      <formula>$I$68</formula>
    </cfRule>
  </conditionalFormatting>
  <conditionalFormatting sqref="J68">
    <cfRule type="cellIs" dxfId="4" priority="31" operator="lessThan">
      <formula>$I$68</formula>
    </cfRule>
  </conditionalFormatting>
  <conditionalFormatting sqref="J75">
    <cfRule type="cellIs" dxfId="3" priority="32" operator="lessThan">
      <formula>$I$75</formula>
    </cfRule>
  </conditionalFormatting>
  <conditionalFormatting sqref="J75">
    <cfRule type="cellIs" dxfId="2" priority="33" operator="lessThan">
      <formula>$I$75</formula>
    </cfRule>
  </conditionalFormatting>
  <conditionalFormatting sqref="J83">
    <cfRule type="cellIs" dxfId="1" priority="34" operator="lessThan">
      <formula>$I$83</formula>
    </cfRule>
  </conditionalFormatting>
  <conditionalFormatting sqref="J83">
    <cfRule type="cellIs" dxfId="0" priority="35" operator="lessThan">
      <formula>$I$83</formula>
    </cfRule>
  </conditionalFormatting>
  <dataValidations count="3">
    <dataValidation type="whole" operator="equal" showInputMessage="1" showErrorMessage="1" sqref="D18:G19 D85:G91 D44:G48 D56:G56 D60:G60 D65:G65 D70:G72 D77:G80 D25:G38">
      <formula1>1</formula1>
      <formula2>0</formula2>
    </dataValidation>
    <dataValidation type="whole" operator="equal" showInputMessage="1" showErrorMessage="1" sqref="D39:G39">
      <formula1>1</formula1>
    </dataValidation>
    <dataValidation allowBlank="1" showInputMessage="1" showErrorMessage="1" sqref="H39"/>
  </dataValidations>
  <hyperlinks>
    <hyperlink ref="D12" r:id="rId1"/>
  </hyperlinks>
  <pageMargins left="0.7" right="0.7" top="0.75" bottom="0.75" header="0.51180555555555496" footer="0.51180555555555496"/>
  <pageSetup firstPageNumber="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CENTRO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LUCIA CALLE MARIN</dc:creator>
  <dc:description/>
  <cp:lastModifiedBy>jennifer astrid henao murillo</cp:lastModifiedBy>
  <cp:revision>1</cp:revision>
  <dcterms:created xsi:type="dcterms:W3CDTF">2021-10-11T12:23:57Z</dcterms:created>
  <dcterms:modified xsi:type="dcterms:W3CDTF">2021-11-08T23:06:16Z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