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IDIME LA ELVIRA\"/>
    </mc:Choice>
  </mc:AlternateContent>
  <bookViews>
    <workbookView xWindow="0" yWindow="0" windowWidth="20490" windowHeight="8745"/>
  </bookViews>
  <sheets>
    <sheet name="11. CA CEPO LCH IP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E105" i="1" l="1"/>
  <c r="D110" i="1"/>
  <c r="D109" i="1"/>
  <c r="D106" i="1"/>
  <c r="D105" i="1"/>
  <c r="E56" i="1"/>
  <c r="F56" i="1"/>
  <c r="G56" i="1"/>
  <c r="D56" i="1"/>
  <c r="K110" i="1" l="1"/>
  <c r="E110" i="1"/>
  <c r="C110" i="1"/>
  <c r="K109" i="1"/>
  <c r="E109" i="1"/>
  <c r="C109" i="1"/>
  <c r="K108" i="1"/>
  <c r="E108" i="1"/>
  <c r="D108" i="1"/>
  <c r="C108" i="1"/>
  <c r="K107" i="1"/>
  <c r="E107" i="1"/>
  <c r="D107" i="1"/>
  <c r="C107" i="1"/>
  <c r="K106" i="1"/>
  <c r="E106" i="1"/>
  <c r="C106" i="1"/>
  <c r="K105" i="1"/>
  <c r="J105" i="1"/>
  <c r="I105" i="1"/>
  <c r="H105" i="1"/>
  <c r="G105" i="1"/>
  <c r="C105" i="1"/>
  <c r="K104" i="1"/>
  <c r="E104" i="1"/>
  <c r="D104" i="1"/>
  <c r="C104" i="1"/>
  <c r="K103" i="1"/>
  <c r="E103" i="1"/>
  <c r="D103" i="1"/>
  <c r="C103" i="1"/>
  <c r="K102" i="1"/>
  <c r="E102" i="1"/>
  <c r="D102" i="1"/>
  <c r="C102" i="1"/>
  <c r="C100" i="1"/>
  <c r="G92" i="1"/>
  <c r="J110" i="1" s="1"/>
  <c r="F92" i="1"/>
  <c r="E92" i="1"/>
  <c r="H110" i="1" s="1"/>
  <c r="D92" i="1"/>
  <c r="G81" i="1"/>
  <c r="J109" i="1" s="1"/>
  <c r="F81" i="1"/>
  <c r="I109" i="1" s="1"/>
  <c r="E81" i="1"/>
  <c r="H109" i="1" s="1"/>
  <c r="D81" i="1"/>
  <c r="G109" i="1" s="1"/>
  <c r="G73" i="1"/>
  <c r="J108" i="1" s="1"/>
  <c r="F73" i="1"/>
  <c r="E73" i="1"/>
  <c r="H108" i="1" s="1"/>
  <c r="D73" i="1"/>
  <c r="G108" i="1" s="1"/>
  <c r="G66" i="1"/>
  <c r="J107" i="1" s="1"/>
  <c r="F66" i="1"/>
  <c r="I107" i="1" s="1"/>
  <c r="E66" i="1"/>
  <c r="H107" i="1" s="1"/>
  <c r="D66" i="1"/>
  <c r="G61" i="1"/>
  <c r="J106" i="1" s="1"/>
  <c r="F61" i="1"/>
  <c r="E61" i="1"/>
  <c r="H106" i="1" s="1"/>
  <c r="D61" i="1"/>
  <c r="G106" i="1" s="1"/>
  <c r="H56" i="1"/>
  <c r="J51" i="1" s="1"/>
  <c r="G49" i="1"/>
  <c r="J104" i="1" s="1"/>
  <c r="F49" i="1"/>
  <c r="I104" i="1" s="1"/>
  <c r="E49" i="1"/>
  <c r="H104" i="1" s="1"/>
  <c r="D49" i="1"/>
  <c r="G40" i="1"/>
  <c r="J103" i="1" s="1"/>
  <c r="F40" i="1"/>
  <c r="I103" i="1" s="1"/>
  <c r="E40" i="1"/>
  <c r="H103" i="1" s="1"/>
  <c r="D40" i="1"/>
  <c r="I39" i="1"/>
  <c r="I38" i="1"/>
  <c r="I37" i="1"/>
  <c r="I36" i="1"/>
  <c r="I35" i="1"/>
  <c r="I34" i="1"/>
  <c r="I31" i="1"/>
  <c r="I30" i="1"/>
  <c r="I29" i="1"/>
  <c r="I28" i="1"/>
  <c r="I27" i="1"/>
  <c r="I26" i="1"/>
  <c r="G20" i="1"/>
  <c r="J102" i="1" s="1"/>
  <c r="F20" i="1"/>
  <c r="I102" i="1" s="1"/>
  <c r="E20" i="1"/>
  <c r="H102" i="1" s="1"/>
  <c r="D20" i="1"/>
  <c r="G102" i="1" s="1"/>
  <c r="H92" i="1" l="1"/>
  <c r="J83" i="1" s="1"/>
  <c r="F110" i="1" s="1"/>
  <c r="G110" i="1"/>
  <c r="H20" i="1"/>
  <c r="J16" i="1" s="1"/>
  <c r="F102" i="1" s="1"/>
  <c r="H40" i="1"/>
  <c r="J22" i="1" s="1"/>
  <c r="F103" i="1" s="1"/>
  <c r="H49" i="1"/>
  <c r="J42" i="1" s="1"/>
  <c r="F104" i="1" s="1"/>
  <c r="D111" i="1"/>
  <c r="H111" i="1"/>
  <c r="H61" i="1"/>
  <c r="J58" i="1" s="1"/>
  <c r="F106" i="1" s="1"/>
  <c r="H81" i="1"/>
  <c r="J75" i="1" s="1"/>
  <c r="F109" i="1" s="1"/>
  <c r="E111" i="1"/>
  <c r="J111" i="1"/>
  <c r="I108" i="1"/>
  <c r="G103" i="1"/>
  <c r="H73" i="1"/>
  <c r="J68" i="1" s="1"/>
  <c r="F108" i="1" s="1"/>
  <c r="G104" i="1"/>
  <c r="I106" i="1"/>
  <c r="I110" i="1"/>
  <c r="H66" i="1"/>
  <c r="J63" i="1" s="1"/>
  <c r="F107" i="1" s="1"/>
  <c r="G107" i="1"/>
  <c r="G111" i="1" l="1"/>
  <c r="I111" i="1"/>
  <c r="F111" i="1"/>
</calcChain>
</file>

<file path=xl/comments1.xml><?xml version="1.0" encoding="utf-8"?>
<comments xmlns="http://schemas.openxmlformats.org/spreadsheetml/2006/main">
  <authors>
    <author>Autor</author>
  </authors>
  <commentList>
    <comment ref="H39" authorId="0" shapeId="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<sst xmlns="http://schemas.openxmlformats.org/spreadsheetml/2006/main" count="199" uniqueCount="146">
  <si>
    <t xml:space="preserve">VISITA DE ASISTENCIA TECNICA INTEGRADA
LISTAS DE CHEQUEO </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</si>
  <si>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</si>
  <si>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</si>
  <si>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</si>
  <si>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</si>
  <si>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</si>
  <si>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</si>
  <si>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</si>
  <si>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</si>
  <si>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</si>
  <si>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</si>
  <si>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</si>
  <si>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</si>
  <si>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</si>
  <si>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</si>
  <si>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</si>
  <si>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</si>
  <si>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</si>
  <si>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</si>
  <si>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</si>
  <si>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</si>
  <si>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</si>
  <si>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 xml:space="preserve">Médicos Generales </t>
  </si>
  <si>
    <t>Médicos Especialistas</t>
  </si>
  <si>
    <t xml:space="preserve">TOTAL CAPACIDAD INSTALADA Y RED </t>
  </si>
  <si>
    <t xml:space="preserve">2. COBERTURAS  DT, PE E INDICADORES PROPIOS DEL PROGRAMA </t>
  </si>
  <si>
    <t>INDICADORES</t>
  </si>
  <si>
    <t>NUMERO</t>
  </si>
  <si>
    <t>PORCENTAJE</t>
  </si>
  <si>
    <t>POBLACION</t>
  </si>
  <si>
    <t>Total de Usuarios Afiliados</t>
  </si>
  <si>
    <t>Total de Usuarios Afiliados ≥ 50 años</t>
  </si>
  <si>
    <t>Total de Usuarios Hombres ≥ 50 años</t>
  </si>
  <si>
    <t xml:space="preserve">Total de Usuarios Diagnosticados con cualquier tipo de Cáncer </t>
  </si>
  <si>
    <t>Ca de Próstata</t>
  </si>
  <si>
    <t>Total de Usuarios Diagnosticados con Cáncer de Próstata</t>
  </si>
  <si>
    <t>Total de usuarios tamizados para Cáncer de Próstata por medio de PSA (Antígeno Prostático) en lo corrido de la vigencia</t>
  </si>
  <si>
    <t xml:space="preserve">Del total de usuarios tamizados con PSA para cáncer de Próstata cuántos han salido con alteración del PSA </t>
  </si>
  <si>
    <t xml:space="preserve">Rangos de normalidad para el PSA ajustado por la edad </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</si>
  <si>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</si>
  <si>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</si>
  <si>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</si>
  <si>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</si>
  <si>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 xml:space="preserve">Edad (años) </t>
  </si>
  <si>
    <t xml:space="preserve">PSA normal </t>
  </si>
  <si>
    <t xml:space="preserve">40-49 </t>
  </si>
  <si>
    <t xml:space="preserve">0-2,5 ng/ml </t>
  </si>
  <si>
    <t xml:space="preserve">50-59 </t>
  </si>
  <si>
    <t xml:space="preserve">0-3,5 ng/ml </t>
  </si>
  <si>
    <t>Total de usuarios con alteración en las pruebas de Tamizaje para Cáncer Colorrectal por medio de SOMF</t>
  </si>
  <si>
    <t xml:space="preserve">60-69 </t>
  </si>
  <si>
    <t xml:space="preserve">0-4,5 ng/ml </t>
  </si>
  <si>
    <t>Total de Pacientes con Cáncer Colorrectal que reciben Cuidado Paliativo</t>
  </si>
  <si>
    <t xml:space="preserve">70-79 </t>
  </si>
  <si>
    <t xml:space="preserve">0-6,5 ng/ml </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</si>
  <si>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</si>
  <si>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</si>
  <si>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</si>
  <si>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</si>
  <si>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</si>
  <si>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</si>
  <si>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</si>
  <si>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</si>
  <si>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 xml:space="preserve">4. CARACTERIZACIÓN POBLACIONAL </t>
  </si>
  <si>
    <t>Realizan seguimiento al usuario en tratamiento por cáncer de Próstata o colorrectal</t>
  </si>
  <si>
    <t>TOTAL  CARACTERIZACIÓN POBLACIONAL</t>
  </si>
  <si>
    <t xml:space="preserve">5.   ATENCION A POBLACIONES CON ENFOQUE DIFERENCIAL </t>
  </si>
  <si>
    <t xml:space="preserve">POBLACION </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</si>
  <si>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</si>
  <si>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</si>
  <si>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</si>
  <si>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</si>
  <si>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</si>
  <si>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</si>
  <si>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</si>
  <si>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</si>
  <si>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</si>
  <si>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</si>
  <si>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</si>
  <si>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</si>
  <si>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</si>
  <si>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</si>
  <si>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</si>
  <si>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</si>
  <si>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</si>
  <si>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</si>
  <si>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 xml:space="preserve">CIERRE DEL DOCUMENTO </t>
  </si>
  <si>
    <t xml:space="preserve">Secretaria de  Salud  Publica y Seguridad Social </t>
  </si>
  <si>
    <t xml:space="preserve">Nombre:  </t>
  </si>
  <si>
    <t>Cargo:  Enfermera Programa CA CEPO</t>
  </si>
  <si>
    <t>Cedula: 1088249229</t>
  </si>
  <si>
    <t>LINEA DE TRABJO</t>
  </si>
  <si>
    <t>ESTANDARES</t>
  </si>
  <si>
    <t>% E</t>
  </si>
  <si>
    <t>% C</t>
  </si>
  <si>
    <t xml:space="preserve">OBSERVACIONES </t>
  </si>
  <si>
    <t>PLAN DE MEJORAMIENTO</t>
  </si>
  <si>
    <t xml:space="preserve">TOTAL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</si>
  <si>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</si>
  <si>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</si>
  <si>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</si>
  <si>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</si>
  <si>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</si>
  <si>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</si>
  <si>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</si>
  <si>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</si>
  <si>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</si>
  <si>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Socialización de la periodicidad establecida institucionalmente para la tamización de cáncer de próstata.</t>
  </si>
  <si>
    <t>Socialización de la periodicidad establecida institucionalmente para la tamización de cáncer Colorrectal.</t>
  </si>
  <si>
    <t>ANDREA KATERINE MONTOYA</t>
  </si>
  <si>
    <t>andrea.montoya@idime.com.co</t>
  </si>
  <si>
    <t>11 meses</t>
  </si>
  <si>
    <t>Cuentan con 22 médicos generales</t>
  </si>
  <si>
    <t>OBSERVACIONES: Se observó proceso de implementación de aplicativo que, de manera sistemática, se puede obtener información para determinar por edad los tratamientos terminados.</t>
  </si>
  <si>
    <t>Se tiene base de datos que se verifica semanalmente con los pacientes diagnosticados en la semana, estos pacientes se les realiza seguimiento al cumplimiento de la consulta  , se llama y se realiza demanda inducida para asegurar asistencia y cumplimiento de las actividades se tiene base de datos que se verifica semanalmente con los pacientes diagnosticados en la semana, estos pacientes se les realiza seguimiento al cumplimiento de la consulta  , se llama y se realiza demanda inducida para asegurar asistencia y cumplimiento de las actividades.</t>
  </si>
  <si>
    <t>Se realiza descargue de atenciones realizadas y se filtran los diagnósticos para captación de pacientes, incluirlos en base de datos y seguimiento del paciente.</t>
  </si>
  <si>
    <t>OBSERVACIONES: cuentan con personal de enfermería y médico general específico de ruta de promoción y mantenimiento de la salud de uso exclusivo por cursos de vida</t>
  </si>
  <si>
    <t>Se capta paciente en consultas específicas y también en atenciones de morbilidad y se activa la ruta respecto al diagnostico.</t>
  </si>
  <si>
    <t>Cuentan con software institucional llamado ALMERA donde se puede consultar Guías, Protocolos, Lineamientos y demás. Activo en cada consultorio y con acceso para todo el personal con acceso directo.</t>
  </si>
  <si>
    <t>Se realiza llamadas diarias para evolución del paciente frente a su patología y se deja consignado en base de seguimiento.</t>
  </si>
  <si>
    <t>OBSERVACIONES: Se realiza llamadas diarias para evolución del paciente frente a su patología y se deja consignado en base de seguimiento.</t>
  </si>
  <si>
    <t xml:space="preserve">Software de historia clínica institucional que permite marcar e identificar población con enfoque diferencial, como también las remisiones y solicitudes médicas </t>
  </si>
  <si>
    <t xml:space="preserve">OBSERVACIONES: a través del Software de historia clínica PANA institucional que permite marcar e identificar población con enfoque diferencial, como también las remisiones y solicitudes médicas </t>
  </si>
  <si>
    <t>Por medio del Plan Maestro de capacitación en conjunto con coordinación médica, auditoria médica y trabajo social por cronograma en el cual se ejecuta las actividades contempladas basadas en necesidades, actualizaciones normativas y programas</t>
  </si>
  <si>
    <t>OBSERVACIONES: Por medio del Plan Maestro de capacitación en conjunto con coordinación médica, auditoria médica y trabajo social por cronograma en el cual se ejecuta las actividades contempladas basadas en necesidades, actualizaciones normativas y programas. Así mismo a través de la intranet NEFI formación continua propio para inducción y reinducción.</t>
  </si>
  <si>
    <t>Oportunidad de servicio por medicina general a 3 días, verificable en la plataforma  PANA</t>
  </si>
  <si>
    <t>OBSERVACIONES: Al contar con estas especialidades institucionalmente se rige a la norma de oportunidades de servicio a menos de 30 por indicadores de calidad</t>
  </si>
  <si>
    <t>Oportunidad de servicio con especialidad en Urología a menos de 30 días</t>
  </si>
  <si>
    <t>Por medio de la plataforma institucional ALMERA que se basa en la orientación permanente de los profesionales en el conocimiento de la norma y atención integral en salud del usuario por curso de vida se encuentra los flujogramas disponibles para la atención.</t>
  </si>
  <si>
    <t xml:space="preserve"> Cuentan con material didáctico para la población en general con indicaciones de cáncer de estómago, colorectal y próstata utilizados por canales virtuales</t>
  </si>
  <si>
    <t>Se evidencia soportes de evaluación de satisfacción del paciente el cual es implementado por software institucional ALMERA que consolida la encuesta por servicios.</t>
  </si>
  <si>
    <t>La verificación de adherencia a GPC la realiza a través de auditoría médica por medio del seguimiento de paciente trazador.</t>
  </si>
  <si>
    <t>OBSERVACIONES: Por medio de la plataforma institucional ALMERA que se basa en la orientación permanente de los profesionales en el conocimiento de la norma y atención integral en salud del usuario por curso de vida se encuentra los flujogramas disponibles para la atención.</t>
  </si>
  <si>
    <t>Por medio de la pirámide poblacional se identifica los usuarios objeto de tamizaje por cursos de vida</t>
  </si>
  <si>
    <t>Desde la EAPB se comparte reportes de Colonoscopias, la cual se consolida en base de datos que permite dar seguimiento al usuario y hacer efectivo el proceso de referencia y contrarreferencia.</t>
  </si>
  <si>
    <t>Por medio del comité primario se socializa la periodicidad institucional para la tamización de cáncer de próstata y Colorrectal</t>
  </si>
  <si>
    <t xml:space="preserve">Basados en la revisión de historias clínicas se refleja que se registran los antecedentes tanto personales como familiares y se da la clasificación del riesgo </t>
  </si>
  <si>
    <t>Institución: IDIME sede la Elvira</t>
  </si>
  <si>
    <t>Nombre: Karen López Mercado</t>
  </si>
  <si>
    <t xml:space="preserve">Cargo: gestora de calidad </t>
  </si>
  <si>
    <t>Cedula: 32838732</t>
  </si>
  <si>
    <t>04--11-2021</t>
  </si>
  <si>
    <t>Médica Coordinadora</t>
  </si>
  <si>
    <t>Cuentan con 19 especialistas de la siguiente ramas: cardiología, cirugía general, dermatología, ginecobstetricia, .medicina interna, nefrología, neumología, ortopedia , otorrino, pediatría, urología</t>
  </si>
  <si>
    <t>Oportunidad de servicio con especialidad en Gastroenterología a menos de 30 días</t>
  </si>
  <si>
    <t>La IPS cuenta con un método de seguimiento para la  tamización para Cáncer Colorrectal por medio de Sangre Oculta en Materia Fecal (SOMF)  por inmunoquimica.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</si>
</sst>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scheme val="minor"/>
    </font>
    <font>
      <sz val="10"/>
      <color rgb="FFFF0000"/>
      <name val="Arial"/>
      <family val="2"/>
    </font>
    <font>
      <sz val="10"/>
      <color theme="1"/>
      <name val="Arial"/>
      <family val="2"/>
    </font>
    <font>
      <b/>
      <sz val="10"/>
      <color theme="1"/>
      <name val="Arial"/>
      <family val="2"/>
    </font>
    <font>
      <sz val="10"/>
      <color theme="0"/>
      <name val="Arial"/>
      <family val="2"/>
    </font>
    <font>
      <b/>
      <sz val="10"/>
      <color theme="0"/>
      <name val="Arial"/>
      <family val="2"/>
    </font>
    <font>
      <sz val="10"/>
      <color indexed="8"/>
      <name val="Arial"/>
      <family val="2"/>
    </font>
    <font>
      <sz val="10"/>
      <color indexed="9"/>
      <name val="Arial"/>
      <family val="2"/>
    </font>
    <font>
      <sz val="11"/>
      <color theme="0"/>
      <name val="Arial"/>
      <family val="2"/>
    </font>
    <font>
      <u/>
      <sz val="11"/>
      <color theme="10"/>
      <name val="Calibri"/>
      <family val="2"/>
      <scheme val="minor"/>
    </font>
    <font>
      <u/>
      <sz val="11"/>
      <color theme="0"/>
      <name val="Calibri"/>
      <family val="2"/>
      <scheme val="minor"/>
    </font>
    <font>
      <sz val="10"/>
      <name val="Arial"/>
      <family val="2"/>
    </font>
    <font>
      <sz val="8"/>
      <color theme="1" tint="0.34998626667073579"/>
      <name val="Calibri"/>
      <family val="2"/>
      <scheme val="minor"/>
    </font>
    <font>
      <b/>
      <sz val="10"/>
      <color rgb="FF00B0F0"/>
      <name val="Arial"/>
      <family val="2"/>
    </font>
    <font>
      <b/>
      <sz val="10"/>
      <name val="Arial"/>
      <family val="2"/>
    </font>
    <font>
      <sz val="10"/>
      <color rgb="FF000000"/>
      <name val="Arial"/>
      <family val="2"/>
    </font>
    <font>
      <b/>
      <u/>
      <sz val="10"/>
      <color theme="1"/>
      <name val="Arial"/>
      <family val="2"/>
    </font>
    <font>
      <sz val="7"/>
      <color theme="1" tint="0.34998626667073579"/>
      <name val="Calibri"/>
      <family val="2"/>
      <scheme val="minor"/>
    </font>
    <font>
      <sz val="9"/>
      <name val="Calibri"/>
      <family val="2"/>
      <scheme val="minor"/>
    </font>
    <font>
      <b/>
      <sz val="9"/>
      <color indexed="81"/>
      <name val="Tahoma"/>
      <family val="2"/>
    </font>
    <font>
      <sz val="9"/>
      <color indexed="81"/>
      <name val="Tahoma"/>
      <family val="2"/>
    </font>
    <font>
      <sz val="11"/>
      <color rgb="FFFF0000"/>
      <name val="Calibri"/>
      <family val="2"/>
      <scheme val="minor"/>
    </font>
    <font>
      <b/>
      <sz val="10"/>
      <color rgb="FFFF0000"/>
      <name val="Arial"/>
      <family val="2"/>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indexed="30"/>
        <bgColor indexed="64"/>
      </patternFill>
    </fill>
    <fill>
      <patternFill patternType="solid">
        <fgColor rgb="FFFFFFFF"/>
        <bgColor rgb="FFF2F2F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indexed="64"/>
      </right>
      <top/>
      <bottom style="thin">
        <color auto="1"/>
      </bottom>
      <diagonal/>
    </border>
    <border>
      <left style="thin">
        <color indexed="64"/>
      </left>
      <right style="thin">
        <color indexed="64"/>
      </right>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Protection="0"/>
    <xf numFmtId="0" fontId="10" fillId="0" borderId="0" applyNumberFormat="0" applyFill="0" applyBorder="0" applyAlignment="0" applyProtection="0"/>
  </cellStyleXfs>
  <cellXfs count="174">
    <xf numFmtId="0" fontId="0" fillId="0" borderId="0" xfId="0"/>
    <xf numFmtId="0" fontId="2" fillId="0" borderId="0" xfId="0" applyFont="1"/>
    <xf numFmtId="0" fontId="3" fillId="0" borderId="0" xfId="0" applyFont="1" applyBorder="1" applyAlignment="1"/>
    <xf numFmtId="0" fontId="3" fillId="0" borderId="0" xfId="0" applyFont="1"/>
    <xf numFmtId="0" fontId="3" fillId="0" borderId="2" xfId="0" applyFont="1" applyBorder="1" applyAlignment="1"/>
    <xf numFmtId="0" fontId="3" fillId="4" borderId="0" xfId="0" applyFont="1" applyFill="1"/>
    <xf numFmtId="0" fontId="8" fillId="5" borderId="4" xfId="2" applyFont="1" applyFill="1" applyBorder="1" applyAlignment="1">
      <alignment horizontal="center" vertical="center"/>
    </xf>
    <xf numFmtId="0" fontId="8" fillId="5" borderId="4" xfId="2" applyFont="1" applyFill="1" applyBorder="1" applyAlignment="1">
      <alignment horizontal="left" vertical="center"/>
    </xf>
    <xf numFmtId="20" fontId="8" fillId="5" borderId="5" xfId="2" applyNumberFormat="1" applyFont="1" applyFill="1" applyBorder="1" applyAlignment="1">
      <alignment horizontal="center" vertical="center"/>
    </xf>
    <xf numFmtId="0" fontId="8" fillId="5" borderId="5" xfId="2" applyFont="1" applyFill="1" applyBorder="1" applyAlignment="1">
      <alignment horizontal="left" vertical="center"/>
    </xf>
    <xf numFmtId="0" fontId="6" fillId="4" borderId="4" xfId="0" applyFont="1" applyFill="1" applyBorder="1" applyAlignment="1">
      <alignment vertical="center"/>
    </xf>
    <xf numFmtId="0" fontId="6" fillId="4" borderId="5" xfId="0" applyFont="1" applyFill="1" applyBorder="1" applyAlignment="1">
      <alignment vertical="center"/>
    </xf>
    <xf numFmtId="9" fontId="6" fillId="4" borderId="6" xfId="0" applyNumberFormat="1" applyFont="1" applyFill="1" applyBorder="1" applyAlignment="1">
      <alignment wrapText="1"/>
    </xf>
    <xf numFmtId="9" fontId="6" fillId="4" borderId="7" xfId="0" applyNumberFormat="1" applyFont="1" applyFill="1" applyBorder="1" applyAlignment="1">
      <alignment wrapText="1"/>
    </xf>
    <xf numFmtId="0" fontId="6" fillId="4" borderId="8" xfId="0" applyFont="1" applyFill="1" applyBorder="1" applyAlignment="1">
      <alignment vertical="center"/>
    </xf>
    <xf numFmtId="0" fontId="6" fillId="4" borderId="9" xfId="0" applyFont="1" applyFill="1" applyBorder="1" applyAlignment="1">
      <alignment horizontal="center" vertical="center"/>
    </xf>
    <xf numFmtId="0" fontId="3" fillId="0" borderId="4" xfId="0" applyFont="1" applyBorder="1" applyAlignment="1">
      <alignment vertical="center" wrapText="1"/>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9" fontId="6" fillId="4" borderId="6" xfId="0" applyNumberFormat="1" applyFont="1" applyFill="1" applyBorder="1" applyAlignment="1"/>
    <xf numFmtId="9" fontId="6" fillId="4" borderId="7" xfId="0" applyNumberFormat="1" applyFont="1" applyFill="1" applyBorder="1" applyAlignment="1"/>
    <xf numFmtId="0" fontId="6" fillId="4" borderId="4" xfId="0" applyFont="1" applyFill="1" applyBorder="1" applyAlignment="1">
      <alignment horizontal="center" vertical="center"/>
    </xf>
    <xf numFmtId="0" fontId="12" fillId="0" borderId="4" xfId="0" applyFont="1" applyBorder="1" applyAlignment="1">
      <alignment horizontal="left" vertical="center" wrapText="1"/>
    </xf>
    <xf numFmtId="0" fontId="15" fillId="6" borderId="4" xfId="0" applyFont="1" applyFill="1" applyBorder="1" applyAlignment="1">
      <alignment horizontal="center"/>
    </xf>
    <xf numFmtId="0" fontId="3" fillId="7" borderId="0" xfId="0" applyFont="1" applyFill="1"/>
    <xf numFmtId="0" fontId="12" fillId="0" borderId="4" xfId="0" applyFont="1" applyBorder="1" applyAlignment="1">
      <alignment horizontal="center"/>
    </xf>
    <xf numFmtId="0" fontId="12" fillId="0" borderId="8" xfId="0" applyFont="1" applyBorder="1" applyAlignment="1">
      <alignment horizontal="left" vertical="center" wrapText="1"/>
    </xf>
    <xf numFmtId="0" fontId="12" fillId="6" borderId="4" xfId="0" applyFont="1" applyFill="1" applyBorder="1" applyAlignment="1">
      <alignment horizontal="center"/>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5" fillId="4" borderId="4"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0" xfId="0" applyFont="1" applyAlignment="1">
      <alignment vertical="center"/>
    </xf>
    <xf numFmtId="0" fontId="3" fillId="4" borderId="3" xfId="0" applyFont="1" applyFill="1" applyBorder="1" applyAlignment="1"/>
    <xf numFmtId="0" fontId="3" fillId="0" borderId="8" xfId="0" applyFont="1" applyFill="1" applyBorder="1" applyAlignment="1">
      <alignment vertical="center" wrapText="1"/>
    </xf>
    <xf numFmtId="0" fontId="3" fillId="4" borderId="13" xfId="0" applyFont="1" applyFill="1" applyBorder="1" applyAlignment="1"/>
    <xf numFmtId="0" fontId="17"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4" fillId="0" borderId="6" xfId="0" applyFont="1" applyBorder="1" applyAlignment="1">
      <alignment horizontal="left" vertical="center" wrapText="1"/>
    </xf>
    <xf numFmtId="0" fontId="3" fillId="0" borderId="0" xfId="0" applyFont="1" applyAlignment="1">
      <alignment horizontal="center" vertical="center"/>
    </xf>
    <xf numFmtId="0" fontId="6" fillId="4" borderId="0" xfId="0" applyFont="1" applyFill="1" applyBorder="1" applyAlignment="1">
      <alignment horizontal="left"/>
    </xf>
    <xf numFmtId="0" fontId="17" fillId="0" borderId="0" xfId="0" applyFont="1" applyFill="1" applyAlignment="1">
      <alignment vertical="center"/>
    </xf>
    <xf numFmtId="0" fontId="3" fillId="0" borderId="0" xfId="0" applyFont="1" applyFill="1"/>
    <xf numFmtId="0" fontId="0" fillId="0" borderId="0" xfId="0" applyFill="1"/>
    <xf numFmtId="0" fontId="15" fillId="7" borderId="14" xfId="0" applyFont="1" applyFill="1" applyBorder="1" applyAlignment="1">
      <alignment horizontal="center" vertical="top"/>
    </xf>
    <xf numFmtId="0" fontId="12" fillId="7" borderId="0" xfId="0" applyFont="1" applyFill="1" applyBorder="1" applyAlignment="1">
      <alignment horizontal="center" vertical="top"/>
    </xf>
    <xf numFmtId="0" fontId="12" fillId="7" borderId="3" xfId="0" applyFont="1" applyFill="1" applyBorder="1" applyAlignment="1">
      <alignment horizontal="center" vertical="top"/>
    </xf>
    <xf numFmtId="0" fontId="14" fillId="7" borderId="4" xfId="0" applyFont="1" applyFill="1" applyBorder="1" applyAlignment="1">
      <alignment horizontal="left" vertical="top"/>
    </xf>
    <xf numFmtId="0" fontId="14" fillId="0" borderId="0" xfId="0" applyFont="1" applyAlignment="1">
      <alignment horizontal="left"/>
    </xf>
    <xf numFmtId="0" fontId="6" fillId="4" borderId="12" xfId="0" applyFont="1" applyFill="1" applyBorder="1" applyAlignment="1">
      <alignment horizontal="left"/>
    </xf>
    <xf numFmtId="0" fontId="3" fillId="0" borderId="4" xfId="0" applyFont="1" applyBorder="1" applyAlignment="1">
      <alignment horizontal="left" vertical="center" wrapText="1"/>
    </xf>
    <xf numFmtId="0" fontId="14" fillId="0" borderId="4" xfId="0" applyFont="1" applyBorder="1" applyAlignment="1">
      <alignment horizontal="left" vertical="center" wrapText="1"/>
    </xf>
    <xf numFmtId="9" fontId="6" fillId="4" borderId="4" xfId="0" applyNumberFormat="1" applyFont="1" applyFill="1" applyBorder="1" applyAlignment="1"/>
    <xf numFmtId="0" fontId="3" fillId="0" borderId="4" xfId="0" applyFont="1" applyFill="1" applyBorder="1" applyAlignment="1">
      <alignment vertical="center" wrapText="1"/>
    </xf>
    <xf numFmtId="0" fontId="12" fillId="7" borderId="4" xfId="0" applyFont="1" applyFill="1" applyBorder="1" applyAlignment="1">
      <alignment horizontal="center" vertical="center" wrapText="1"/>
    </xf>
    <xf numFmtId="0" fontId="14" fillId="7" borderId="4" xfId="0" applyFont="1" applyFill="1" applyBorder="1" applyAlignment="1">
      <alignment horizontal="left" vertical="center" wrapText="1"/>
    </xf>
    <xf numFmtId="0" fontId="3" fillId="4" borderId="4" xfId="0" applyFont="1" applyFill="1" applyBorder="1" applyAlignment="1"/>
    <xf numFmtId="0" fontId="3" fillId="0" borderId="8" xfId="0" applyFont="1" applyBorder="1" applyAlignment="1">
      <alignment vertical="center" wrapText="1"/>
    </xf>
    <xf numFmtId="9" fontId="3" fillId="8" borderId="0" xfId="0" applyNumberFormat="1" applyFont="1" applyFill="1"/>
    <xf numFmtId="0" fontId="12" fillId="0" borderId="4" xfId="0" applyFont="1" applyBorder="1" applyAlignment="1">
      <alignment horizontal="center" vertical="center"/>
    </xf>
    <xf numFmtId="0" fontId="8" fillId="5" borderId="8" xfId="0" applyFont="1" applyFill="1" applyBorder="1" applyAlignment="1">
      <alignment vertical="center"/>
    </xf>
    <xf numFmtId="0" fontId="8" fillId="5" borderId="6" xfId="0" applyFont="1" applyFill="1" applyBorder="1" applyAlignment="1">
      <alignment vertical="center"/>
    </xf>
    <xf numFmtId="0" fontId="6" fillId="9" borderId="4" xfId="0" applyFont="1" applyFill="1" applyBorder="1" applyAlignment="1">
      <alignment horizontal="center" vertical="center"/>
    </xf>
    <xf numFmtId="0" fontId="3" fillId="0" borderId="4" xfId="0" applyFont="1" applyBorder="1"/>
    <xf numFmtId="9" fontId="3" fillId="0" borderId="4" xfId="0" applyNumberFormat="1" applyFont="1" applyBorder="1"/>
    <xf numFmtId="9" fontId="3" fillId="0" borderId="4" xfId="1" applyFont="1" applyBorder="1"/>
    <xf numFmtId="0" fontId="23" fillId="0" borderId="0" xfId="0" applyFont="1" applyAlignment="1">
      <alignment horizontal="left" vertical="center"/>
    </xf>
    <xf numFmtId="0" fontId="2" fillId="0" borderId="0" xfId="0" applyFont="1" applyFill="1"/>
    <xf numFmtId="0" fontId="23" fillId="0" borderId="0" xfId="0" applyFont="1" applyAlignment="1">
      <alignment horizontal="left"/>
    </xf>
    <xf numFmtId="0" fontId="22" fillId="0" borderId="0" xfId="0" applyFont="1"/>
    <xf numFmtId="0" fontId="15" fillId="0" borderId="4" xfId="0" applyFont="1" applyFill="1" applyBorder="1" applyAlignment="1">
      <alignment horizontal="left" vertical="center"/>
    </xf>
    <xf numFmtId="0" fontId="6" fillId="4" borderId="0" xfId="0" applyFont="1" applyFill="1" applyBorder="1" applyAlignment="1">
      <alignment horizontal="left" vertical="top" wrapText="1"/>
    </xf>
    <xf numFmtId="0" fontId="3" fillId="0" borderId="0" xfId="0" applyFont="1" applyBorder="1" applyAlignment="1">
      <alignment horizontal="center" vertical="center"/>
    </xf>
    <xf numFmtId="0" fontId="6" fillId="4" borderId="6" xfId="0" applyFont="1" applyFill="1" applyBorder="1" applyAlignment="1">
      <alignment vertical="center"/>
    </xf>
    <xf numFmtId="9" fontId="6" fillId="4" borderId="13" xfId="1" applyFont="1" applyFill="1" applyBorder="1" applyAlignment="1">
      <alignment horizontal="left" vertical="top" wrapText="1"/>
    </xf>
    <xf numFmtId="18" fontId="8" fillId="5" borderId="4" xfId="2" applyNumberFormat="1" applyFont="1" applyFill="1" applyBorder="1" applyAlignment="1">
      <alignment horizontal="center" vertical="center"/>
    </xf>
    <xf numFmtId="0" fontId="12" fillId="0" borderId="8" xfId="0" applyFont="1" applyFill="1" applyBorder="1" applyAlignment="1">
      <alignment vertical="center" wrapText="1"/>
    </xf>
    <xf numFmtId="0" fontId="12" fillId="0" borderId="4" xfId="0" applyFont="1" applyFill="1" applyBorder="1" applyAlignment="1">
      <alignment vertical="center" wrapText="1"/>
    </xf>
    <xf numFmtId="0" fontId="3" fillId="0" borderId="1" xfId="0" applyFont="1" applyBorder="1" applyAlignment="1">
      <alignment horizontal="center"/>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8" fillId="0" borderId="4" xfId="0" applyFont="1" applyBorder="1" applyAlignment="1">
      <alignment horizontal="center" vertical="center" wrapText="1"/>
    </xf>
    <xf numFmtId="9" fontId="6" fillId="4" borderId="6" xfId="0" applyNumberFormat="1" applyFont="1" applyFill="1" applyBorder="1" applyAlignment="1">
      <alignment horizontal="center" vertical="top" wrapText="1"/>
    </xf>
    <xf numFmtId="0" fontId="6" fillId="4" borderId="6" xfId="0" applyFont="1" applyFill="1" applyBorder="1" applyAlignment="1">
      <alignment horizontal="center" vertical="top" wrapText="1"/>
    </xf>
    <xf numFmtId="14"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0" xfId="0" applyFont="1" applyFill="1" applyBorder="1" applyAlignment="1">
      <alignment horizontal="left" wrapText="1"/>
    </xf>
    <xf numFmtId="0" fontId="6" fillId="4" borderId="9" xfId="0" applyFont="1" applyFill="1" applyBorder="1" applyAlignment="1">
      <alignment horizontal="center" vertical="center"/>
    </xf>
    <xf numFmtId="0" fontId="5" fillId="4" borderId="4" xfId="0" applyFont="1" applyFill="1" applyBorder="1" applyAlignment="1">
      <alignment horizontal="center" vertical="center" textRotation="90"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8" fillId="5" borderId="4" xfId="2" applyFont="1" applyFill="1" applyBorder="1" applyAlignment="1">
      <alignment horizontal="center" vertical="center" wrapText="1"/>
    </xf>
    <xf numFmtId="0" fontId="9" fillId="4" borderId="4" xfId="0" applyFont="1" applyFill="1" applyBorder="1" applyAlignment="1">
      <alignment horizontal="center"/>
    </xf>
    <xf numFmtId="0" fontId="11" fillId="4" borderId="4" xfId="3" applyFont="1" applyFill="1" applyBorder="1" applyAlignment="1">
      <alignment horizont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11" xfId="0" applyFont="1" applyFill="1" applyBorder="1" applyAlignment="1">
      <alignment horizontal="center" vertical="center" textRotation="90"/>
    </xf>
    <xf numFmtId="0" fontId="5" fillId="4" borderId="3" xfId="0" applyFont="1" applyFill="1" applyBorder="1" applyAlignment="1">
      <alignment horizontal="center" vertical="center" textRotation="90"/>
    </xf>
    <xf numFmtId="0" fontId="15" fillId="4" borderId="8" xfId="0" applyFont="1" applyFill="1" applyBorder="1" applyAlignment="1">
      <alignment horizontal="center" wrapText="1"/>
    </xf>
    <xf numFmtId="0" fontId="15" fillId="4" borderId="6" xfId="0" applyFont="1" applyFill="1" applyBorder="1" applyAlignment="1">
      <alignment horizontal="center" wrapText="1"/>
    </xf>
    <xf numFmtId="9" fontId="12" fillId="7" borderId="8" xfId="1" applyFont="1" applyFill="1" applyBorder="1" applyAlignment="1" applyProtection="1">
      <alignment horizontal="center"/>
    </xf>
    <xf numFmtId="9" fontId="12" fillId="7" borderId="7" xfId="1" applyFont="1" applyFill="1" applyBorder="1" applyAlignment="1" applyProtection="1">
      <alignment horizontal="center"/>
    </xf>
    <xf numFmtId="0" fontId="14" fillId="0" borderId="4" xfId="0" applyFont="1" applyBorder="1" applyAlignment="1">
      <alignment horizontal="left" vertical="center"/>
    </xf>
    <xf numFmtId="0" fontId="14" fillId="0" borderId="4" xfId="0" applyFont="1" applyBorder="1" applyAlignment="1">
      <alignment horizontal="left" vertical="center" wrapText="1"/>
    </xf>
    <xf numFmtId="0" fontId="6" fillId="4" borderId="8" xfId="0" applyFont="1" applyFill="1" applyBorder="1" applyAlignment="1">
      <alignment horizontal="left" vertical="top" wrapText="1"/>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6" fillId="4" borderId="8" xfId="0" applyFont="1" applyFill="1" applyBorder="1" applyAlignment="1">
      <alignment horizontal="left"/>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10" xfId="0" applyFont="1" applyFill="1" applyBorder="1" applyAlignment="1">
      <alignment horizontal="center" vertical="center"/>
    </xf>
    <xf numFmtId="0" fontId="5" fillId="4" borderId="5"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164" fontId="12" fillId="7" borderId="8" xfId="1" applyNumberFormat="1" applyFont="1" applyFill="1" applyBorder="1" applyAlignment="1" applyProtection="1">
      <alignment horizontal="center"/>
    </xf>
    <xf numFmtId="164" fontId="12" fillId="7" borderId="7" xfId="1" applyNumberFormat="1" applyFont="1" applyFill="1" applyBorder="1" applyAlignment="1" applyProtection="1">
      <alignment horizontal="center"/>
    </xf>
    <xf numFmtId="0" fontId="6" fillId="4" borderId="4" xfId="0" applyFont="1" applyFill="1" applyBorder="1" applyAlignment="1">
      <alignment horizontal="center" vertical="center" wrapText="1"/>
    </xf>
    <xf numFmtId="0" fontId="5" fillId="4" borderId="9" xfId="0" applyFont="1" applyFill="1" applyBorder="1" applyAlignment="1">
      <alignment horizontal="center" vertical="center" textRotation="90"/>
    </xf>
    <xf numFmtId="0" fontId="6" fillId="4" borderId="12" xfId="0" applyFont="1" applyFill="1"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3" fillId="0" borderId="4" xfId="0" applyFont="1" applyBorder="1" applyAlignment="1">
      <alignment horizontal="center" vertical="center" wrapText="1"/>
    </xf>
    <xf numFmtId="9" fontId="12" fillId="0" borderId="8" xfId="1" applyFont="1" applyBorder="1" applyAlignment="1">
      <alignment horizontal="center" vertical="center"/>
    </xf>
    <xf numFmtId="9" fontId="12" fillId="0" borderId="7" xfId="1" applyFont="1" applyBorder="1" applyAlignment="1">
      <alignment horizontal="center" vertical="center"/>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12" fillId="0" borderId="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4" fillId="0" borderId="4" xfId="0" applyFont="1" applyBorder="1" applyAlignment="1">
      <alignment horizontal="center" vertical="center" wrapText="1"/>
    </xf>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4" borderId="4" xfId="0" applyFont="1" applyFill="1" applyBorder="1" applyAlignment="1"/>
    <xf numFmtId="0" fontId="3" fillId="4" borderId="5" xfId="0" applyFont="1" applyFill="1" applyBorder="1" applyAlignment="1">
      <alignment horizontal="center"/>
    </xf>
    <xf numFmtId="0" fontId="3" fillId="4" borderId="9" xfId="0" applyFont="1" applyFill="1" applyBorder="1" applyAlignment="1">
      <alignment horizontal="center"/>
    </xf>
    <xf numFmtId="0" fontId="19" fillId="7" borderId="4" xfId="0" applyFont="1" applyFill="1" applyBorder="1" applyAlignment="1">
      <alignment horizontal="center" vertical="center" wrapText="1"/>
    </xf>
    <xf numFmtId="0" fontId="14" fillId="7" borderId="1" xfId="0" applyFont="1" applyFill="1" applyBorder="1" applyAlignment="1">
      <alignment horizontal="left" vertical="center"/>
    </xf>
    <xf numFmtId="0" fontId="14" fillId="7" borderId="0" xfId="0" applyFont="1" applyFill="1" applyBorder="1" applyAlignment="1">
      <alignment horizontal="left" vertical="center"/>
    </xf>
    <xf numFmtId="0" fontId="14" fillId="7" borderId="2" xfId="0" applyFont="1" applyFill="1" applyBorder="1" applyAlignment="1">
      <alignment horizontal="left" vertical="center"/>
    </xf>
    <xf numFmtId="0" fontId="14" fillId="7" borderId="14" xfId="0" applyFont="1" applyFill="1" applyBorder="1" applyAlignment="1">
      <alignment horizontal="left" vertical="center"/>
    </xf>
    <xf numFmtId="0" fontId="14" fillId="7" borderId="8" xfId="0" applyFont="1" applyFill="1" applyBorder="1" applyAlignment="1">
      <alignment horizontal="left" vertical="top"/>
    </xf>
    <xf numFmtId="0" fontId="14" fillId="7" borderId="6" xfId="0" applyFont="1" applyFill="1" applyBorder="1" applyAlignment="1">
      <alignment horizontal="left" vertical="top"/>
    </xf>
    <xf numFmtId="0" fontId="14" fillId="7" borderId="7" xfId="0" applyFont="1" applyFill="1" applyBorder="1" applyAlignment="1">
      <alignment horizontal="left" vertical="top"/>
    </xf>
    <xf numFmtId="0" fontId="14" fillId="7" borderId="4" xfId="0" applyFont="1" applyFill="1" applyBorder="1" applyAlignment="1">
      <alignment horizontal="left" vertical="center" wrapText="1"/>
    </xf>
    <xf numFmtId="0" fontId="6" fillId="4" borderId="4" xfId="0" applyFont="1" applyFill="1" applyBorder="1" applyAlignment="1">
      <alignment horizontal="left"/>
    </xf>
    <xf numFmtId="0" fontId="6" fillId="4" borderId="8"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8" fillId="5" borderId="15" xfId="0" applyFont="1" applyFill="1" applyBorder="1" applyAlignment="1">
      <alignment horizontal="left"/>
    </xf>
    <xf numFmtId="0" fontId="8" fillId="5" borderId="12" xfId="0" applyFont="1" applyFill="1" applyBorder="1" applyAlignment="1">
      <alignment horizontal="left"/>
    </xf>
    <xf numFmtId="0" fontId="8" fillId="5" borderId="11" xfId="0" applyFont="1" applyFill="1" applyBorder="1" applyAlignment="1">
      <alignment horizontal="left"/>
    </xf>
    <xf numFmtId="0" fontId="14" fillId="0" borderId="7" xfId="0" applyFont="1" applyBorder="1" applyAlignment="1">
      <alignment horizontal="left" vertical="center"/>
    </xf>
    <xf numFmtId="0" fontId="15" fillId="0" borderId="8"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4" xfId="0" applyFont="1" applyFill="1" applyBorder="1" applyAlignment="1">
      <alignment horizontal="center" vertical="center" wrapText="1"/>
    </xf>
  </cellXfs>
  <cellStyles count="4">
    <cellStyle name="Hipervínculo" xfId="3" builtinId="8"/>
    <cellStyle name="Normal" xfId="0" builtinId="0"/>
    <cellStyle name="Normal 3 3" xfId="2"/>
    <cellStyle name="Porcentaje" xfId="1" builtinId="5"/>
  </cellStyles>
  <dxfs count="3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904875</xdr:colOff>
      <xdr:row>0</xdr:row>
      <xdr:rowOff>333375</xdr:rowOff>
    </xdr:from>
    <xdr:to>
      <xdr:col>1</xdr:col>
      <xdr:colOff>904875</xdr:colOff>
      <xdr:row>3</xdr:row>
      <xdr:rowOff>57150</xdr:rowOff>
    </xdr:to>
    <xdr:pic>
      <xdr:nvPicPr>
        <xdr:cNvPr id="5" name="4 Imagen">
          <a:extLst>
            <a:ext uri="{FF2B5EF4-FFF2-40B4-BE49-F238E27FC236}">
              <a16:creationId xmlns:a16="http://schemas.microsoft.com/office/drawing/2014/main" id="{6AEE1537-E3F6-4604-BD64-5D09A77771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75" y="190500"/>
          <a:ext cx="0" cy="628650"/>
        </a:xfrm>
        <a:prstGeom prst="rect">
          <a:avLst/>
        </a:prstGeom>
        <a:noFill/>
        <a:ln>
          <a:noFill/>
        </a:ln>
      </xdr:spPr>
    </xdr:pic>
    <xdr:clientData/>
  </xdr:twoCellAnchor>
  <xdr:twoCellAnchor editAs="oneCell">
    <xdr:from>
      <xdr:col>1</xdr:col>
      <xdr:colOff>0</xdr:colOff>
      <xdr:row>0</xdr:row>
      <xdr:rowOff>0</xdr:rowOff>
    </xdr:from>
    <xdr:to>
      <xdr:col>2</xdr:col>
      <xdr:colOff>2228850</xdr:colOff>
      <xdr:row>3</xdr:row>
      <xdr:rowOff>204464</xdr:rowOff>
    </xdr:to>
    <xdr:pic>
      <xdr:nvPicPr>
        <xdr:cNvPr id="3" name="Imagen 2">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3409950" cy="1061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962025</xdr:colOff>
      <xdr:row>4</xdr:row>
      <xdr:rowOff>180975</xdr:rowOff>
    </xdr:from>
    <xdr:to>
      <xdr:col>2</xdr:col>
      <xdr:colOff>971550</xdr:colOff>
      <xdr:row>4</xdr:row>
      <xdr:rowOff>358334</xdr:rowOff>
    </xdr:to>
    <xdr:sp macro="" textlink="">
      <xdr:nvSpPr>
        <xdr:cNvPr id="6" name="4 Cuadro de texto">
          <a:extLst>
            <a:ext uri="{FF2B5EF4-FFF2-40B4-BE49-F238E27FC236}">
              <a16:creationId xmlns:a16="http://schemas.microsoft.com/office/drawing/2014/main" id="{00000000-0008-0000-0100-000004000000}"/>
            </a:ext>
          </a:extLst>
        </xdr:cNvPr>
        <xdr:cNvSpPr txBox="1"/>
      </xdr:nvSpPr>
      <xdr:spPr>
        <a:xfrm>
          <a:off x="1724025" y="1323975"/>
          <a:ext cx="1190625" cy="177359"/>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6</xdr:col>
      <xdr:colOff>219075</xdr:colOff>
      <xdr:row>4</xdr:row>
      <xdr:rowOff>142875</xdr:rowOff>
    </xdr:from>
    <xdr:to>
      <xdr:col>9</xdr:col>
      <xdr:colOff>471171</xdr:colOff>
      <xdr:row>4</xdr:row>
      <xdr:rowOff>340171</xdr:rowOff>
    </xdr:to>
    <xdr:sp macro="" textlink="">
      <xdr:nvSpPr>
        <xdr:cNvPr id="7" name="5 Cuadro de texto">
          <a:extLst>
            <a:ext uri="{FF2B5EF4-FFF2-40B4-BE49-F238E27FC236}">
              <a16:creationId xmlns:a16="http://schemas.microsoft.com/office/drawing/2014/main" id="{00000000-0008-0000-0100-000003000000}"/>
            </a:ext>
          </a:extLst>
        </xdr:cNvPr>
        <xdr:cNvSpPr txBox="1"/>
      </xdr:nvSpPr>
      <xdr:spPr>
        <a:xfrm>
          <a:off x="6791325" y="1285875"/>
          <a:ext cx="2538096" cy="19729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a:t>
          </a:r>
          <a:endParaRPr lang="es-CO" sz="1200">
            <a:effectLst/>
            <a:latin typeface="Times New Roman"/>
            <a:ea typeface="Times New Roman"/>
          </a:endParaRPr>
        </a:p>
      </xdr:txBody>
    </xdr:sp>
    <xdr:clientData/>
  </xdr:twoCellAnchor>
  <xdr:twoCellAnchor>
    <xdr:from>
      <xdr:col>1</xdr:col>
      <xdr:colOff>0</xdr:colOff>
      <xdr:row>4</xdr:row>
      <xdr:rowOff>47625</xdr:rowOff>
    </xdr:from>
    <xdr:to>
      <xdr:col>10</xdr:col>
      <xdr:colOff>9525</xdr:colOff>
      <xdr:row>4</xdr:row>
      <xdr:rowOff>47628</xdr:rowOff>
    </xdr:to>
    <xdr:cxnSp macro="">
      <xdr:nvCxnSpPr>
        <xdr:cNvPr id="8" name="1 Conector recto">
          <a:extLst>
            <a:ext uri="{FF2B5EF4-FFF2-40B4-BE49-F238E27FC236}">
              <a16:creationId xmlns:a16="http://schemas.microsoft.com/office/drawing/2014/main" id="{00000000-0008-0000-0100-000002000000}"/>
            </a:ext>
          </a:extLst>
        </xdr:cNvPr>
        <xdr:cNvCxnSpPr/>
      </xdr:nvCxnSpPr>
      <xdr:spPr>
        <a:xfrm flipV="1">
          <a:off x="762000" y="1190625"/>
          <a:ext cx="8867775" cy="3"/>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drea.montoya@idime.com.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1"/>
  <sheetViews>
    <sheetView tabSelected="1" workbookViewId="0">
      <selection activeCell="B54" sqref="B54:C54"/>
    </sheetView>
  </sheetViews>
  <sheetFormatPr baseColWidth="10" defaultRowHeight="22.5" customHeight="1" x14ac:dyDescent="0.25"/>
  <cols>
    <col min="1" max="1" width="11.42578125" style="77"/>
    <col min="2" max="2" width="17.7109375" customWidth="1"/>
    <col min="3" max="3" width="35.140625" customWidth="1"/>
  </cols>
  <sheetData>
    <row r="1" spans="1:14" ht="22.5" customHeight="1" x14ac:dyDescent="0.25">
      <c r="A1" s="1"/>
      <c r="B1" s="86"/>
      <c r="C1" s="87"/>
      <c r="D1" s="87"/>
      <c r="E1" s="87"/>
      <c r="F1" s="87"/>
      <c r="G1" s="87"/>
      <c r="H1" s="87"/>
      <c r="I1" s="87"/>
      <c r="J1" s="87"/>
      <c r="K1" s="87"/>
      <c r="L1" s="2"/>
      <c r="M1" s="3"/>
      <c r="N1" s="3"/>
    </row>
    <row r="2" spans="1:14" ht="22.5" customHeight="1" x14ac:dyDescent="0.25">
      <c r="A2" s="1"/>
      <c r="B2" s="86"/>
      <c r="C2" s="87"/>
      <c r="D2" s="88" t="s">
        <v>0</v>
      </c>
      <c r="E2" s="88"/>
      <c r="F2" s="88"/>
      <c r="G2" s="88"/>
      <c r="H2" s="88"/>
      <c r="I2" s="88"/>
      <c r="J2" s="88"/>
      <c r="K2" s="3"/>
      <c r="L2" s="3"/>
      <c r="M2" s="3"/>
      <c r="N2" s="3"/>
    </row>
    <row r="3" spans="1:14" ht="22.5" customHeight="1" x14ac:dyDescent="0.25">
      <c r="A3" s="1"/>
      <c r="B3" s="86"/>
      <c r="C3" s="87"/>
      <c r="D3" s="88"/>
      <c r="E3" s="88"/>
      <c r="F3" s="88"/>
      <c r="G3" s="88"/>
      <c r="H3" s="88"/>
      <c r="I3" s="88"/>
      <c r="J3" s="88"/>
      <c r="K3" s="3"/>
      <c r="L3" s="3"/>
      <c r="M3" s="3"/>
      <c r="N3" s="3"/>
    </row>
    <row r="4" spans="1:14" ht="22.5" customHeight="1" x14ac:dyDescent="0.25">
      <c r="A4" s="1"/>
      <c r="B4" s="86"/>
      <c r="C4" s="87"/>
      <c r="D4" s="88"/>
      <c r="E4" s="88"/>
      <c r="F4" s="88"/>
      <c r="G4" s="88"/>
      <c r="H4" s="88"/>
      <c r="I4" s="88"/>
      <c r="J4" s="88"/>
      <c r="K4" s="3"/>
      <c r="L4" s="3"/>
      <c r="M4" s="3"/>
      <c r="N4" s="3"/>
    </row>
    <row r="5" spans="1:14" ht="29.25" customHeight="1" x14ac:dyDescent="0.25">
      <c r="A5" s="1"/>
      <c r="B5" s="4"/>
      <c r="C5" s="87"/>
      <c r="D5" s="87"/>
      <c r="E5" s="87"/>
      <c r="F5" s="87"/>
      <c r="G5" s="87"/>
      <c r="H5" s="87"/>
      <c r="I5" s="87"/>
      <c r="J5" s="87"/>
      <c r="K5" s="87"/>
      <c r="L5" s="87"/>
      <c r="M5" s="3"/>
      <c r="N5" s="3"/>
    </row>
    <row r="6" spans="1:14" ht="22.5" customHeight="1" x14ac:dyDescent="0.25">
      <c r="A6" s="1"/>
      <c r="B6" s="89" t="s">
        <v>1</v>
      </c>
      <c r="C6" s="89"/>
      <c r="D6" s="89"/>
      <c r="E6" s="89"/>
      <c r="F6" s="89"/>
      <c r="G6" s="89"/>
      <c r="H6" s="89"/>
      <c r="I6" s="89"/>
      <c r="J6" s="90"/>
      <c r="K6" s="3"/>
      <c r="L6" s="3"/>
      <c r="M6" s="3"/>
      <c r="N6" s="3"/>
    </row>
    <row r="7" spans="1:14" ht="22.5" customHeight="1" x14ac:dyDescent="0.25">
      <c r="A7" s="1"/>
      <c r="B7" s="5"/>
      <c r="C7" s="106" t="s">
        <v>2</v>
      </c>
      <c r="D7" s="6" t="s">
        <v>3</v>
      </c>
      <c r="E7" s="6" t="s">
        <v>4</v>
      </c>
      <c r="F7" s="6" t="s">
        <v>4</v>
      </c>
      <c r="G7" s="7" t="s">
        <v>5</v>
      </c>
      <c r="H7" s="7" t="s">
        <v>6</v>
      </c>
      <c r="I7" s="7" t="s">
        <v>7</v>
      </c>
      <c r="J7" s="7" t="s">
        <v>8</v>
      </c>
      <c r="K7" s="3"/>
      <c r="L7" s="3"/>
      <c r="M7" s="3"/>
      <c r="N7" s="3"/>
    </row>
    <row r="8" spans="1:14" ht="22.5" customHeight="1" x14ac:dyDescent="0.25">
      <c r="A8" s="1"/>
      <c r="B8" s="5"/>
      <c r="C8" s="106"/>
      <c r="D8" s="83">
        <v>0.25</v>
      </c>
      <c r="E8" s="83">
        <v>0.25</v>
      </c>
      <c r="F8" s="83">
        <v>0.25</v>
      </c>
      <c r="G8" s="83">
        <v>0.25</v>
      </c>
      <c r="H8" s="83">
        <v>0.25</v>
      </c>
      <c r="I8" s="83">
        <v>0.25</v>
      </c>
      <c r="J8" s="7"/>
      <c r="K8" s="3"/>
      <c r="L8" s="3"/>
      <c r="M8" s="3"/>
      <c r="N8" s="3"/>
    </row>
    <row r="9" spans="1:14" ht="22.5" customHeight="1" x14ac:dyDescent="0.25">
      <c r="A9" s="1"/>
      <c r="B9" s="5"/>
      <c r="C9" s="106"/>
      <c r="D9" s="8">
        <v>0.83333333333333337</v>
      </c>
      <c r="E9" s="8">
        <v>0.83333333333333337</v>
      </c>
      <c r="F9" s="8">
        <v>0.83333333333333337</v>
      </c>
      <c r="G9" s="8">
        <v>0.83333333333333337</v>
      </c>
      <c r="H9" s="8">
        <v>0.83333333333333337</v>
      </c>
      <c r="I9" s="8">
        <v>0.83333333333333337</v>
      </c>
      <c r="J9" s="9"/>
      <c r="K9" s="3"/>
      <c r="L9" s="3"/>
      <c r="M9" s="3"/>
      <c r="N9" s="3"/>
    </row>
    <row r="10" spans="1:14" ht="22.5" customHeight="1" x14ac:dyDescent="0.25">
      <c r="A10" s="1"/>
      <c r="B10" s="5"/>
      <c r="C10" s="10" t="s">
        <v>9</v>
      </c>
      <c r="D10" s="107" t="s">
        <v>109</v>
      </c>
      <c r="E10" s="107"/>
      <c r="F10" s="107"/>
      <c r="G10" s="107"/>
      <c r="H10" s="107"/>
      <c r="I10" s="107"/>
      <c r="J10" s="107"/>
      <c r="K10" s="3"/>
      <c r="L10" s="3"/>
      <c r="M10" s="3"/>
      <c r="N10" s="3"/>
    </row>
    <row r="11" spans="1:14" ht="22.5" customHeight="1" x14ac:dyDescent="0.25">
      <c r="A11" s="1"/>
      <c r="B11" s="5"/>
      <c r="C11" s="10" t="s">
        <v>10</v>
      </c>
      <c r="D11" s="107" t="s">
        <v>142</v>
      </c>
      <c r="E11" s="107"/>
      <c r="F11" s="107"/>
      <c r="G11" s="107"/>
      <c r="H11" s="107"/>
      <c r="I11" s="107"/>
      <c r="J11" s="107"/>
      <c r="K11" s="3"/>
      <c r="L11" s="3"/>
      <c r="M11" s="3"/>
      <c r="N11" s="3"/>
    </row>
    <row r="12" spans="1:14" ht="22.5" customHeight="1" x14ac:dyDescent="0.25">
      <c r="A12" s="1"/>
      <c r="B12" s="5"/>
      <c r="C12" s="10" t="s">
        <v>11</v>
      </c>
      <c r="D12" s="108" t="s">
        <v>110</v>
      </c>
      <c r="E12" s="107"/>
      <c r="F12" s="107"/>
      <c r="G12" s="107"/>
      <c r="H12" s="107"/>
      <c r="I12" s="107"/>
      <c r="J12" s="107"/>
      <c r="K12" s="3"/>
      <c r="L12" s="3"/>
      <c r="M12" s="3"/>
      <c r="N12" s="3"/>
    </row>
    <row r="13" spans="1:14" ht="22.5" customHeight="1" x14ac:dyDescent="0.25">
      <c r="A13" s="1"/>
      <c r="B13" s="5"/>
      <c r="C13" s="10" t="s">
        <v>12</v>
      </c>
      <c r="D13" s="107">
        <v>3176993112</v>
      </c>
      <c r="E13" s="107"/>
      <c r="F13" s="107"/>
      <c r="G13" s="107"/>
      <c r="H13" s="107"/>
      <c r="I13" s="107"/>
      <c r="J13" s="107"/>
      <c r="K13" s="3"/>
      <c r="L13" s="3"/>
      <c r="M13" s="3"/>
      <c r="N13" s="3"/>
    </row>
    <row r="14" spans="1:14" ht="22.5" customHeight="1" x14ac:dyDescent="0.25">
      <c r="A14" s="1"/>
      <c r="B14" s="5"/>
      <c r="C14" s="10" t="s">
        <v>13</v>
      </c>
      <c r="D14" s="107" t="s">
        <v>111</v>
      </c>
      <c r="E14" s="107"/>
      <c r="F14" s="107"/>
      <c r="G14" s="107"/>
      <c r="H14" s="107"/>
      <c r="I14" s="107"/>
      <c r="J14" s="107"/>
      <c r="K14" s="3"/>
      <c r="L14" s="3"/>
      <c r="M14" s="3"/>
      <c r="N14" s="3"/>
    </row>
    <row r="15" spans="1:14" ht="22.5" customHeight="1" x14ac:dyDescent="0.25">
      <c r="A15" s="1"/>
      <c r="B15" s="5"/>
      <c r="C15" s="11" t="s">
        <v>14</v>
      </c>
      <c r="D15" s="97" t="s">
        <v>141</v>
      </c>
      <c r="E15" s="98"/>
      <c r="F15" s="98"/>
      <c r="G15" s="98"/>
      <c r="H15" s="98"/>
      <c r="I15" s="99"/>
      <c r="J15" s="99"/>
      <c r="K15" s="3"/>
      <c r="L15" s="3"/>
      <c r="M15" s="3"/>
      <c r="N15" s="3"/>
    </row>
    <row r="16" spans="1:14" ht="22.5" customHeight="1" x14ac:dyDescent="0.25">
      <c r="A16" s="1"/>
      <c r="B16" s="100" t="s">
        <v>15</v>
      </c>
      <c r="C16" s="100"/>
      <c r="D16" s="100"/>
      <c r="E16" s="100"/>
      <c r="F16" s="100"/>
      <c r="G16" s="100"/>
      <c r="H16" s="100"/>
      <c r="I16" s="12">
        <v>0.1</v>
      </c>
      <c r="J16" s="13">
        <f>(D20+F20)*I16/H20</f>
        <v>0.1</v>
      </c>
      <c r="K16" s="3"/>
      <c r="L16" s="3"/>
      <c r="M16" s="3"/>
      <c r="N16" s="3"/>
    </row>
    <row r="17" spans="1:14" ht="22.5" customHeight="1" x14ac:dyDescent="0.25">
      <c r="A17" s="1"/>
      <c r="B17" s="5"/>
      <c r="C17" s="14"/>
      <c r="D17" s="15" t="s">
        <v>16</v>
      </c>
      <c r="E17" s="15" t="s">
        <v>17</v>
      </c>
      <c r="F17" s="15" t="s">
        <v>18</v>
      </c>
      <c r="G17" s="15" t="s">
        <v>19</v>
      </c>
      <c r="H17" s="101" t="s">
        <v>20</v>
      </c>
      <c r="I17" s="101"/>
      <c r="J17" s="101"/>
      <c r="K17" s="3"/>
      <c r="L17" s="3"/>
      <c r="M17" s="3"/>
      <c r="N17" s="3"/>
    </row>
    <row r="18" spans="1:14" ht="22.5" customHeight="1" x14ac:dyDescent="0.25">
      <c r="A18" s="1">
        <v>1</v>
      </c>
      <c r="B18" s="102" t="s">
        <v>21</v>
      </c>
      <c r="C18" s="16" t="s">
        <v>22</v>
      </c>
      <c r="D18" s="17">
        <v>1</v>
      </c>
      <c r="E18" s="17"/>
      <c r="F18" s="17"/>
      <c r="G18" s="17"/>
      <c r="H18" s="103" t="s">
        <v>112</v>
      </c>
      <c r="I18" s="104"/>
      <c r="J18" s="105"/>
      <c r="K18" s="3"/>
      <c r="L18" s="3"/>
      <c r="M18" s="3"/>
      <c r="N18" s="3"/>
    </row>
    <row r="19" spans="1:14" ht="22.5" customHeight="1" x14ac:dyDescent="0.25">
      <c r="A19" s="1">
        <v>2</v>
      </c>
      <c r="B19" s="102"/>
      <c r="C19" s="16" t="s">
        <v>23</v>
      </c>
      <c r="D19" s="17">
        <v>1</v>
      </c>
      <c r="E19" s="17"/>
      <c r="F19" s="17"/>
      <c r="G19" s="17"/>
      <c r="H19" s="103" t="s">
        <v>143</v>
      </c>
      <c r="I19" s="104"/>
      <c r="J19" s="105"/>
      <c r="K19" s="3"/>
      <c r="L19" s="3"/>
      <c r="M19" s="3"/>
      <c r="N19" s="3"/>
    </row>
    <row r="20" spans="1:14" ht="22.5" customHeight="1" x14ac:dyDescent="0.25">
      <c r="A20" s="74"/>
      <c r="B20" s="117" t="s">
        <v>24</v>
      </c>
      <c r="C20" s="117"/>
      <c r="D20" s="18">
        <f>SUM(D18:D19)</f>
        <v>2</v>
      </c>
      <c r="E20" s="18">
        <f t="shared" ref="E20:G20" si="0">SUM(E18:E19)</f>
        <v>0</v>
      </c>
      <c r="F20" s="18">
        <f t="shared" si="0"/>
        <v>0</v>
      </c>
      <c r="G20" s="18">
        <f t="shared" si="0"/>
        <v>0</v>
      </c>
      <c r="H20" s="118">
        <f>+D20+E20+F20+G20</f>
        <v>2</v>
      </c>
      <c r="I20" s="118"/>
      <c r="J20" s="118"/>
      <c r="K20" s="19"/>
      <c r="L20" s="19"/>
      <c r="M20" s="19"/>
      <c r="N20" s="19"/>
    </row>
    <row r="21" spans="1:14" ht="27.75" customHeight="1" x14ac:dyDescent="0.25">
      <c r="A21" s="1"/>
      <c r="B21" s="119" t="s">
        <v>113</v>
      </c>
      <c r="C21" s="120"/>
      <c r="D21" s="120"/>
      <c r="E21" s="120"/>
      <c r="F21" s="120"/>
      <c r="G21" s="120"/>
      <c r="H21" s="120"/>
      <c r="I21" s="120"/>
      <c r="J21" s="121"/>
      <c r="K21" s="3"/>
      <c r="L21" s="3"/>
      <c r="M21" s="3"/>
      <c r="N21" s="3"/>
    </row>
    <row r="22" spans="1:14" ht="22.5" customHeight="1" x14ac:dyDescent="0.25">
      <c r="A22" s="1"/>
      <c r="B22" s="122" t="s">
        <v>25</v>
      </c>
      <c r="C22" s="123"/>
      <c r="D22" s="123"/>
      <c r="E22" s="123"/>
      <c r="F22" s="123"/>
      <c r="G22" s="123"/>
      <c r="H22" s="124"/>
      <c r="I22" s="20">
        <v>0.3</v>
      </c>
      <c r="J22" s="21">
        <f>(D40+F40)*I22/H40</f>
        <v>0.3</v>
      </c>
      <c r="K22" s="3"/>
      <c r="L22" s="3"/>
      <c r="M22" s="3"/>
      <c r="N22" s="3"/>
    </row>
    <row r="23" spans="1:14" ht="22.5" customHeight="1" x14ac:dyDescent="0.25">
      <c r="A23" s="1"/>
      <c r="B23" s="5"/>
      <c r="C23" s="125" t="s">
        <v>26</v>
      </c>
      <c r="D23" s="125" t="s">
        <v>16</v>
      </c>
      <c r="E23" s="125" t="s">
        <v>17</v>
      </c>
      <c r="F23" s="125" t="s">
        <v>18</v>
      </c>
      <c r="G23" s="125" t="s">
        <v>19</v>
      </c>
      <c r="H23" s="101" t="s">
        <v>20</v>
      </c>
      <c r="I23" s="101"/>
      <c r="J23" s="101"/>
      <c r="K23" s="3"/>
      <c r="L23" s="3"/>
      <c r="M23" s="3"/>
      <c r="N23" s="3"/>
    </row>
    <row r="24" spans="1:14" ht="22.5" customHeight="1" x14ac:dyDescent="0.25">
      <c r="A24" s="1"/>
      <c r="B24" s="5"/>
      <c r="C24" s="101"/>
      <c r="D24" s="101"/>
      <c r="E24" s="101"/>
      <c r="F24" s="101"/>
      <c r="G24" s="101"/>
      <c r="H24" s="22" t="s">
        <v>27</v>
      </c>
      <c r="I24" s="109" t="s">
        <v>28</v>
      </c>
      <c r="J24" s="110"/>
      <c r="K24" s="3"/>
      <c r="L24" s="3"/>
      <c r="M24" s="3"/>
      <c r="N24" s="3"/>
    </row>
    <row r="25" spans="1:14" ht="22.5" customHeight="1" x14ac:dyDescent="0.25">
      <c r="A25" s="1">
        <v>1</v>
      </c>
      <c r="B25" s="111" t="s">
        <v>29</v>
      </c>
      <c r="C25" s="84" t="s">
        <v>30</v>
      </c>
      <c r="D25" s="23">
        <v>1</v>
      </c>
      <c r="E25" s="23"/>
      <c r="F25" s="23"/>
      <c r="G25" s="23"/>
      <c r="H25" s="24">
        <v>55969</v>
      </c>
      <c r="I25" s="113"/>
      <c r="J25" s="114"/>
      <c r="K25" s="25"/>
      <c r="L25" s="3"/>
      <c r="M25" s="3"/>
      <c r="N25" s="3"/>
    </row>
    <row r="26" spans="1:14" ht="22.5" customHeight="1" x14ac:dyDescent="0.25">
      <c r="A26" s="1">
        <v>2</v>
      </c>
      <c r="B26" s="112"/>
      <c r="C26" s="84" t="s">
        <v>31</v>
      </c>
      <c r="D26" s="23">
        <v>1</v>
      </c>
      <c r="E26" s="23"/>
      <c r="F26" s="23"/>
      <c r="G26" s="23"/>
      <c r="H26" s="24">
        <v>26524</v>
      </c>
      <c r="I26" s="115">
        <f t="shared" ref="I26:I28" si="1">H26/$H$27</f>
        <v>2.5285033365109628</v>
      </c>
      <c r="J26" s="116"/>
      <c r="K26" s="25"/>
      <c r="L26" s="3"/>
      <c r="M26" s="3"/>
      <c r="N26" s="3"/>
    </row>
    <row r="27" spans="1:14" ht="22.5" customHeight="1" x14ac:dyDescent="0.25">
      <c r="A27" s="1">
        <v>3</v>
      </c>
      <c r="B27" s="112"/>
      <c r="C27" s="84" t="s">
        <v>32</v>
      </c>
      <c r="D27" s="23">
        <v>1</v>
      </c>
      <c r="E27" s="23"/>
      <c r="F27" s="23"/>
      <c r="G27" s="23"/>
      <c r="H27" s="24">
        <v>10490</v>
      </c>
      <c r="I27" s="115">
        <f t="shared" si="1"/>
        <v>1</v>
      </c>
      <c r="J27" s="116"/>
      <c r="K27" s="25"/>
      <c r="L27" s="3"/>
      <c r="M27" s="3"/>
      <c r="N27" s="3"/>
    </row>
    <row r="28" spans="1:14" ht="28.5" customHeight="1" x14ac:dyDescent="0.25">
      <c r="A28" s="1">
        <v>4</v>
      </c>
      <c r="B28" s="112"/>
      <c r="C28" s="84" t="s">
        <v>33</v>
      </c>
      <c r="D28" s="23">
        <v>1</v>
      </c>
      <c r="E28" s="23"/>
      <c r="F28" s="23"/>
      <c r="G28" s="23"/>
      <c r="H28" s="24">
        <v>110</v>
      </c>
      <c r="I28" s="115">
        <f t="shared" si="1"/>
        <v>1.0486177311725452E-2</v>
      </c>
      <c r="J28" s="116"/>
      <c r="K28" s="3"/>
      <c r="L28" s="3"/>
      <c r="M28" s="3"/>
      <c r="N28" s="3"/>
    </row>
    <row r="29" spans="1:14" ht="35.25" customHeight="1" x14ac:dyDescent="0.25">
      <c r="A29" s="1">
        <v>5</v>
      </c>
      <c r="B29" s="126" t="s">
        <v>34</v>
      </c>
      <c r="C29" s="84" t="s">
        <v>35</v>
      </c>
      <c r="D29" s="23">
        <v>1</v>
      </c>
      <c r="E29" s="23"/>
      <c r="F29" s="23"/>
      <c r="G29" s="23"/>
      <c r="H29" s="26">
        <v>20</v>
      </c>
      <c r="I29" s="128">
        <f>H29/$H$29</f>
        <v>1</v>
      </c>
      <c r="J29" s="129"/>
      <c r="K29" s="3"/>
      <c r="L29" s="3"/>
      <c r="M29" s="3"/>
      <c r="N29" s="3"/>
    </row>
    <row r="30" spans="1:14" ht="46.5" customHeight="1" x14ac:dyDescent="0.25">
      <c r="A30" s="1">
        <v>6</v>
      </c>
      <c r="B30" s="127"/>
      <c r="C30" s="84" t="s">
        <v>36</v>
      </c>
      <c r="D30" s="27">
        <v>1</v>
      </c>
      <c r="E30" s="23"/>
      <c r="F30" s="23"/>
      <c r="G30" s="23"/>
      <c r="H30" s="28">
        <v>1451</v>
      </c>
      <c r="I30" s="128">
        <f t="shared" ref="I30:I31" si="2">H30/$H$29</f>
        <v>72.55</v>
      </c>
      <c r="J30" s="129"/>
      <c r="K30" s="3"/>
      <c r="L30" s="3"/>
      <c r="M30" s="3"/>
      <c r="N30" s="3"/>
    </row>
    <row r="31" spans="1:14" ht="45.75" customHeight="1" x14ac:dyDescent="0.25">
      <c r="A31" s="1">
        <v>7</v>
      </c>
      <c r="B31" s="127"/>
      <c r="C31" s="84" t="s">
        <v>37</v>
      </c>
      <c r="D31" s="27">
        <v>1</v>
      </c>
      <c r="E31" s="23"/>
      <c r="F31" s="23"/>
      <c r="G31" s="23"/>
      <c r="H31" s="28">
        <v>104</v>
      </c>
      <c r="I31" s="128">
        <f t="shared" si="2"/>
        <v>5.2</v>
      </c>
      <c r="J31" s="129"/>
      <c r="K31" s="3"/>
      <c r="L31" s="130" t="s">
        <v>38</v>
      </c>
      <c r="M31" s="130"/>
      <c r="N31" s="3"/>
    </row>
    <row r="32" spans="1:14" ht="36" customHeight="1" x14ac:dyDescent="0.25">
      <c r="A32" s="1">
        <v>8</v>
      </c>
      <c r="B32" s="29"/>
      <c r="C32" s="84" t="s">
        <v>39</v>
      </c>
      <c r="D32" s="27">
        <v>1</v>
      </c>
      <c r="E32" s="23"/>
      <c r="F32" s="23"/>
      <c r="G32" s="23"/>
      <c r="H32" s="28">
        <v>104</v>
      </c>
      <c r="I32" s="30"/>
      <c r="J32" s="31"/>
      <c r="K32" s="3"/>
      <c r="L32" s="32"/>
      <c r="M32" s="32"/>
      <c r="N32" s="3"/>
    </row>
    <row r="33" spans="1:14" ht="51.75" customHeight="1" x14ac:dyDescent="0.25">
      <c r="A33" s="1">
        <v>9</v>
      </c>
      <c r="B33" s="29"/>
      <c r="C33" s="84" t="s">
        <v>40</v>
      </c>
      <c r="D33" s="27">
        <v>1</v>
      </c>
      <c r="E33" s="23"/>
      <c r="F33" s="23"/>
      <c r="G33" s="23"/>
      <c r="H33" s="28">
        <v>104</v>
      </c>
      <c r="I33" s="30"/>
      <c r="J33" s="31"/>
      <c r="K33" s="3"/>
      <c r="L33" s="32"/>
      <c r="M33" s="32"/>
      <c r="N33" s="3"/>
    </row>
    <row r="34" spans="1:14" ht="34.5" customHeight="1" x14ac:dyDescent="0.25">
      <c r="A34" s="1">
        <v>10</v>
      </c>
      <c r="B34" s="127" t="s">
        <v>41</v>
      </c>
      <c r="C34" s="84" t="s">
        <v>42</v>
      </c>
      <c r="D34" s="33">
        <v>1</v>
      </c>
      <c r="E34" s="34"/>
      <c r="F34" s="34"/>
      <c r="G34" s="34"/>
      <c r="H34" s="26">
        <v>1</v>
      </c>
      <c r="I34" s="128">
        <f>H34/$H$28</f>
        <v>9.0909090909090905E-3</v>
      </c>
      <c r="J34" s="129"/>
      <c r="K34" s="3"/>
      <c r="L34" s="32" t="s">
        <v>43</v>
      </c>
      <c r="M34" s="32" t="s">
        <v>44</v>
      </c>
      <c r="N34" s="3"/>
    </row>
    <row r="35" spans="1:14" ht="56.25" customHeight="1" x14ac:dyDescent="0.25">
      <c r="A35" s="1">
        <v>11</v>
      </c>
      <c r="B35" s="127"/>
      <c r="C35" s="84" t="s">
        <v>98</v>
      </c>
      <c r="D35" s="33">
        <v>1</v>
      </c>
      <c r="E35" s="34"/>
      <c r="F35" s="34"/>
      <c r="G35" s="34"/>
      <c r="H35" s="26">
        <v>236</v>
      </c>
      <c r="I35" s="128">
        <f t="shared" ref="I35:I37" si="3">H35/$H$28</f>
        <v>2.1454545454545455</v>
      </c>
      <c r="J35" s="129"/>
      <c r="K35" s="3"/>
      <c r="L35" s="35" t="s">
        <v>45</v>
      </c>
      <c r="M35" s="35" t="s">
        <v>46</v>
      </c>
      <c r="N35" s="3"/>
    </row>
    <row r="36" spans="1:14" ht="60" customHeight="1" x14ac:dyDescent="0.25">
      <c r="A36" s="1">
        <v>12</v>
      </c>
      <c r="B36" s="127"/>
      <c r="C36" s="84" t="s">
        <v>99</v>
      </c>
      <c r="D36" s="33">
        <v>1</v>
      </c>
      <c r="E36" s="34"/>
      <c r="F36" s="34"/>
      <c r="G36" s="34"/>
      <c r="H36" s="28">
        <v>0</v>
      </c>
      <c r="I36" s="128">
        <f t="shared" si="3"/>
        <v>0</v>
      </c>
      <c r="J36" s="129"/>
      <c r="K36" s="3"/>
      <c r="L36" s="35" t="s">
        <v>47</v>
      </c>
      <c r="M36" s="35" t="s">
        <v>48</v>
      </c>
      <c r="N36" s="3"/>
    </row>
    <row r="37" spans="1:14" ht="48" customHeight="1" x14ac:dyDescent="0.25">
      <c r="A37" s="1">
        <v>13</v>
      </c>
      <c r="B37" s="127"/>
      <c r="C37" s="84" t="s">
        <v>49</v>
      </c>
      <c r="D37" s="36">
        <v>1</v>
      </c>
      <c r="E37" s="34"/>
      <c r="F37" s="34"/>
      <c r="G37" s="34"/>
      <c r="H37" s="28">
        <v>66</v>
      </c>
      <c r="I37" s="128">
        <f t="shared" si="3"/>
        <v>0.6</v>
      </c>
      <c r="J37" s="129"/>
      <c r="K37" s="3"/>
      <c r="L37" s="35" t="s">
        <v>50</v>
      </c>
      <c r="M37" s="35" t="s">
        <v>51</v>
      </c>
      <c r="N37" s="3"/>
    </row>
    <row r="38" spans="1:14" ht="39" customHeight="1" x14ac:dyDescent="0.25">
      <c r="A38" s="1">
        <v>14</v>
      </c>
      <c r="B38" s="127"/>
      <c r="C38" s="85" t="s">
        <v>52</v>
      </c>
      <c r="D38" s="23">
        <v>1</v>
      </c>
      <c r="E38" s="23"/>
      <c r="F38" s="23"/>
      <c r="G38" s="23"/>
      <c r="H38" s="26">
        <v>0</v>
      </c>
      <c r="I38" s="115">
        <f>H38/$H$30</f>
        <v>0</v>
      </c>
      <c r="J38" s="116"/>
      <c r="K38" s="3"/>
      <c r="L38" s="35" t="s">
        <v>53</v>
      </c>
      <c r="M38" s="35" t="s">
        <v>54</v>
      </c>
      <c r="N38" s="3"/>
    </row>
    <row r="39" spans="1:14" ht="52.5" customHeight="1" x14ac:dyDescent="0.25">
      <c r="A39" s="1">
        <v>15</v>
      </c>
      <c r="B39" s="131"/>
      <c r="C39" s="84" t="s">
        <v>55</v>
      </c>
      <c r="D39" s="37">
        <v>1</v>
      </c>
      <c r="E39" s="37"/>
      <c r="F39" s="37"/>
      <c r="G39" s="37"/>
      <c r="H39" s="17">
        <v>0</v>
      </c>
      <c r="I39" s="136" t="e">
        <f>H39/H38</f>
        <v>#DIV/0!</v>
      </c>
      <c r="J39" s="137"/>
      <c r="K39" s="3"/>
      <c r="L39" s="3"/>
      <c r="M39" s="3"/>
      <c r="N39" s="3"/>
    </row>
    <row r="40" spans="1:14" ht="22.5" customHeight="1" x14ac:dyDescent="0.25">
      <c r="A40" s="74"/>
      <c r="B40" s="117" t="s">
        <v>56</v>
      </c>
      <c r="C40" s="117"/>
      <c r="D40" s="38">
        <f>SUM(D25:D39)</f>
        <v>15</v>
      </c>
      <c r="E40" s="38">
        <f>SUM(E25:E39)</f>
        <v>0</v>
      </c>
      <c r="F40" s="38">
        <f>SUM(F25:F39)</f>
        <v>0</v>
      </c>
      <c r="G40" s="38">
        <f>SUM(G25:G39)</f>
        <v>0</v>
      </c>
      <c r="H40" s="117">
        <f>+D40+E40+F40+G40</f>
        <v>15</v>
      </c>
      <c r="I40" s="117"/>
      <c r="J40" s="117"/>
      <c r="K40" s="39"/>
      <c r="L40" s="19"/>
      <c r="M40" s="19"/>
      <c r="N40" s="19"/>
    </row>
    <row r="41" spans="1:14" ht="22.5" customHeight="1" x14ac:dyDescent="0.25">
      <c r="A41" s="1"/>
      <c r="B41" s="119" t="s">
        <v>113</v>
      </c>
      <c r="C41" s="120"/>
      <c r="D41" s="120"/>
      <c r="E41" s="120"/>
      <c r="F41" s="120"/>
      <c r="G41" s="120"/>
      <c r="H41" s="120"/>
      <c r="I41" s="120"/>
      <c r="J41" s="121"/>
      <c r="K41" s="138"/>
      <c r="L41" s="139"/>
      <c r="M41" s="139"/>
      <c r="N41" s="139"/>
    </row>
    <row r="42" spans="1:14" ht="22.5" customHeight="1" x14ac:dyDescent="0.25">
      <c r="A42" s="1"/>
      <c r="B42" s="132" t="s">
        <v>57</v>
      </c>
      <c r="C42" s="132"/>
      <c r="D42" s="132"/>
      <c r="E42" s="132"/>
      <c r="F42" s="132"/>
      <c r="G42" s="132"/>
      <c r="H42" s="132"/>
      <c r="I42" s="20">
        <v>0.05</v>
      </c>
      <c r="J42" s="21">
        <f>(D49+F49)*I42/H49</f>
        <v>0.05</v>
      </c>
      <c r="K42" s="133"/>
      <c r="L42" s="134"/>
      <c r="M42" s="134"/>
      <c r="N42" s="134"/>
    </row>
    <row r="43" spans="1:14" ht="22.5" customHeight="1" x14ac:dyDescent="0.25">
      <c r="A43" s="1"/>
      <c r="B43" s="40"/>
      <c r="C43" s="14"/>
      <c r="D43" s="15" t="s">
        <v>16</v>
      </c>
      <c r="E43" s="15" t="s">
        <v>17</v>
      </c>
      <c r="F43" s="15" t="s">
        <v>18</v>
      </c>
      <c r="G43" s="15" t="s">
        <v>19</v>
      </c>
      <c r="H43" s="101" t="s">
        <v>20</v>
      </c>
      <c r="I43" s="101"/>
      <c r="J43" s="101"/>
      <c r="K43" s="3"/>
      <c r="L43" s="3"/>
      <c r="M43" s="3"/>
      <c r="N43" s="3"/>
    </row>
    <row r="44" spans="1:14" ht="53.25" customHeight="1" x14ac:dyDescent="0.25">
      <c r="A44" s="1">
        <v>1</v>
      </c>
      <c r="B44" s="40"/>
      <c r="C44" s="41" t="s">
        <v>58</v>
      </c>
      <c r="D44" s="17">
        <v>1</v>
      </c>
      <c r="E44" s="17"/>
      <c r="F44" s="17"/>
      <c r="G44" s="17"/>
      <c r="H44" s="135" t="s">
        <v>114</v>
      </c>
      <c r="I44" s="135"/>
      <c r="J44" s="135"/>
      <c r="K44" s="133"/>
      <c r="L44" s="134"/>
      <c r="M44" s="134"/>
      <c r="N44" s="134"/>
    </row>
    <row r="45" spans="1:14" ht="59.25" customHeight="1" x14ac:dyDescent="0.25">
      <c r="A45" s="1">
        <v>2</v>
      </c>
      <c r="B45" s="42"/>
      <c r="C45" s="41" t="s">
        <v>59</v>
      </c>
      <c r="D45" s="17">
        <v>1</v>
      </c>
      <c r="E45" s="17"/>
      <c r="F45" s="17"/>
      <c r="G45" s="17"/>
      <c r="H45" s="135" t="s">
        <v>114</v>
      </c>
      <c r="I45" s="135"/>
      <c r="J45" s="135"/>
      <c r="K45" s="43"/>
      <c r="L45" s="3"/>
      <c r="M45" s="3"/>
      <c r="N45" s="3"/>
    </row>
    <row r="46" spans="1:14" ht="60.75" customHeight="1" x14ac:dyDescent="0.25">
      <c r="A46" s="1">
        <v>3</v>
      </c>
      <c r="B46" s="44"/>
      <c r="C46" s="45" t="s">
        <v>100</v>
      </c>
      <c r="D46" s="17">
        <v>1</v>
      </c>
      <c r="E46" s="17"/>
      <c r="F46" s="17"/>
      <c r="G46" s="17"/>
      <c r="H46" s="135" t="s">
        <v>115</v>
      </c>
      <c r="I46" s="135"/>
      <c r="J46" s="135"/>
      <c r="K46" s="43"/>
      <c r="L46" s="3"/>
      <c r="M46" s="3"/>
      <c r="N46" s="3"/>
    </row>
    <row r="47" spans="1:14" ht="69.75" customHeight="1" x14ac:dyDescent="0.25">
      <c r="A47" s="1">
        <v>4</v>
      </c>
      <c r="B47" s="44"/>
      <c r="C47" s="41" t="s">
        <v>60</v>
      </c>
      <c r="D47" s="17">
        <v>1</v>
      </c>
      <c r="E47" s="17"/>
      <c r="F47" s="17"/>
      <c r="G47" s="17"/>
      <c r="H47" s="135" t="s">
        <v>117</v>
      </c>
      <c r="I47" s="135"/>
      <c r="J47" s="135"/>
      <c r="K47" s="43"/>
      <c r="L47" s="3"/>
      <c r="M47" s="3"/>
      <c r="N47" s="3"/>
    </row>
    <row r="48" spans="1:14" ht="78" customHeight="1" x14ac:dyDescent="0.25">
      <c r="A48" s="1">
        <v>5</v>
      </c>
      <c r="B48" s="44"/>
      <c r="C48" s="41" t="s">
        <v>61</v>
      </c>
      <c r="D48" s="17">
        <v>1</v>
      </c>
      <c r="E48" s="17"/>
      <c r="F48" s="17"/>
      <c r="G48" s="17"/>
      <c r="H48" s="146" t="s">
        <v>118</v>
      </c>
      <c r="I48" s="146"/>
      <c r="J48" s="146"/>
      <c r="K48" s="43"/>
      <c r="L48" s="3"/>
      <c r="M48" s="3"/>
      <c r="N48" s="3"/>
    </row>
    <row r="49" spans="1:14" ht="22.5" customHeight="1" x14ac:dyDescent="0.25">
      <c r="A49" s="74"/>
      <c r="B49" s="147" t="s">
        <v>62</v>
      </c>
      <c r="C49" s="147"/>
      <c r="D49" s="46">
        <f>SUM(D44:D48)</f>
        <v>5</v>
      </c>
      <c r="E49" s="46">
        <f t="shared" ref="E49:G49" si="4">SUM(E44:E48)</f>
        <v>0</v>
      </c>
      <c r="F49" s="46">
        <f t="shared" si="4"/>
        <v>0</v>
      </c>
      <c r="G49" s="46">
        <f t="shared" si="4"/>
        <v>0</v>
      </c>
      <c r="H49" s="148">
        <f>SUM(D49:G49)</f>
        <v>5</v>
      </c>
      <c r="I49" s="148"/>
      <c r="J49" s="149"/>
      <c r="K49" s="133"/>
      <c r="L49" s="134"/>
      <c r="M49" s="134"/>
      <c r="N49" s="134"/>
    </row>
    <row r="50" spans="1:14" ht="30.75" customHeight="1" x14ac:dyDescent="0.25">
      <c r="A50" s="1"/>
      <c r="B50" s="119" t="s">
        <v>116</v>
      </c>
      <c r="C50" s="140"/>
      <c r="D50" s="140"/>
      <c r="E50" s="140"/>
      <c r="F50" s="140"/>
      <c r="G50" s="140"/>
      <c r="H50" s="140"/>
      <c r="I50" s="140"/>
      <c r="J50" s="141"/>
      <c r="K50" s="142"/>
      <c r="L50" s="143"/>
      <c r="M50" s="143"/>
      <c r="N50" s="3"/>
    </row>
    <row r="51" spans="1:14" ht="22.5" customHeight="1" x14ac:dyDescent="0.25">
      <c r="A51" s="1"/>
      <c r="B51" s="14" t="s">
        <v>63</v>
      </c>
      <c r="C51" s="81"/>
      <c r="D51" s="79"/>
      <c r="E51" s="79"/>
      <c r="F51" s="79"/>
      <c r="G51" s="79"/>
      <c r="H51" s="95">
        <v>0.05</v>
      </c>
      <c r="I51" s="96"/>
      <c r="J51" s="82">
        <f>+(D56+F56)*H51/H56</f>
        <v>0.05</v>
      </c>
      <c r="K51" s="80"/>
      <c r="L51" s="47"/>
      <c r="M51" s="47"/>
      <c r="N51" s="3"/>
    </row>
    <row r="52" spans="1:14" ht="22.5" customHeight="1" x14ac:dyDescent="0.25">
      <c r="A52" s="1"/>
      <c r="D52" s="48" t="s">
        <v>16</v>
      </c>
      <c r="E52" s="48" t="s">
        <v>17</v>
      </c>
      <c r="F52" s="48" t="s">
        <v>18</v>
      </c>
      <c r="G52" s="48" t="s">
        <v>19</v>
      </c>
      <c r="H52" s="101" t="s">
        <v>20</v>
      </c>
      <c r="I52" s="101"/>
      <c r="J52" s="101"/>
      <c r="K52" s="43"/>
      <c r="L52" s="3"/>
      <c r="M52" s="3"/>
      <c r="N52" s="3"/>
    </row>
    <row r="53" spans="1:14" s="51" customFormat="1" ht="22.5" customHeight="1" x14ac:dyDescent="0.25">
      <c r="A53" s="75">
        <v>1</v>
      </c>
      <c r="B53" s="144" t="s">
        <v>64</v>
      </c>
      <c r="C53" s="145"/>
      <c r="D53" s="78">
        <v>1</v>
      </c>
      <c r="E53" s="78"/>
      <c r="F53" s="78"/>
      <c r="G53" s="78"/>
      <c r="H53" s="91" t="s">
        <v>119</v>
      </c>
      <c r="I53" s="92"/>
      <c r="J53" s="93"/>
      <c r="K53" s="49"/>
      <c r="L53" s="50"/>
      <c r="M53" s="50"/>
      <c r="N53" s="50"/>
    </row>
    <row r="54" spans="1:14" s="51" customFormat="1" ht="22.5" customHeight="1" x14ac:dyDescent="0.25">
      <c r="A54" s="75">
        <v>2</v>
      </c>
      <c r="B54" s="173" t="s">
        <v>101</v>
      </c>
      <c r="C54" s="173"/>
      <c r="D54" s="78">
        <v>1</v>
      </c>
      <c r="E54" s="78"/>
      <c r="F54" s="78"/>
      <c r="G54" s="78"/>
      <c r="H54" s="170">
        <v>252</v>
      </c>
      <c r="I54" s="171"/>
      <c r="J54" s="172"/>
      <c r="K54" s="49"/>
      <c r="L54" s="50"/>
      <c r="M54" s="50"/>
      <c r="N54" s="50"/>
    </row>
    <row r="55" spans="1:14" ht="22.5" customHeight="1" x14ac:dyDescent="0.25">
      <c r="A55" s="1"/>
      <c r="B55" s="154" t="s">
        <v>65</v>
      </c>
      <c r="C55" s="155"/>
      <c r="D55" s="48" t="s">
        <v>16</v>
      </c>
      <c r="E55" s="48" t="s">
        <v>17</v>
      </c>
      <c r="F55" s="48" t="s">
        <v>18</v>
      </c>
      <c r="G55" s="48" t="s">
        <v>19</v>
      </c>
      <c r="H55" s="52"/>
      <c r="I55" s="53"/>
      <c r="J55" s="54"/>
      <c r="K55" s="3"/>
      <c r="L55" s="3"/>
      <c r="M55" s="3"/>
      <c r="N55" s="3"/>
    </row>
    <row r="56" spans="1:14" ht="22.5" customHeight="1" x14ac:dyDescent="0.25">
      <c r="A56" s="76"/>
      <c r="B56" s="156"/>
      <c r="C56" s="157"/>
      <c r="D56" s="55">
        <f>+D54+D53</f>
        <v>2</v>
      </c>
      <c r="E56" s="55">
        <f t="shared" ref="E56:G56" si="5">+E54+E53</f>
        <v>0</v>
      </c>
      <c r="F56" s="55">
        <f t="shared" si="5"/>
        <v>0</v>
      </c>
      <c r="G56" s="55">
        <f t="shared" si="5"/>
        <v>0</v>
      </c>
      <c r="H56" s="158">
        <f>+D56+E56+F56+G56</f>
        <v>2</v>
      </c>
      <c r="I56" s="159"/>
      <c r="J56" s="160"/>
      <c r="K56" s="56"/>
      <c r="L56" s="56"/>
      <c r="M56" s="56"/>
      <c r="N56" s="56"/>
    </row>
    <row r="57" spans="1:14" ht="22.5" customHeight="1" x14ac:dyDescent="0.25">
      <c r="A57" s="1"/>
      <c r="B57" s="119" t="s">
        <v>120</v>
      </c>
      <c r="C57" s="140"/>
      <c r="D57" s="140"/>
      <c r="E57" s="140"/>
      <c r="F57" s="140"/>
      <c r="G57" s="140"/>
      <c r="H57" s="140"/>
      <c r="I57" s="140"/>
      <c r="J57" s="141"/>
      <c r="K57" s="3"/>
      <c r="L57" s="3"/>
      <c r="M57" s="3"/>
      <c r="N57" s="3"/>
    </row>
    <row r="58" spans="1:14" ht="22.5" customHeight="1" x14ac:dyDescent="0.25">
      <c r="A58" s="1"/>
      <c r="B58" s="132" t="s">
        <v>66</v>
      </c>
      <c r="C58" s="132"/>
      <c r="D58" s="132"/>
      <c r="E58" s="132"/>
      <c r="F58" s="132"/>
      <c r="G58" s="132"/>
      <c r="H58" s="132"/>
      <c r="I58" s="20">
        <v>0.05</v>
      </c>
      <c r="J58" s="21">
        <f>(D61+F61)*I58/H61</f>
        <v>0.05</v>
      </c>
      <c r="K58" s="3"/>
      <c r="L58" s="3"/>
      <c r="M58" s="3"/>
      <c r="N58" s="3"/>
    </row>
    <row r="59" spans="1:14" ht="22.5" customHeight="1" x14ac:dyDescent="0.25">
      <c r="A59" s="1"/>
      <c r="B59" s="48"/>
      <c r="C59" s="57" t="s">
        <v>67</v>
      </c>
      <c r="D59" s="57" t="s">
        <v>16</v>
      </c>
      <c r="E59" s="57" t="s">
        <v>17</v>
      </c>
      <c r="F59" s="57" t="s">
        <v>18</v>
      </c>
      <c r="G59" s="57" t="s">
        <v>19</v>
      </c>
      <c r="H59" s="101" t="s">
        <v>20</v>
      </c>
      <c r="I59" s="101"/>
      <c r="J59" s="101"/>
      <c r="K59" s="3"/>
      <c r="L59" s="3"/>
      <c r="M59" s="3"/>
      <c r="N59" s="3"/>
    </row>
    <row r="60" spans="1:14" ht="79.5" customHeight="1" x14ac:dyDescent="0.25">
      <c r="A60" s="1">
        <v>1</v>
      </c>
      <c r="B60" s="40"/>
      <c r="C60" s="58" t="s">
        <v>102</v>
      </c>
      <c r="D60" s="17">
        <v>1</v>
      </c>
      <c r="E60" s="17"/>
      <c r="F60" s="17"/>
      <c r="G60" s="17"/>
      <c r="H60" s="94" t="s">
        <v>121</v>
      </c>
      <c r="I60" s="94"/>
      <c r="J60" s="94"/>
      <c r="K60" s="3"/>
      <c r="L60" s="3"/>
      <c r="M60" s="3"/>
      <c r="N60" s="3"/>
    </row>
    <row r="61" spans="1:14" ht="22.5" customHeight="1" x14ac:dyDescent="0.25">
      <c r="A61" s="74"/>
      <c r="B61" s="147" t="s">
        <v>68</v>
      </c>
      <c r="C61" s="147"/>
      <c r="D61" s="59">
        <f>SUM(D60:D60)</f>
        <v>1</v>
      </c>
      <c r="E61" s="59">
        <f>SUM(E60:E60)</f>
        <v>0</v>
      </c>
      <c r="F61" s="59">
        <f>SUM(F60:F60)</f>
        <v>0</v>
      </c>
      <c r="G61" s="59">
        <f>SUM(G60:G60)</f>
        <v>0</v>
      </c>
      <c r="H61" s="118">
        <f>+D61+E61+F61+G61</f>
        <v>1</v>
      </c>
      <c r="I61" s="118"/>
      <c r="J61" s="118"/>
      <c r="K61" s="19"/>
      <c r="L61" s="19"/>
      <c r="M61" s="19"/>
      <c r="N61" s="19"/>
    </row>
    <row r="62" spans="1:14" ht="22.5" customHeight="1" x14ac:dyDescent="0.25">
      <c r="A62" s="1"/>
      <c r="B62" s="119" t="s">
        <v>122</v>
      </c>
      <c r="C62" s="140"/>
      <c r="D62" s="140"/>
      <c r="E62" s="140"/>
      <c r="F62" s="140"/>
      <c r="G62" s="140"/>
      <c r="H62" s="140"/>
      <c r="I62" s="140"/>
      <c r="J62" s="141"/>
      <c r="K62" s="3"/>
      <c r="L62" s="3"/>
      <c r="M62" s="3"/>
      <c r="N62" s="3"/>
    </row>
    <row r="63" spans="1:14" ht="22.5" customHeight="1" x14ac:dyDescent="0.25">
      <c r="A63" s="1"/>
      <c r="B63" s="150" t="s">
        <v>69</v>
      </c>
      <c r="C63" s="150"/>
      <c r="D63" s="150"/>
      <c r="E63" s="150"/>
      <c r="F63" s="150"/>
      <c r="G63" s="150"/>
      <c r="H63" s="150"/>
      <c r="I63" s="60">
        <v>0.05</v>
      </c>
      <c r="J63" s="60">
        <f>(D66+F66)*I63/H66</f>
        <v>0.05</v>
      </c>
      <c r="K63" s="3"/>
      <c r="L63" s="3"/>
      <c r="M63" s="3"/>
      <c r="N63" s="3"/>
    </row>
    <row r="64" spans="1:14" ht="22.5" customHeight="1" x14ac:dyDescent="0.25">
      <c r="A64" s="1"/>
      <c r="B64" s="151"/>
      <c r="C64" s="10"/>
      <c r="D64" s="22" t="s">
        <v>16</v>
      </c>
      <c r="E64" s="22" t="s">
        <v>17</v>
      </c>
      <c r="F64" s="22" t="s">
        <v>18</v>
      </c>
      <c r="G64" s="22" t="s">
        <v>19</v>
      </c>
      <c r="H64" s="101" t="s">
        <v>20</v>
      </c>
      <c r="I64" s="101"/>
      <c r="J64" s="101"/>
      <c r="K64" s="3"/>
      <c r="L64" s="3"/>
      <c r="M64" s="3"/>
      <c r="N64" s="3"/>
    </row>
    <row r="65" spans="1:14" ht="49.5" customHeight="1" x14ac:dyDescent="0.25">
      <c r="A65" s="1">
        <v>1</v>
      </c>
      <c r="B65" s="152"/>
      <c r="C65" s="61" t="s">
        <v>70</v>
      </c>
      <c r="D65" s="62">
        <v>1</v>
      </c>
      <c r="E65" s="62"/>
      <c r="F65" s="62"/>
      <c r="G65" s="62"/>
      <c r="H65" s="153" t="s">
        <v>123</v>
      </c>
      <c r="I65" s="153"/>
      <c r="J65" s="153"/>
      <c r="K65" s="3"/>
      <c r="L65" s="3"/>
      <c r="M65" s="3"/>
      <c r="N65" s="3"/>
    </row>
    <row r="66" spans="1:14" ht="22.5" customHeight="1" x14ac:dyDescent="0.25">
      <c r="A66" s="74"/>
      <c r="B66" s="117" t="s">
        <v>71</v>
      </c>
      <c r="C66" s="117"/>
      <c r="D66" s="63">
        <f>SUM(D65:D65)</f>
        <v>1</v>
      </c>
      <c r="E66" s="63">
        <f>SUM(E65:E65)</f>
        <v>0</v>
      </c>
      <c r="F66" s="63">
        <f>SUM(F65:F65)</f>
        <v>0</v>
      </c>
      <c r="G66" s="63">
        <f>SUM(G65:G65)</f>
        <v>0</v>
      </c>
      <c r="H66" s="161">
        <f>+D66+E66+F66+G66</f>
        <v>1</v>
      </c>
      <c r="I66" s="161"/>
      <c r="J66" s="161"/>
      <c r="K66" s="19"/>
      <c r="L66" s="19"/>
      <c r="M66" s="19"/>
      <c r="N66" s="19"/>
    </row>
    <row r="67" spans="1:14" ht="50.25" customHeight="1" x14ac:dyDescent="0.25">
      <c r="A67" s="1"/>
      <c r="B67" s="119" t="s">
        <v>124</v>
      </c>
      <c r="C67" s="140"/>
      <c r="D67" s="140"/>
      <c r="E67" s="140"/>
      <c r="F67" s="140"/>
      <c r="G67" s="140"/>
      <c r="H67" s="140"/>
      <c r="I67" s="140"/>
      <c r="J67" s="141"/>
      <c r="K67" s="3"/>
      <c r="L67" s="3"/>
      <c r="M67" s="3"/>
      <c r="N67" s="3"/>
    </row>
    <row r="68" spans="1:14" ht="22.5" customHeight="1" x14ac:dyDescent="0.25">
      <c r="A68" s="1"/>
      <c r="B68" s="162" t="s">
        <v>72</v>
      </c>
      <c r="C68" s="162"/>
      <c r="D68" s="162"/>
      <c r="E68" s="162"/>
      <c r="F68" s="162"/>
      <c r="G68" s="162"/>
      <c r="H68" s="162"/>
      <c r="I68" s="60">
        <v>0.1</v>
      </c>
      <c r="J68" s="60">
        <f>(D73+F73)*I68/H73</f>
        <v>0.10000000000000002</v>
      </c>
      <c r="K68" s="3"/>
      <c r="L68" s="3"/>
      <c r="M68" s="3"/>
      <c r="N68" s="3"/>
    </row>
    <row r="69" spans="1:14" ht="22.5" customHeight="1" x14ac:dyDescent="0.25">
      <c r="A69" s="1"/>
      <c r="B69" s="64"/>
      <c r="C69" s="10"/>
      <c r="D69" s="22" t="s">
        <v>16</v>
      </c>
      <c r="E69" s="22" t="s">
        <v>17</v>
      </c>
      <c r="F69" s="22" t="s">
        <v>18</v>
      </c>
      <c r="G69" s="22" t="s">
        <v>19</v>
      </c>
      <c r="H69" s="101" t="s">
        <v>20</v>
      </c>
      <c r="I69" s="101"/>
      <c r="J69" s="101"/>
      <c r="K69" s="3"/>
      <c r="L69" s="3"/>
      <c r="M69" s="3"/>
      <c r="N69" s="3"/>
    </row>
    <row r="70" spans="1:14" ht="30" customHeight="1" x14ac:dyDescent="0.25">
      <c r="A70" s="1">
        <v>1</v>
      </c>
      <c r="B70" s="64"/>
      <c r="C70" s="16" t="s">
        <v>73</v>
      </c>
      <c r="D70" s="17">
        <v>1</v>
      </c>
      <c r="E70" s="17"/>
      <c r="F70" s="17"/>
      <c r="G70" s="17"/>
      <c r="H70" s="94" t="s">
        <v>125</v>
      </c>
      <c r="I70" s="94"/>
      <c r="J70" s="94"/>
      <c r="K70" s="3"/>
      <c r="L70" s="3"/>
      <c r="M70" s="3"/>
      <c r="N70" s="3"/>
    </row>
    <row r="71" spans="1:14" ht="67.5" customHeight="1" x14ac:dyDescent="0.25">
      <c r="A71" s="1">
        <v>2</v>
      </c>
      <c r="B71" s="64"/>
      <c r="C71" s="16" t="s">
        <v>103</v>
      </c>
      <c r="D71" s="17">
        <v>1</v>
      </c>
      <c r="E71" s="17"/>
      <c r="F71" s="17"/>
      <c r="G71" s="17"/>
      <c r="H71" s="94" t="s">
        <v>127</v>
      </c>
      <c r="I71" s="94"/>
      <c r="J71" s="94"/>
      <c r="K71" s="3"/>
      <c r="L71" s="3"/>
      <c r="M71" s="3"/>
      <c r="N71" s="3"/>
    </row>
    <row r="72" spans="1:14" ht="59.25" customHeight="1" x14ac:dyDescent="0.25">
      <c r="A72" s="1">
        <v>3</v>
      </c>
      <c r="B72" s="64"/>
      <c r="C72" s="61" t="s">
        <v>74</v>
      </c>
      <c r="D72" s="17">
        <v>1</v>
      </c>
      <c r="E72" s="17"/>
      <c r="F72" s="17"/>
      <c r="G72" s="17"/>
      <c r="H72" s="94" t="s">
        <v>144</v>
      </c>
      <c r="I72" s="94"/>
      <c r="J72" s="94"/>
      <c r="K72" s="3"/>
      <c r="L72" s="3"/>
      <c r="M72" s="3"/>
      <c r="N72" s="3"/>
    </row>
    <row r="73" spans="1:14" ht="22.5" customHeight="1" x14ac:dyDescent="0.25">
      <c r="A73" s="74"/>
      <c r="B73" s="117" t="s">
        <v>75</v>
      </c>
      <c r="C73" s="117"/>
      <c r="D73" s="59">
        <f>SUM(D70:D72)</f>
        <v>3</v>
      </c>
      <c r="E73" s="59">
        <f>SUM(E70:E72)</f>
        <v>0</v>
      </c>
      <c r="F73" s="59">
        <f>SUM(F70:F72)</f>
        <v>0</v>
      </c>
      <c r="G73" s="59">
        <f>SUM(G70:G72)</f>
        <v>0</v>
      </c>
      <c r="H73" s="118">
        <f>+D73+E73+F73+G73</f>
        <v>3</v>
      </c>
      <c r="I73" s="118"/>
      <c r="J73" s="118"/>
      <c r="K73" s="19"/>
      <c r="L73" s="19"/>
      <c r="M73" s="19"/>
      <c r="N73" s="19"/>
    </row>
    <row r="74" spans="1:14" ht="28.5" customHeight="1" x14ac:dyDescent="0.25">
      <c r="A74" s="1"/>
      <c r="B74" s="119" t="s">
        <v>126</v>
      </c>
      <c r="C74" s="140"/>
      <c r="D74" s="140"/>
      <c r="E74" s="140"/>
      <c r="F74" s="140"/>
      <c r="G74" s="140"/>
      <c r="H74" s="140"/>
      <c r="I74" s="140"/>
      <c r="J74" s="141"/>
      <c r="K74" s="3"/>
      <c r="L74" s="3"/>
      <c r="M74" s="3"/>
      <c r="N74" s="3"/>
    </row>
    <row r="75" spans="1:14" ht="22.5" customHeight="1" x14ac:dyDescent="0.25">
      <c r="A75" s="1"/>
      <c r="B75" s="132" t="s">
        <v>76</v>
      </c>
      <c r="C75" s="132"/>
      <c r="D75" s="132"/>
      <c r="E75" s="132"/>
      <c r="F75" s="132"/>
      <c r="G75" s="132"/>
      <c r="H75" s="132"/>
      <c r="I75" s="20">
        <v>0.1</v>
      </c>
      <c r="J75" s="21">
        <f>(D81+F81)*I75/H81</f>
        <v>0.1</v>
      </c>
      <c r="K75" s="3"/>
      <c r="L75" s="3"/>
      <c r="M75" s="3"/>
      <c r="N75" s="3"/>
    </row>
    <row r="76" spans="1:14" ht="22.5" customHeight="1" x14ac:dyDescent="0.25">
      <c r="A76" s="1"/>
      <c r="B76" s="40"/>
      <c r="C76" s="14"/>
      <c r="D76" s="15" t="s">
        <v>16</v>
      </c>
      <c r="E76" s="15" t="s">
        <v>17</v>
      </c>
      <c r="F76" s="15" t="s">
        <v>18</v>
      </c>
      <c r="G76" s="15" t="s">
        <v>19</v>
      </c>
      <c r="H76" s="101" t="s">
        <v>20</v>
      </c>
      <c r="I76" s="101"/>
      <c r="J76" s="101"/>
      <c r="K76" s="3"/>
      <c r="L76" s="3"/>
      <c r="M76" s="3"/>
      <c r="N76" s="3"/>
    </row>
    <row r="77" spans="1:14" ht="56.25" customHeight="1" x14ac:dyDescent="0.25">
      <c r="A77" s="1">
        <v>1</v>
      </c>
      <c r="B77" s="40"/>
      <c r="C77" s="65" t="s">
        <v>77</v>
      </c>
      <c r="D77" s="17">
        <v>1</v>
      </c>
      <c r="E77" s="17"/>
      <c r="F77" s="17"/>
      <c r="G77" s="17"/>
      <c r="H77" s="103" t="s">
        <v>128</v>
      </c>
      <c r="I77" s="104"/>
      <c r="J77" s="105"/>
      <c r="K77" s="3"/>
      <c r="L77" s="3"/>
      <c r="M77" s="3"/>
      <c r="N77" s="3"/>
    </row>
    <row r="78" spans="1:14" ht="57" customHeight="1" x14ac:dyDescent="0.25">
      <c r="A78" s="1">
        <v>2</v>
      </c>
      <c r="B78" s="40"/>
      <c r="C78" s="65" t="s">
        <v>104</v>
      </c>
      <c r="D78" s="17">
        <v>1</v>
      </c>
      <c r="E78" s="17"/>
      <c r="F78" s="17"/>
      <c r="G78" s="17"/>
      <c r="H78" s="103" t="s">
        <v>129</v>
      </c>
      <c r="I78" s="104"/>
      <c r="J78" s="105"/>
      <c r="K78" s="3"/>
      <c r="L78" s="3"/>
      <c r="M78" s="3"/>
      <c r="N78" s="3"/>
    </row>
    <row r="79" spans="1:14" ht="32.25" customHeight="1" x14ac:dyDescent="0.25">
      <c r="A79" s="1">
        <v>3</v>
      </c>
      <c r="B79" s="40"/>
      <c r="C79" s="65" t="s">
        <v>105</v>
      </c>
      <c r="D79" s="17">
        <v>1</v>
      </c>
      <c r="E79" s="17"/>
      <c r="F79" s="17"/>
      <c r="G79" s="17"/>
      <c r="H79" s="103" t="s">
        <v>130</v>
      </c>
      <c r="I79" s="104"/>
      <c r="J79" s="105"/>
      <c r="K79" s="3"/>
      <c r="L79" s="3"/>
      <c r="M79" s="3"/>
      <c r="N79" s="3"/>
    </row>
    <row r="80" spans="1:14" ht="32.25" customHeight="1" x14ac:dyDescent="0.25">
      <c r="A80" s="1">
        <v>4</v>
      </c>
      <c r="B80" s="40"/>
      <c r="C80" s="65" t="s">
        <v>78</v>
      </c>
      <c r="D80" s="17">
        <v>1</v>
      </c>
      <c r="E80" s="17"/>
      <c r="F80" s="17"/>
      <c r="G80" s="17"/>
      <c r="H80" s="103" t="s">
        <v>131</v>
      </c>
      <c r="I80" s="104"/>
      <c r="J80" s="105"/>
      <c r="K80" s="66"/>
      <c r="L80" s="3"/>
      <c r="M80" s="3"/>
      <c r="N80" s="3"/>
    </row>
    <row r="81" spans="1:14" ht="22.5" customHeight="1" x14ac:dyDescent="0.25">
      <c r="A81" s="74"/>
      <c r="B81" s="117" t="s">
        <v>79</v>
      </c>
      <c r="C81" s="117"/>
      <c r="D81" s="59">
        <f>SUM(D77:D80)</f>
        <v>4</v>
      </c>
      <c r="E81" s="59">
        <f>SUM(E77:E80)</f>
        <v>0</v>
      </c>
      <c r="F81" s="59">
        <f>SUM(F77:F80)</f>
        <v>0</v>
      </c>
      <c r="G81" s="59">
        <f>SUM(G77:G80)</f>
        <v>0</v>
      </c>
      <c r="H81" s="118">
        <f>+D81+E81+F81+G81</f>
        <v>4</v>
      </c>
      <c r="I81" s="118"/>
      <c r="J81" s="118"/>
      <c r="K81" s="19"/>
      <c r="L81" s="19"/>
      <c r="M81" s="19"/>
      <c r="N81" s="19"/>
    </row>
    <row r="82" spans="1:14" ht="22.5" customHeight="1" x14ac:dyDescent="0.25">
      <c r="A82" s="1"/>
      <c r="B82" s="119" t="s">
        <v>132</v>
      </c>
      <c r="C82" s="140"/>
      <c r="D82" s="140"/>
      <c r="E82" s="140"/>
      <c r="F82" s="140"/>
      <c r="G82" s="140"/>
      <c r="H82" s="140"/>
      <c r="I82" s="140"/>
      <c r="J82" s="141"/>
      <c r="K82" s="3"/>
      <c r="L82" s="3"/>
      <c r="M82" s="3"/>
      <c r="N82" s="3"/>
    </row>
    <row r="83" spans="1:14" ht="22.5" customHeight="1" x14ac:dyDescent="0.25">
      <c r="A83" s="1"/>
      <c r="B83" s="132" t="s">
        <v>80</v>
      </c>
      <c r="C83" s="132"/>
      <c r="D83" s="132"/>
      <c r="E83" s="132"/>
      <c r="F83" s="132"/>
      <c r="G83" s="132"/>
      <c r="H83" s="132"/>
      <c r="I83" s="20">
        <v>0.2</v>
      </c>
      <c r="J83" s="21">
        <f>(D92+F92)*I83/H92</f>
        <v>0.2</v>
      </c>
      <c r="K83" s="50"/>
      <c r="L83" s="3"/>
      <c r="M83" s="3"/>
      <c r="N83" s="3"/>
    </row>
    <row r="84" spans="1:14" ht="22.5" customHeight="1" x14ac:dyDescent="0.25">
      <c r="A84" s="1"/>
      <c r="B84" s="40"/>
      <c r="C84" s="14"/>
      <c r="D84" s="15" t="s">
        <v>16</v>
      </c>
      <c r="E84" s="15" t="s">
        <v>17</v>
      </c>
      <c r="F84" s="15" t="s">
        <v>18</v>
      </c>
      <c r="G84" s="15" t="s">
        <v>19</v>
      </c>
      <c r="H84" s="101" t="s">
        <v>81</v>
      </c>
      <c r="I84" s="101"/>
      <c r="J84" s="101"/>
      <c r="K84" s="3"/>
      <c r="L84" s="3"/>
      <c r="M84" s="3"/>
      <c r="N84" s="3"/>
    </row>
    <row r="85" spans="1:14" ht="99" customHeight="1" x14ac:dyDescent="0.25">
      <c r="A85" s="1">
        <v>1</v>
      </c>
      <c r="B85" s="40"/>
      <c r="C85" s="41" t="s">
        <v>106</v>
      </c>
      <c r="D85" s="67">
        <v>1</v>
      </c>
      <c r="E85" s="67"/>
      <c r="F85" s="67"/>
      <c r="G85" s="67"/>
      <c r="H85" s="103" t="s">
        <v>136</v>
      </c>
      <c r="I85" s="104"/>
      <c r="J85" s="105"/>
      <c r="K85" s="3"/>
      <c r="L85" s="3"/>
      <c r="M85" s="3"/>
      <c r="N85" s="3"/>
    </row>
    <row r="86" spans="1:14" ht="91.5" customHeight="1" x14ac:dyDescent="0.25">
      <c r="A86" s="1">
        <v>2</v>
      </c>
      <c r="B86" s="40"/>
      <c r="C86" s="41" t="s">
        <v>82</v>
      </c>
      <c r="D86" s="67">
        <v>1</v>
      </c>
      <c r="E86" s="67"/>
      <c r="F86" s="67"/>
      <c r="G86" s="67"/>
      <c r="H86" s="103" t="s">
        <v>136</v>
      </c>
      <c r="I86" s="104"/>
      <c r="J86" s="105"/>
      <c r="K86" s="3"/>
      <c r="L86" s="3"/>
      <c r="M86" s="3"/>
      <c r="N86" s="3"/>
    </row>
    <row r="87" spans="1:14" ht="76.5" customHeight="1" x14ac:dyDescent="0.25">
      <c r="A87" s="1">
        <v>3</v>
      </c>
      <c r="B87" s="40"/>
      <c r="C87" s="41" t="s">
        <v>83</v>
      </c>
      <c r="D87" s="67">
        <v>1</v>
      </c>
      <c r="E87" s="67"/>
      <c r="F87" s="67"/>
      <c r="G87" s="67"/>
      <c r="H87" s="103" t="s">
        <v>133</v>
      </c>
      <c r="I87" s="104"/>
      <c r="J87" s="105"/>
      <c r="K87" s="3"/>
      <c r="L87" s="3"/>
      <c r="M87" s="3"/>
      <c r="N87" s="3"/>
    </row>
    <row r="88" spans="1:14" ht="63" customHeight="1" x14ac:dyDescent="0.25">
      <c r="A88" s="1">
        <v>4</v>
      </c>
      <c r="B88" s="40"/>
      <c r="C88" s="41" t="s">
        <v>145</v>
      </c>
      <c r="D88" s="67">
        <v>1</v>
      </c>
      <c r="E88" s="67"/>
      <c r="F88" s="67"/>
      <c r="G88" s="67"/>
      <c r="H88" s="103" t="s">
        <v>133</v>
      </c>
      <c r="I88" s="104"/>
      <c r="J88" s="105"/>
      <c r="K88" s="3"/>
      <c r="L88" s="3"/>
      <c r="M88" s="3"/>
      <c r="N88" s="3"/>
    </row>
    <row r="89" spans="1:14" ht="46.5" customHeight="1" x14ac:dyDescent="0.25">
      <c r="A89" s="1">
        <v>5</v>
      </c>
      <c r="B89" s="40"/>
      <c r="C89" s="41" t="s">
        <v>84</v>
      </c>
      <c r="D89" s="67">
        <v>1</v>
      </c>
      <c r="E89" s="67"/>
      <c r="F89" s="67"/>
      <c r="G89" s="67"/>
      <c r="H89" s="135" t="s">
        <v>134</v>
      </c>
      <c r="I89" s="135"/>
      <c r="J89" s="135"/>
      <c r="K89" s="3"/>
      <c r="L89" s="3"/>
      <c r="M89" s="3"/>
      <c r="N89" s="3"/>
    </row>
    <row r="90" spans="1:14" ht="44.25" customHeight="1" x14ac:dyDescent="0.25">
      <c r="A90" s="1">
        <v>6</v>
      </c>
      <c r="B90" s="44"/>
      <c r="C90" s="41" t="s">
        <v>107</v>
      </c>
      <c r="D90" s="17">
        <v>1</v>
      </c>
      <c r="E90" s="17"/>
      <c r="F90" s="17"/>
      <c r="G90" s="17"/>
      <c r="H90" s="103" t="s">
        <v>135</v>
      </c>
      <c r="I90" s="104"/>
      <c r="J90" s="105"/>
      <c r="K90" s="3"/>
      <c r="L90" s="3"/>
      <c r="M90" s="3"/>
      <c r="N90" s="3"/>
    </row>
    <row r="91" spans="1:14" ht="42" customHeight="1" x14ac:dyDescent="0.25">
      <c r="A91" s="1">
        <v>7</v>
      </c>
      <c r="B91" s="44"/>
      <c r="C91" s="41" t="s">
        <v>108</v>
      </c>
      <c r="D91" s="17">
        <v>1</v>
      </c>
      <c r="E91" s="17"/>
      <c r="F91" s="17"/>
      <c r="G91" s="17"/>
      <c r="H91" s="103" t="s">
        <v>135</v>
      </c>
      <c r="I91" s="104"/>
      <c r="J91" s="105"/>
      <c r="K91" s="3"/>
      <c r="L91" s="3"/>
      <c r="M91" s="3"/>
      <c r="N91" s="3"/>
    </row>
    <row r="92" spans="1:14" ht="22.5" customHeight="1" x14ac:dyDescent="0.25">
      <c r="A92" s="74"/>
      <c r="B92" s="147" t="s">
        <v>85</v>
      </c>
      <c r="C92" s="169"/>
      <c r="D92" s="59">
        <f>SUM(D85:D91)</f>
        <v>7</v>
      </c>
      <c r="E92" s="59">
        <f>SUM(E85:E91)</f>
        <v>0</v>
      </c>
      <c r="F92" s="59">
        <f>SUM(F85:F90)</f>
        <v>0</v>
      </c>
      <c r="G92" s="59">
        <f>SUM(G85:G90)</f>
        <v>0</v>
      </c>
      <c r="H92" s="118">
        <f>+D92+E92+F92+G92</f>
        <v>7</v>
      </c>
      <c r="I92" s="118"/>
      <c r="J92" s="118"/>
      <c r="K92" s="19"/>
      <c r="L92" s="19"/>
      <c r="M92" s="19"/>
      <c r="N92" s="19"/>
    </row>
    <row r="93" spans="1:14" ht="22.5" customHeight="1" x14ac:dyDescent="0.25">
      <c r="A93" s="1"/>
      <c r="B93" s="119"/>
      <c r="C93" s="140"/>
      <c r="D93" s="140"/>
      <c r="E93" s="140"/>
      <c r="F93" s="140"/>
      <c r="G93" s="140"/>
      <c r="H93" s="140"/>
      <c r="I93" s="140"/>
      <c r="J93" s="141"/>
      <c r="K93" s="3"/>
      <c r="L93" s="3"/>
      <c r="M93" s="3"/>
      <c r="N93" s="3"/>
    </row>
    <row r="94" spans="1:14" ht="22.5" customHeight="1" x14ac:dyDescent="0.25">
      <c r="A94" s="1"/>
      <c r="B94" s="163" t="s">
        <v>86</v>
      </c>
      <c r="C94" s="164"/>
      <c r="D94" s="164"/>
      <c r="E94" s="164"/>
      <c r="F94" s="164"/>
      <c r="G94" s="164"/>
      <c r="H94" s="164"/>
      <c r="I94" s="164"/>
      <c r="J94" s="165"/>
      <c r="K94" s="3"/>
      <c r="L94" s="3"/>
      <c r="M94" s="3"/>
      <c r="N94" s="3"/>
    </row>
    <row r="95" spans="1:14" ht="22.5" customHeight="1" x14ac:dyDescent="0.25">
      <c r="A95" s="1"/>
      <c r="B95" s="68" t="s">
        <v>87</v>
      </c>
      <c r="C95" s="69"/>
      <c r="D95" s="166" t="s">
        <v>137</v>
      </c>
      <c r="E95" s="167"/>
      <c r="F95" s="167"/>
      <c r="G95" s="167"/>
      <c r="H95" s="167"/>
      <c r="I95" s="167"/>
      <c r="J95" s="168"/>
      <c r="K95" s="3"/>
      <c r="L95" s="3"/>
      <c r="M95" s="3"/>
      <c r="N95" s="3"/>
    </row>
    <row r="96" spans="1:14" ht="22.5" customHeight="1" x14ac:dyDescent="0.25">
      <c r="A96" s="1"/>
      <c r="B96" s="68" t="s">
        <v>88</v>
      </c>
      <c r="C96" s="69"/>
      <c r="D96" s="166" t="s">
        <v>138</v>
      </c>
      <c r="E96" s="167"/>
      <c r="F96" s="167"/>
      <c r="G96" s="167"/>
      <c r="H96" s="167"/>
      <c r="I96" s="167"/>
      <c r="J96" s="168"/>
      <c r="K96" s="3"/>
      <c r="L96" s="3"/>
      <c r="M96" s="3"/>
      <c r="N96" s="3"/>
    </row>
    <row r="97" spans="1:14" ht="22.5" customHeight="1" x14ac:dyDescent="0.25">
      <c r="A97" s="1"/>
      <c r="B97" s="68" t="s">
        <v>89</v>
      </c>
      <c r="C97" s="69"/>
      <c r="D97" s="166" t="s">
        <v>139</v>
      </c>
      <c r="E97" s="167"/>
      <c r="F97" s="167"/>
      <c r="G97" s="167"/>
      <c r="H97" s="167"/>
      <c r="I97" s="167"/>
      <c r="J97" s="168"/>
      <c r="K97" s="3"/>
      <c r="L97" s="3"/>
      <c r="M97" s="3"/>
      <c r="N97" s="3"/>
    </row>
    <row r="98" spans="1:14" ht="22.5" customHeight="1" x14ac:dyDescent="0.25">
      <c r="A98" s="1"/>
      <c r="B98" s="68" t="s">
        <v>90</v>
      </c>
      <c r="C98" s="69"/>
      <c r="D98" s="166" t="s">
        <v>140</v>
      </c>
      <c r="E98" s="167"/>
      <c r="F98" s="167"/>
      <c r="G98" s="167"/>
      <c r="H98" s="167"/>
      <c r="I98" s="167"/>
      <c r="J98" s="168"/>
      <c r="K98" s="3"/>
      <c r="L98" s="3"/>
      <c r="M98" s="3"/>
      <c r="N98" s="3"/>
    </row>
    <row r="99" spans="1:14" ht="22.5" customHeight="1" x14ac:dyDescent="0.25">
      <c r="A99" s="1"/>
      <c r="B99" s="3"/>
      <c r="C99" s="3"/>
      <c r="D99" s="3"/>
      <c r="E99" s="3"/>
      <c r="F99" s="3"/>
      <c r="G99" s="3"/>
      <c r="H99" s="3"/>
      <c r="I99" s="3"/>
      <c r="J99" s="3"/>
      <c r="K99" s="3"/>
      <c r="L99" s="3"/>
      <c r="M99" s="3"/>
      <c r="N99" s="3"/>
    </row>
    <row r="100" spans="1:14" ht="22.5" customHeight="1" x14ac:dyDescent="0.25">
      <c r="A100" s="1"/>
      <c r="B100" s="3"/>
      <c r="C100" s="70" t="str">
        <f>+B6</f>
        <v>LISTA DE CHEQUEO CANCER DE PROSTATA Y COLORRECTAL</v>
      </c>
      <c r="D100" s="70"/>
      <c r="E100" s="70"/>
      <c r="F100" s="70"/>
      <c r="G100" s="70"/>
      <c r="H100" s="70"/>
      <c r="I100" s="70"/>
      <c r="J100" s="70"/>
      <c r="K100" s="70"/>
      <c r="L100" s="70"/>
      <c r="M100" s="3"/>
      <c r="N100" s="3"/>
    </row>
    <row r="101" spans="1:14" ht="22.5" customHeight="1" x14ac:dyDescent="0.25">
      <c r="A101" s="1"/>
      <c r="B101" s="3"/>
      <c r="C101" s="70" t="s">
        <v>91</v>
      </c>
      <c r="D101" s="70" t="s">
        <v>92</v>
      </c>
      <c r="E101" s="70" t="s">
        <v>93</v>
      </c>
      <c r="F101" s="70" t="s">
        <v>94</v>
      </c>
      <c r="G101" s="70" t="s">
        <v>16</v>
      </c>
      <c r="H101" s="70" t="s">
        <v>17</v>
      </c>
      <c r="I101" s="70" t="s">
        <v>18</v>
      </c>
      <c r="J101" s="70" t="s">
        <v>19</v>
      </c>
      <c r="K101" s="70" t="s">
        <v>95</v>
      </c>
      <c r="L101" s="70" t="s">
        <v>96</v>
      </c>
      <c r="M101" s="3"/>
      <c r="N101" s="3"/>
    </row>
    <row r="102" spans="1:14" ht="22.5" customHeight="1" x14ac:dyDescent="0.25">
      <c r="A102" s="1"/>
      <c r="B102" s="3"/>
      <c r="C102" s="71" t="str">
        <f>+B16</f>
        <v>1. CAPACIDAD INSTALADA Y RED (INVENTARIO RECURSO FISICO Y HUMANO )</v>
      </c>
      <c r="D102" s="71">
        <f>+A19</f>
        <v>2</v>
      </c>
      <c r="E102" s="72">
        <f>+I16</f>
        <v>0.1</v>
      </c>
      <c r="F102" s="72">
        <f>+J16</f>
        <v>0.1</v>
      </c>
      <c r="G102" s="71">
        <f>+D20</f>
        <v>2</v>
      </c>
      <c r="H102" s="71">
        <f>+E20</f>
        <v>0</v>
      </c>
      <c r="I102" s="71">
        <f>+F20</f>
        <v>0</v>
      </c>
      <c r="J102" s="71">
        <f>+G20</f>
        <v>0</v>
      </c>
      <c r="K102" s="58" t="str">
        <f>+B21</f>
        <v>OBSERVACIONES: Se observó proceso de implementación de aplicativo que, de manera sistemática, se puede obtener información para determinar por edad los tratamientos terminados.</v>
      </c>
      <c r="L102" s="71"/>
      <c r="M102" s="3"/>
      <c r="N102" s="3"/>
    </row>
    <row r="103" spans="1:14" ht="22.5" customHeight="1" x14ac:dyDescent="0.25">
      <c r="A103" s="1"/>
      <c r="B103" s="3"/>
      <c r="C103" s="71" t="str">
        <f>+B22</f>
        <v xml:space="preserve">2. COBERTURAS  DT, PE E INDICADORES PROPIOS DEL PROGRAMA </v>
      </c>
      <c r="D103" s="71">
        <f>+A39</f>
        <v>15</v>
      </c>
      <c r="E103" s="72">
        <f>+I22</f>
        <v>0.3</v>
      </c>
      <c r="F103" s="72">
        <f>+J22</f>
        <v>0.3</v>
      </c>
      <c r="G103" s="71">
        <f>+D40</f>
        <v>15</v>
      </c>
      <c r="H103" s="71">
        <f>+E40</f>
        <v>0</v>
      </c>
      <c r="I103" s="71">
        <f>+F40</f>
        <v>0</v>
      </c>
      <c r="J103" s="71">
        <f>+G40</f>
        <v>0</v>
      </c>
      <c r="K103" s="58" t="str">
        <f>+B41</f>
        <v>OBSERVACIONES: Se observó proceso de implementación de aplicativo que, de manera sistemática, se puede obtener información para determinar por edad los tratamientos terminados.</v>
      </c>
      <c r="L103" s="71"/>
      <c r="M103" s="3"/>
      <c r="N103" s="3"/>
    </row>
    <row r="104" spans="1:14" ht="22.5" customHeight="1" x14ac:dyDescent="0.25">
      <c r="A104" s="1"/>
      <c r="B104" s="3"/>
      <c r="C104" s="71" t="str">
        <f>+B42</f>
        <v>3. DEMANDA INDUCIDA</v>
      </c>
      <c r="D104" s="71">
        <f>+A48</f>
        <v>5</v>
      </c>
      <c r="E104" s="72">
        <f>+I42</f>
        <v>0.05</v>
      </c>
      <c r="F104" s="72">
        <f>+J42</f>
        <v>0.05</v>
      </c>
      <c r="G104" s="71">
        <f>+D49</f>
        <v>5</v>
      </c>
      <c r="H104" s="71">
        <f>+E49</f>
        <v>0</v>
      </c>
      <c r="I104" s="71">
        <f>+F49</f>
        <v>0</v>
      </c>
      <c r="J104" s="71">
        <f>+G49</f>
        <v>0</v>
      </c>
      <c r="K104" s="58" t="str">
        <f>+B50</f>
        <v>OBSERVACIONES: cuentan con personal de enfermería y médico general específico de ruta de promoción y mantenimiento de la salud de uso exclusivo por cursos de vida</v>
      </c>
      <c r="L104" s="71"/>
      <c r="M104" s="3"/>
      <c r="N104" s="3"/>
    </row>
    <row r="105" spans="1:14" ht="22.5" customHeight="1" x14ac:dyDescent="0.25">
      <c r="A105" s="1"/>
      <c r="B105" s="3"/>
      <c r="C105" s="71" t="str">
        <f>+B51</f>
        <v xml:space="preserve">4. CARACTERIZACIÓN POBLACIONAL </v>
      </c>
      <c r="D105" s="71">
        <f>+A54</f>
        <v>2</v>
      </c>
      <c r="E105" s="72">
        <f>+H51</f>
        <v>0.05</v>
      </c>
      <c r="F105" s="72">
        <f>+J51</f>
        <v>0.05</v>
      </c>
      <c r="G105" s="71">
        <f>+D56</f>
        <v>2</v>
      </c>
      <c r="H105" s="71">
        <f>+E56</f>
        <v>0</v>
      </c>
      <c r="I105" s="71">
        <f>+F56</f>
        <v>0</v>
      </c>
      <c r="J105" s="71">
        <f>+G56</f>
        <v>0</v>
      </c>
      <c r="K105" s="58" t="str">
        <f>+B57</f>
        <v>OBSERVACIONES: Se realiza llamadas diarias para evolución del paciente frente a su patología y se deja consignado en base de seguimiento.</v>
      </c>
      <c r="L105" s="71"/>
      <c r="M105" s="3"/>
      <c r="N105" s="3"/>
    </row>
    <row r="106" spans="1:14" ht="22.5" customHeight="1" x14ac:dyDescent="0.25">
      <c r="A106" s="1"/>
      <c r="B106" s="3"/>
      <c r="C106" s="71" t="str">
        <f>+B58</f>
        <v xml:space="preserve">5.   ATENCION A POBLACIONES CON ENFOQUE DIFERENCIAL </v>
      </c>
      <c r="D106" s="71">
        <f>+A60</f>
        <v>1</v>
      </c>
      <c r="E106" s="72">
        <f>+I58</f>
        <v>0.05</v>
      </c>
      <c r="F106" s="72">
        <f>+J58</f>
        <v>0.05</v>
      </c>
      <c r="G106" s="71">
        <f>+D61</f>
        <v>1</v>
      </c>
      <c r="H106" s="71">
        <f>+E61</f>
        <v>0</v>
      </c>
      <c r="I106" s="71">
        <f>+F61</f>
        <v>0</v>
      </c>
      <c r="J106" s="71">
        <f>+G61</f>
        <v>0</v>
      </c>
      <c r="K106" s="58" t="str">
        <f>+B62</f>
        <v xml:space="preserve">OBSERVACIONES: a través del Software de historia clínica PANA institucional que permite marcar e identificar población con enfoque diferencial, como también las remisiones y solicitudes médicas </v>
      </c>
      <c r="L106" s="71"/>
      <c r="M106" s="3"/>
      <c r="N106" s="3"/>
    </row>
    <row r="107" spans="1:14" ht="22.5" customHeight="1" x14ac:dyDescent="0.25">
      <c r="A107" s="1"/>
      <c r="B107" s="3"/>
      <c r="C107" s="71" t="str">
        <f>+B63</f>
        <v>6. ACCESIBILIDAD</v>
      </c>
      <c r="D107" s="71">
        <f>+A65</f>
        <v>1</v>
      </c>
      <c r="E107" s="72">
        <f>+I63</f>
        <v>0.05</v>
      </c>
      <c r="F107" s="72">
        <f>+J63</f>
        <v>0.05</v>
      </c>
      <c r="G107" s="71">
        <f>+D66</f>
        <v>1</v>
      </c>
      <c r="H107" s="71">
        <f>+E66</f>
        <v>0</v>
      </c>
      <c r="I107" s="71">
        <f>+F66</f>
        <v>0</v>
      </c>
      <c r="J107" s="71">
        <f>+G66</f>
        <v>0</v>
      </c>
      <c r="K107" s="58" t="str">
        <f>+B67</f>
        <v>OBSERVACIONES: Por medio del Plan Maestro de capacitación en conjunto con coordinación médica, auditoria médica y trabajo social por cronograma en el cual se ejecuta las actividades contempladas basadas en necesidades, actualizaciones normativas y programas. Así mismo a través de la intranet NEFI formación continua propio para inducción y reinducción.</v>
      </c>
      <c r="L107" s="71"/>
      <c r="M107" s="3"/>
      <c r="N107" s="3"/>
    </row>
    <row r="108" spans="1:14" ht="22.5" customHeight="1" x14ac:dyDescent="0.25">
      <c r="A108" s="1"/>
      <c r="B108" s="3"/>
      <c r="C108" s="71" t="str">
        <f>+B68</f>
        <v>7. OPORTUNIDAD</v>
      </c>
      <c r="D108" s="71">
        <f>+A72</f>
        <v>3</v>
      </c>
      <c r="E108" s="72">
        <f>+I68</f>
        <v>0.1</v>
      </c>
      <c r="F108" s="72">
        <f>+J68</f>
        <v>0.10000000000000002</v>
      </c>
      <c r="G108" s="71">
        <f>+D73</f>
        <v>3</v>
      </c>
      <c r="H108" s="71">
        <f>+E73</f>
        <v>0</v>
      </c>
      <c r="I108" s="71">
        <f>+F73</f>
        <v>0</v>
      </c>
      <c r="J108" s="71">
        <f>+G73</f>
        <v>0</v>
      </c>
      <c r="K108" s="58" t="str">
        <f>+B74</f>
        <v>OBSERVACIONES: Al contar con estas especialidades institucionalmente se rige a la norma de oportunidades de servicio a menos de 30 por indicadores de calidad</v>
      </c>
      <c r="L108" s="71"/>
      <c r="M108" s="3"/>
      <c r="N108" s="3"/>
    </row>
    <row r="109" spans="1:14" ht="22.5" customHeight="1" x14ac:dyDescent="0.25">
      <c r="A109" s="1"/>
      <c r="B109" s="3"/>
      <c r="C109" s="71" t="str">
        <f>+B75</f>
        <v>8. SEGURIDAD</v>
      </c>
      <c r="D109" s="71">
        <f>+A80</f>
        <v>4</v>
      </c>
      <c r="E109" s="72">
        <f>+I75</f>
        <v>0.1</v>
      </c>
      <c r="F109" s="72">
        <f>+J75</f>
        <v>0.1</v>
      </c>
      <c r="G109" s="71">
        <f>+D81</f>
        <v>4</v>
      </c>
      <c r="H109" s="71">
        <f>+E81</f>
        <v>0</v>
      </c>
      <c r="I109" s="71">
        <f>+F81</f>
        <v>0</v>
      </c>
      <c r="J109" s="71">
        <f>+G81</f>
        <v>0</v>
      </c>
      <c r="K109" s="58" t="str">
        <f>+B82</f>
        <v>OBSERVACIONES: Por medio de la plataforma institucional ALMERA que se basa en la orientación permanente de los profesionales en el conocimiento de la norma y atención integral en salud del usuario por curso de vida se encuentra los flujogramas disponibles para la atención.</v>
      </c>
      <c r="L109" s="71"/>
      <c r="M109" s="3"/>
      <c r="N109" s="3"/>
    </row>
    <row r="110" spans="1:14" ht="22.5" customHeight="1" x14ac:dyDescent="0.25">
      <c r="A110" s="1"/>
      <c r="B110" s="3"/>
      <c r="C110" s="71" t="str">
        <f>+B83</f>
        <v>9. PERTINENCIA</v>
      </c>
      <c r="D110" s="71">
        <f>+A91</f>
        <v>7</v>
      </c>
      <c r="E110" s="72">
        <f>+I83</f>
        <v>0.2</v>
      </c>
      <c r="F110" s="72">
        <f>+J83</f>
        <v>0.2</v>
      </c>
      <c r="G110" s="71">
        <f>+D92</f>
        <v>7</v>
      </c>
      <c r="H110" s="71">
        <f t="shared" ref="H110:J110" si="6">+E92</f>
        <v>0</v>
      </c>
      <c r="I110" s="71">
        <f t="shared" si="6"/>
        <v>0</v>
      </c>
      <c r="J110" s="71">
        <f t="shared" si="6"/>
        <v>0</v>
      </c>
      <c r="K110" s="58">
        <f>+B93</f>
        <v>0</v>
      </c>
      <c r="L110" s="71"/>
      <c r="M110" s="3"/>
      <c r="N110" s="3"/>
    </row>
    <row r="111" spans="1:14" ht="22.5" customHeight="1" x14ac:dyDescent="0.25">
      <c r="A111" s="1"/>
      <c r="B111" s="3"/>
      <c r="C111" s="71" t="s">
        <v>97</v>
      </c>
      <c r="D111" s="71">
        <f>SUM(D102:D110)</f>
        <v>40</v>
      </c>
      <c r="E111" s="73">
        <f t="shared" ref="E111:J111" si="7">SUM(E102:E110)</f>
        <v>1</v>
      </c>
      <c r="F111" s="73">
        <f t="shared" si="7"/>
        <v>1</v>
      </c>
      <c r="G111" s="71">
        <f t="shared" si="7"/>
        <v>40</v>
      </c>
      <c r="H111" s="71">
        <f t="shared" si="7"/>
        <v>0</v>
      </c>
      <c r="I111" s="71">
        <f t="shared" si="7"/>
        <v>0</v>
      </c>
      <c r="J111" s="71">
        <f t="shared" si="7"/>
        <v>0</v>
      </c>
      <c r="K111" s="58"/>
      <c r="L111" s="71"/>
      <c r="M111" s="3"/>
      <c r="N111" s="3"/>
    </row>
  </sheetData>
  <mergeCells count="119">
    <mergeCell ref="B93:J93"/>
    <mergeCell ref="B94:J94"/>
    <mergeCell ref="D95:J95"/>
    <mergeCell ref="D96:J96"/>
    <mergeCell ref="D97:J97"/>
    <mergeCell ref="D98:J98"/>
    <mergeCell ref="H88:J88"/>
    <mergeCell ref="H89:J89"/>
    <mergeCell ref="H90:J90"/>
    <mergeCell ref="H91:J91"/>
    <mergeCell ref="B92:C92"/>
    <mergeCell ref="H92:J92"/>
    <mergeCell ref="B82:J82"/>
    <mergeCell ref="B83:H83"/>
    <mergeCell ref="H84:J84"/>
    <mergeCell ref="H85:J85"/>
    <mergeCell ref="H86:J86"/>
    <mergeCell ref="H87:J87"/>
    <mergeCell ref="H77:J77"/>
    <mergeCell ref="H78:J78"/>
    <mergeCell ref="H79:J79"/>
    <mergeCell ref="H80:J80"/>
    <mergeCell ref="B81:C81"/>
    <mergeCell ref="H81:J81"/>
    <mergeCell ref="H72:J72"/>
    <mergeCell ref="B73:C73"/>
    <mergeCell ref="H73:J73"/>
    <mergeCell ref="B74:J74"/>
    <mergeCell ref="B75:H75"/>
    <mergeCell ref="H76:J76"/>
    <mergeCell ref="B66:C66"/>
    <mergeCell ref="H66:J66"/>
    <mergeCell ref="B67:J67"/>
    <mergeCell ref="B68:H68"/>
    <mergeCell ref="H69:J69"/>
    <mergeCell ref="H70:J70"/>
    <mergeCell ref="B61:C61"/>
    <mergeCell ref="H61:J61"/>
    <mergeCell ref="B62:J62"/>
    <mergeCell ref="B63:H63"/>
    <mergeCell ref="B64:B65"/>
    <mergeCell ref="H64:J64"/>
    <mergeCell ref="H65:J65"/>
    <mergeCell ref="B55:C56"/>
    <mergeCell ref="H56:J56"/>
    <mergeCell ref="B57:J57"/>
    <mergeCell ref="B58:H58"/>
    <mergeCell ref="H59:J59"/>
    <mergeCell ref="H60:J60"/>
    <mergeCell ref="B50:J50"/>
    <mergeCell ref="K50:M50"/>
    <mergeCell ref="H52:J52"/>
    <mergeCell ref="B53:C53"/>
    <mergeCell ref="B54:C54"/>
    <mergeCell ref="H46:J46"/>
    <mergeCell ref="H47:J47"/>
    <mergeCell ref="H48:J48"/>
    <mergeCell ref="B49:C49"/>
    <mergeCell ref="H49:J49"/>
    <mergeCell ref="K49:N49"/>
    <mergeCell ref="B42:H42"/>
    <mergeCell ref="K42:N42"/>
    <mergeCell ref="H43:J43"/>
    <mergeCell ref="H44:J44"/>
    <mergeCell ref="K44:N44"/>
    <mergeCell ref="H45:J45"/>
    <mergeCell ref="I38:J38"/>
    <mergeCell ref="I39:J39"/>
    <mergeCell ref="B40:C40"/>
    <mergeCell ref="H40:J40"/>
    <mergeCell ref="B41:J41"/>
    <mergeCell ref="K41:N41"/>
    <mergeCell ref="B29:B31"/>
    <mergeCell ref="I29:J29"/>
    <mergeCell ref="I30:J30"/>
    <mergeCell ref="I31:J31"/>
    <mergeCell ref="L31:M31"/>
    <mergeCell ref="B34:B39"/>
    <mergeCell ref="I34:J34"/>
    <mergeCell ref="I35:J35"/>
    <mergeCell ref="I36:J36"/>
    <mergeCell ref="I37:J37"/>
    <mergeCell ref="I26:J26"/>
    <mergeCell ref="I27:J27"/>
    <mergeCell ref="I28:J28"/>
    <mergeCell ref="B20:C20"/>
    <mergeCell ref="H20:J20"/>
    <mergeCell ref="B21:J21"/>
    <mergeCell ref="B22:H22"/>
    <mergeCell ref="C23:C24"/>
    <mergeCell ref="D23:D24"/>
    <mergeCell ref="E23:E24"/>
    <mergeCell ref="F23:F24"/>
    <mergeCell ref="G23:G24"/>
    <mergeCell ref="H23:J23"/>
    <mergeCell ref="B1:C4"/>
    <mergeCell ref="D1:K1"/>
    <mergeCell ref="D2:J4"/>
    <mergeCell ref="C5:L5"/>
    <mergeCell ref="B6:J6"/>
    <mergeCell ref="H53:J53"/>
    <mergeCell ref="H54:J54"/>
    <mergeCell ref="H71:J71"/>
    <mergeCell ref="H51:I51"/>
    <mergeCell ref="D15:J15"/>
    <mergeCell ref="B16:H16"/>
    <mergeCell ref="H17:J17"/>
    <mergeCell ref="B18:B19"/>
    <mergeCell ref="H18:J18"/>
    <mergeCell ref="H19:J19"/>
    <mergeCell ref="C7:C9"/>
    <mergeCell ref="D10:J10"/>
    <mergeCell ref="D11:J11"/>
    <mergeCell ref="D12:J12"/>
    <mergeCell ref="D13:J13"/>
    <mergeCell ref="D14:J14"/>
    <mergeCell ref="I24:J24"/>
    <mergeCell ref="B25:B28"/>
    <mergeCell ref="I25:J25"/>
  </mergeCells>
  <conditionalFormatting sqref="H49:J49">
    <cfRule type="cellIs" dxfId="33" priority="36" operator="notEqual">
      <formula>$A$48</formula>
    </cfRule>
  </conditionalFormatting>
  <conditionalFormatting sqref="H61:J61">
    <cfRule type="cellIs" dxfId="32" priority="3" operator="notEqual">
      <formula>$A$60</formula>
    </cfRule>
    <cfRule type="cellIs" dxfId="31" priority="34" operator="notEqual">
      <formula>#REF!</formula>
    </cfRule>
  </conditionalFormatting>
  <conditionalFormatting sqref="J58">
    <cfRule type="cellIs" dxfId="30" priority="33" operator="lessThan">
      <formula>$I$58</formula>
    </cfRule>
  </conditionalFormatting>
  <conditionalFormatting sqref="J63">
    <cfRule type="cellIs" dxfId="29" priority="32" operator="lessThan">
      <formula>$I$63</formula>
    </cfRule>
  </conditionalFormatting>
  <conditionalFormatting sqref="H66:J66">
    <cfRule type="cellIs" dxfId="28" priority="31" operator="notEqual">
      <formula>$A$65</formula>
    </cfRule>
  </conditionalFormatting>
  <conditionalFormatting sqref="H73:J73">
    <cfRule type="cellIs" dxfId="27" priority="30" operator="notEqual">
      <formula>$A$72</formula>
    </cfRule>
  </conditionalFormatting>
  <conditionalFormatting sqref="J68">
    <cfRule type="cellIs" dxfId="26" priority="29" operator="lessThan">
      <formula>$I$68</formula>
    </cfRule>
  </conditionalFormatting>
  <conditionalFormatting sqref="H81:J81">
    <cfRule type="cellIs" dxfId="25" priority="2" operator="notEqual">
      <formula>$A$80</formula>
    </cfRule>
    <cfRule type="cellIs" dxfId="24" priority="28" operator="notEqual">
      <formula>#REF!</formula>
    </cfRule>
  </conditionalFormatting>
  <conditionalFormatting sqref="J75">
    <cfRule type="cellIs" dxfId="23" priority="27" operator="lessThan">
      <formula>$I$75</formula>
    </cfRule>
  </conditionalFormatting>
  <conditionalFormatting sqref="J83">
    <cfRule type="cellIs" dxfId="22" priority="26" operator="lessThan">
      <formula>$I$83</formula>
    </cfRule>
  </conditionalFormatting>
  <conditionalFormatting sqref="J16">
    <cfRule type="cellIs" dxfId="21" priority="25" operator="lessThan">
      <formula>$I$16</formula>
    </cfRule>
  </conditionalFormatting>
  <conditionalFormatting sqref="J22">
    <cfRule type="cellIs" dxfId="20" priority="24" operator="lessThan">
      <formula>$I$22</formula>
    </cfRule>
  </conditionalFormatting>
  <conditionalFormatting sqref="J42">
    <cfRule type="cellIs" dxfId="19" priority="23" operator="lessThan">
      <formula>$I$42</formula>
    </cfRule>
  </conditionalFormatting>
  <conditionalFormatting sqref="H92:J92">
    <cfRule type="cellIs" dxfId="18" priority="1" operator="notEqual">
      <formula>$A$91</formula>
    </cfRule>
    <cfRule type="cellIs" dxfId="17" priority="22" operator="notEqual">
      <formula>#REF!</formula>
    </cfRule>
  </conditionalFormatting>
  <conditionalFormatting sqref="H49:J49">
    <cfRule type="cellIs" dxfId="16" priority="21" operator="notEqual">
      <formula>$A$48</formula>
    </cfRule>
  </conditionalFormatting>
  <conditionalFormatting sqref="H61:J61">
    <cfRule type="cellIs" dxfId="15" priority="19" operator="notEqual">
      <formula>#REF!</formula>
    </cfRule>
  </conditionalFormatting>
  <conditionalFormatting sqref="J58">
    <cfRule type="cellIs" dxfId="14" priority="18" operator="lessThan">
      <formula>$I$58</formula>
    </cfRule>
  </conditionalFormatting>
  <conditionalFormatting sqref="J63">
    <cfRule type="cellIs" dxfId="13" priority="17" operator="lessThan">
      <formula>$I$63</formula>
    </cfRule>
  </conditionalFormatting>
  <conditionalFormatting sqref="H66:J66">
    <cfRule type="cellIs" dxfId="12" priority="16" operator="notEqual">
      <formula>$A$65</formula>
    </cfRule>
  </conditionalFormatting>
  <conditionalFormatting sqref="H73:J73">
    <cfRule type="cellIs" dxfId="11" priority="15" operator="notEqual">
      <formula>$A$72</formula>
    </cfRule>
  </conditionalFormatting>
  <conditionalFormatting sqref="J68">
    <cfRule type="cellIs" dxfId="10" priority="14" operator="lessThan">
      <formula>$I$68</formula>
    </cfRule>
  </conditionalFormatting>
  <conditionalFormatting sqref="H81:J81">
    <cfRule type="cellIs" dxfId="9" priority="13" operator="notEqual">
      <formula>#REF!</formula>
    </cfRule>
  </conditionalFormatting>
  <conditionalFormatting sqref="J75">
    <cfRule type="cellIs" dxfId="8" priority="12" operator="lessThan">
      <formula>$I$75</formula>
    </cfRule>
  </conditionalFormatting>
  <conditionalFormatting sqref="J83">
    <cfRule type="cellIs" dxfId="7" priority="11" operator="lessThan">
      <formula>$I$83</formula>
    </cfRule>
  </conditionalFormatting>
  <conditionalFormatting sqref="H92:J92">
    <cfRule type="cellIs" dxfId="6" priority="10" operator="notEqual">
      <formula>#REF!</formula>
    </cfRule>
  </conditionalFormatting>
  <conditionalFormatting sqref="J16">
    <cfRule type="cellIs" dxfId="5" priority="9" operator="lessThan">
      <formula>$I$16</formula>
    </cfRule>
  </conditionalFormatting>
  <conditionalFormatting sqref="J22">
    <cfRule type="cellIs" dxfId="4" priority="8" operator="lessThan">
      <formula>$I$22</formula>
    </cfRule>
  </conditionalFormatting>
  <conditionalFormatting sqref="J42">
    <cfRule type="cellIs" dxfId="3" priority="7" operator="lessThan">
      <formula>$I$42</formula>
    </cfRule>
  </conditionalFormatting>
  <conditionalFormatting sqref="H20:J20">
    <cfRule type="cellIs" dxfId="2" priority="6" operator="notEqual">
      <formula>$A$19</formula>
    </cfRule>
  </conditionalFormatting>
  <conditionalFormatting sqref="H40:J40">
    <cfRule type="cellIs" dxfId="1" priority="5" operator="notEqual">
      <formula>$A$39</formula>
    </cfRule>
  </conditionalFormatting>
  <conditionalFormatting sqref="H56:J56">
    <cfRule type="cellIs" dxfId="0" priority="4" operator="notEqual">
      <formula>$A$54</formula>
    </cfRule>
  </conditionalFormatting>
  <dataValidations count="3">
    <dataValidation operator="equal" showInputMessage="1" showErrorMessage="1" sqref="H39"/>
    <dataValidation type="whole" operator="equal" showInputMessage="1" showErrorMessage="1" sqref="D70:G72 D44:G48 D85:G91 D60:G60 D18:G19 D65:G65 D39:G39 D77:G80 D56:G56">
      <formula1>1</formula1>
    </dataValidation>
    <dataValidation type="whole" operator="equal" showInputMessage="1" showErrorMessage="1" sqref="D25:G38">
      <formula1>1</formula1>
      <formula2>0</formula2>
    </dataValidation>
  </dataValidations>
  <hyperlinks>
    <hyperlink ref="D12" r:id="rId1"/>
  </hyperlinks>
  <pageMargins left="0.7" right="0.7" top="0.75" bottom="0.75" header="0.3" footer="0.3"/>
  <pageSetup paperSize="9"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11. CA CEPO LCH IPS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astrid henao murillo</dc:creator>
  <cp:lastModifiedBy>jennifer astrid henao murillo</cp:lastModifiedBy>
  <dcterms:created xsi:type="dcterms:W3CDTF">2021-08-31T22:21:18Z</dcterms:created>
  <dcterms:modified xsi:type="dcterms:W3CDTF">2021-11-13T01:35:43Z</dcterms:modified>
</cp:coreProperties>
</file>