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uli\OneDrive\Documentos\Secretaria 2021\INSTITUCIONES\IPS\COSMITET\"/>
    </mc:Choice>
  </mc:AlternateContent>
  <bookViews>
    <workbookView xWindow="0" yWindow="0" windowWidth="20490" windowHeight="8745"/>
  </bookViews>
  <sheets>
    <sheet name="11. CA CEPO LCH IPS"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5" i="1" l="1"/>
  <c r="E105" i="1" l="1"/>
  <c r="D110" i="1"/>
  <c r="D109" i="1"/>
  <c r="D106" i="1"/>
  <c r="D105" i="1"/>
  <c r="E56" i="1"/>
  <c r="F56" i="1"/>
  <c r="G56" i="1"/>
  <c r="D56" i="1"/>
  <c r="K110" i="1" l="1"/>
  <c r="E110" i="1"/>
  <c r="C110" i="1"/>
  <c r="K109" i="1"/>
  <c r="E109" i="1"/>
  <c r="C109" i="1"/>
  <c r="K108" i="1"/>
  <c r="E108" i="1"/>
  <c r="D108" i="1"/>
  <c r="C108" i="1"/>
  <c r="K107" i="1"/>
  <c r="E107" i="1"/>
  <c r="D107" i="1"/>
  <c r="C107" i="1"/>
  <c r="K106" i="1"/>
  <c r="E106" i="1"/>
  <c r="C106" i="1"/>
  <c r="K105" i="1"/>
  <c r="J105" i="1"/>
  <c r="I105" i="1"/>
  <c r="H105" i="1"/>
  <c r="G105" i="1"/>
  <c r="C105" i="1"/>
  <c r="K104" i="1"/>
  <c r="E104" i="1"/>
  <c r="D104" i="1"/>
  <c r="C104" i="1"/>
  <c r="K103" i="1"/>
  <c r="E103" i="1"/>
  <c r="D103" i="1"/>
  <c r="C103" i="1"/>
  <c r="K102" i="1"/>
  <c r="E102" i="1"/>
  <c r="D102" i="1"/>
  <c r="C102" i="1"/>
  <c r="C100" i="1"/>
  <c r="G92" i="1"/>
  <c r="J110" i="1" s="1"/>
  <c r="F92" i="1"/>
  <c r="E92" i="1"/>
  <c r="H110" i="1" s="1"/>
  <c r="D92" i="1"/>
  <c r="G81" i="1"/>
  <c r="J109" i="1" s="1"/>
  <c r="F81" i="1"/>
  <c r="I109" i="1" s="1"/>
  <c r="E81" i="1"/>
  <c r="H109" i="1" s="1"/>
  <c r="D81" i="1"/>
  <c r="G109" i="1" s="1"/>
  <c r="G73" i="1"/>
  <c r="J108" i="1" s="1"/>
  <c r="F73" i="1"/>
  <c r="E73" i="1"/>
  <c r="H108" i="1" s="1"/>
  <c r="D73" i="1"/>
  <c r="G108" i="1" s="1"/>
  <c r="G66" i="1"/>
  <c r="J107" i="1" s="1"/>
  <c r="F66" i="1"/>
  <c r="I107" i="1" s="1"/>
  <c r="E66" i="1"/>
  <c r="H107" i="1" s="1"/>
  <c r="D66" i="1"/>
  <c r="G61" i="1"/>
  <c r="J106" i="1" s="1"/>
  <c r="F61" i="1"/>
  <c r="E61" i="1"/>
  <c r="H106" i="1" s="1"/>
  <c r="D61" i="1"/>
  <c r="G106" i="1" s="1"/>
  <c r="H56" i="1"/>
  <c r="J51" i="1" s="1"/>
  <c r="G49" i="1"/>
  <c r="J104" i="1" s="1"/>
  <c r="F49" i="1"/>
  <c r="I104" i="1" s="1"/>
  <c r="E49" i="1"/>
  <c r="H104" i="1" s="1"/>
  <c r="D49" i="1"/>
  <c r="G40" i="1"/>
  <c r="J103" i="1" s="1"/>
  <c r="F40" i="1"/>
  <c r="I103" i="1" s="1"/>
  <c r="E40" i="1"/>
  <c r="H103" i="1" s="1"/>
  <c r="D40" i="1"/>
  <c r="I39" i="1"/>
  <c r="I38" i="1"/>
  <c r="I37" i="1"/>
  <c r="I36" i="1"/>
  <c r="I35" i="1"/>
  <c r="I34" i="1"/>
  <c r="I31" i="1"/>
  <c r="I30" i="1"/>
  <c r="I29" i="1"/>
  <c r="I28" i="1"/>
  <c r="I27" i="1"/>
  <c r="I26" i="1"/>
  <c r="G20" i="1"/>
  <c r="J102" i="1" s="1"/>
  <c r="F20" i="1"/>
  <c r="I102" i="1" s="1"/>
  <c r="E20" i="1"/>
  <c r="H102" i="1" s="1"/>
  <c r="D20" i="1"/>
  <c r="G102" i="1" s="1"/>
  <c r="H92" i="1" l="1"/>
  <c r="J83" i="1" s="1"/>
  <c r="F110" i="1" s="1"/>
  <c r="G110" i="1"/>
  <c r="H20" i="1"/>
  <c r="J16" i="1" s="1"/>
  <c r="F102" i="1" s="1"/>
  <c r="H40" i="1"/>
  <c r="J22" i="1" s="1"/>
  <c r="F103" i="1" s="1"/>
  <c r="H49" i="1"/>
  <c r="J42" i="1" s="1"/>
  <c r="F104" i="1" s="1"/>
  <c r="D111" i="1"/>
  <c r="H111" i="1"/>
  <c r="H61" i="1"/>
  <c r="J58" i="1" s="1"/>
  <c r="F106" i="1" s="1"/>
  <c r="H81" i="1"/>
  <c r="J75" i="1" s="1"/>
  <c r="F109" i="1" s="1"/>
  <c r="E111" i="1"/>
  <c r="J111" i="1"/>
  <c r="I108" i="1"/>
  <c r="G103" i="1"/>
  <c r="H73" i="1"/>
  <c r="J68" i="1" s="1"/>
  <c r="F108" i="1" s="1"/>
  <c r="G104" i="1"/>
  <c r="I106" i="1"/>
  <c r="I110" i="1"/>
  <c r="H66" i="1"/>
  <c r="J63" i="1" s="1"/>
  <c r="F107" i="1" s="1"/>
  <c r="G107" i="1"/>
  <c r="G111" i="1" l="1"/>
  <c r="I111" i="1"/>
  <c r="F111" i="1"/>
</calcChain>
</file>

<file path=xl/comments1.xml><?xml version="1.0" encoding="utf-8"?>
<comments xmlns="http://schemas.openxmlformats.org/spreadsheetml/2006/main">
  <authors>
    <author>Autor</author>
  </authors>
  <commentList>
    <comment ref="H39" authorId="0" shapeId="0">
      <text>
        <r>
          <rPr>
            <b/>
            <sz val="9"/>
            <color indexed="81"/>
            <rFont val="Tahoma"/>
            <family val="2"/>
          </rPr>
          <t>Autor:</t>
        </r>
        <r>
          <rPr>
            <sz val="9"/>
            <color indexed="81"/>
            <rFont val="Tahoma"/>
            <family val="2"/>
          </rPr>
          <t xml:space="preserve">
Diligenciar el numero de usuarios que tienen alteración en las pruebas de tamizaje para cáncer colorrectal (SOMF y colonoscopia) sugestivas de cáncer, que son remitidos a Gastroenterología, para el año 2016.</t>
        </r>
      </text>
    </comment>
  </commentList>
</comments>
</file>

<file path=xl/sharedStrings.xml><?xml version="1.0" encoding="utf-8"?>
<sst xmlns="http://schemas.openxmlformats.org/spreadsheetml/2006/main" count="204" uniqueCount="152">
  <si>
    <t xml:space="preserve">VISITA DE ASISTENCIA TECNICA INTEGRADA
LISTAS DE CHEQUEO </t>
  </si>
  <si>
    <t>LISTA DE CHEQUEO CANCER DE PROSTATA Y COLORRECTAL</t>
  </si>
  <si>
    <t>Días y Horario de atención                            AM
                                                                      PM</t>
  </si>
  <si>
    <t>L</t>
  </si>
  <si>
    <t>M</t>
  </si>
  <si>
    <t>J</t>
  </si>
  <si>
    <t>V</t>
  </si>
  <si>
    <t>S</t>
  </si>
  <si>
    <t>D</t>
  </si>
  <si>
    <t>Nombre del coordinador</t>
  </si>
  <si>
    <t>Perfil o profesión de base del coordinador</t>
  </si>
  <si>
    <t>Correo del coordinador</t>
  </si>
  <si>
    <t>Teléfono del coordinador</t>
  </si>
  <si>
    <t>Tiempo en el programa del coordinador</t>
  </si>
  <si>
    <t>Fecha de la visita</t>
  </si>
  <si>
    <t>1. CAPACIDAD INSTALADA Y RED (INVENTARIO RECURSO FISICO Y HUMANO )</t>
  </si>
  <si>
    <t>C</t>
  </si>
  <si>
    <t>NC</t>
  </si>
  <si>
    <t>NA</t>
  </si>
  <si>
    <t>NV</t>
  </si>
  <si>
    <t>GENERALIDADES Y HALLAZGOS:</t>
  </si>
  <si>
    <t>RECURSO HUMANO</t>
  </si>
  <si>
    <t xml:space="preserve">Médicos Generales </t>
  </si>
  <si>
    <t>Médicos Especialistas</t>
  </si>
  <si>
    <t xml:space="preserve">TOTAL CAPACIDAD INSTALADA Y RED </t>
  </si>
  <si>
    <t xml:space="preserve">2. COBERTURAS  DT, PE E INDICADORES PROPIOS DEL PROGRAMA </t>
  </si>
  <si>
    <t>INDICADORES</t>
  </si>
  <si>
    <t>NUMERO</t>
  </si>
  <si>
    <t>PORCENTAJE</t>
  </si>
  <si>
    <t>POBLACION</t>
  </si>
  <si>
    <t>Total de Usuarios Afiliados</t>
  </si>
  <si>
    <t>Total de Usuarios Afiliados ≥ 50 años</t>
  </si>
  <si>
    <t>Total de Usuarios Hombres ≥ 50 años</t>
  </si>
  <si>
    <t xml:space="preserve">Total de Usuarios Diagnosticados con cualquier tipo de Cáncer </t>
  </si>
  <si>
    <t>Ca de Próstata</t>
  </si>
  <si>
    <t>Total de Usuarios Diagnosticados con Cáncer de Próstata</t>
  </si>
  <si>
    <t>Total de usuarios tamizados para Cáncer de Próstata por medio de PSA (Antígeno Prostático) en lo corrido de la vigencia</t>
  </si>
  <si>
    <t xml:space="preserve">Del total de usuarios tamizados con PSA para cáncer de Próstata cuántos han salido con alteración del PSA </t>
  </si>
  <si>
    <t xml:space="preserve">Rangos de normalidad para el PSA ajustado por la edad </t>
  </si>
  <si>
    <t>Total de usuarios tamizados para Cáncer de Próstata por medio de tacto rectal en lo corrido de la vigencia</t>
  </si>
  <si>
    <t>Total de usuarios tamizados para cáncer de Próstata por medio de tacto rectal y PSA combinado en lo corrido de la vigencia.</t>
  </si>
  <si>
    <t>Ca Colorrectal</t>
  </si>
  <si>
    <t>Total de Usuarios Diagnosticados Cáncer Colorrectal</t>
  </si>
  <si>
    <t xml:space="preserve">Edad (años) </t>
  </si>
  <si>
    <t xml:space="preserve">PSA normal </t>
  </si>
  <si>
    <t xml:space="preserve">40-49 </t>
  </si>
  <si>
    <t xml:space="preserve">0-2,5 ng/ml </t>
  </si>
  <si>
    <t xml:space="preserve">50-59 </t>
  </si>
  <si>
    <t xml:space="preserve">0-3,5 ng/ml </t>
  </si>
  <si>
    <t>Total de usuarios con alteración en las pruebas de Tamizaje para Cáncer Colorrectal por medio de SOMF</t>
  </si>
  <si>
    <t xml:space="preserve">60-69 </t>
  </si>
  <si>
    <t xml:space="preserve">0-4,5 ng/ml </t>
  </si>
  <si>
    <t>Total de Pacientes con Cáncer Colorrectal que reciben Cuidado Paliativo</t>
  </si>
  <si>
    <t xml:space="preserve">70-79 </t>
  </si>
  <si>
    <t xml:space="preserve">0-6,5 ng/ml </t>
  </si>
  <si>
    <t>Total de Pacientes  con alteración en las pruebas de Tamizaje para Cáncer Colorrectal remitidos a Gastroenterología</t>
  </si>
  <si>
    <t xml:space="preserve">TOTAL COBERTURAS  DT, PE E INDICADORES  </t>
  </si>
  <si>
    <t>3. DEMANDA INDUCIDA</t>
  </si>
  <si>
    <t>¿La IPS cuenta con una base de datos estructurada de los pacientes con Cáncer Próstata y realiza un seguimiento tanto a la base de datos como al usuario.</t>
  </si>
  <si>
    <t>¿La IPS cuenta con una base de datos estructurada de los pacientes con Cáncer Colorrectal y realiza un seguimiento tanto a la base de datos como al usuario.</t>
  </si>
  <si>
    <t>Verificar flujograma, disponibilidad y conocimiento del personal para la captación, atención, interpretación y seguimiento de pacientes con riesgo de Cáncer de próstata, según curso de vida de la Ruta de Promoción y Mantenimiento de la salud.</t>
  </si>
  <si>
    <t>Verificar flujograma, disponibilidad y conocimiento del personal para la captación, atención, interpretación y seguimiento de pacientes con riesgo de Cáncer Colorrectal, según curso de vida de la Ruta de Promoción y Mantenimiento de la salud.</t>
  </si>
  <si>
    <t>TOTAL  DEMANDA INDUCIDA</t>
  </si>
  <si>
    <t xml:space="preserve">4. CARACTERIZACIÓN POBLACIONAL </t>
  </si>
  <si>
    <t>Realizan seguimiento al usuario en tratamiento por cáncer de Próstata o colorrectal</t>
  </si>
  <si>
    <t>TOTAL  CARACTERIZACIÓN POBLACIONAL</t>
  </si>
  <si>
    <t xml:space="preserve">5.   ATENCION A POBLACIONES CON ENFOQUE DIFERENCIAL </t>
  </si>
  <si>
    <t xml:space="preserve">POBLACION </t>
  </si>
  <si>
    <t>TOTAL  ATENCION A POBLACIONES VULNERABLES</t>
  </si>
  <si>
    <t>6. ACCESIBILIDAD</t>
  </si>
  <si>
    <t>Verificar proceso de inducción y reinducción para los profesionales en las Rutas Integrales de Atención en Salud</t>
  </si>
  <si>
    <t>TOTAL ACCESIBILIDAD</t>
  </si>
  <si>
    <t>7. OPORTUNIDAD</t>
  </si>
  <si>
    <t>Oportunidad de servicio por Medico General</t>
  </si>
  <si>
    <t>Revisar el proceso de remisión a  especialistas( Urología, gastroenterología) evitando barreras de accesibilidad según normatividad de servicio.</t>
  </si>
  <si>
    <t>TOTAL OPORTUNIDAD</t>
  </si>
  <si>
    <t>8. SEGURIDAD</t>
  </si>
  <si>
    <t>Protocolos, Flujogramas y/o guías de atención en Cáncer Colorrectal y de Próstata, conocimiento, disponibilidad.</t>
  </si>
  <si>
    <t>Evaluación interna de Adherencia a Guías de Practica Clínica</t>
  </si>
  <si>
    <t>TOTAL SEGURIDAD</t>
  </si>
  <si>
    <t>9. PERTINENCIA</t>
  </si>
  <si>
    <t>HALLAZGOS:</t>
  </si>
  <si>
    <t>La IPS  realiza clasificación del riesgo según los antecedentes personales y familiares basados en las indicaciones de buena práctica GPC para Cáncer  Colorrectal  (antecedentes personales y familiares en primer grado de poliposis adenomatosis miliar(PAF) Historia familiar de cáncer de colon y recto polipodio hereditario(CCRNPH), enfermedad infamatoria intestinal (EII).</t>
  </si>
  <si>
    <t>La IPS cuenta con un método de seguimiento para el tamizaje  para Cáncer de Próstata por medio de Antígeno Prostático (PSA) y Tacto Rectal combinado, donde posteriormente se realice análisis situacional, actos de mejora para mejorar la prestación del servicio.</t>
  </si>
  <si>
    <t>La IPS cuenta con un método de seguimiento a la tamización para Cáncer Colorrectal por medio de Colonoscopia</t>
  </si>
  <si>
    <t>TOTAL PERTINENCIA</t>
  </si>
  <si>
    <t xml:space="preserve">CIERRE DEL DOCUMENTO </t>
  </si>
  <si>
    <t xml:space="preserve">Secretaria de  Salud  Publica y Seguridad Social </t>
  </si>
  <si>
    <t>Cargo:  Enfermera Programa CA CEPO</t>
  </si>
  <si>
    <t>Cedula: 1088249229</t>
  </si>
  <si>
    <t>LINEA DE TRABJO</t>
  </si>
  <si>
    <t>ESTANDARES</t>
  </si>
  <si>
    <t>% E</t>
  </si>
  <si>
    <t>% C</t>
  </si>
  <si>
    <t xml:space="preserve">OBSERVACIONES </t>
  </si>
  <si>
    <t>PLAN DE MEJORAMIENTO</t>
  </si>
  <si>
    <t xml:space="preserve">TOTAL </t>
  </si>
  <si>
    <t>Total de usuarios Tamizados para Cáncer Colorrectal por medio de SOMF (Sangre Oculta en Materia Fecal) en lo corrido de la vigencia.</t>
  </si>
  <si>
    <t>Total de Pacientes Tamizados para Cáncer Colorrectal por medio de SOMF y se confirmó diagnóstico o se le realizó Colonoscopia en lo corrido d la  vigencia</t>
  </si>
  <si>
    <t>Se realiza búsqueda activa del usuario por curso de vida para tamización de cáncer de próstata y cáncer colorrectal según Ruta de Promoción y mantenimiento de la salud ¿Cómo es el proceso?</t>
  </si>
  <si>
    <t>Cantidad de pesquisas por Códigos CIE 10 (Z120 estómago, Z121 Colorrectal, Z125 de Próstata.</t>
  </si>
  <si>
    <t>El software institucional de Historia Clínica permite la marcación de la población con enfoque diferencial en (Afrocolombianos, indígenas, en situación de desplazamiento, migrantes y privados de la libertad)</t>
  </si>
  <si>
    <t>Si la IPS cuenta con médicos especialistas en Urología y Gastroenterología o en su defecto con médico familiar verificar oportunidad de servicios</t>
  </si>
  <si>
    <t>Plan de estrategias IEC para la población objeto por curso de vida relacionado a adultez y vejez para tamización oportuna en  Cáncer de Próstata y Colorrectal</t>
  </si>
  <si>
    <t>Evaluación y análisis interno de la receptividad y satisfacción  del paciente</t>
  </si>
  <si>
    <t>La IPS  realiza clasificación del riesgo según los antecedentes personales y familiares basados en las indicaciones de buena práctica GPC para Cáncer de Próstata. (familiares de primer o segundo grado de consanguinidad, raza, obesidad, hábitos y estilos de vida)</t>
  </si>
  <si>
    <t>Socialización de la periodicidad establecida institucionalmente para la tamización de cáncer de próstata.</t>
  </si>
  <si>
    <t>Socialización de la periodicidad establecida institucionalmente para la tamización de cáncer Colorrectal.</t>
  </si>
  <si>
    <t>12:00 M</t>
  </si>
  <si>
    <t>Maura Marín Molina</t>
  </si>
  <si>
    <t>Enfermera</t>
  </si>
  <si>
    <t>coord_pyprisaralda@cosmitet.net</t>
  </si>
  <si>
    <t>2 años</t>
  </si>
  <si>
    <t>Cuentan con 21 médicos generales</t>
  </si>
  <si>
    <t>OBSERVACIONES: Cuentan con médicos generales y especialistas con la capacidad y orientación para abordar todos los cursos de vida y aplicación de las acciones específicas de cada uno de ellos según la Ruta Integral de Atención en Salud de Promoción y Mantenimiento, ya que en el plan maestro de capacitaciones de orientan todos los profesionales a una atención integral.</t>
  </si>
  <si>
    <t>OBSERVACIONES: Cuentan con aplicativo que, de manera sistemática, se puede obtener información para determinar por edad los cursos de vida, género, diagnósticos y dar trazabilidad a datos generales de identificación, sin embargo, no se cuenta con la información de usuarios tamizados para cáncer de Próstata por medio de tacto rectal o combinado con en lo corrido de la vigencia.</t>
  </si>
  <si>
    <t>Crear estrategias que permitan identificar, marcar y consolidar el total de usuarios tamizados para cáncer de Próstata por medio de tacto rectal y PSA combinado en lo corrido de una cohorte o vigencia.</t>
  </si>
  <si>
    <t xml:space="preserve">Base de datos estructurada y ajustada por curso de vida y diagnósticos de cáncer que se emiten por cohortes y permiten dar trazabilidad del estado y evolución del usuario. </t>
  </si>
  <si>
    <t>Base de datos estructurada y ajustada por curso de vida y diagnósticos de cáncer que se emiten por cohortes y permiten dar trazabilidad del estado y evolución del usuario la cual esta a cargo de alto costo.</t>
  </si>
  <si>
    <t>Cuentan con bancos de datos por curso de vida de la cual se identifica la población objeto y se realiza solicitud de paraclínicos ya sea por demanda inducida o por atención por médico general de morbilidad.</t>
  </si>
  <si>
    <t xml:space="preserve">Por medio de una carpeta compartida se encuentran todos los procesos, protocolos, flujogramas y normatividad de todos los programas, la cual se encuentra en todos los equipos institucionales para a la consulta permanente del personal en general.  </t>
  </si>
  <si>
    <t>OBSERVACIONES: Base de datos estructurada y ajustada por curso de vida y diagnósticos de cáncer que se emiten por cohortes y permiten dar trazabilidad del estado y evolución del usuario la cual esta a cargo de alto costo.</t>
  </si>
  <si>
    <t>El seguimiento a los usuarios diagnosticados con cáncer de próstata y colorrectal se realiza en cabeza de la coordinadora de p y p de la institución</t>
  </si>
  <si>
    <t>OBSERVACIONES: El seguimiento a los usuarios diagnosticados con cáncer de próstata y colorrectal se realiza en cabeza de la coordinadora de p y p de la institución mediante base de datos la cual se prioriza de manera mensual y se entregan informes</t>
  </si>
  <si>
    <t>El software de historia clínica permite la marcación parcial solo de etnia y ocupación</t>
  </si>
  <si>
    <t>OBSERVACIONES: El software de historia clínica cuenta con encabezados de marcación de etnia y ocupación del usuario, sin embargo, no se diligencia en las consultas ni permite identificar la población, migrante o privada de la libertad</t>
  </si>
  <si>
    <t>Crear estrategias de socialización con el personal médico para el diligenciamiento del encabezado en la HC, como también gestionar el ajuste al software.</t>
  </si>
  <si>
    <t>Por medio del Plan de capacitaciones de manera mensual se realiza proceso de reinducción y mejora continua con el personal en general en todos los programas.</t>
  </si>
  <si>
    <t>La oportunidad se encuentra de 2 a 3 días</t>
  </si>
  <si>
    <t>Prestador complementario</t>
  </si>
  <si>
    <t>Se inicia con la identificación de la necesidad por medicina general en donde se solicita paraclínicos requeridos y con los resultados se remite a urología y gastroenterología.</t>
  </si>
  <si>
    <t>OBSERVACIONES: Con el proceso de referencia contrarefrencia se da la trazabilidad de autorizaciones y prestación integral de la atención posterior a la solicitud o remisión a las especialidades.</t>
  </si>
  <si>
    <t>Por medio de demanda inducida a través del banco de información por curso de vida se realizan llamadas telefónicas para educación y asignación de citas.</t>
  </si>
  <si>
    <t>Por medio de las auditorias de historias clínicas se evalúa la adherencia médica a las Guías de práctica Clínica, así mismo a través de los comités institucionales por áreas y procesos.</t>
  </si>
  <si>
    <t>Basados en la revisión de historias clínicas se refleja que se registran los antecedentes tanto personales como familiares, pero no se genera clasificación del riesgo tanto para detección temprana de cáncer de próstata como colorrectal.</t>
  </si>
  <si>
    <t>Por medio de la cuenta de alto costo se tiene identificada la población con solicitud, realización y resultado de SOMF</t>
  </si>
  <si>
    <t>A través de la cuenta alto costo no se conoce el dato de tactos retales por lo que no se identifica la población con la atención integral dela tamización combinada.</t>
  </si>
  <si>
    <t>Por medio de las auditorias de historias clínicas</t>
  </si>
  <si>
    <t>Por medio de las auditorias de historias clínicas, las capacitaciones recibidas de manera mensual y los flujogramas que se encuentran en la carpeta compartida institucionalmente</t>
  </si>
  <si>
    <t>OBSERVACIONES: Por medio de las auditorias de historias clínicas, las capacitaciones recibidas de manera mensual y los flujogramas que se encuentran en la carpeta compartida institucionalmente</t>
  </si>
  <si>
    <t>Institución: COSMITET</t>
  </si>
  <si>
    <t>Nombre: Maura Marín Molina</t>
  </si>
  <si>
    <t>Cargo: Coordinadora de P y P</t>
  </si>
  <si>
    <t>Cedula: 1088250442</t>
  </si>
  <si>
    <t>Nombre:  Jennifer Astrid Henao Murillo</t>
  </si>
  <si>
    <t>Cuentan con especialistas de 1 ginecólogo, 2 fisiatras, 1 médico familiarista, 1 internista, 1 pediatra</t>
  </si>
  <si>
    <t>OBSERVACIONES: Por medio del Plan de capacitaciones de manera mensual se realiza proceso de reinducción y mejora continua con el personal en general en todos los programas y dirigido desde la sede de CALI.</t>
  </si>
  <si>
    <t>A través del SIAU institucional realizan encuestas de satisfacción al paciente por medio físico de manera mensual y de forma aleatoria.</t>
  </si>
  <si>
    <t>OBSERVACIONES: A través del SIAU institucional realizan encuestas de satisfacción al paciente por medio físico de manera mensual y de forma aleatoria, posterior a ello la líder de la mesa de trabajo realiza consolidación, análisis y emite porcentaje de satisfacción.</t>
  </si>
  <si>
    <t>La IPS cuenta con un método de seguimiento para la  tamización para Cáncer Colorrectal por medio de Sangre Oculta en Materia Fecal (SOMF)  por inmunoquimica.</t>
  </si>
  <si>
    <t>incluir en el plan de capacitación y orientación médica la importancia de registrar la clasificación del riesgo según los antecedentes personales y familiares basados en las indicaciones de buena práctica GPC para Cáncer de Próstata. (familiares de primer o segundo grado de consanguinidad, raza, obesidad, hábitos y estilos de vida)</t>
  </si>
  <si>
    <t>Z120 (0)
Z 121 (373)
Z 125 (132)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</si>
</sst>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4" x14ac:knownFonts="1">
    <font>
      <sz val="11"/>
      <color theme="1"/>
      <name val="Calibri"/>
      <family val="2"/>
      <scheme val="minor"/>
    </font>
    <font>
      <sz val="11"/>
      <color theme="1"/>
      <name val="Calibri"/>
      <family val="2"/>
      <scheme val="minor"/>
    </font>
    <font>
      <sz val="10"/>
      <color rgb="FFFF0000"/>
      <name val="Arial"/>
      <family val="2"/>
    </font>
    <font>
      <sz val="10"/>
      <color theme="1"/>
      <name val="Arial"/>
      <family val="2"/>
    </font>
    <font>
      <b/>
      <sz val="10"/>
      <color theme="1"/>
      <name val="Arial"/>
      <family val="2"/>
    </font>
    <font>
      <sz val="10"/>
      <color theme="0"/>
      <name val="Arial"/>
      <family val="2"/>
    </font>
    <font>
      <b/>
      <sz val="10"/>
      <color theme="0"/>
      <name val="Arial"/>
      <family val="2"/>
    </font>
    <font>
      <sz val="10"/>
      <color indexed="8"/>
      <name val="Arial"/>
      <family val="2"/>
    </font>
    <font>
      <sz val="10"/>
      <color indexed="9"/>
      <name val="Arial"/>
      <family val="2"/>
    </font>
    <font>
      <sz val="11"/>
      <color theme="0"/>
      <name val="Arial"/>
      <family val="2"/>
    </font>
    <font>
      <u/>
      <sz val="11"/>
      <color theme="10"/>
      <name val="Calibri"/>
      <family val="2"/>
      <scheme val="minor"/>
    </font>
    <font>
      <u/>
      <sz val="11"/>
      <color theme="0"/>
      <name val="Calibri"/>
      <family val="2"/>
      <scheme val="minor"/>
    </font>
    <font>
      <sz val="10"/>
      <name val="Arial"/>
      <family val="2"/>
    </font>
    <font>
      <sz val="8"/>
      <color theme="1" tint="0.34998626667073579"/>
      <name val="Calibri"/>
      <family val="2"/>
      <scheme val="minor"/>
    </font>
    <font>
      <b/>
      <sz val="10"/>
      <color rgb="FF00B0F0"/>
      <name val="Arial"/>
      <family val="2"/>
    </font>
    <font>
      <b/>
      <sz val="10"/>
      <name val="Arial"/>
      <family val="2"/>
    </font>
    <font>
      <sz val="10"/>
      <color rgb="FF000000"/>
      <name val="Arial"/>
      <family val="2"/>
    </font>
    <font>
      <b/>
      <u/>
      <sz val="10"/>
      <color theme="1"/>
      <name val="Arial"/>
      <family val="2"/>
    </font>
    <font>
      <sz val="7"/>
      <color theme="1" tint="0.34998626667073579"/>
      <name val="Calibri"/>
      <family val="2"/>
      <scheme val="minor"/>
    </font>
    <font>
      <sz val="9"/>
      <name val="Calibri"/>
      <family val="2"/>
      <scheme val="minor"/>
    </font>
    <font>
      <b/>
      <sz val="9"/>
      <color indexed="81"/>
      <name val="Tahoma"/>
      <family val="2"/>
    </font>
    <font>
      <sz val="9"/>
      <color indexed="81"/>
      <name val="Tahoma"/>
      <family val="2"/>
    </font>
    <font>
      <sz val="11"/>
      <color rgb="FFFF0000"/>
      <name val="Calibri"/>
      <family val="2"/>
      <scheme val="minor"/>
    </font>
    <font>
      <b/>
      <sz val="10"/>
      <color rgb="FFFF0000"/>
      <name val="Arial"/>
      <family val="2"/>
    </font>
  </fonts>
  <fills count="10">
    <fill>
      <patternFill patternType="none"/>
    </fill>
    <fill>
      <patternFill patternType="gray125"/>
    </fill>
    <fill>
      <patternFill patternType="solid">
        <fgColor rgb="FFFFFF00"/>
        <bgColor indexed="64"/>
      </patternFill>
    </fill>
    <fill>
      <patternFill patternType="solid">
        <fgColor rgb="FFC00000"/>
        <bgColor indexed="64"/>
      </patternFill>
    </fill>
    <fill>
      <patternFill patternType="solid">
        <fgColor rgb="FF0070C0"/>
        <bgColor indexed="64"/>
      </patternFill>
    </fill>
    <fill>
      <patternFill patternType="solid">
        <fgColor indexed="30"/>
        <bgColor indexed="64"/>
      </patternFill>
    </fill>
    <fill>
      <patternFill patternType="solid">
        <fgColor rgb="FFFFFFFF"/>
        <bgColor rgb="FFF2F2F2"/>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s>
  <borders count="16">
    <border>
      <left/>
      <right/>
      <top/>
      <bottom/>
      <diagonal/>
    </border>
    <border>
      <left style="thin">
        <color indexed="64"/>
      </left>
      <right/>
      <top/>
      <bottom/>
      <diagonal/>
    </border>
    <border>
      <left style="thin">
        <color auto="1"/>
      </left>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thin">
        <color indexed="64"/>
      </right>
      <top/>
      <bottom style="thin">
        <color auto="1"/>
      </bottom>
      <diagonal/>
    </border>
    <border>
      <left style="thin">
        <color indexed="64"/>
      </left>
      <right style="thin">
        <color indexed="64"/>
      </right>
      <top/>
      <bottom/>
      <diagonal/>
    </border>
    <border>
      <left/>
      <right style="thin">
        <color auto="1"/>
      </right>
      <top style="thin">
        <color auto="1"/>
      </top>
      <bottom/>
      <diagonal/>
    </border>
    <border>
      <left/>
      <right/>
      <top style="thin">
        <color auto="1"/>
      </top>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diagonal/>
    </border>
  </borders>
  <cellStyleXfs count="4">
    <xf numFmtId="0" fontId="0" fillId="0" borderId="0"/>
    <xf numFmtId="9" fontId="1" fillId="0" borderId="0" applyFont="0" applyFill="0" applyBorder="0" applyAlignment="0" applyProtection="0"/>
    <xf numFmtId="0" fontId="7" fillId="0" borderId="0" applyNumberFormat="0" applyFill="0" applyBorder="0" applyProtection="0"/>
    <xf numFmtId="0" fontId="10" fillId="0" borderId="0" applyNumberFormat="0" applyFill="0" applyBorder="0" applyAlignment="0" applyProtection="0"/>
  </cellStyleXfs>
  <cellXfs count="177">
    <xf numFmtId="0" fontId="0" fillId="0" borderId="0" xfId="0"/>
    <xf numFmtId="0" fontId="2" fillId="0" borderId="0" xfId="0" applyFont="1"/>
    <xf numFmtId="0" fontId="3" fillId="0" borderId="0" xfId="0" applyFont="1" applyBorder="1" applyAlignment="1"/>
    <xf numFmtId="0" fontId="3" fillId="0" borderId="0" xfId="0" applyFont="1"/>
    <xf numFmtId="0" fontId="3" fillId="0" borderId="2" xfId="0" applyFont="1" applyBorder="1" applyAlignment="1"/>
    <xf numFmtId="0" fontId="3" fillId="4" borderId="0" xfId="0" applyFont="1" applyFill="1"/>
    <xf numFmtId="0" fontId="8" fillId="5" borderId="4" xfId="2" applyFont="1" applyFill="1" applyBorder="1" applyAlignment="1">
      <alignment horizontal="center" vertical="center"/>
    </xf>
    <xf numFmtId="0" fontId="8" fillId="5" borderId="4" xfId="2" applyFont="1" applyFill="1" applyBorder="1" applyAlignment="1">
      <alignment horizontal="left" vertical="center"/>
    </xf>
    <xf numFmtId="20" fontId="8" fillId="5" borderId="5" xfId="2" applyNumberFormat="1" applyFont="1" applyFill="1" applyBorder="1" applyAlignment="1">
      <alignment horizontal="center" vertical="center"/>
    </xf>
    <xf numFmtId="0" fontId="8" fillId="5" borderId="5" xfId="2" applyFont="1" applyFill="1" applyBorder="1" applyAlignment="1">
      <alignment horizontal="left" vertical="center"/>
    </xf>
    <xf numFmtId="0" fontId="6" fillId="4" borderId="4" xfId="0" applyFont="1" applyFill="1" applyBorder="1" applyAlignment="1">
      <alignment vertical="center"/>
    </xf>
    <xf numFmtId="0" fontId="6" fillId="4" borderId="5" xfId="0" applyFont="1" applyFill="1" applyBorder="1" applyAlignment="1">
      <alignment vertical="center"/>
    </xf>
    <xf numFmtId="9" fontId="6" fillId="4" borderId="6" xfId="0" applyNumberFormat="1" applyFont="1" applyFill="1" applyBorder="1" applyAlignment="1">
      <alignment wrapText="1"/>
    </xf>
    <xf numFmtId="9" fontId="6" fillId="4" borderId="7" xfId="0" applyNumberFormat="1" applyFont="1" applyFill="1" applyBorder="1" applyAlignment="1">
      <alignment wrapText="1"/>
    </xf>
    <xf numFmtId="0" fontId="6" fillId="4" borderId="8" xfId="0" applyFont="1" applyFill="1" applyBorder="1" applyAlignment="1">
      <alignment vertical="center"/>
    </xf>
    <xf numFmtId="0" fontId="6" fillId="4" borderId="9" xfId="0" applyFont="1" applyFill="1" applyBorder="1" applyAlignment="1">
      <alignment horizontal="center" vertical="center"/>
    </xf>
    <xf numFmtId="0" fontId="3" fillId="0" borderId="4" xfId="0" applyFont="1" applyBorder="1" applyAlignment="1">
      <alignment vertical="center" wrapText="1"/>
    </xf>
    <xf numFmtId="0" fontId="12" fillId="0" borderId="4" xfId="0" applyFont="1" applyBorder="1" applyAlignment="1">
      <alignment horizontal="center" vertical="center" wrapText="1"/>
    </xf>
    <xf numFmtId="0" fontId="14" fillId="0" borderId="4" xfId="0" applyFont="1" applyBorder="1" applyAlignment="1">
      <alignment horizontal="left" vertical="center"/>
    </xf>
    <xf numFmtId="0" fontId="14" fillId="0" borderId="0" xfId="0" applyFont="1" applyAlignment="1">
      <alignment horizontal="left" vertical="center"/>
    </xf>
    <xf numFmtId="9" fontId="6" fillId="4" borderId="6" xfId="0" applyNumberFormat="1" applyFont="1" applyFill="1" applyBorder="1" applyAlignment="1"/>
    <xf numFmtId="9" fontId="6" fillId="4" borderId="7" xfId="0" applyNumberFormat="1" applyFont="1" applyFill="1" applyBorder="1" applyAlignment="1"/>
    <xf numFmtId="0" fontId="6" fillId="4" borderId="4" xfId="0" applyFont="1" applyFill="1" applyBorder="1" applyAlignment="1">
      <alignment horizontal="center" vertical="center"/>
    </xf>
    <xf numFmtId="0" fontId="12" fillId="0" borderId="8" xfId="0" applyFont="1" applyBorder="1" applyAlignment="1">
      <alignment vertical="center" wrapText="1"/>
    </xf>
    <xf numFmtId="0" fontId="12" fillId="0" borderId="4" xfId="0" applyFont="1" applyBorder="1" applyAlignment="1">
      <alignment horizontal="left" vertical="center" wrapText="1"/>
    </xf>
    <xf numFmtId="0" fontId="15" fillId="6" borderId="4" xfId="0" applyFont="1" applyFill="1" applyBorder="1" applyAlignment="1">
      <alignment horizontal="center"/>
    </xf>
    <xf numFmtId="0" fontId="3" fillId="7" borderId="0" xfId="0" applyFont="1" applyFill="1"/>
    <xf numFmtId="0" fontId="12" fillId="0" borderId="8" xfId="0" applyFont="1" applyFill="1" applyBorder="1" applyAlignment="1">
      <alignment vertical="center" wrapText="1"/>
    </xf>
    <xf numFmtId="0" fontId="12" fillId="0" borderId="4" xfId="0" applyFont="1" applyBorder="1" applyAlignment="1">
      <alignment horizontal="center"/>
    </xf>
    <xf numFmtId="0" fontId="12" fillId="0" borderId="8" xfId="0" applyFont="1" applyBorder="1" applyAlignment="1">
      <alignment horizontal="left" vertical="center" wrapText="1"/>
    </xf>
    <xf numFmtId="0" fontId="12" fillId="6" borderId="4" xfId="0" applyFont="1" applyFill="1" applyBorder="1" applyAlignment="1">
      <alignment horizontal="center"/>
    </xf>
    <xf numFmtId="0" fontId="5" fillId="4" borderId="10" xfId="0" applyFont="1" applyFill="1" applyBorder="1" applyAlignment="1">
      <alignment horizontal="center" vertical="center" textRotation="90"/>
    </xf>
    <xf numFmtId="164" fontId="12" fillId="7" borderId="8" xfId="1" applyNumberFormat="1" applyFont="1" applyFill="1" applyBorder="1" applyAlignment="1" applyProtection="1">
      <alignment horizontal="center"/>
    </xf>
    <xf numFmtId="164" fontId="12" fillId="7" borderId="7" xfId="1" applyNumberFormat="1" applyFont="1" applyFill="1" applyBorder="1" applyAlignment="1" applyProtection="1">
      <alignment horizontal="center"/>
    </xf>
    <xf numFmtId="0" fontId="6" fillId="4" borderId="4" xfId="0" applyFont="1" applyFill="1" applyBorder="1" applyAlignment="1">
      <alignment horizontal="center" vertical="center" wrapText="1"/>
    </xf>
    <xf numFmtId="0" fontId="12" fillId="0" borderId="8" xfId="0" applyFont="1" applyBorder="1" applyAlignment="1">
      <alignment horizontal="left" vertical="top" wrapText="1"/>
    </xf>
    <xf numFmtId="0" fontId="12" fillId="0" borderId="4" xfId="0" applyFont="1" applyBorder="1" applyAlignment="1">
      <alignment horizontal="left" vertical="top" wrapText="1"/>
    </xf>
    <xf numFmtId="0" fontId="5" fillId="4" borderId="4" xfId="0" applyFont="1" applyFill="1" applyBorder="1" applyAlignment="1">
      <alignment horizontal="center" vertical="center" wrapText="1"/>
    </xf>
    <xf numFmtId="0" fontId="12" fillId="0" borderId="2" xfId="0" applyFont="1" applyBorder="1" applyAlignment="1">
      <alignment horizontal="left" vertical="top" wrapText="1"/>
    </xf>
    <xf numFmtId="0" fontId="12"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16" fillId="0" borderId="0" xfId="0" applyFont="1" applyAlignment="1">
      <alignment vertical="center"/>
    </xf>
    <xf numFmtId="0" fontId="3" fillId="4" borderId="3" xfId="0" applyFont="1" applyFill="1" applyBorder="1" applyAlignment="1"/>
    <xf numFmtId="0" fontId="3" fillId="0" borderId="8" xfId="0" applyFont="1" applyFill="1" applyBorder="1" applyAlignment="1">
      <alignment vertical="center" wrapText="1"/>
    </xf>
    <xf numFmtId="0" fontId="3" fillId="4" borderId="13" xfId="0" applyFont="1" applyFill="1" applyBorder="1" applyAlignment="1"/>
    <xf numFmtId="0" fontId="17" fillId="0" borderId="0" xfId="0" applyFont="1" applyAlignment="1">
      <alignment vertical="center"/>
    </xf>
    <xf numFmtId="0" fontId="3" fillId="4" borderId="14" xfId="0" applyFont="1" applyFill="1" applyBorder="1" applyAlignment="1"/>
    <xf numFmtId="0" fontId="3" fillId="0" borderId="0" xfId="0" applyFont="1" applyFill="1" applyAlignment="1">
      <alignment wrapText="1"/>
    </xf>
    <xf numFmtId="0" fontId="14" fillId="0" borderId="6" xfId="0" applyFont="1" applyBorder="1" applyAlignment="1">
      <alignment horizontal="left" vertical="center" wrapText="1"/>
    </xf>
    <xf numFmtId="0" fontId="3" fillId="0" borderId="0" xfId="0" applyFont="1" applyAlignment="1">
      <alignment horizontal="center" vertical="center"/>
    </xf>
    <xf numFmtId="0" fontId="6" fillId="4" borderId="0" xfId="0" applyFont="1" applyFill="1" applyBorder="1" applyAlignment="1">
      <alignment horizontal="left"/>
    </xf>
    <xf numFmtId="0" fontId="17" fillId="0" borderId="0" xfId="0" applyFont="1" applyFill="1" applyAlignment="1">
      <alignment vertical="center"/>
    </xf>
    <xf numFmtId="0" fontId="3" fillId="0" borderId="0" xfId="0" applyFont="1" applyFill="1"/>
    <xf numFmtId="0" fontId="0" fillId="0" borderId="0" xfId="0" applyFill="1"/>
    <xf numFmtId="0" fontId="15" fillId="7" borderId="14" xfId="0" applyFont="1" applyFill="1" applyBorder="1" applyAlignment="1">
      <alignment horizontal="center" vertical="top"/>
    </xf>
    <xf numFmtId="0" fontId="12" fillId="7" borderId="0" xfId="0" applyFont="1" applyFill="1" applyBorder="1" applyAlignment="1">
      <alignment horizontal="center" vertical="top"/>
    </xf>
    <xf numFmtId="0" fontId="12" fillId="7" borderId="3" xfId="0" applyFont="1" applyFill="1" applyBorder="1" applyAlignment="1">
      <alignment horizontal="center" vertical="top"/>
    </xf>
    <xf numFmtId="0" fontId="14" fillId="7" borderId="4" xfId="0" applyFont="1" applyFill="1" applyBorder="1" applyAlignment="1">
      <alignment horizontal="left" vertical="top"/>
    </xf>
    <xf numFmtId="0" fontId="14" fillId="0" borderId="0" xfId="0" applyFont="1" applyAlignment="1">
      <alignment horizontal="left"/>
    </xf>
    <xf numFmtId="0" fontId="6" fillId="4" borderId="12" xfId="0" applyFont="1" applyFill="1" applyBorder="1" applyAlignment="1">
      <alignment horizontal="left"/>
    </xf>
    <xf numFmtId="0" fontId="3" fillId="0" borderId="4" xfId="0" applyFont="1" applyBorder="1" applyAlignment="1">
      <alignment horizontal="left" vertical="center" wrapText="1"/>
    </xf>
    <xf numFmtId="0" fontId="14" fillId="0" borderId="4" xfId="0" applyFont="1" applyBorder="1" applyAlignment="1">
      <alignment horizontal="left" vertical="center" wrapText="1"/>
    </xf>
    <xf numFmtId="9" fontId="6" fillId="4" borderId="4" xfId="0" applyNumberFormat="1" applyFont="1" applyFill="1" applyBorder="1" applyAlignment="1"/>
    <xf numFmtId="0" fontId="3" fillId="0" borderId="4" xfId="0" applyFont="1" applyFill="1" applyBorder="1" applyAlignment="1">
      <alignment vertical="center" wrapText="1"/>
    </xf>
    <xf numFmtId="0" fontId="12" fillId="7" borderId="4" xfId="0" applyFont="1" applyFill="1" applyBorder="1" applyAlignment="1">
      <alignment horizontal="center" vertical="center" wrapText="1"/>
    </xf>
    <xf numFmtId="0" fontId="14" fillId="7" borderId="4" xfId="0" applyFont="1" applyFill="1" applyBorder="1" applyAlignment="1">
      <alignment horizontal="left" vertical="center" wrapText="1"/>
    </xf>
    <xf numFmtId="0" fontId="3" fillId="4" borderId="4" xfId="0" applyFont="1" applyFill="1" applyBorder="1" applyAlignment="1"/>
    <xf numFmtId="0" fontId="3" fillId="0" borderId="8" xfId="0" applyFont="1" applyBorder="1" applyAlignment="1">
      <alignment vertical="center" wrapText="1"/>
    </xf>
    <xf numFmtId="9" fontId="3" fillId="8" borderId="0" xfId="0" applyNumberFormat="1" applyFont="1" applyFill="1"/>
    <xf numFmtId="0" fontId="12" fillId="0" borderId="4" xfId="0" applyFont="1" applyBorder="1" applyAlignment="1">
      <alignment horizontal="center" vertical="center"/>
    </xf>
    <xf numFmtId="0" fontId="8" fillId="5" borderId="8" xfId="0" applyFont="1" applyFill="1" applyBorder="1" applyAlignment="1">
      <alignment vertical="center"/>
    </xf>
    <xf numFmtId="0" fontId="8" fillId="5" borderId="6" xfId="0" applyFont="1" applyFill="1" applyBorder="1" applyAlignment="1">
      <alignment vertical="center"/>
    </xf>
    <xf numFmtId="0" fontId="6" fillId="9" borderId="4" xfId="0" applyFont="1" applyFill="1" applyBorder="1" applyAlignment="1">
      <alignment horizontal="center" vertical="center"/>
    </xf>
    <xf numFmtId="0" fontId="3" fillId="0" borderId="4" xfId="0" applyFont="1" applyBorder="1"/>
    <xf numFmtId="9" fontId="3" fillId="0" borderId="4" xfId="0" applyNumberFormat="1" applyFont="1" applyBorder="1"/>
    <xf numFmtId="9" fontId="3" fillId="0" borderId="4" xfId="1" applyFont="1" applyBorder="1"/>
    <xf numFmtId="0" fontId="23" fillId="0" borderId="0" xfId="0" applyFont="1" applyAlignment="1">
      <alignment horizontal="left" vertical="center"/>
    </xf>
    <xf numFmtId="0" fontId="2" fillId="0" borderId="0" xfId="0" applyFont="1" applyFill="1"/>
    <xf numFmtId="0" fontId="23" fillId="0" borderId="0" xfId="0" applyFont="1" applyAlignment="1">
      <alignment horizontal="left"/>
    </xf>
    <xf numFmtId="0" fontId="22" fillId="0" borderId="0" xfId="0" applyFont="1"/>
    <xf numFmtId="0" fontId="15" fillId="0" borderId="4" xfId="0" applyFont="1" applyFill="1" applyBorder="1" applyAlignment="1">
      <alignment horizontal="left" vertical="center"/>
    </xf>
    <xf numFmtId="0" fontId="6" fillId="4" borderId="0" xfId="0" applyFont="1" applyFill="1" applyBorder="1" applyAlignment="1">
      <alignment horizontal="left" vertical="top" wrapText="1"/>
    </xf>
    <xf numFmtId="0" fontId="3" fillId="0" borderId="0" xfId="0" applyFont="1" applyBorder="1" applyAlignment="1">
      <alignment horizontal="center" vertical="center"/>
    </xf>
    <xf numFmtId="0" fontId="6" fillId="4" borderId="6" xfId="0" applyFont="1" applyFill="1" applyBorder="1" applyAlignment="1">
      <alignment vertical="center"/>
    </xf>
    <xf numFmtId="9" fontId="6" fillId="4" borderId="13" xfId="1" applyFont="1" applyFill="1" applyBorder="1" applyAlignment="1">
      <alignment horizontal="left" vertical="top" wrapText="1"/>
    </xf>
    <xf numFmtId="18" fontId="8" fillId="5" borderId="4" xfId="2" applyNumberFormat="1" applyFont="1" applyFill="1" applyBorder="1" applyAlignment="1">
      <alignment horizontal="center" vertical="center"/>
    </xf>
    <xf numFmtId="18" fontId="8" fillId="5" borderId="4" xfId="2" applyNumberFormat="1" applyFont="1" applyFill="1" applyBorder="1" applyAlignment="1">
      <alignment horizontal="left" vertical="center"/>
    </xf>
    <xf numFmtId="0" fontId="12" fillId="0" borderId="4" xfId="0" applyFont="1" applyFill="1" applyBorder="1" applyAlignment="1">
      <alignment horizontal="left" vertical="center" wrapText="1"/>
    </xf>
    <xf numFmtId="0" fontId="3" fillId="0" borderId="0" xfId="0" applyFont="1" applyAlignment="1">
      <alignment horizontal="justify" vertical="center"/>
    </xf>
    <xf numFmtId="0" fontId="3" fillId="0" borderId="4" xfId="0" applyFont="1" applyBorder="1" applyAlignment="1">
      <alignment wrapText="1"/>
    </xf>
    <xf numFmtId="0" fontId="3" fillId="0" borderId="1" xfId="0" applyFont="1" applyBorder="1" applyAlignment="1">
      <alignment horizontal="center"/>
    </xf>
    <xf numFmtId="0" fontId="3" fillId="0" borderId="0" xfId="0" applyFont="1" applyBorder="1" applyAlignment="1">
      <alignment horizontal="center"/>
    </xf>
    <xf numFmtId="0" fontId="4" fillId="2" borderId="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8" fillId="0" borderId="4" xfId="0" applyFont="1" applyBorder="1" applyAlignment="1">
      <alignment horizontal="center" vertical="center" wrapText="1"/>
    </xf>
    <xf numFmtId="9" fontId="6" fillId="4" borderId="6" xfId="0" applyNumberFormat="1" applyFont="1" applyFill="1" applyBorder="1" applyAlignment="1">
      <alignment horizontal="center" vertical="top" wrapText="1"/>
    </xf>
    <xf numFmtId="0" fontId="6" fillId="4" borderId="6" xfId="0" applyFont="1" applyFill="1" applyBorder="1" applyAlignment="1">
      <alignment horizontal="center" vertical="top" wrapText="1"/>
    </xf>
    <xf numFmtId="14" fontId="5" fillId="4" borderId="5" xfId="0" applyNumberFormat="1" applyFont="1" applyFill="1" applyBorder="1" applyAlignment="1">
      <alignment horizontal="center" vertical="center"/>
    </xf>
    <xf numFmtId="0" fontId="5" fillId="4" borderId="5" xfId="0" applyFont="1" applyFill="1" applyBorder="1" applyAlignment="1">
      <alignment horizontal="center" vertical="center"/>
    </xf>
    <xf numFmtId="0" fontId="5" fillId="4" borderId="4" xfId="0" applyFont="1" applyFill="1" applyBorder="1" applyAlignment="1">
      <alignment horizontal="center" vertical="center"/>
    </xf>
    <xf numFmtId="0" fontId="6" fillId="4" borderId="0" xfId="0" applyFont="1" applyFill="1" applyBorder="1" applyAlignment="1">
      <alignment horizontal="left" wrapText="1"/>
    </xf>
    <xf numFmtId="0" fontId="6" fillId="4" borderId="9" xfId="0" applyFont="1" applyFill="1" applyBorder="1" applyAlignment="1">
      <alignment horizontal="center" vertical="center"/>
    </xf>
    <xf numFmtId="0" fontId="5" fillId="4" borderId="4" xfId="0" applyFont="1" applyFill="1" applyBorder="1" applyAlignment="1">
      <alignment horizontal="center" vertical="center" textRotation="90" wrapText="1"/>
    </xf>
    <xf numFmtId="0" fontId="13" fillId="0" borderId="8"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8" fillId="5" borderId="4" xfId="2" applyFont="1" applyFill="1" applyBorder="1" applyAlignment="1">
      <alignment horizontal="center" vertical="center" wrapText="1"/>
    </xf>
    <xf numFmtId="0" fontId="9" fillId="4" borderId="4" xfId="0" applyFont="1" applyFill="1" applyBorder="1" applyAlignment="1">
      <alignment horizontal="center"/>
    </xf>
    <xf numFmtId="0" fontId="11" fillId="4" borderId="4" xfId="3" applyFont="1" applyFill="1" applyBorder="1" applyAlignment="1">
      <alignment horizontal="center"/>
    </xf>
    <xf numFmtId="0" fontId="6" fillId="4" borderId="8" xfId="0" applyFont="1" applyFill="1" applyBorder="1" applyAlignment="1">
      <alignment horizontal="center" vertical="center"/>
    </xf>
    <xf numFmtId="0" fontId="6" fillId="4" borderId="7" xfId="0" applyFont="1" applyFill="1" applyBorder="1" applyAlignment="1">
      <alignment horizontal="center" vertical="center"/>
    </xf>
    <xf numFmtId="0" fontId="5" fillId="4" borderId="11" xfId="0" applyFont="1" applyFill="1" applyBorder="1" applyAlignment="1">
      <alignment horizontal="center" vertical="center" textRotation="90"/>
    </xf>
    <xf numFmtId="0" fontId="5" fillId="4" borderId="3" xfId="0" applyFont="1" applyFill="1" applyBorder="1" applyAlignment="1">
      <alignment horizontal="center" vertical="center" textRotation="90"/>
    </xf>
    <xf numFmtId="0" fontId="15" fillId="4" borderId="8" xfId="0" applyFont="1" applyFill="1" applyBorder="1" applyAlignment="1">
      <alignment horizontal="center" wrapText="1"/>
    </xf>
    <xf numFmtId="0" fontId="15" fillId="4" borderId="6" xfId="0" applyFont="1" applyFill="1" applyBorder="1" applyAlignment="1">
      <alignment horizontal="center" wrapText="1"/>
    </xf>
    <xf numFmtId="9" fontId="12" fillId="7" borderId="8" xfId="1" applyFont="1" applyFill="1" applyBorder="1" applyAlignment="1" applyProtection="1">
      <alignment horizontal="center"/>
    </xf>
    <xf numFmtId="9" fontId="12" fillId="7" borderId="7" xfId="1" applyFont="1" applyFill="1" applyBorder="1" applyAlignment="1" applyProtection="1">
      <alignment horizontal="center"/>
    </xf>
    <xf numFmtId="0" fontId="14" fillId="0" borderId="4" xfId="0" applyFont="1" applyBorder="1" applyAlignment="1">
      <alignment horizontal="left" vertical="center"/>
    </xf>
    <xf numFmtId="0" fontId="14" fillId="0" borderId="4" xfId="0" applyFont="1" applyBorder="1" applyAlignment="1">
      <alignment horizontal="left" vertical="center" wrapText="1"/>
    </xf>
    <xf numFmtId="0" fontId="6" fillId="4" borderId="8" xfId="0" applyFont="1" applyFill="1" applyBorder="1" applyAlignment="1">
      <alignment horizontal="left" vertical="top" wrapText="1"/>
    </xf>
    <xf numFmtId="0" fontId="6" fillId="4" borderId="6" xfId="0" applyFont="1" applyFill="1" applyBorder="1" applyAlignment="1">
      <alignment horizontal="left" vertical="top" wrapText="1"/>
    </xf>
    <xf numFmtId="0" fontId="6" fillId="4" borderId="7" xfId="0" applyFont="1" applyFill="1" applyBorder="1" applyAlignment="1">
      <alignment horizontal="left" vertical="top" wrapText="1"/>
    </xf>
    <xf numFmtId="0" fontId="6" fillId="4" borderId="8" xfId="0" applyFont="1" applyFill="1" applyBorder="1" applyAlignment="1">
      <alignment horizontal="left"/>
    </xf>
    <xf numFmtId="0" fontId="6" fillId="4" borderId="6" xfId="0" applyFont="1" applyFill="1" applyBorder="1" applyAlignment="1">
      <alignment horizontal="left"/>
    </xf>
    <xf numFmtId="0" fontId="6" fillId="4" borderId="7" xfId="0" applyFont="1" applyFill="1" applyBorder="1" applyAlignment="1">
      <alignment horizontal="left"/>
    </xf>
    <xf numFmtId="0" fontId="6" fillId="4" borderId="10" xfId="0" applyFont="1" applyFill="1" applyBorder="1" applyAlignment="1">
      <alignment horizontal="center" vertical="center"/>
    </xf>
    <xf numFmtId="0" fontId="5" fillId="4" borderId="5" xfId="0" applyFont="1" applyFill="1" applyBorder="1" applyAlignment="1">
      <alignment horizontal="center" vertical="center" textRotation="90"/>
    </xf>
    <xf numFmtId="0" fontId="5" fillId="4" borderId="10" xfId="0" applyFont="1" applyFill="1" applyBorder="1" applyAlignment="1">
      <alignment horizontal="center" vertical="center" textRotation="90"/>
    </xf>
    <xf numFmtId="164" fontId="12" fillId="7" borderId="8" xfId="1" applyNumberFormat="1" applyFont="1" applyFill="1" applyBorder="1" applyAlignment="1" applyProtection="1">
      <alignment horizontal="center"/>
    </xf>
    <xf numFmtId="164" fontId="12" fillId="7" borderId="7" xfId="1" applyNumberFormat="1" applyFont="1" applyFill="1" applyBorder="1" applyAlignment="1" applyProtection="1">
      <alignment horizontal="center"/>
    </xf>
    <xf numFmtId="0" fontId="6" fillId="4" borderId="4" xfId="0" applyFont="1" applyFill="1" applyBorder="1" applyAlignment="1">
      <alignment horizontal="center" vertical="center" wrapText="1"/>
    </xf>
    <xf numFmtId="0" fontId="5" fillId="4" borderId="9" xfId="0" applyFont="1" applyFill="1" applyBorder="1" applyAlignment="1">
      <alignment horizontal="center" vertical="center" textRotation="90"/>
    </xf>
    <xf numFmtId="0" fontId="6" fillId="4" borderId="12" xfId="0" applyFont="1" applyFill="1" applyBorder="1" applyAlignment="1">
      <alignment horizontal="left"/>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13" fillId="0" borderId="4" xfId="0" applyFont="1" applyBorder="1" applyAlignment="1">
      <alignment horizontal="center" vertical="center" wrapText="1"/>
    </xf>
    <xf numFmtId="9" fontId="12" fillId="0" borderId="8" xfId="1" applyFont="1" applyBorder="1" applyAlignment="1">
      <alignment horizontal="center" vertical="center"/>
    </xf>
    <xf numFmtId="9" fontId="12" fillId="0" borderId="7" xfId="1" applyFont="1" applyBorder="1" applyAlignment="1">
      <alignment horizontal="center" vertical="center"/>
    </xf>
    <xf numFmtId="0" fontId="6" fillId="4" borderId="6" xfId="0" applyFont="1" applyFill="1" applyBorder="1" applyAlignment="1">
      <alignment horizontal="left" vertical="top"/>
    </xf>
    <xf numFmtId="0" fontId="6" fillId="4" borderId="7" xfId="0" applyFont="1" applyFill="1" applyBorder="1" applyAlignment="1">
      <alignment horizontal="left" vertical="top"/>
    </xf>
    <xf numFmtId="0" fontId="16" fillId="0" borderId="1" xfId="0" applyFont="1" applyBorder="1" applyAlignment="1">
      <alignment horizontal="center" vertical="center" wrapText="1"/>
    </xf>
    <xf numFmtId="0" fontId="16" fillId="0" borderId="0" xfId="0" applyFont="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xf>
    <xf numFmtId="0" fontId="12" fillId="0" borderId="8"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4" fillId="0" borderId="6" xfId="0" applyFont="1" applyBorder="1" applyAlignment="1">
      <alignment horizontal="left" vertical="center"/>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6" fillId="4" borderId="4" xfId="0" applyFont="1" applyFill="1" applyBorder="1" applyAlignment="1"/>
    <xf numFmtId="0" fontId="3" fillId="4" borderId="5" xfId="0" applyFont="1" applyFill="1" applyBorder="1" applyAlignment="1">
      <alignment horizontal="center"/>
    </xf>
    <xf numFmtId="0" fontId="3" fillId="4" borderId="9" xfId="0" applyFont="1" applyFill="1" applyBorder="1" applyAlignment="1">
      <alignment horizontal="center"/>
    </xf>
    <xf numFmtId="0" fontId="19" fillId="7" borderId="4" xfId="0" applyFont="1" applyFill="1" applyBorder="1" applyAlignment="1">
      <alignment horizontal="center" vertical="center" wrapText="1"/>
    </xf>
    <xf numFmtId="0" fontId="14" fillId="7" borderId="1" xfId="0" applyFont="1" applyFill="1" applyBorder="1" applyAlignment="1">
      <alignment horizontal="left" vertical="center"/>
    </xf>
    <xf numFmtId="0" fontId="14" fillId="7" borderId="0" xfId="0" applyFont="1" applyFill="1" applyBorder="1" applyAlignment="1">
      <alignment horizontal="left" vertical="center"/>
    </xf>
    <xf numFmtId="0" fontId="14" fillId="7" borderId="2" xfId="0" applyFont="1" applyFill="1" applyBorder="1" applyAlignment="1">
      <alignment horizontal="left" vertical="center"/>
    </xf>
    <xf numFmtId="0" fontId="14" fillId="7" borderId="14" xfId="0" applyFont="1" applyFill="1" applyBorder="1" applyAlignment="1">
      <alignment horizontal="left" vertical="center"/>
    </xf>
    <xf numFmtId="0" fontId="14" fillId="7" borderId="8" xfId="0" applyFont="1" applyFill="1" applyBorder="1" applyAlignment="1">
      <alignment horizontal="left" vertical="top"/>
    </xf>
    <xf numFmtId="0" fontId="14" fillId="7" borderId="6" xfId="0" applyFont="1" applyFill="1" applyBorder="1" applyAlignment="1">
      <alignment horizontal="left" vertical="top"/>
    </xf>
    <xf numFmtId="0" fontId="14" fillId="7" borderId="7" xfId="0" applyFont="1" applyFill="1" applyBorder="1" applyAlignment="1">
      <alignment horizontal="left" vertical="top"/>
    </xf>
    <xf numFmtId="0" fontId="14" fillId="7" borderId="4" xfId="0" applyFont="1" applyFill="1" applyBorder="1" applyAlignment="1">
      <alignment horizontal="left" vertical="center" wrapText="1"/>
    </xf>
    <xf numFmtId="0" fontId="6" fillId="4" borderId="4" xfId="0" applyFont="1" applyFill="1" applyBorder="1" applyAlignment="1">
      <alignment horizontal="left"/>
    </xf>
    <xf numFmtId="0" fontId="6" fillId="4" borderId="8" xfId="0" applyFont="1" applyFill="1" applyBorder="1" applyAlignment="1">
      <alignment horizontal="center"/>
    </xf>
    <xf numFmtId="0" fontId="6" fillId="4" borderId="6" xfId="0" applyFont="1" applyFill="1" applyBorder="1" applyAlignment="1">
      <alignment horizontal="center"/>
    </xf>
    <xf numFmtId="0" fontId="6" fillId="4" borderId="7" xfId="0" applyFont="1" applyFill="1" applyBorder="1" applyAlignment="1">
      <alignment horizontal="center"/>
    </xf>
    <xf numFmtId="0" fontId="8" fillId="5" borderId="15" xfId="0" applyFont="1" applyFill="1" applyBorder="1" applyAlignment="1">
      <alignment horizontal="left"/>
    </xf>
    <xf numFmtId="0" fontId="8" fillId="5" borderId="12" xfId="0" applyFont="1" applyFill="1" applyBorder="1" applyAlignment="1">
      <alignment horizontal="left"/>
    </xf>
    <xf numFmtId="0" fontId="8" fillId="5" borderId="11" xfId="0" applyFont="1" applyFill="1" applyBorder="1" applyAlignment="1">
      <alignment horizontal="left"/>
    </xf>
    <xf numFmtId="0" fontId="14" fillId="0" borderId="7" xfId="0" applyFont="1" applyBorder="1" applyAlignment="1">
      <alignment horizontal="left" vertical="center"/>
    </xf>
    <xf numFmtId="0" fontId="12" fillId="0" borderId="4" xfId="0" applyFont="1" applyFill="1" applyBorder="1" applyAlignment="1">
      <alignment vertical="center" wrapText="1"/>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4" xfId="0" applyFont="1" applyFill="1" applyBorder="1" applyAlignment="1">
      <alignment horizontal="center" vertical="center" wrapText="1"/>
    </xf>
  </cellXfs>
  <cellStyles count="4">
    <cellStyle name="Hipervínculo" xfId="3" builtinId="8"/>
    <cellStyle name="Normal" xfId="0" builtinId="0"/>
    <cellStyle name="Normal 3 3" xfId="2"/>
    <cellStyle name="Porcentaje" xfId="1" builtinId="5"/>
  </cellStyles>
  <dxfs count="34">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904875</xdr:colOff>
      <xdr:row>0</xdr:row>
      <xdr:rowOff>333375</xdr:rowOff>
    </xdr:from>
    <xdr:to>
      <xdr:col>1</xdr:col>
      <xdr:colOff>904875</xdr:colOff>
      <xdr:row>3</xdr:row>
      <xdr:rowOff>57150</xdr:rowOff>
    </xdr:to>
    <xdr:pic>
      <xdr:nvPicPr>
        <xdr:cNvPr id="5" name="4 Imagen">
          <a:extLst>
            <a:ext uri="{FF2B5EF4-FFF2-40B4-BE49-F238E27FC236}">
              <a16:creationId xmlns:a16="http://schemas.microsoft.com/office/drawing/2014/main" id="{6AEE1537-E3F6-4604-BD64-5D09A77771C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66875" y="190500"/>
          <a:ext cx="0" cy="628650"/>
        </a:xfrm>
        <a:prstGeom prst="rect">
          <a:avLst/>
        </a:prstGeom>
        <a:noFill/>
        <a:ln>
          <a:noFill/>
        </a:ln>
      </xdr:spPr>
    </xdr:pic>
    <xdr:clientData/>
  </xdr:twoCellAnchor>
  <xdr:twoCellAnchor editAs="oneCell">
    <xdr:from>
      <xdr:col>1</xdr:col>
      <xdr:colOff>0</xdr:colOff>
      <xdr:row>0</xdr:row>
      <xdr:rowOff>0</xdr:rowOff>
    </xdr:from>
    <xdr:to>
      <xdr:col>2</xdr:col>
      <xdr:colOff>628650</xdr:colOff>
      <xdr:row>3</xdr:row>
      <xdr:rowOff>204464</xdr:rowOff>
    </xdr:to>
    <xdr:pic>
      <xdr:nvPicPr>
        <xdr:cNvPr id="3" name="Imagen 2">
          <a:extLst>
            <a:ext uri="{FF2B5EF4-FFF2-40B4-BE49-F238E27FC236}">
              <a16:creationId xmlns:a16="http://schemas.microsoft.com/office/drawing/2014/main" id="{EB55A718-7B75-4759-A477-6371B6D7CAE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1809750" cy="1061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962025</xdr:colOff>
      <xdr:row>4</xdr:row>
      <xdr:rowOff>180975</xdr:rowOff>
    </xdr:from>
    <xdr:to>
      <xdr:col>2</xdr:col>
      <xdr:colOff>971550</xdr:colOff>
      <xdr:row>4</xdr:row>
      <xdr:rowOff>358334</xdr:rowOff>
    </xdr:to>
    <xdr:sp macro="" textlink="">
      <xdr:nvSpPr>
        <xdr:cNvPr id="6" name="4 Cuadro de texto">
          <a:extLst>
            <a:ext uri="{FF2B5EF4-FFF2-40B4-BE49-F238E27FC236}">
              <a16:creationId xmlns:a16="http://schemas.microsoft.com/office/drawing/2014/main" id="{00000000-0008-0000-0100-000004000000}"/>
            </a:ext>
          </a:extLst>
        </xdr:cNvPr>
        <xdr:cNvSpPr txBox="1"/>
      </xdr:nvSpPr>
      <xdr:spPr>
        <a:xfrm>
          <a:off x="1724025" y="1323975"/>
          <a:ext cx="1190625" cy="177359"/>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a:t>
          </a:r>
          <a:endParaRPr lang="es-CO" sz="1200">
            <a:effectLst/>
            <a:latin typeface="Times New Roman"/>
            <a:ea typeface="Times New Roman"/>
          </a:endParaRPr>
        </a:p>
      </xdr:txBody>
    </xdr:sp>
    <xdr:clientData/>
  </xdr:twoCellAnchor>
  <xdr:twoCellAnchor>
    <xdr:from>
      <xdr:col>6</xdr:col>
      <xdr:colOff>219075</xdr:colOff>
      <xdr:row>4</xdr:row>
      <xdr:rowOff>142875</xdr:rowOff>
    </xdr:from>
    <xdr:to>
      <xdr:col>9</xdr:col>
      <xdr:colOff>471171</xdr:colOff>
      <xdr:row>4</xdr:row>
      <xdr:rowOff>340171</xdr:rowOff>
    </xdr:to>
    <xdr:sp macro="" textlink="">
      <xdr:nvSpPr>
        <xdr:cNvPr id="7" name="5 Cuadro de texto">
          <a:extLst>
            <a:ext uri="{FF2B5EF4-FFF2-40B4-BE49-F238E27FC236}">
              <a16:creationId xmlns:a16="http://schemas.microsoft.com/office/drawing/2014/main" id="{00000000-0008-0000-0100-000003000000}"/>
            </a:ext>
          </a:extLst>
        </xdr:cNvPr>
        <xdr:cNvSpPr txBox="1"/>
      </xdr:nvSpPr>
      <xdr:spPr>
        <a:xfrm>
          <a:off x="6791325" y="1285875"/>
          <a:ext cx="2538096" cy="197296"/>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a:t>
          </a:r>
          <a:endParaRPr lang="es-CO" sz="1200">
            <a:effectLst/>
            <a:latin typeface="Times New Roman"/>
            <a:ea typeface="Times New Roman"/>
          </a:endParaRPr>
        </a:p>
      </xdr:txBody>
    </xdr:sp>
    <xdr:clientData/>
  </xdr:twoCellAnchor>
  <xdr:twoCellAnchor>
    <xdr:from>
      <xdr:col>1</xdr:col>
      <xdr:colOff>0</xdr:colOff>
      <xdr:row>4</xdr:row>
      <xdr:rowOff>47625</xdr:rowOff>
    </xdr:from>
    <xdr:to>
      <xdr:col>10</xdr:col>
      <xdr:colOff>9525</xdr:colOff>
      <xdr:row>4</xdr:row>
      <xdr:rowOff>47628</xdr:rowOff>
    </xdr:to>
    <xdr:cxnSp macro="">
      <xdr:nvCxnSpPr>
        <xdr:cNvPr id="8" name="1 Conector recto">
          <a:extLst>
            <a:ext uri="{FF2B5EF4-FFF2-40B4-BE49-F238E27FC236}">
              <a16:creationId xmlns:a16="http://schemas.microsoft.com/office/drawing/2014/main" id="{00000000-0008-0000-0100-000002000000}"/>
            </a:ext>
          </a:extLst>
        </xdr:cNvPr>
        <xdr:cNvCxnSpPr/>
      </xdr:nvCxnSpPr>
      <xdr:spPr>
        <a:xfrm flipV="1">
          <a:off x="762000" y="1190625"/>
          <a:ext cx="8867775" cy="3"/>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ord_pyprisaralda@cosmitet.ne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11"/>
  <sheetViews>
    <sheetView tabSelected="1" workbookViewId="0">
      <selection activeCell="D1" sqref="D1:K1"/>
    </sheetView>
  </sheetViews>
  <sheetFormatPr baseColWidth="10" defaultRowHeight="22.5" customHeight="1" x14ac:dyDescent="0.25"/>
  <cols>
    <col min="1" max="1" width="11.42578125" style="79"/>
    <col min="2" max="2" width="17.7109375" customWidth="1"/>
    <col min="3" max="3" width="35.140625" customWidth="1"/>
  </cols>
  <sheetData>
    <row r="1" spans="1:14" ht="22.5" customHeight="1" x14ac:dyDescent="0.25">
      <c r="A1" s="1"/>
      <c r="B1" s="90"/>
      <c r="C1" s="91"/>
      <c r="D1" s="91"/>
      <c r="E1" s="91"/>
      <c r="F1" s="91"/>
      <c r="G1" s="91"/>
      <c r="H1" s="91"/>
      <c r="I1" s="91"/>
      <c r="J1" s="91"/>
      <c r="K1" s="91"/>
      <c r="L1" s="2"/>
      <c r="M1" s="3"/>
      <c r="N1" s="3"/>
    </row>
    <row r="2" spans="1:14" ht="22.5" customHeight="1" x14ac:dyDescent="0.25">
      <c r="A2" s="1"/>
      <c r="B2" s="90"/>
      <c r="C2" s="91"/>
      <c r="D2" s="92" t="s">
        <v>0</v>
      </c>
      <c r="E2" s="92"/>
      <c r="F2" s="92"/>
      <c r="G2" s="92"/>
      <c r="H2" s="92"/>
      <c r="I2" s="92"/>
      <c r="J2" s="92"/>
      <c r="K2" s="3"/>
      <c r="L2" s="3"/>
      <c r="M2" s="3"/>
      <c r="N2" s="3"/>
    </row>
    <row r="3" spans="1:14" ht="22.5" customHeight="1" x14ac:dyDescent="0.25">
      <c r="A3" s="1"/>
      <c r="B3" s="90"/>
      <c r="C3" s="91"/>
      <c r="D3" s="92"/>
      <c r="E3" s="92"/>
      <c r="F3" s="92"/>
      <c r="G3" s="92"/>
      <c r="H3" s="92"/>
      <c r="I3" s="92"/>
      <c r="J3" s="92"/>
      <c r="K3" s="3"/>
      <c r="L3" s="3"/>
      <c r="M3" s="3"/>
      <c r="N3" s="3"/>
    </row>
    <row r="4" spans="1:14" ht="22.5" customHeight="1" x14ac:dyDescent="0.25">
      <c r="A4" s="1"/>
      <c r="B4" s="90"/>
      <c r="C4" s="91"/>
      <c r="D4" s="92"/>
      <c r="E4" s="92"/>
      <c r="F4" s="92"/>
      <c r="G4" s="92"/>
      <c r="H4" s="92"/>
      <c r="I4" s="92"/>
      <c r="J4" s="92"/>
      <c r="K4" s="3"/>
      <c r="L4" s="3"/>
      <c r="M4" s="3"/>
      <c r="N4" s="3"/>
    </row>
    <row r="5" spans="1:14" ht="29.25" customHeight="1" x14ac:dyDescent="0.25">
      <c r="A5" s="1"/>
      <c r="B5" s="4"/>
      <c r="C5" s="91"/>
      <c r="D5" s="91"/>
      <c r="E5" s="91"/>
      <c r="F5" s="91"/>
      <c r="G5" s="91"/>
      <c r="H5" s="91"/>
      <c r="I5" s="91"/>
      <c r="J5" s="91"/>
      <c r="K5" s="91"/>
      <c r="L5" s="91"/>
      <c r="M5" s="3"/>
      <c r="N5" s="3"/>
    </row>
    <row r="6" spans="1:14" ht="22.5" customHeight="1" x14ac:dyDescent="0.25">
      <c r="A6" s="1"/>
      <c r="B6" s="93" t="s">
        <v>1</v>
      </c>
      <c r="C6" s="93"/>
      <c r="D6" s="93"/>
      <c r="E6" s="93"/>
      <c r="F6" s="93"/>
      <c r="G6" s="93"/>
      <c r="H6" s="93"/>
      <c r="I6" s="93"/>
      <c r="J6" s="94"/>
      <c r="K6" s="3"/>
      <c r="L6" s="3"/>
      <c r="M6" s="3"/>
      <c r="N6" s="3"/>
    </row>
    <row r="7" spans="1:14" ht="22.5" customHeight="1" x14ac:dyDescent="0.25">
      <c r="A7" s="1"/>
      <c r="B7" s="5"/>
      <c r="C7" s="110" t="s">
        <v>2</v>
      </c>
      <c r="D7" s="6" t="s">
        <v>3</v>
      </c>
      <c r="E7" s="6" t="s">
        <v>4</v>
      </c>
      <c r="F7" s="6" t="s">
        <v>4</v>
      </c>
      <c r="G7" s="7" t="s">
        <v>5</v>
      </c>
      <c r="H7" s="7" t="s">
        <v>6</v>
      </c>
      <c r="I7" s="7" t="s">
        <v>7</v>
      </c>
      <c r="J7" s="7" t="s">
        <v>8</v>
      </c>
      <c r="K7" s="3"/>
      <c r="L7" s="3"/>
      <c r="M7" s="3"/>
      <c r="N7" s="3"/>
    </row>
    <row r="8" spans="1:14" ht="22.5" customHeight="1" x14ac:dyDescent="0.25">
      <c r="A8" s="1"/>
      <c r="B8" s="5"/>
      <c r="C8" s="110"/>
      <c r="D8" s="85">
        <v>0.29166666666666669</v>
      </c>
      <c r="E8" s="85">
        <v>0.29166666666666669</v>
      </c>
      <c r="F8" s="85">
        <v>0.29166666666666669</v>
      </c>
      <c r="G8" s="85">
        <v>0.29166666666666669</v>
      </c>
      <c r="H8" s="85">
        <v>0.29166666666666669</v>
      </c>
      <c r="I8" s="86">
        <v>0.29166666666666669</v>
      </c>
      <c r="J8" s="7"/>
      <c r="K8" s="3"/>
      <c r="L8" s="3"/>
      <c r="M8" s="3"/>
      <c r="N8" s="3"/>
    </row>
    <row r="9" spans="1:14" ht="22.5" customHeight="1" x14ac:dyDescent="0.25">
      <c r="A9" s="1"/>
      <c r="B9" s="5"/>
      <c r="C9" s="110"/>
      <c r="D9" s="8">
        <v>0.79166666666666663</v>
      </c>
      <c r="E9" s="8">
        <v>0.79166666666666663</v>
      </c>
      <c r="F9" s="8">
        <v>0.79166666666666663</v>
      </c>
      <c r="G9" s="8">
        <v>0.79166666666666663</v>
      </c>
      <c r="H9" s="8">
        <v>0.79166666666666663</v>
      </c>
      <c r="I9" s="9" t="s">
        <v>108</v>
      </c>
      <c r="J9" s="9"/>
      <c r="K9" s="3"/>
      <c r="L9" s="3"/>
      <c r="M9" s="3"/>
      <c r="N9" s="3"/>
    </row>
    <row r="10" spans="1:14" ht="22.5" customHeight="1" x14ac:dyDescent="0.25">
      <c r="A10" s="1"/>
      <c r="B10" s="5"/>
      <c r="C10" s="10" t="s">
        <v>9</v>
      </c>
      <c r="D10" s="111" t="s">
        <v>109</v>
      </c>
      <c r="E10" s="111"/>
      <c r="F10" s="111"/>
      <c r="G10" s="111"/>
      <c r="H10" s="111"/>
      <c r="I10" s="111"/>
      <c r="J10" s="111"/>
      <c r="K10" s="3"/>
      <c r="L10" s="3"/>
      <c r="M10" s="3"/>
      <c r="N10" s="3"/>
    </row>
    <row r="11" spans="1:14" ht="22.5" customHeight="1" x14ac:dyDescent="0.25">
      <c r="A11" s="1"/>
      <c r="B11" s="5"/>
      <c r="C11" s="10" t="s">
        <v>10</v>
      </c>
      <c r="D11" s="111" t="s">
        <v>110</v>
      </c>
      <c r="E11" s="111"/>
      <c r="F11" s="111"/>
      <c r="G11" s="111"/>
      <c r="H11" s="111"/>
      <c r="I11" s="111"/>
      <c r="J11" s="111"/>
      <c r="K11" s="3"/>
      <c r="L11" s="3"/>
      <c r="M11" s="3"/>
      <c r="N11" s="3"/>
    </row>
    <row r="12" spans="1:14" ht="22.5" customHeight="1" x14ac:dyDescent="0.25">
      <c r="A12" s="1"/>
      <c r="B12" s="5"/>
      <c r="C12" s="10" t="s">
        <v>11</v>
      </c>
      <c r="D12" s="112" t="s">
        <v>111</v>
      </c>
      <c r="E12" s="111"/>
      <c r="F12" s="111"/>
      <c r="G12" s="111"/>
      <c r="H12" s="111"/>
      <c r="I12" s="111"/>
      <c r="J12" s="111"/>
      <c r="K12" s="3"/>
      <c r="L12" s="3"/>
      <c r="M12" s="3"/>
      <c r="N12" s="3"/>
    </row>
    <row r="13" spans="1:14" ht="22.5" customHeight="1" x14ac:dyDescent="0.25">
      <c r="A13" s="1"/>
      <c r="B13" s="5"/>
      <c r="C13" s="10" t="s">
        <v>12</v>
      </c>
      <c r="D13" s="111">
        <v>3178875027</v>
      </c>
      <c r="E13" s="111"/>
      <c r="F13" s="111"/>
      <c r="G13" s="111"/>
      <c r="H13" s="111"/>
      <c r="I13" s="111"/>
      <c r="J13" s="111"/>
      <c r="K13" s="3"/>
      <c r="L13" s="3"/>
      <c r="M13" s="3"/>
      <c r="N13" s="3"/>
    </row>
    <row r="14" spans="1:14" ht="22.5" customHeight="1" x14ac:dyDescent="0.25">
      <c r="A14" s="1"/>
      <c r="B14" s="5"/>
      <c r="C14" s="10" t="s">
        <v>13</v>
      </c>
      <c r="D14" s="111" t="s">
        <v>112</v>
      </c>
      <c r="E14" s="111"/>
      <c r="F14" s="111"/>
      <c r="G14" s="111"/>
      <c r="H14" s="111"/>
      <c r="I14" s="111"/>
      <c r="J14" s="111"/>
      <c r="K14" s="3"/>
      <c r="L14" s="3"/>
      <c r="M14" s="3"/>
      <c r="N14" s="3"/>
    </row>
    <row r="15" spans="1:14" ht="22.5" customHeight="1" x14ac:dyDescent="0.25">
      <c r="A15" s="1"/>
      <c r="B15" s="5"/>
      <c r="C15" s="11" t="s">
        <v>14</v>
      </c>
      <c r="D15" s="101">
        <v>44496</v>
      </c>
      <c r="E15" s="102"/>
      <c r="F15" s="102"/>
      <c r="G15" s="102"/>
      <c r="H15" s="102"/>
      <c r="I15" s="103"/>
      <c r="J15" s="103"/>
      <c r="K15" s="3"/>
      <c r="L15" s="3"/>
      <c r="M15" s="3"/>
      <c r="N15" s="3"/>
    </row>
    <row r="16" spans="1:14" ht="22.5" customHeight="1" x14ac:dyDescent="0.25">
      <c r="A16" s="1"/>
      <c r="B16" s="104" t="s">
        <v>15</v>
      </c>
      <c r="C16" s="104"/>
      <c r="D16" s="104"/>
      <c r="E16" s="104"/>
      <c r="F16" s="104"/>
      <c r="G16" s="104"/>
      <c r="H16" s="104"/>
      <c r="I16" s="12">
        <v>0.1</v>
      </c>
      <c r="J16" s="13">
        <f>(D20+F20)*I16/H20</f>
        <v>0.1</v>
      </c>
      <c r="K16" s="3"/>
      <c r="L16" s="3"/>
      <c r="M16" s="3"/>
      <c r="N16" s="3"/>
    </row>
    <row r="17" spans="1:14" ht="22.5" customHeight="1" x14ac:dyDescent="0.25">
      <c r="A17" s="1"/>
      <c r="B17" s="5"/>
      <c r="C17" s="14"/>
      <c r="D17" s="15" t="s">
        <v>16</v>
      </c>
      <c r="E17" s="15" t="s">
        <v>17</v>
      </c>
      <c r="F17" s="15" t="s">
        <v>18</v>
      </c>
      <c r="G17" s="15" t="s">
        <v>19</v>
      </c>
      <c r="H17" s="105" t="s">
        <v>20</v>
      </c>
      <c r="I17" s="105"/>
      <c r="J17" s="105"/>
      <c r="K17" s="3"/>
      <c r="L17" s="3"/>
      <c r="M17" s="3"/>
      <c r="N17" s="3"/>
    </row>
    <row r="18" spans="1:14" ht="22.5" customHeight="1" x14ac:dyDescent="0.25">
      <c r="A18" s="1">
        <v>1</v>
      </c>
      <c r="B18" s="106" t="s">
        <v>21</v>
      </c>
      <c r="C18" s="16" t="s">
        <v>22</v>
      </c>
      <c r="D18" s="17">
        <v>1</v>
      </c>
      <c r="E18" s="17"/>
      <c r="F18" s="17"/>
      <c r="G18" s="17"/>
      <c r="H18" s="107" t="s">
        <v>113</v>
      </c>
      <c r="I18" s="108"/>
      <c r="J18" s="109"/>
      <c r="K18" s="3"/>
      <c r="L18" s="3"/>
      <c r="M18" s="3"/>
      <c r="N18" s="3"/>
    </row>
    <row r="19" spans="1:14" ht="22.5" customHeight="1" x14ac:dyDescent="0.25">
      <c r="A19" s="1">
        <v>2</v>
      </c>
      <c r="B19" s="106"/>
      <c r="C19" s="16" t="s">
        <v>23</v>
      </c>
      <c r="D19" s="17">
        <v>1</v>
      </c>
      <c r="E19" s="17"/>
      <c r="F19" s="17"/>
      <c r="G19" s="17"/>
      <c r="H19" s="107" t="s">
        <v>145</v>
      </c>
      <c r="I19" s="108"/>
      <c r="J19" s="109"/>
      <c r="K19" s="3"/>
      <c r="L19" s="3"/>
      <c r="M19" s="3"/>
      <c r="N19" s="3"/>
    </row>
    <row r="20" spans="1:14" ht="22.5" customHeight="1" x14ac:dyDescent="0.25">
      <c r="A20" s="76"/>
      <c r="B20" s="121" t="s">
        <v>24</v>
      </c>
      <c r="C20" s="121"/>
      <c r="D20" s="18">
        <f>SUM(D18:D19)</f>
        <v>2</v>
      </c>
      <c r="E20" s="18">
        <f t="shared" ref="E20:G20" si="0">SUM(E18:E19)</f>
        <v>0</v>
      </c>
      <c r="F20" s="18">
        <f t="shared" si="0"/>
        <v>0</v>
      </c>
      <c r="G20" s="18">
        <f t="shared" si="0"/>
        <v>0</v>
      </c>
      <c r="H20" s="122">
        <f>+D20+E20+F20+G20</f>
        <v>2</v>
      </c>
      <c r="I20" s="122"/>
      <c r="J20" s="122"/>
      <c r="K20" s="19"/>
      <c r="L20" s="19"/>
      <c r="M20" s="19"/>
      <c r="N20" s="19"/>
    </row>
    <row r="21" spans="1:14" ht="22.5" customHeight="1" x14ac:dyDescent="0.25">
      <c r="A21" s="1"/>
      <c r="B21" s="123" t="s">
        <v>114</v>
      </c>
      <c r="C21" s="124"/>
      <c r="D21" s="124"/>
      <c r="E21" s="124"/>
      <c r="F21" s="124"/>
      <c r="G21" s="124"/>
      <c r="H21" s="124"/>
      <c r="I21" s="124"/>
      <c r="J21" s="125"/>
      <c r="K21" s="3"/>
      <c r="L21" s="3"/>
      <c r="M21" s="3"/>
      <c r="N21" s="3"/>
    </row>
    <row r="22" spans="1:14" ht="22.5" customHeight="1" x14ac:dyDescent="0.25">
      <c r="A22" s="1"/>
      <c r="B22" s="126" t="s">
        <v>25</v>
      </c>
      <c r="C22" s="127"/>
      <c r="D22" s="127"/>
      <c r="E22" s="127"/>
      <c r="F22" s="127"/>
      <c r="G22" s="127"/>
      <c r="H22" s="128"/>
      <c r="I22" s="20">
        <v>0.3</v>
      </c>
      <c r="J22" s="21">
        <f>(D40+F40)*I22/H40</f>
        <v>0.2</v>
      </c>
      <c r="K22" s="3"/>
      <c r="L22" s="3"/>
      <c r="M22" s="3"/>
      <c r="N22" s="3"/>
    </row>
    <row r="23" spans="1:14" ht="22.5" customHeight="1" x14ac:dyDescent="0.25">
      <c r="A23" s="1"/>
      <c r="B23" s="5"/>
      <c r="C23" s="129" t="s">
        <v>26</v>
      </c>
      <c r="D23" s="129" t="s">
        <v>16</v>
      </c>
      <c r="E23" s="129" t="s">
        <v>17</v>
      </c>
      <c r="F23" s="129" t="s">
        <v>18</v>
      </c>
      <c r="G23" s="129" t="s">
        <v>19</v>
      </c>
      <c r="H23" s="105" t="s">
        <v>20</v>
      </c>
      <c r="I23" s="105"/>
      <c r="J23" s="105"/>
      <c r="K23" s="3"/>
      <c r="L23" s="3"/>
      <c r="M23" s="3"/>
      <c r="N23" s="3"/>
    </row>
    <row r="24" spans="1:14" ht="22.5" customHeight="1" x14ac:dyDescent="0.25">
      <c r="A24" s="1"/>
      <c r="B24" s="5"/>
      <c r="C24" s="105"/>
      <c r="D24" s="105"/>
      <c r="E24" s="105"/>
      <c r="F24" s="105"/>
      <c r="G24" s="105"/>
      <c r="H24" s="22" t="s">
        <v>27</v>
      </c>
      <c r="I24" s="113" t="s">
        <v>28</v>
      </c>
      <c r="J24" s="114"/>
      <c r="K24" s="3"/>
      <c r="L24" s="3"/>
      <c r="M24" s="3"/>
      <c r="N24" s="3"/>
    </row>
    <row r="25" spans="1:14" ht="22.5" customHeight="1" x14ac:dyDescent="0.25">
      <c r="A25" s="1">
        <v>1</v>
      </c>
      <c r="B25" s="115" t="s">
        <v>29</v>
      </c>
      <c r="C25" s="23" t="s">
        <v>30</v>
      </c>
      <c r="D25" s="24">
        <v>1</v>
      </c>
      <c r="E25" s="24"/>
      <c r="F25" s="24"/>
      <c r="G25" s="24"/>
      <c r="H25" s="30">
        <v>11826</v>
      </c>
      <c r="I25" s="117"/>
      <c r="J25" s="118"/>
      <c r="K25" s="26"/>
      <c r="L25" s="3"/>
      <c r="M25" s="3"/>
      <c r="N25" s="3"/>
    </row>
    <row r="26" spans="1:14" ht="22.5" customHeight="1" x14ac:dyDescent="0.25">
      <c r="A26" s="1">
        <v>2</v>
      </c>
      <c r="B26" s="116"/>
      <c r="C26" s="23" t="s">
        <v>31</v>
      </c>
      <c r="D26" s="24">
        <v>1</v>
      </c>
      <c r="E26" s="24"/>
      <c r="F26" s="24"/>
      <c r="G26" s="24"/>
      <c r="H26" s="30">
        <v>6416</v>
      </c>
      <c r="I26" s="119">
        <f t="shared" ref="I26:I28" si="1">H26/$H$27</f>
        <v>2.8227012758468986</v>
      </c>
      <c r="J26" s="120"/>
      <c r="K26" s="26"/>
      <c r="L26" s="3"/>
      <c r="M26" s="3"/>
      <c r="N26" s="3"/>
    </row>
    <row r="27" spans="1:14" ht="22.5" customHeight="1" x14ac:dyDescent="0.25">
      <c r="A27" s="1">
        <v>3</v>
      </c>
      <c r="B27" s="116"/>
      <c r="C27" s="23" t="s">
        <v>32</v>
      </c>
      <c r="D27" s="24">
        <v>1</v>
      </c>
      <c r="E27" s="24"/>
      <c r="F27" s="24"/>
      <c r="G27" s="24"/>
      <c r="H27" s="30">
        <v>2273</v>
      </c>
      <c r="I27" s="119">
        <f t="shared" si="1"/>
        <v>1</v>
      </c>
      <c r="J27" s="120"/>
      <c r="K27" s="26"/>
      <c r="L27" s="3"/>
      <c r="M27" s="3"/>
      <c r="N27" s="3"/>
    </row>
    <row r="28" spans="1:14" ht="33" customHeight="1" x14ac:dyDescent="0.25">
      <c r="A28" s="1">
        <v>4</v>
      </c>
      <c r="B28" s="116"/>
      <c r="C28" s="27" t="s">
        <v>33</v>
      </c>
      <c r="D28" s="24"/>
      <c r="E28" s="24">
        <v>1</v>
      </c>
      <c r="F28" s="24"/>
      <c r="G28" s="24"/>
      <c r="H28" s="25">
        <v>0</v>
      </c>
      <c r="I28" s="119">
        <f t="shared" si="1"/>
        <v>0</v>
      </c>
      <c r="J28" s="120"/>
      <c r="K28" s="3"/>
      <c r="L28" s="3"/>
      <c r="M28" s="3"/>
      <c r="N28" s="3"/>
    </row>
    <row r="29" spans="1:14" ht="29.25" customHeight="1" x14ac:dyDescent="0.25">
      <c r="A29" s="1">
        <v>5</v>
      </c>
      <c r="B29" s="130" t="s">
        <v>34</v>
      </c>
      <c r="C29" s="27" t="s">
        <v>35</v>
      </c>
      <c r="D29" s="24"/>
      <c r="E29" s="24">
        <v>1</v>
      </c>
      <c r="F29" s="24"/>
      <c r="G29" s="24"/>
      <c r="H29" s="28">
        <v>0</v>
      </c>
      <c r="I29" s="132" t="e">
        <f>H29/$H$29</f>
        <v>#DIV/0!</v>
      </c>
      <c r="J29" s="133"/>
      <c r="K29" s="3"/>
      <c r="L29" s="3"/>
      <c r="M29" s="3"/>
      <c r="N29" s="3"/>
    </row>
    <row r="30" spans="1:14" ht="48" customHeight="1" x14ac:dyDescent="0.25">
      <c r="A30" s="1">
        <v>6</v>
      </c>
      <c r="B30" s="131"/>
      <c r="C30" s="27" t="s">
        <v>36</v>
      </c>
      <c r="D30" s="29">
        <v>1</v>
      </c>
      <c r="E30" s="24"/>
      <c r="F30" s="24"/>
      <c r="G30" s="24"/>
      <c r="H30" s="30">
        <v>320</v>
      </c>
      <c r="I30" s="132" t="e">
        <f t="shared" ref="I30:I31" si="2">H30/$H$29</f>
        <v>#DIV/0!</v>
      </c>
      <c r="J30" s="133"/>
      <c r="K30" s="3"/>
      <c r="L30" s="3"/>
      <c r="M30" s="3"/>
      <c r="N30" s="3"/>
    </row>
    <row r="31" spans="1:14" ht="39.75" customHeight="1" x14ac:dyDescent="0.25">
      <c r="A31" s="1">
        <v>7</v>
      </c>
      <c r="B31" s="131"/>
      <c r="C31" s="27" t="s">
        <v>37</v>
      </c>
      <c r="D31" s="29">
        <v>1</v>
      </c>
      <c r="E31" s="24"/>
      <c r="F31" s="24"/>
      <c r="G31" s="24"/>
      <c r="H31" s="30">
        <v>5</v>
      </c>
      <c r="I31" s="132" t="e">
        <f t="shared" si="2"/>
        <v>#DIV/0!</v>
      </c>
      <c r="J31" s="133"/>
      <c r="K31" s="3"/>
      <c r="L31" s="134" t="s">
        <v>38</v>
      </c>
      <c r="M31" s="134"/>
      <c r="N31" s="3"/>
    </row>
    <row r="32" spans="1:14" ht="39" customHeight="1" x14ac:dyDescent="0.25">
      <c r="A32" s="1">
        <v>8</v>
      </c>
      <c r="B32" s="31"/>
      <c r="C32" s="27" t="s">
        <v>39</v>
      </c>
      <c r="D32" s="29"/>
      <c r="E32" s="24">
        <v>1</v>
      </c>
      <c r="F32" s="24"/>
      <c r="G32" s="24"/>
      <c r="H32" s="30">
        <v>0</v>
      </c>
      <c r="I32" s="32"/>
      <c r="J32" s="33"/>
      <c r="K32" s="3"/>
      <c r="L32" s="34"/>
      <c r="M32" s="34"/>
      <c r="N32" s="3"/>
    </row>
    <row r="33" spans="1:14" ht="57" customHeight="1" x14ac:dyDescent="0.25">
      <c r="A33" s="1">
        <v>9</v>
      </c>
      <c r="B33" s="31"/>
      <c r="C33" s="27" t="s">
        <v>40</v>
      </c>
      <c r="D33" s="29"/>
      <c r="E33" s="24">
        <v>1</v>
      </c>
      <c r="F33" s="24"/>
      <c r="G33" s="24"/>
      <c r="H33" s="30">
        <v>0</v>
      </c>
      <c r="I33" s="32"/>
      <c r="J33" s="33"/>
      <c r="K33" s="3"/>
      <c r="L33" s="34"/>
      <c r="M33" s="34"/>
      <c r="N33" s="3"/>
    </row>
    <row r="34" spans="1:14" ht="36" customHeight="1" x14ac:dyDescent="0.25">
      <c r="A34" s="1">
        <v>10</v>
      </c>
      <c r="B34" s="131" t="s">
        <v>41</v>
      </c>
      <c r="C34" s="27" t="s">
        <v>42</v>
      </c>
      <c r="D34" s="35"/>
      <c r="E34" s="36">
        <v>1</v>
      </c>
      <c r="F34" s="36"/>
      <c r="G34" s="36"/>
      <c r="H34" s="28">
        <v>0</v>
      </c>
      <c r="I34" s="132" t="e">
        <f>H34/$H$28</f>
        <v>#DIV/0!</v>
      </c>
      <c r="J34" s="133"/>
      <c r="K34" s="3"/>
      <c r="L34" s="34" t="s">
        <v>43</v>
      </c>
      <c r="M34" s="34" t="s">
        <v>44</v>
      </c>
      <c r="N34" s="3"/>
    </row>
    <row r="35" spans="1:14" ht="51.75" customHeight="1" x14ac:dyDescent="0.25">
      <c r="A35" s="1">
        <v>11</v>
      </c>
      <c r="B35" s="131"/>
      <c r="C35" s="27" t="s">
        <v>97</v>
      </c>
      <c r="D35" s="35">
        <v>1</v>
      </c>
      <c r="E35" s="36"/>
      <c r="F35" s="36"/>
      <c r="G35" s="36"/>
      <c r="H35" s="28">
        <v>330</v>
      </c>
      <c r="I35" s="132" t="e">
        <f t="shared" ref="I35:I37" si="3">H35/$H$28</f>
        <v>#DIV/0!</v>
      </c>
      <c r="J35" s="133"/>
      <c r="K35" s="3"/>
      <c r="L35" s="37" t="s">
        <v>45</v>
      </c>
      <c r="M35" s="37" t="s">
        <v>46</v>
      </c>
      <c r="N35" s="3"/>
    </row>
    <row r="36" spans="1:14" ht="57" customHeight="1" x14ac:dyDescent="0.25">
      <c r="A36" s="1">
        <v>12</v>
      </c>
      <c r="B36" s="131"/>
      <c r="C36" s="27" t="s">
        <v>98</v>
      </c>
      <c r="D36" s="35">
        <v>1</v>
      </c>
      <c r="E36" s="36"/>
      <c r="F36" s="36"/>
      <c r="G36" s="36"/>
      <c r="H36" s="30">
        <v>170</v>
      </c>
      <c r="I36" s="132" t="e">
        <f t="shared" si="3"/>
        <v>#DIV/0!</v>
      </c>
      <c r="J36" s="133"/>
      <c r="K36" s="3"/>
      <c r="L36" s="37" t="s">
        <v>47</v>
      </c>
      <c r="M36" s="37" t="s">
        <v>48</v>
      </c>
      <c r="N36" s="3"/>
    </row>
    <row r="37" spans="1:14" ht="39" customHeight="1" x14ac:dyDescent="0.25">
      <c r="A37" s="1">
        <v>13</v>
      </c>
      <c r="B37" s="131"/>
      <c r="C37" s="27" t="s">
        <v>49</v>
      </c>
      <c r="D37" s="38">
        <v>1</v>
      </c>
      <c r="E37" s="36"/>
      <c r="F37" s="36"/>
      <c r="G37" s="36"/>
      <c r="H37" s="30">
        <v>3</v>
      </c>
      <c r="I37" s="132" t="e">
        <f t="shared" si="3"/>
        <v>#DIV/0!</v>
      </c>
      <c r="J37" s="133"/>
      <c r="K37" s="3"/>
      <c r="L37" s="37" t="s">
        <v>50</v>
      </c>
      <c r="M37" s="37" t="s">
        <v>51</v>
      </c>
      <c r="N37" s="3"/>
    </row>
    <row r="38" spans="1:14" ht="36" customHeight="1" x14ac:dyDescent="0.25">
      <c r="A38" s="1">
        <v>14</v>
      </c>
      <c r="B38" s="131"/>
      <c r="C38" s="173" t="s">
        <v>52</v>
      </c>
      <c r="D38" s="24">
        <v>1</v>
      </c>
      <c r="E38" s="24"/>
      <c r="F38" s="24"/>
      <c r="G38" s="24"/>
      <c r="H38" s="28">
        <v>0</v>
      </c>
      <c r="I38" s="119">
        <f>H38/$H$30</f>
        <v>0</v>
      </c>
      <c r="J38" s="120"/>
      <c r="K38" s="3"/>
      <c r="L38" s="37" t="s">
        <v>53</v>
      </c>
      <c r="M38" s="37" t="s">
        <v>54</v>
      </c>
      <c r="N38" s="3"/>
    </row>
    <row r="39" spans="1:14" ht="51.75" customHeight="1" x14ac:dyDescent="0.25">
      <c r="A39" s="1">
        <v>15</v>
      </c>
      <c r="B39" s="135"/>
      <c r="C39" s="27" t="s">
        <v>55</v>
      </c>
      <c r="D39" s="87">
        <v>1</v>
      </c>
      <c r="E39" s="39"/>
      <c r="F39" s="39"/>
      <c r="G39" s="39"/>
      <c r="H39" s="17">
        <v>239</v>
      </c>
      <c r="I39" s="140" t="e">
        <f>H39/H38</f>
        <v>#DIV/0!</v>
      </c>
      <c r="J39" s="141"/>
      <c r="K39" s="3"/>
      <c r="L39" s="3"/>
      <c r="M39" s="3"/>
      <c r="N39" s="3"/>
    </row>
    <row r="40" spans="1:14" ht="22.5" customHeight="1" x14ac:dyDescent="0.25">
      <c r="A40" s="76"/>
      <c r="B40" s="121" t="s">
        <v>56</v>
      </c>
      <c r="C40" s="121"/>
      <c r="D40" s="40">
        <f>SUM(D25:D39)</f>
        <v>10</v>
      </c>
      <c r="E40" s="40">
        <f>SUM(E25:E39)</f>
        <v>5</v>
      </c>
      <c r="F40" s="40">
        <f>SUM(F25:F39)</f>
        <v>0</v>
      </c>
      <c r="G40" s="40">
        <f>SUM(G25:G39)</f>
        <v>0</v>
      </c>
      <c r="H40" s="121">
        <f>+D40+E40+F40+G40</f>
        <v>15</v>
      </c>
      <c r="I40" s="121"/>
      <c r="J40" s="121"/>
      <c r="K40" s="41"/>
      <c r="L40" s="19"/>
      <c r="M40" s="19"/>
      <c r="N40" s="19"/>
    </row>
    <row r="41" spans="1:14" ht="22.5" customHeight="1" x14ac:dyDescent="0.25">
      <c r="A41" s="1"/>
      <c r="B41" s="123" t="s">
        <v>115</v>
      </c>
      <c r="C41" s="142"/>
      <c r="D41" s="142"/>
      <c r="E41" s="142"/>
      <c r="F41" s="142"/>
      <c r="G41" s="142"/>
      <c r="H41" s="142"/>
      <c r="I41" s="142"/>
      <c r="J41" s="143"/>
      <c r="K41" s="144"/>
      <c r="L41" s="145"/>
      <c r="M41" s="145"/>
      <c r="N41" s="145"/>
    </row>
    <row r="42" spans="1:14" ht="22.5" customHeight="1" x14ac:dyDescent="0.25">
      <c r="A42" s="1"/>
      <c r="B42" s="136" t="s">
        <v>57</v>
      </c>
      <c r="C42" s="136"/>
      <c r="D42" s="136"/>
      <c r="E42" s="136"/>
      <c r="F42" s="136"/>
      <c r="G42" s="136"/>
      <c r="H42" s="136"/>
      <c r="I42" s="20">
        <v>0.05</v>
      </c>
      <c r="J42" s="21">
        <f>(D49+F49)*I42/H49</f>
        <v>0.05</v>
      </c>
      <c r="K42" s="137"/>
      <c r="L42" s="138"/>
      <c r="M42" s="138"/>
      <c r="N42" s="138"/>
    </row>
    <row r="43" spans="1:14" ht="22.5" customHeight="1" x14ac:dyDescent="0.25">
      <c r="A43" s="1"/>
      <c r="B43" s="42"/>
      <c r="C43" s="14"/>
      <c r="D43" s="15" t="s">
        <v>16</v>
      </c>
      <c r="E43" s="15" t="s">
        <v>17</v>
      </c>
      <c r="F43" s="15" t="s">
        <v>18</v>
      </c>
      <c r="G43" s="15" t="s">
        <v>19</v>
      </c>
      <c r="H43" s="105" t="s">
        <v>20</v>
      </c>
      <c r="I43" s="105"/>
      <c r="J43" s="105"/>
      <c r="K43" s="3"/>
      <c r="L43" s="3"/>
      <c r="M43" s="3"/>
      <c r="N43" s="3"/>
    </row>
    <row r="44" spans="1:14" ht="54.75" customHeight="1" x14ac:dyDescent="0.25">
      <c r="A44" s="1">
        <v>1</v>
      </c>
      <c r="B44" s="42"/>
      <c r="C44" s="43" t="s">
        <v>58</v>
      </c>
      <c r="D44" s="17">
        <v>1</v>
      </c>
      <c r="E44" s="17"/>
      <c r="F44" s="17"/>
      <c r="G44" s="17"/>
      <c r="H44" s="139" t="s">
        <v>117</v>
      </c>
      <c r="I44" s="139"/>
      <c r="J44" s="139"/>
      <c r="K44" s="137"/>
      <c r="L44" s="138"/>
      <c r="M44" s="138"/>
      <c r="N44" s="138"/>
    </row>
    <row r="45" spans="1:14" ht="55.5" customHeight="1" x14ac:dyDescent="0.25">
      <c r="A45" s="1">
        <v>2</v>
      </c>
      <c r="B45" s="44"/>
      <c r="C45" s="43" t="s">
        <v>59</v>
      </c>
      <c r="D45" s="17">
        <v>1</v>
      </c>
      <c r="E45" s="17"/>
      <c r="F45" s="17"/>
      <c r="G45" s="17"/>
      <c r="H45" s="139" t="s">
        <v>118</v>
      </c>
      <c r="I45" s="139"/>
      <c r="J45" s="139"/>
      <c r="K45" s="45"/>
      <c r="L45" s="3"/>
      <c r="M45" s="3"/>
      <c r="N45" s="3"/>
    </row>
    <row r="46" spans="1:14" ht="81.75" customHeight="1" x14ac:dyDescent="0.25">
      <c r="A46" s="1">
        <v>3</v>
      </c>
      <c r="B46" s="46"/>
      <c r="C46" s="47" t="s">
        <v>99</v>
      </c>
      <c r="D46" s="17">
        <v>1</v>
      </c>
      <c r="E46" s="17"/>
      <c r="F46" s="17"/>
      <c r="G46" s="17"/>
      <c r="H46" s="139" t="s">
        <v>119</v>
      </c>
      <c r="I46" s="139"/>
      <c r="J46" s="139"/>
      <c r="K46" s="45"/>
      <c r="L46" s="3"/>
      <c r="M46" s="3"/>
      <c r="N46" s="3"/>
    </row>
    <row r="47" spans="1:14" ht="88.5" customHeight="1" x14ac:dyDescent="0.25">
      <c r="A47" s="1">
        <v>4</v>
      </c>
      <c r="B47" s="46"/>
      <c r="C47" s="43" t="s">
        <v>60</v>
      </c>
      <c r="D47" s="17">
        <v>1</v>
      </c>
      <c r="E47" s="17"/>
      <c r="F47" s="17"/>
      <c r="G47" s="17"/>
      <c r="H47" s="139" t="s">
        <v>120</v>
      </c>
      <c r="I47" s="139"/>
      <c r="J47" s="139"/>
      <c r="K47" s="45"/>
      <c r="L47" s="3"/>
      <c r="M47" s="3"/>
      <c r="N47" s="3"/>
    </row>
    <row r="48" spans="1:14" ht="95.25" customHeight="1" x14ac:dyDescent="0.25">
      <c r="A48" s="1">
        <v>5</v>
      </c>
      <c r="B48" s="46"/>
      <c r="C48" s="43" t="s">
        <v>61</v>
      </c>
      <c r="D48" s="17">
        <v>1</v>
      </c>
      <c r="E48" s="17"/>
      <c r="F48" s="17"/>
      <c r="G48" s="17"/>
      <c r="H48" s="139" t="s">
        <v>120</v>
      </c>
      <c r="I48" s="139"/>
      <c r="J48" s="139"/>
      <c r="K48" s="45"/>
      <c r="L48" s="3"/>
      <c r="M48" s="3"/>
      <c r="N48" s="3"/>
    </row>
    <row r="49" spans="1:14" ht="22.5" customHeight="1" x14ac:dyDescent="0.25">
      <c r="A49" s="76"/>
      <c r="B49" s="150" t="s">
        <v>62</v>
      </c>
      <c r="C49" s="150"/>
      <c r="D49" s="48">
        <f>SUM(D44:D48)</f>
        <v>5</v>
      </c>
      <c r="E49" s="48">
        <f t="shared" ref="E49:G49" si="4">SUM(E44:E48)</f>
        <v>0</v>
      </c>
      <c r="F49" s="48">
        <f t="shared" si="4"/>
        <v>0</v>
      </c>
      <c r="G49" s="48">
        <f t="shared" si="4"/>
        <v>0</v>
      </c>
      <c r="H49" s="151">
        <f>SUM(D49:G49)</f>
        <v>5</v>
      </c>
      <c r="I49" s="151"/>
      <c r="J49" s="152"/>
      <c r="K49" s="137"/>
      <c r="L49" s="138"/>
      <c r="M49" s="138"/>
      <c r="N49" s="138"/>
    </row>
    <row r="50" spans="1:14" ht="22.5" customHeight="1" x14ac:dyDescent="0.25">
      <c r="A50" s="1"/>
      <c r="B50" s="123" t="s">
        <v>121</v>
      </c>
      <c r="C50" s="124"/>
      <c r="D50" s="124"/>
      <c r="E50" s="124"/>
      <c r="F50" s="124"/>
      <c r="G50" s="124"/>
      <c r="H50" s="124"/>
      <c r="I50" s="124"/>
      <c r="J50" s="125"/>
      <c r="K50" s="146"/>
      <c r="L50" s="147"/>
      <c r="M50" s="147"/>
      <c r="N50" s="3"/>
    </row>
    <row r="51" spans="1:14" ht="22.5" customHeight="1" x14ac:dyDescent="0.25">
      <c r="A51" s="1"/>
      <c r="B51" s="14" t="s">
        <v>63</v>
      </c>
      <c r="C51" s="83"/>
      <c r="D51" s="81"/>
      <c r="E51" s="81"/>
      <c r="F51" s="81"/>
      <c r="G51" s="81"/>
      <c r="H51" s="99">
        <v>0.05</v>
      </c>
      <c r="I51" s="100"/>
      <c r="J51" s="84">
        <f>+(D56+F56)*H51/H56</f>
        <v>0.05</v>
      </c>
      <c r="K51" s="82"/>
      <c r="L51" s="49"/>
      <c r="M51" s="49"/>
      <c r="N51" s="3"/>
    </row>
    <row r="52" spans="1:14" ht="22.5" customHeight="1" x14ac:dyDescent="0.25">
      <c r="A52" s="1"/>
      <c r="D52" s="50" t="s">
        <v>16</v>
      </c>
      <c r="E52" s="50" t="s">
        <v>17</v>
      </c>
      <c r="F52" s="50" t="s">
        <v>18</v>
      </c>
      <c r="G52" s="50" t="s">
        <v>19</v>
      </c>
      <c r="H52" s="105" t="s">
        <v>20</v>
      </c>
      <c r="I52" s="105"/>
      <c r="J52" s="105"/>
      <c r="K52" s="45"/>
      <c r="L52" s="3"/>
      <c r="M52" s="3"/>
      <c r="N52" s="3"/>
    </row>
    <row r="53" spans="1:14" s="53" customFormat="1" ht="27.75" customHeight="1" x14ac:dyDescent="0.25">
      <c r="A53" s="77">
        <v>1</v>
      </c>
      <c r="B53" s="148" t="s">
        <v>64</v>
      </c>
      <c r="C53" s="149"/>
      <c r="D53" s="80">
        <v>1</v>
      </c>
      <c r="E53" s="80"/>
      <c r="F53" s="80"/>
      <c r="G53" s="80"/>
      <c r="H53" s="95" t="s">
        <v>122</v>
      </c>
      <c r="I53" s="96"/>
      <c r="J53" s="97"/>
      <c r="K53" s="51"/>
      <c r="L53" s="52"/>
      <c r="M53" s="52"/>
      <c r="N53" s="52"/>
    </row>
    <row r="54" spans="1:14" s="53" customFormat="1" ht="30.75" customHeight="1" x14ac:dyDescent="0.25">
      <c r="A54" s="77">
        <v>2</v>
      </c>
      <c r="B54" s="176" t="s">
        <v>100</v>
      </c>
      <c r="C54" s="176"/>
      <c r="D54" s="80">
        <v>1</v>
      </c>
      <c r="E54" s="80"/>
      <c r="F54" s="80"/>
      <c r="G54" s="80"/>
      <c r="H54" s="95" t="s">
        <v>151</v>
      </c>
      <c r="I54" s="174"/>
      <c r="J54" s="175"/>
      <c r="K54" s="51"/>
      <c r="L54" s="52"/>
      <c r="M54" s="52"/>
      <c r="N54" s="52"/>
    </row>
    <row r="55" spans="1:14" ht="22.5" customHeight="1" x14ac:dyDescent="0.25">
      <c r="A55" s="1"/>
      <c r="B55" s="157" t="s">
        <v>65</v>
      </c>
      <c r="C55" s="158"/>
      <c r="D55" s="50" t="s">
        <v>16</v>
      </c>
      <c r="E55" s="50" t="s">
        <v>17</v>
      </c>
      <c r="F55" s="50" t="s">
        <v>18</v>
      </c>
      <c r="G55" s="50" t="s">
        <v>19</v>
      </c>
      <c r="H55" s="54"/>
      <c r="I55" s="55"/>
      <c r="J55" s="56"/>
      <c r="K55" s="3"/>
      <c r="L55" s="3"/>
      <c r="M55" s="3"/>
      <c r="N55" s="3"/>
    </row>
    <row r="56" spans="1:14" ht="22.5" customHeight="1" x14ac:dyDescent="0.25">
      <c r="A56" s="78"/>
      <c r="B56" s="159"/>
      <c r="C56" s="160"/>
      <c r="D56" s="57">
        <f>+D54+D53</f>
        <v>2</v>
      </c>
      <c r="E56" s="57">
        <f t="shared" ref="E56:G56" si="5">+E54+E53</f>
        <v>0</v>
      </c>
      <c r="F56" s="57">
        <f t="shared" si="5"/>
        <v>0</v>
      </c>
      <c r="G56" s="57">
        <f t="shared" si="5"/>
        <v>0</v>
      </c>
      <c r="H56" s="161">
        <f>+D56+E56+F56+G56</f>
        <v>2</v>
      </c>
      <c r="I56" s="162"/>
      <c r="J56" s="163"/>
      <c r="K56" s="58"/>
      <c r="L56" s="58"/>
      <c r="M56" s="58"/>
      <c r="N56" s="58"/>
    </row>
    <row r="57" spans="1:14" ht="22.5" customHeight="1" x14ac:dyDescent="0.25">
      <c r="A57" s="1"/>
      <c r="B57" s="123" t="s">
        <v>123</v>
      </c>
      <c r="C57" s="124"/>
      <c r="D57" s="124"/>
      <c r="E57" s="124"/>
      <c r="F57" s="124"/>
      <c r="G57" s="124"/>
      <c r="H57" s="124"/>
      <c r="I57" s="124"/>
      <c r="J57" s="125"/>
      <c r="K57" s="3"/>
      <c r="L57" s="3"/>
      <c r="M57" s="3"/>
      <c r="N57" s="3"/>
    </row>
    <row r="58" spans="1:14" ht="22.5" customHeight="1" x14ac:dyDescent="0.25">
      <c r="A58" s="1"/>
      <c r="B58" s="136" t="s">
        <v>66</v>
      </c>
      <c r="C58" s="136"/>
      <c r="D58" s="136"/>
      <c r="E58" s="136"/>
      <c r="F58" s="136"/>
      <c r="G58" s="136"/>
      <c r="H58" s="136"/>
      <c r="I58" s="20">
        <v>0.05</v>
      </c>
      <c r="J58" s="21">
        <f>(D61+F61)*I58/H61</f>
        <v>0</v>
      </c>
      <c r="K58" s="3"/>
      <c r="L58" s="3"/>
      <c r="M58" s="3"/>
      <c r="N58" s="3"/>
    </row>
    <row r="59" spans="1:14" ht="22.5" customHeight="1" x14ac:dyDescent="0.25">
      <c r="A59" s="1"/>
      <c r="B59" s="50"/>
      <c r="C59" s="59" t="s">
        <v>67</v>
      </c>
      <c r="D59" s="59" t="s">
        <v>16</v>
      </c>
      <c r="E59" s="59" t="s">
        <v>17</v>
      </c>
      <c r="F59" s="59" t="s">
        <v>18</v>
      </c>
      <c r="G59" s="59" t="s">
        <v>19</v>
      </c>
      <c r="H59" s="105" t="s">
        <v>20</v>
      </c>
      <c r="I59" s="105"/>
      <c r="J59" s="105"/>
      <c r="K59" s="3"/>
      <c r="L59" s="3"/>
      <c r="M59" s="3"/>
      <c r="N59" s="3"/>
    </row>
    <row r="60" spans="1:14" ht="79.5" customHeight="1" x14ac:dyDescent="0.25">
      <c r="A60" s="1">
        <v>1</v>
      </c>
      <c r="B60" s="42"/>
      <c r="C60" s="60" t="s">
        <v>101</v>
      </c>
      <c r="D60" s="17"/>
      <c r="E60" s="17">
        <v>1</v>
      </c>
      <c r="F60" s="17"/>
      <c r="G60" s="17"/>
      <c r="H60" s="98" t="s">
        <v>124</v>
      </c>
      <c r="I60" s="98"/>
      <c r="J60" s="98"/>
      <c r="K60" s="3"/>
      <c r="L60" s="3"/>
      <c r="M60" s="3"/>
      <c r="N60" s="3"/>
    </row>
    <row r="61" spans="1:14" ht="22.5" customHeight="1" x14ac:dyDescent="0.25">
      <c r="A61" s="76"/>
      <c r="B61" s="150" t="s">
        <v>68</v>
      </c>
      <c r="C61" s="150"/>
      <c r="D61" s="61">
        <f>SUM(D60:D60)</f>
        <v>0</v>
      </c>
      <c r="E61" s="61">
        <f>SUM(E60:E60)</f>
        <v>1</v>
      </c>
      <c r="F61" s="61">
        <f>SUM(F60:F60)</f>
        <v>0</v>
      </c>
      <c r="G61" s="61">
        <f>SUM(G60:G60)</f>
        <v>0</v>
      </c>
      <c r="H61" s="122">
        <f>+D61+E61+F61+G61</f>
        <v>1</v>
      </c>
      <c r="I61" s="122"/>
      <c r="J61" s="122"/>
      <c r="K61" s="19"/>
      <c r="L61" s="19"/>
      <c r="M61" s="19"/>
      <c r="N61" s="19"/>
    </row>
    <row r="62" spans="1:14" ht="22.5" customHeight="1" x14ac:dyDescent="0.25">
      <c r="A62" s="1"/>
      <c r="B62" s="123" t="s">
        <v>125</v>
      </c>
      <c r="C62" s="124"/>
      <c r="D62" s="124"/>
      <c r="E62" s="124"/>
      <c r="F62" s="124"/>
      <c r="G62" s="124"/>
      <c r="H62" s="124"/>
      <c r="I62" s="124"/>
      <c r="J62" s="125"/>
      <c r="K62" s="3"/>
      <c r="L62" s="3"/>
      <c r="M62" s="3"/>
      <c r="N62" s="3"/>
    </row>
    <row r="63" spans="1:14" ht="22.5" customHeight="1" x14ac:dyDescent="0.25">
      <c r="A63" s="1"/>
      <c r="B63" s="153" t="s">
        <v>69</v>
      </c>
      <c r="C63" s="153"/>
      <c r="D63" s="153"/>
      <c r="E63" s="153"/>
      <c r="F63" s="153"/>
      <c r="G63" s="153"/>
      <c r="H63" s="153"/>
      <c r="I63" s="62">
        <v>0.05</v>
      </c>
      <c r="J63" s="62">
        <f>(D66+F66)*I63/H66</f>
        <v>0.05</v>
      </c>
      <c r="K63" s="3"/>
      <c r="L63" s="3"/>
      <c r="M63" s="3"/>
      <c r="N63" s="3"/>
    </row>
    <row r="64" spans="1:14" ht="22.5" customHeight="1" x14ac:dyDescent="0.25">
      <c r="A64" s="1"/>
      <c r="B64" s="154"/>
      <c r="C64" s="10"/>
      <c r="D64" s="22" t="s">
        <v>16</v>
      </c>
      <c r="E64" s="22" t="s">
        <v>17</v>
      </c>
      <c r="F64" s="22" t="s">
        <v>18</v>
      </c>
      <c r="G64" s="22" t="s">
        <v>19</v>
      </c>
      <c r="H64" s="105" t="s">
        <v>20</v>
      </c>
      <c r="I64" s="105"/>
      <c r="J64" s="105"/>
      <c r="K64" s="3"/>
      <c r="L64" s="3"/>
      <c r="M64" s="3"/>
      <c r="N64" s="3"/>
    </row>
    <row r="65" spans="1:14" ht="46.5" customHeight="1" x14ac:dyDescent="0.25">
      <c r="A65" s="1">
        <v>1</v>
      </c>
      <c r="B65" s="155"/>
      <c r="C65" s="63" t="s">
        <v>70</v>
      </c>
      <c r="D65" s="64">
        <v>1</v>
      </c>
      <c r="E65" s="64"/>
      <c r="F65" s="64"/>
      <c r="G65" s="64"/>
      <c r="H65" s="156" t="s">
        <v>127</v>
      </c>
      <c r="I65" s="156"/>
      <c r="J65" s="156"/>
      <c r="K65" s="3"/>
      <c r="L65" s="3"/>
      <c r="M65" s="3"/>
      <c r="N65" s="3"/>
    </row>
    <row r="66" spans="1:14" ht="22.5" customHeight="1" x14ac:dyDescent="0.25">
      <c r="A66" s="76"/>
      <c r="B66" s="121" t="s">
        <v>71</v>
      </c>
      <c r="C66" s="121"/>
      <c r="D66" s="65">
        <f>SUM(D65:D65)</f>
        <v>1</v>
      </c>
      <c r="E66" s="65">
        <f>SUM(E65:E65)</f>
        <v>0</v>
      </c>
      <c r="F66" s="65">
        <f>SUM(F65:F65)</f>
        <v>0</v>
      </c>
      <c r="G66" s="65">
        <f>SUM(G65:G65)</f>
        <v>0</v>
      </c>
      <c r="H66" s="164">
        <f>+D66+E66+F66+G66</f>
        <v>1</v>
      </c>
      <c r="I66" s="164"/>
      <c r="J66" s="164"/>
      <c r="K66" s="19"/>
      <c r="L66" s="19"/>
      <c r="M66" s="19"/>
      <c r="N66" s="19"/>
    </row>
    <row r="67" spans="1:14" ht="22.5" customHeight="1" x14ac:dyDescent="0.25">
      <c r="A67" s="1"/>
      <c r="B67" s="123" t="s">
        <v>146</v>
      </c>
      <c r="C67" s="124"/>
      <c r="D67" s="124"/>
      <c r="E67" s="124"/>
      <c r="F67" s="124"/>
      <c r="G67" s="124"/>
      <c r="H67" s="124"/>
      <c r="I67" s="124"/>
      <c r="J67" s="125"/>
      <c r="K67" s="3"/>
      <c r="L67" s="3"/>
      <c r="M67" s="3"/>
      <c r="N67" s="3"/>
    </row>
    <row r="68" spans="1:14" ht="22.5" customHeight="1" x14ac:dyDescent="0.25">
      <c r="A68" s="1"/>
      <c r="B68" s="165" t="s">
        <v>72</v>
      </c>
      <c r="C68" s="165"/>
      <c r="D68" s="165"/>
      <c r="E68" s="165"/>
      <c r="F68" s="165"/>
      <c r="G68" s="165"/>
      <c r="H68" s="165"/>
      <c r="I68" s="62">
        <v>0.1</v>
      </c>
      <c r="J68" s="62">
        <f>(D73+F73)*I68/H73</f>
        <v>0.10000000000000002</v>
      </c>
      <c r="K68" s="3"/>
      <c r="L68" s="3"/>
      <c r="M68" s="3"/>
      <c r="N68" s="3"/>
    </row>
    <row r="69" spans="1:14" ht="22.5" customHeight="1" x14ac:dyDescent="0.25">
      <c r="A69" s="1"/>
      <c r="B69" s="66"/>
      <c r="C69" s="10"/>
      <c r="D69" s="22" t="s">
        <v>16</v>
      </c>
      <c r="E69" s="22" t="s">
        <v>17</v>
      </c>
      <c r="F69" s="22" t="s">
        <v>18</v>
      </c>
      <c r="G69" s="22" t="s">
        <v>19</v>
      </c>
      <c r="H69" s="105" t="s">
        <v>20</v>
      </c>
      <c r="I69" s="105"/>
      <c r="J69" s="105"/>
      <c r="K69" s="3"/>
      <c r="L69" s="3"/>
      <c r="M69" s="3"/>
      <c r="N69" s="3"/>
    </row>
    <row r="70" spans="1:14" ht="25.5" customHeight="1" x14ac:dyDescent="0.25">
      <c r="A70" s="1">
        <v>1</v>
      </c>
      <c r="B70" s="66"/>
      <c r="C70" s="16" t="s">
        <v>73</v>
      </c>
      <c r="D70" s="17">
        <v>1</v>
      </c>
      <c r="E70" s="17"/>
      <c r="F70" s="17"/>
      <c r="G70" s="17"/>
      <c r="H70" s="98" t="s">
        <v>128</v>
      </c>
      <c r="I70" s="98"/>
      <c r="J70" s="98"/>
      <c r="K70" s="3"/>
      <c r="L70" s="3"/>
      <c r="M70" s="3"/>
      <c r="N70" s="3"/>
    </row>
    <row r="71" spans="1:14" ht="69" customHeight="1" x14ac:dyDescent="0.25">
      <c r="A71" s="1">
        <v>2</v>
      </c>
      <c r="B71" s="66"/>
      <c r="C71" s="16" t="s">
        <v>102</v>
      </c>
      <c r="D71" s="17"/>
      <c r="E71" s="17"/>
      <c r="F71" s="17">
        <v>1</v>
      </c>
      <c r="G71" s="17"/>
      <c r="H71" s="98" t="s">
        <v>129</v>
      </c>
      <c r="I71" s="98"/>
      <c r="J71" s="98"/>
      <c r="K71" s="3"/>
      <c r="L71" s="3"/>
      <c r="M71" s="3"/>
      <c r="N71" s="3"/>
    </row>
    <row r="72" spans="1:14" ht="69" customHeight="1" x14ac:dyDescent="0.25">
      <c r="A72" s="1">
        <v>3</v>
      </c>
      <c r="B72" s="66"/>
      <c r="C72" s="63" t="s">
        <v>74</v>
      </c>
      <c r="D72" s="17">
        <v>1</v>
      </c>
      <c r="E72" s="17"/>
      <c r="F72" s="17"/>
      <c r="G72" s="17"/>
      <c r="H72" s="98" t="s">
        <v>130</v>
      </c>
      <c r="I72" s="98"/>
      <c r="J72" s="98"/>
      <c r="K72" s="3"/>
      <c r="L72" s="3"/>
      <c r="M72" s="3"/>
      <c r="N72" s="3"/>
    </row>
    <row r="73" spans="1:14" ht="22.5" customHeight="1" x14ac:dyDescent="0.25">
      <c r="A73" s="76"/>
      <c r="B73" s="121" t="s">
        <v>75</v>
      </c>
      <c r="C73" s="121"/>
      <c r="D73" s="61">
        <f>SUM(D70:D72)</f>
        <v>2</v>
      </c>
      <c r="E73" s="61">
        <f>SUM(E70:E72)</f>
        <v>0</v>
      </c>
      <c r="F73" s="61">
        <f>SUM(F70:F72)</f>
        <v>1</v>
      </c>
      <c r="G73" s="61">
        <f>SUM(G70:G72)</f>
        <v>0</v>
      </c>
      <c r="H73" s="122">
        <f>+D73+E73+F73+G73</f>
        <v>3</v>
      </c>
      <c r="I73" s="122"/>
      <c r="J73" s="122"/>
      <c r="K73" s="19"/>
      <c r="L73" s="19"/>
      <c r="M73" s="19"/>
      <c r="N73" s="19"/>
    </row>
    <row r="74" spans="1:14" ht="22.5" customHeight="1" x14ac:dyDescent="0.25">
      <c r="A74" s="1"/>
      <c r="B74" s="123" t="s">
        <v>131</v>
      </c>
      <c r="C74" s="124"/>
      <c r="D74" s="124"/>
      <c r="E74" s="124"/>
      <c r="F74" s="124"/>
      <c r="G74" s="124"/>
      <c r="H74" s="124"/>
      <c r="I74" s="124"/>
      <c r="J74" s="125"/>
      <c r="K74" s="3"/>
      <c r="L74" s="3"/>
      <c r="M74" s="3"/>
      <c r="N74" s="3"/>
    </row>
    <row r="75" spans="1:14" ht="22.5" customHeight="1" x14ac:dyDescent="0.25">
      <c r="A75" s="1"/>
      <c r="B75" s="136" t="s">
        <v>76</v>
      </c>
      <c r="C75" s="136"/>
      <c r="D75" s="136"/>
      <c r="E75" s="136"/>
      <c r="F75" s="136"/>
      <c r="G75" s="136"/>
      <c r="H75" s="136"/>
      <c r="I75" s="20">
        <v>0.1</v>
      </c>
      <c r="J75" s="21">
        <f>(D81+F81)*I75/H81</f>
        <v>0.1</v>
      </c>
      <c r="K75" s="3"/>
      <c r="L75" s="3"/>
      <c r="M75" s="3"/>
      <c r="N75" s="3"/>
    </row>
    <row r="76" spans="1:14" ht="22.5" customHeight="1" x14ac:dyDescent="0.25">
      <c r="A76" s="1"/>
      <c r="B76" s="42"/>
      <c r="C76" s="14"/>
      <c r="D76" s="15" t="s">
        <v>16</v>
      </c>
      <c r="E76" s="15" t="s">
        <v>17</v>
      </c>
      <c r="F76" s="15" t="s">
        <v>18</v>
      </c>
      <c r="G76" s="15" t="s">
        <v>19</v>
      </c>
      <c r="H76" s="105" t="s">
        <v>20</v>
      </c>
      <c r="I76" s="105"/>
      <c r="J76" s="105"/>
      <c r="K76" s="3"/>
      <c r="L76" s="3"/>
      <c r="M76" s="3"/>
      <c r="N76" s="3"/>
    </row>
    <row r="77" spans="1:14" ht="50.25" customHeight="1" x14ac:dyDescent="0.25">
      <c r="A77" s="1">
        <v>1</v>
      </c>
      <c r="B77" s="42"/>
      <c r="C77" s="67" t="s">
        <v>77</v>
      </c>
      <c r="D77" s="17">
        <v>1</v>
      </c>
      <c r="E77" s="17"/>
      <c r="F77" s="17"/>
      <c r="G77" s="17"/>
      <c r="H77" s="139" t="s">
        <v>120</v>
      </c>
      <c r="I77" s="139"/>
      <c r="J77" s="139"/>
      <c r="K77" s="3"/>
      <c r="L77" s="3"/>
      <c r="M77" s="3"/>
      <c r="N77" s="3"/>
    </row>
    <row r="78" spans="1:14" ht="58.5" customHeight="1" x14ac:dyDescent="0.25">
      <c r="A78" s="1">
        <v>2</v>
      </c>
      <c r="B78" s="42"/>
      <c r="C78" s="67" t="s">
        <v>103</v>
      </c>
      <c r="D78" s="17">
        <v>1</v>
      </c>
      <c r="E78" s="17"/>
      <c r="F78" s="17"/>
      <c r="G78" s="17"/>
      <c r="H78" s="107" t="s">
        <v>132</v>
      </c>
      <c r="I78" s="108"/>
      <c r="J78" s="109"/>
      <c r="K78" s="3"/>
      <c r="L78" s="3"/>
      <c r="M78" s="3"/>
      <c r="N78" s="3"/>
    </row>
    <row r="79" spans="1:14" ht="39.75" customHeight="1" x14ac:dyDescent="0.25">
      <c r="A79" s="1">
        <v>3</v>
      </c>
      <c r="B79" s="42"/>
      <c r="C79" s="67" t="s">
        <v>104</v>
      </c>
      <c r="D79" s="17">
        <v>1</v>
      </c>
      <c r="E79" s="17"/>
      <c r="F79" s="17"/>
      <c r="G79" s="17"/>
      <c r="H79" s="107" t="s">
        <v>147</v>
      </c>
      <c r="I79" s="108"/>
      <c r="J79" s="109"/>
      <c r="K79" s="3"/>
      <c r="L79" s="3"/>
      <c r="M79" s="3"/>
      <c r="N79" s="3"/>
    </row>
    <row r="80" spans="1:14" ht="36.75" customHeight="1" x14ac:dyDescent="0.25">
      <c r="A80" s="1">
        <v>4</v>
      </c>
      <c r="B80" s="42"/>
      <c r="C80" s="67" t="s">
        <v>78</v>
      </c>
      <c r="D80" s="17">
        <v>1</v>
      </c>
      <c r="E80" s="17"/>
      <c r="F80" s="17"/>
      <c r="G80" s="17"/>
      <c r="H80" s="107" t="s">
        <v>133</v>
      </c>
      <c r="I80" s="108"/>
      <c r="J80" s="109"/>
      <c r="K80" s="68"/>
      <c r="L80" s="3"/>
      <c r="M80" s="3"/>
      <c r="N80" s="3"/>
    </row>
    <row r="81" spans="1:14" ht="22.5" customHeight="1" x14ac:dyDescent="0.25">
      <c r="A81" s="76"/>
      <c r="B81" s="121" t="s">
        <v>79</v>
      </c>
      <c r="C81" s="121"/>
      <c r="D81" s="61">
        <f>SUM(D77:D80)</f>
        <v>4</v>
      </c>
      <c r="E81" s="61">
        <f>SUM(E77:E80)</f>
        <v>0</v>
      </c>
      <c r="F81" s="61">
        <f>SUM(F77:F80)</f>
        <v>0</v>
      </c>
      <c r="G81" s="61">
        <f>SUM(G77:G80)</f>
        <v>0</v>
      </c>
      <c r="H81" s="122">
        <f>+D81+E81+F81+G81</f>
        <v>4</v>
      </c>
      <c r="I81" s="122"/>
      <c r="J81" s="122"/>
      <c r="K81" s="19"/>
      <c r="L81" s="19"/>
      <c r="M81" s="19"/>
      <c r="N81" s="19"/>
    </row>
    <row r="82" spans="1:14" ht="22.5" customHeight="1" x14ac:dyDescent="0.25">
      <c r="A82" s="1"/>
      <c r="B82" s="123" t="s">
        <v>148</v>
      </c>
      <c r="C82" s="124"/>
      <c r="D82" s="124"/>
      <c r="E82" s="124"/>
      <c r="F82" s="124"/>
      <c r="G82" s="124"/>
      <c r="H82" s="124"/>
      <c r="I82" s="124"/>
      <c r="J82" s="125"/>
      <c r="K82" s="3"/>
      <c r="L82" s="3"/>
      <c r="M82" s="3"/>
      <c r="N82" s="3"/>
    </row>
    <row r="83" spans="1:14" ht="22.5" customHeight="1" x14ac:dyDescent="0.25">
      <c r="A83" s="1"/>
      <c r="B83" s="136" t="s">
        <v>80</v>
      </c>
      <c r="C83" s="136"/>
      <c r="D83" s="136"/>
      <c r="E83" s="136"/>
      <c r="F83" s="136"/>
      <c r="G83" s="136"/>
      <c r="H83" s="136"/>
      <c r="I83" s="20">
        <v>0.2</v>
      </c>
      <c r="J83" s="21">
        <f>(D92+F92)*I83/H92</f>
        <v>0.1142857142857143</v>
      </c>
      <c r="K83" s="52"/>
      <c r="L83" s="3"/>
      <c r="M83" s="3"/>
      <c r="N83" s="3"/>
    </row>
    <row r="84" spans="1:14" ht="22.5" customHeight="1" x14ac:dyDescent="0.25">
      <c r="A84" s="1"/>
      <c r="B84" s="42"/>
      <c r="C84" s="14"/>
      <c r="D84" s="15" t="s">
        <v>16</v>
      </c>
      <c r="E84" s="15" t="s">
        <v>17</v>
      </c>
      <c r="F84" s="15" t="s">
        <v>18</v>
      </c>
      <c r="G84" s="15" t="s">
        <v>19</v>
      </c>
      <c r="H84" s="105" t="s">
        <v>81</v>
      </c>
      <c r="I84" s="105"/>
      <c r="J84" s="105"/>
      <c r="K84" s="3"/>
      <c r="L84" s="3"/>
      <c r="M84" s="3"/>
      <c r="N84" s="3"/>
    </row>
    <row r="85" spans="1:14" ht="89.25" customHeight="1" x14ac:dyDescent="0.25">
      <c r="A85" s="1">
        <v>1</v>
      </c>
      <c r="B85" s="42"/>
      <c r="C85" s="43" t="s">
        <v>105</v>
      </c>
      <c r="D85" s="69"/>
      <c r="E85" s="69">
        <v>1</v>
      </c>
      <c r="F85" s="69"/>
      <c r="G85" s="69"/>
      <c r="H85" s="107" t="s">
        <v>134</v>
      </c>
      <c r="I85" s="108"/>
      <c r="J85" s="109"/>
      <c r="K85" s="3"/>
      <c r="L85" s="3"/>
      <c r="M85" s="3"/>
      <c r="N85" s="3"/>
    </row>
    <row r="86" spans="1:14" ht="132.75" customHeight="1" x14ac:dyDescent="0.25">
      <c r="A86" s="1">
        <v>2</v>
      </c>
      <c r="B86" s="42"/>
      <c r="C86" s="43" t="s">
        <v>82</v>
      </c>
      <c r="D86" s="69"/>
      <c r="E86" s="69">
        <v>1</v>
      </c>
      <c r="F86" s="69"/>
      <c r="G86" s="69"/>
      <c r="H86" s="107" t="s">
        <v>134</v>
      </c>
      <c r="I86" s="108"/>
      <c r="J86" s="109"/>
      <c r="K86" s="3"/>
      <c r="L86" s="3"/>
      <c r="M86" s="3"/>
      <c r="N86" s="3"/>
    </row>
    <row r="87" spans="1:14" ht="103.5" customHeight="1" x14ac:dyDescent="0.25">
      <c r="A87" s="1">
        <v>3</v>
      </c>
      <c r="B87" s="42"/>
      <c r="C87" s="43" t="s">
        <v>83</v>
      </c>
      <c r="D87" s="69"/>
      <c r="E87" s="69">
        <v>1</v>
      </c>
      <c r="F87" s="69"/>
      <c r="G87" s="69"/>
      <c r="H87" s="107" t="s">
        <v>136</v>
      </c>
      <c r="I87" s="108"/>
      <c r="J87" s="109"/>
      <c r="K87" s="3"/>
      <c r="L87" s="3"/>
      <c r="M87" s="3"/>
      <c r="N87" s="3"/>
    </row>
    <row r="88" spans="1:14" ht="72" customHeight="1" x14ac:dyDescent="0.25">
      <c r="A88" s="1">
        <v>4</v>
      </c>
      <c r="B88" s="42"/>
      <c r="C88" s="43" t="s">
        <v>149</v>
      </c>
      <c r="D88" s="69">
        <v>1</v>
      </c>
      <c r="E88" s="69"/>
      <c r="F88" s="69"/>
      <c r="G88" s="69"/>
      <c r="H88" s="139" t="s">
        <v>135</v>
      </c>
      <c r="I88" s="139"/>
      <c r="J88" s="139"/>
      <c r="K88" s="3"/>
      <c r="L88" s="3"/>
      <c r="M88" s="3"/>
      <c r="N88" s="3"/>
    </row>
    <row r="89" spans="1:14" ht="53.25" customHeight="1" x14ac:dyDescent="0.25">
      <c r="A89" s="1">
        <v>5</v>
      </c>
      <c r="B89" s="42"/>
      <c r="C89" s="43" t="s">
        <v>84</v>
      </c>
      <c r="D89" s="69">
        <v>1</v>
      </c>
      <c r="E89" s="69"/>
      <c r="F89" s="69"/>
      <c r="G89" s="69"/>
      <c r="H89" s="139" t="s">
        <v>135</v>
      </c>
      <c r="I89" s="139"/>
      <c r="J89" s="139"/>
      <c r="K89" s="3"/>
      <c r="L89" s="3"/>
      <c r="M89" s="3"/>
      <c r="N89" s="3"/>
    </row>
    <row r="90" spans="1:14" ht="49.5" customHeight="1" x14ac:dyDescent="0.25">
      <c r="A90" s="1">
        <v>6</v>
      </c>
      <c r="B90" s="46"/>
      <c r="C90" s="43" t="s">
        <v>106</v>
      </c>
      <c r="D90" s="17">
        <v>1</v>
      </c>
      <c r="E90" s="17"/>
      <c r="F90" s="17"/>
      <c r="G90" s="17"/>
      <c r="H90" s="107" t="s">
        <v>137</v>
      </c>
      <c r="I90" s="108"/>
      <c r="J90" s="109"/>
      <c r="K90" s="3"/>
      <c r="L90" s="3"/>
      <c r="M90" s="3"/>
      <c r="N90" s="3"/>
    </row>
    <row r="91" spans="1:14" ht="45.75" customHeight="1" x14ac:dyDescent="0.25">
      <c r="A91" s="1">
        <v>7</v>
      </c>
      <c r="B91" s="46"/>
      <c r="C91" s="43" t="s">
        <v>107</v>
      </c>
      <c r="D91" s="17">
        <v>1</v>
      </c>
      <c r="E91" s="17"/>
      <c r="F91" s="17"/>
      <c r="G91" s="17"/>
      <c r="H91" s="107" t="s">
        <v>138</v>
      </c>
      <c r="I91" s="108"/>
      <c r="J91" s="109"/>
      <c r="K91" s="3"/>
      <c r="L91" s="3"/>
      <c r="M91" s="3"/>
      <c r="N91" s="3"/>
    </row>
    <row r="92" spans="1:14" ht="22.5" customHeight="1" x14ac:dyDescent="0.25">
      <c r="A92" s="76"/>
      <c r="B92" s="150" t="s">
        <v>85</v>
      </c>
      <c r="C92" s="172"/>
      <c r="D92" s="61">
        <f>SUM(D85:D91)</f>
        <v>4</v>
      </c>
      <c r="E92" s="61">
        <f>SUM(E85:E91)</f>
        <v>3</v>
      </c>
      <c r="F92" s="61">
        <f>SUM(F85:F90)</f>
        <v>0</v>
      </c>
      <c r="G92" s="61">
        <f>SUM(G85:G90)</f>
        <v>0</v>
      </c>
      <c r="H92" s="122">
        <f>+D92+E92+F92+G92</f>
        <v>7</v>
      </c>
      <c r="I92" s="122"/>
      <c r="J92" s="122"/>
      <c r="K92" s="19"/>
      <c r="L92" s="19"/>
      <c r="M92" s="19"/>
      <c r="N92" s="19"/>
    </row>
    <row r="93" spans="1:14" ht="22.5" customHeight="1" x14ac:dyDescent="0.25">
      <c r="A93" s="1"/>
      <c r="B93" s="123" t="s">
        <v>139</v>
      </c>
      <c r="C93" s="124"/>
      <c r="D93" s="124"/>
      <c r="E93" s="124"/>
      <c r="F93" s="124"/>
      <c r="G93" s="124"/>
      <c r="H93" s="124"/>
      <c r="I93" s="124"/>
      <c r="J93" s="125"/>
      <c r="K93" s="3"/>
      <c r="L93" s="3"/>
      <c r="M93" s="3"/>
      <c r="N93" s="3"/>
    </row>
    <row r="94" spans="1:14" ht="22.5" customHeight="1" x14ac:dyDescent="0.25">
      <c r="A94" s="1"/>
      <c r="B94" s="166" t="s">
        <v>86</v>
      </c>
      <c r="C94" s="167"/>
      <c r="D94" s="167"/>
      <c r="E94" s="167"/>
      <c r="F94" s="167"/>
      <c r="G94" s="167"/>
      <c r="H94" s="167"/>
      <c r="I94" s="167"/>
      <c r="J94" s="168"/>
      <c r="K94" s="3"/>
      <c r="L94" s="3"/>
      <c r="M94" s="3"/>
      <c r="N94" s="3"/>
    </row>
    <row r="95" spans="1:14" ht="22.5" customHeight="1" x14ac:dyDescent="0.25">
      <c r="A95" s="1"/>
      <c r="B95" s="70" t="s">
        <v>87</v>
      </c>
      <c r="C95" s="71"/>
      <c r="D95" s="169" t="s">
        <v>140</v>
      </c>
      <c r="E95" s="170"/>
      <c r="F95" s="170"/>
      <c r="G95" s="170"/>
      <c r="H95" s="170"/>
      <c r="I95" s="170"/>
      <c r="J95" s="171"/>
      <c r="K95" s="3"/>
      <c r="L95" s="3"/>
      <c r="M95" s="3"/>
      <c r="N95" s="3"/>
    </row>
    <row r="96" spans="1:14" ht="22.5" customHeight="1" x14ac:dyDescent="0.25">
      <c r="A96" s="1"/>
      <c r="B96" s="70" t="s">
        <v>144</v>
      </c>
      <c r="C96" s="71"/>
      <c r="D96" s="169" t="s">
        <v>141</v>
      </c>
      <c r="E96" s="170"/>
      <c r="F96" s="170"/>
      <c r="G96" s="170"/>
      <c r="H96" s="170"/>
      <c r="I96" s="170"/>
      <c r="J96" s="171"/>
      <c r="K96" s="3"/>
      <c r="L96" s="3"/>
      <c r="M96" s="3"/>
      <c r="N96" s="3"/>
    </row>
    <row r="97" spans="1:14" ht="22.5" customHeight="1" x14ac:dyDescent="0.25">
      <c r="A97" s="1"/>
      <c r="B97" s="70" t="s">
        <v>88</v>
      </c>
      <c r="C97" s="71"/>
      <c r="D97" s="169" t="s">
        <v>142</v>
      </c>
      <c r="E97" s="170"/>
      <c r="F97" s="170"/>
      <c r="G97" s="170"/>
      <c r="H97" s="170"/>
      <c r="I97" s="170"/>
      <c r="J97" s="171"/>
      <c r="K97" s="3"/>
      <c r="L97" s="3"/>
      <c r="M97" s="3"/>
      <c r="N97" s="3"/>
    </row>
    <row r="98" spans="1:14" ht="22.5" customHeight="1" x14ac:dyDescent="0.25">
      <c r="A98" s="1"/>
      <c r="B98" s="70" t="s">
        <v>89</v>
      </c>
      <c r="C98" s="71"/>
      <c r="D98" s="169" t="s">
        <v>143</v>
      </c>
      <c r="E98" s="170"/>
      <c r="F98" s="170"/>
      <c r="G98" s="170"/>
      <c r="H98" s="170"/>
      <c r="I98" s="170"/>
      <c r="J98" s="171"/>
      <c r="K98" s="3"/>
      <c r="L98" s="3"/>
      <c r="M98" s="3"/>
      <c r="N98" s="3"/>
    </row>
    <row r="99" spans="1:14" ht="22.5" customHeight="1" x14ac:dyDescent="0.25">
      <c r="A99" s="1"/>
      <c r="B99" s="3"/>
      <c r="C99" s="3"/>
      <c r="D99" s="3"/>
      <c r="E99" s="3"/>
      <c r="F99" s="3"/>
      <c r="G99" s="3"/>
      <c r="H99" s="3"/>
      <c r="I99" s="3"/>
      <c r="J99" s="3"/>
      <c r="K99" s="3"/>
      <c r="L99" s="3"/>
      <c r="M99" s="3"/>
      <c r="N99" s="3"/>
    </row>
    <row r="100" spans="1:14" ht="22.5" customHeight="1" x14ac:dyDescent="0.25">
      <c r="A100" s="1"/>
      <c r="B100" s="3"/>
      <c r="C100" s="72" t="str">
        <f>+B6</f>
        <v>LISTA DE CHEQUEO CANCER DE PROSTATA Y COLORRECTAL</v>
      </c>
      <c r="D100" s="72"/>
      <c r="E100" s="72"/>
      <c r="F100" s="72"/>
      <c r="G100" s="72"/>
      <c r="H100" s="72"/>
      <c r="I100" s="72"/>
      <c r="J100" s="72"/>
      <c r="K100" s="72"/>
      <c r="L100" s="72"/>
      <c r="M100" s="3"/>
      <c r="N100" s="3"/>
    </row>
    <row r="101" spans="1:14" ht="22.5" customHeight="1" x14ac:dyDescent="0.25">
      <c r="A101" s="1"/>
      <c r="B101" s="3"/>
      <c r="C101" s="72" t="s">
        <v>90</v>
      </c>
      <c r="D101" s="72" t="s">
        <v>91</v>
      </c>
      <c r="E101" s="72" t="s">
        <v>92</v>
      </c>
      <c r="F101" s="72" t="s">
        <v>93</v>
      </c>
      <c r="G101" s="72" t="s">
        <v>16</v>
      </c>
      <c r="H101" s="72" t="s">
        <v>17</v>
      </c>
      <c r="I101" s="72" t="s">
        <v>18</v>
      </c>
      <c r="J101" s="72" t="s">
        <v>19</v>
      </c>
      <c r="K101" s="72" t="s">
        <v>94</v>
      </c>
      <c r="L101" s="72" t="s">
        <v>95</v>
      </c>
      <c r="M101" s="3"/>
      <c r="N101" s="3"/>
    </row>
    <row r="102" spans="1:14" ht="22.5" customHeight="1" x14ac:dyDescent="0.25">
      <c r="A102" s="1"/>
      <c r="B102" s="3"/>
      <c r="C102" s="73" t="str">
        <f>+B16</f>
        <v>1. CAPACIDAD INSTALADA Y RED (INVENTARIO RECURSO FISICO Y HUMANO )</v>
      </c>
      <c r="D102" s="73">
        <f>+A19</f>
        <v>2</v>
      </c>
      <c r="E102" s="74">
        <f>+I16</f>
        <v>0.1</v>
      </c>
      <c r="F102" s="74">
        <f>+J16</f>
        <v>0.1</v>
      </c>
      <c r="G102" s="73">
        <f>+D20</f>
        <v>2</v>
      </c>
      <c r="H102" s="73">
        <f>+E20</f>
        <v>0</v>
      </c>
      <c r="I102" s="73">
        <f>+F20</f>
        <v>0</v>
      </c>
      <c r="J102" s="73">
        <f>+G20</f>
        <v>0</v>
      </c>
      <c r="K102" s="60" t="str">
        <f>+B21</f>
        <v>OBSERVACIONES: Cuentan con médicos generales y especialistas con la capacidad y orientación para abordar todos los cursos de vida y aplicación de las acciones específicas de cada uno de ellos según la Ruta Integral de Atención en Salud de Promoción y Mantenimiento, ya que en el plan maestro de capacitaciones de orientan todos los profesionales a una atención integral.</v>
      </c>
      <c r="L102" s="73"/>
      <c r="M102" s="3"/>
      <c r="N102" s="3"/>
    </row>
    <row r="103" spans="1:14" ht="22.5" customHeight="1" x14ac:dyDescent="0.25">
      <c r="A103" s="1"/>
      <c r="B103" s="3"/>
      <c r="C103" s="73" t="str">
        <f>+B22</f>
        <v xml:space="preserve">2. COBERTURAS  DT, PE E INDICADORES PROPIOS DEL PROGRAMA </v>
      </c>
      <c r="D103" s="73">
        <f>+A39</f>
        <v>15</v>
      </c>
      <c r="E103" s="74">
        <f>+I22</f>
        <v>0.3</v>
      </c>
      <c r="F103" s="74">
        <f>+J22</f>
        <v>0.2</v>
      </c>
      <c r="G103" s="73">
        <f>+D40</f>
        <v>10</v>
      </c>
      <c r="H103" s="73">
        <f>+E40</f>
        <v>5</v>
      </c>
      <c r="I103" s="73">
        <f>+F40</f>
        <v>0</v>
      </c>
      <c r="J103" s="73">
        <f>+G40</f>
        <v>0</v>
      </c>
      <c r="K103" s="60" t="str">
        <f>+B41</f>
        <v>OBSERVACIONES: Cuentan con aplicativo que, de manera sistemática, se puede obtener información para determinar por edad los cursos de vida, género, diagnósticos y dar trazabilidad a datos generales de identificación, sin embargo, no se cuenta con la información de usuarios tamizados para cáncer de Próstata por medio de tacto rectal o combinado con en lo corrido de la vigencia.</v>
      </c>
      <c r="L103" s="88" t="s">
        <v>116</v>
      </c>
      <c r="M103" s="3"/>
      <c r="N103" s="3"/>
    </row>
    <row r="104" spans="1:14" ht="22.5" customHeight="1" x14ac:dyDescent="0.25">
      <c r="A104" s="1"/>
      <c r="B104" s="3"/>
      <c r="C104" s="73" t="str">
        <f>+B42</f>
        <v>3. DEMANDA INDUCIDA</v>
      </c>
      <c r="D104" s="73">
        <f>+A48</f>
        <v>5</v>
      </c>
      <c r="E104" s="74">
        <f>+I42</f>
        <v>0.05</v>
      </c>
      <c r="F104" s="74">
        <f>+J42</f>
        <v>0.05</v>
      </c>
      <c r="G104" s="73">
        <f>+D49</f>
        <v>5</v>
      </c>
      <c r="H104" s="73">
        <f>+E49</f>
        <v>0</v>
      </c>
      <c r="I104" s="73">
        <f>+F49</f>
        <v>0</v>
      </c>
      <c r="J104" s="73">
        <f>+G49</f>
        <v>0</v>
      </c>
      <c r="K104" s="60" t="str">
        <f>+B50</f>
        <v>OBSERVACIONES: Base de datos estructurada y ajustada por curso de vida y diagnósticos de cáncer que se emiten por cohortes y permiten dar trazabilidad del estado y evolución del usuario la cual esta a cargo de alto costo.</v>
      </c>
      <c r="L104" s="73"/>
      <c r="M104" s="3"/>
      <c r="N104" s="3"/>
    </row>
    <row r="105" spans="1:14" ht="22.5" customHeight="1" x14ac:dyDescent="0.25">
      <c r="A105" s="1"/>
      <c r="B105" s="3"/>
      <c r="C105" s="73" t="str">
        <f>+B51</f>
        <v xml:space="preserve">4. CARACTERIZACIÓN POBLACIONAL </v>
      </c>
      <c r="D105" s="73">
        <f>+A54</f>
        <v>2</v>
      </c>
      <c r="E105" s="74">
        <f>+H51</f>
        <v>0.05</v>
      </c>
      <c r="F105" s="74">
        <f>+J51</f>
        <v>0.05</v>
      </c>
      <c r="G105" s="73">
        <f>+D56</f>
        <v>2</v>
      </c>
      <c r="H105" s="73">
        <f>+E56</f>
        <v>0</v>
      </c>
      <c r="I105" s="73">
        <f>+F56</f>
        <v>0</v>
      </c>
      <c r="J105" s="73">
        <f>+G56</f>
        <v>0</v>
      </c>
      <c r="K105" s="60" t="str">
        <f>+B57</f>
        <v>OBSERVACIONES: El seguimiento a los usuarios diagnosticados con cáncer de próstata y colorrectal se realiza en cabeza de la coordinadora de p y p de la institución mediante base de datos la cual se prioriza de manera mensual y se entregan informes</v>
      </c>
      <c r="L105" s="73"/>
      <c r="M105" s="3"/>
      <c r="N105" s="3"/>
    </row>
    <row r="106" spans="1:14" ht="22.5" customHeight="1" x14ac:dyDescent="0.25">
      <c r="A106" s="1"/>
      <c r="B106" s="3"/>
      <c r="C106" s="73" t="str">
        <f>+B58</f>
        <v xml:space="preserve">5.   ATENCION A POBLACIONES CON ENFOQUE DIFERENCIAL </v>
      </c>
      <c r="D106" s="73">
        <f>+A60</f>
        <v>1</v>
      </c>
      <c r="E106" s="74">
        <f>+I58</f>
        <v>0.05</v>
      </c>
      <c r="F106" s="74">
        <f>+J58</f>
        <v>0</v>
      </c>
      <c r="G106" s="73">
        <f>+D61</f>
        <v>0</v>
      </c>
      <c r="H106" s="73">
        <f>+E61</f>
        <v>1</v>
      </c>
      <c r="I106" s="73">
        <f>+F61</f>
        <v>0</v>
      </c>
      <c r="J106" s="73">
        <f>+G61</f>
        <v>0</v>
      </c>
      <c r="K106" s="60" t="str">
        <f>+B62</f>
        <v>OBSERVACIONES: El software de historia clínica cuenta con encabezados de marcación de etnia y ocupación del usuario, sin embargo, no se diligencia en las consultas ni permite identificar la población, migrante o privada de la libertad</v>
      </c>
      <c r="L106" s="89" t="s">
        <v>126</v>
      </c>
      <c r="M106" s="3"/>
      <c r="N106" s="3"/>
    </row>
    <row r="107" spans="1:14" ht="22.5" customHeight="1" x14ac:dyDescent="0.25">
      <c r="A107" s="1"/>
      <c r="B107" s="3"/>
      <c r="C107" s="73" t="str">
        <f>+B63</f>
        <v>6. ACCESIBILIDAD</v>
      </c>
      <c r="D107" s="73">
        <f>+A65</f>
        <v>1</v>
      </c>
      <c r="E107" s="74">
        <f>+I63</f>
        <v>0.05</v>
      </c>
      <c r="F107" s="74">
        <f>+J63</f>
        <v>0.05</v>
      </c>
      <c r="G107" s="73">
        <f>+D66</f>
        <v>1</v>
      </c>
      <c r="H107" s="73">
        <f>+E66</f>
        <v>0</v>
      </c>
      <c r="I107" s="73">
        <f>+F66</f>
        <v>0</v>
      </c>
      <c r="J107" s="73">
        <f>+G66</f>
        <v>0</v>
      </c>
      <c r="K107" s="60" t="str">
        <f>+B67</f>
        <v>OBSERVACIONES: Por medio del Plan de capacitaciones de manera mensual se realiza proceso de reinducción y mejora continua con el personal en general en todos los programas y dirigido desde la sede de CALI.</v>
      </c>
      <c r="L107" s="73"/>
      <c r="M107" s="3"/>
      <c r="N107" s="3"/>
    </row>
    <row r="108" spans="1:14" ht="22.5" customHeight="1" x14ac:dyDescent="0.25">
      <c r="A108" s="1"/>
      <c r="B108" s="3"/>
      <c r="C108" s="73" t="str">
        <f>+B68</f>
        <v>7. OPORTUNIDAD</v>
      </c>
      <c r="D108" s="73">
        <f>+A72</f>
        <v>3</v>
      </c>
      <c r="E108" s="74">
        <f>+I68</f>
        <v>0.1</v>
      </c>
      <c r="F108" s="74">
        <f>+J68</f>
        <v>0.10000000000000002</v>
      </c>
      <c r="G108" s="73">
        <f>+D73</f>
        <v>2</v>
      </c>
      <c r="H108" s="73">
        <f>+E73</f>
        <v>0</v>
      </c>
      <c r="I108" s="73">
        <f>+F73</f>
        <v>1</v>
      </c>
      <c r="J108" s="73">
        <f>+G73</f>
        <v>0</v>
      </c>
      <c r="K108" s="60" t="str">
        <f>+B74</f>
        <v>OBSERVACIONES: Con el proceso de referencia contrarefrencia se da la trazabilidad de autorizaciones y prestación integral de la atención posterior a la solicitud o remisión a las especialidades.</v>
      </c>
      <c r="L108" s="73"/>
      <c r="M108" s="3"/>
      <c r="N108" s="3"/>
    </row>
    <row r="109" spans="1:14" ht="22.5" customHeight="1" x14ac:dyDescent="0.25">
      <c r="A109" s="1"/>
      <c r="B109" s="3"/>
      <c r="C109" s="73" t="str">
        <f>+B75</f>
        <v>8. SEGURIDAD</v>
      </c>
      <c r="D109" s="73">
        <f>+A80</f>
        <v>4</v>
      </c>
      <c r="E109" s="74">
        <f>+I75</f>
        <v>0.1</v>
      </c>
      <c r="F109" s="74">
        <f>+J75</f>
        <v>0.1</v>
      </c>
      <c r="G109" s="73">
        <f>+D81</f>
        <v>4</v>
      </c>
      <c r="H109" s="73">
        <f>+E81</f>
        <v>0</v>
      </c>
      <c r="I109" s="73">
        <f>+F81</f>
        <v>0</v>
      </c>
      <c r="J109" s="73">
        <f>+G81</f>
        <v>0</v>
      </c>
      <c r="K109" s="60" t="str">
        <f>+B82</f>
        <v>OBSERVACIONES: A través del SIAU institucional realizan encuestas de satisfacción al paciente por medio físico de manera mensual y de forma aleatoria, posterior a ello la líder de la mesa de trabajo realiza consolidación, análisis y emite porcentaje de satisfacción.</v>
      </c>
      <c r="L109" s="73"/>
      <c r="M109" s="3"/>
      <c r="N109" s="3"/>
    </row>
    <row r="110" spans="1:14" ht="22.5" customHeight="1" x14ac:dyDescent="0.25">
      <c r="A110" s="1"/>
      <c r="B110" s="3"/>
      <c r="C110" s="73" t="str">
        <f>+B83</f>
        <v>9. PERTINENCIA</v>
      </c>
      <c r="D110" s="73">
        <f>+A91</f>
        <v>7</v>
      </c>
      <c r="E110" s="74">
        <f>+I83</f>
        <v>0.2</v>
      </c>
      <c r="F110" s="74">
        <f>+J83</f>
        <v>0.1142857142857143</v>
      </c>
      <c r="G110" s="73">
        <f>+D92</f>
        <v>4</v>
      </c>
      <c r="H110" s="73">
        <f t="shared" ref="H110:J110" si="6">+E92</f>
        <v>3</v>
      </c>
      <c r="I110" s="73">
        <f t="shared" si="6"/>
        <v>0</v>
      </c>
      <c r="J110" s="73">
        <f t="shared" si="6"/>
        <v>0</v>
      </c>
      <c r="K110" s="60" t="str">
        <f>+B93</f>
        <v>OBSERVACIONES: Por medio de las auditorias de historias clínicas, las capacitaciones recibidas de manera mensual y los flujogramas que se encuentran en la carpeta compartida institucionalmente</v>
      </c>
      <c r="L110" s="89" t="s">
        <v>150</v>
      </c>
      <c r="M110" s="3"/>
      <c r="N110" s="3"/>
    </row>
    <row r="111" spans="1:14" ht="22.5" customHeight="1" x14ac:dyDescent="0.25">
      <c r="A111" s="1"/>
      <c r="B111" s="3"/>
      <c r="C111" s="73" t="s">
        <v>96</v>
      </c>
      <c r="D111" s="73">
        <f>SUM(D102:D110)</f>
        <v>40</v>
      </c>
      <c r="E111" s="75">
        <f t="shared" ref="E111:J111" si="7">SUM(E102:E110)</f>
        <v>1</v>
      </c>
      <c r="F111" s="75">
        <f t="shared" si="7"/>
        <v>0.76428571428571435</v>
      </c>
      <c r="G111" s="73">
        <f t="shared" si="7"/>
        <v>30</v>
      </c>
      <c r="H111" s="73">
        <f t="shared" si="7"/>
        <v>9</v>
      </c>
      <c r="I111" s="73">
        <f t="shared" si="7"/>
        <v>1</v>
      </c>
      <c r="J111" s="73">
        <f t="shared" si="7"/>
        <v>0</v>
      </c>
      <c r="K111" s="60"/>
      <c r="L111" s="73"/>
      <c r="M111" s="3"/>
      <c r="N111" s="3"/>
    </row>
  </sheetData>
  <mergeCells count="119">
    <mergeCell ref="B93:J93"/>
    <mergeCell ref="B94:J94"/>
    <mergeCell ref="D95:J95"/>
    <mergeCell ref="D96:J96"/>
    <mergeCell ref="D97:J97"/>
    <mergeCell ref="D98:J98"/>
    <mergeCell ref="H88:J88"/>
    <mergeCell ref="H89:J89"/>
    <mergeCell ref="H90:J90"/>
    <mergeCell ref="H91:J91"/>
    <mergeCell ref="B92:C92"/>
    <mergeCell ref="H92:J92"/>
    <mergeCell ref="B82:J82"/>
    <mergeCell ref="B83:H83"/>
    <mergeCell ref="H84:J84"/>
    <mergeCell ref="H85:J85"/>
    <mergeCell ref="H86:J86"/>
    <mergeCell ref="H87:J87"/>
    <mergeCell ref="H77:J77"/>
    <mergeCell ref="H78:J78"/>
    <mergeCell ref="H79:J79"/>
    <mergeCell ref="H80:J80"/>
    <mergeCell ref="B81:C81"/>
    <mergeCell ref="H81:J81"/>
    <mergeCell ref="H72:J72"/>
    <mergeCell ref="B73:C73"/>
    <mergeCell ref="H73:J73"/>
    <mergeCell ref="B74:J74"/>
    <mergeCell ref="B75:H75"/>
    <mergeCell ref="H76:J76"/>
    <mergeCell ref="B66:C66"/>
    <mergeCell ref="H66:J66"/>
    <mergeCell ref="B67:J67"/>
    <mergeCell ref="B68:H68"/>
    <mergeCell ref="H69:J69"/>
    <mergeCell ref="H70:J70"/>
    <mergeCell ref="B61:C61"/>
    <mergeCell ref="H61:J61"/>
    <mergeCell ref="B62:J62"/>
    <mergeCell ref="B63:H63"/>
    <mergeCell ref="B64:B65"/>
    <mergeCell ref="H64:J64"/>
    <mergeCell ref="H65:J65"/>
    <mergeCell ref="B55:C56"/>
    <mergeCell ref="H56:J56"/>
    <mergeCell ref="B57:J57"/>
    <mergeCell ref="B58:H58"/>
    <mergeCell ref="H59:J59"/>
    <mergeCell ref="H60:J60"/>
    <mergeCell ref="B50:J50"/>
    <mergeCell ref="K50:M50"/>
    <mergeCell ref="H52:J52"/>
    <mergeCell ref="B53:C53"/>
    <mergeCell ref="B54:C54"/>
    <mergeCell ref="H46:J46"/>
    <mergeCell ref="H47:J47"/>
    <mergeCell ref="H48:J48"/>
    <mergeCell ref="B49:C49"/>
    <mergeCell ref="H49:J49"/>
    <mergeCell ref="K49:N49"/>
    <mergeCell ref="B42:H42"/>
    <mergeCell ref="K42:N42"/>
    <mergeCell ref="H43:J43"/>
    <mergeCell ref="H44:J44"/>
    <mergeCell ref="K44:N44"/>
    <mergeCell ref="H45:J45"/>
    <mergeCell ref="I38:J38"/>
    <mergeCell ref="I39:J39"/>
    <mergeCell ref="B40:C40"/>
    <mergeCell ref="H40:J40"/>
    <mergeCell ref="B41:J41"/>
    <mergeCell ref="K41:N41"/>
    <mergeCell ref="B29:B31"/>
    <mergeCell ref="I29:J29"/>
    <mergeCell ref="I30:J30"/>
    <mergeCell ref="I31:J31"/>
    <mergeCell ref="L31:M31"/>
    <mergeCell ref="B34:B39"/>
    <mergeCell ref="I34:J34"/>
    <mergeCell ref="I35:J35"/>
    <mergeCell ref="I36:J36"/>
    <mergeCell ref="I37:J37"/>
    <mergeCell ref="I26:J26"/>
    <mergeCell ref="I27:J27"/>
    <mergeCell ref="I28:J28"/>
    <mergeCell ref="B20:C20"/>
    <mergeCell ref="H20:J20"/>
    <mergeCell ref="B21:J21"/>
    <mergeCell ref="B22:H22"/>
    <mergeCell ref="C23:C24"/>
    <mergeCell ref="D23:D24"/>
    <mergeCell ref="E23:E24"/>
    <mergeCell ref="F23:F24"/>
    <mergeCell ref="G23:G24"/>
    <mergeCell ref="H23:J23"/>
    <mergeCell ref="B1:C4"/>
    <mergeCell ref="D1:K1"/>
    <mergeCell ref="D2:J4"/>
    <mergeCell ref="C5:L5"/>
    <mergeCell ref="B6:J6"/>
    <mergeCell ref="H53:J53"/>
    <mergeCell ref="H54:J54"/>
    <mergeCell ref="H71:J71"/>
    <mergeCell ref="H51:I51"/>
    <mergeCell ref="D15:J15"/>
    <mergeCell ref="B16:H16"/>
    <mergeCell ref="H17:J17"/>
    <mergeCell ref="B18:B19"/>
    <mergeCell ref="H18:J18"/>
    <mergeCell ref="H19:J19"/>
    <mergeCell ref="C7:C9"/>
    <mergeCell ref="D10:J10"/>
    <mergeCell ref="D11:J11"/>
    <mergeCell ref="D12:J12"/>
    <mergeCell ref="D13:J13"/>
    <mergeCell ref="D14:J14"/>
    <mergeCell ref="I24:J24"/>
    <mergeCell ref="B25:B28"/>
    <mergeCell ref="I25:J25"/>
  </mergeCells>
  <conditionalFormatting sqref="H49:J49">
    <cfRule type="cellIs" dxfId="33" priority="36" operator="notEqual">
      <formula>$A$48</formula>
    </cfRule>
  </conditionalFormatting>
  <conditionalFormatting sqref="H61:J61">
    <cfRule type="cellIs" dxfId="32" priority="3" operator="notEqual">
      <formula>$A$60</formula>
    </cfRule>
    <cfRule type="cellIs" dxfId="31" priority="34" operator="notEqual">
      <formula>#REF!</formula>
    </cfRule>
  </conditionalFormatting>
  <conditionalFormatting sqref="J58">
    <cfRule type="cellIs" dxfId="30" priority="33" operator="lessThan">
      <formula>$I$58</formula>
    </cfRule>
  </conditionalFormatting>
  <conditionalFormatting sqref="J63">
    <cfRule type="cellIs" dxfId="29" priority="32" operator="lessThan">
      <formula>$I$63</formula>
    </cfRule>
  </conditionalFormatting>
  <conditionalFormatting sqref="H66:J66">
    <cfRule type="cellIs" dxfId="28" priority="31" operator="notEqual">
      <formula>$A$65</formula>
    </cfRule>
  </conditionalFormatting>
  <conditionalFormatting sqref="H73:J73">
    <cfRule type="cellIs" dxfId="27" priority="30" operator="notEqual">
      <formula>$A$72</formula>
    </cfRule>
  </conditionalFormatting>
  <conditionalFormatting sqref="J68">
    <cfRule type="cellIs" dxfId="26" priority="29" operator="lessThan">
      <formula>$I$68</formula>
    </cfRule>
  </conditionalFormatting>
  <conditionalFormatting sqref="H81:J81">
    <cfRule type="cellIs" dxfId="25" priority="2" operator="notEqual">
      <formula>$A$80</formula>
    </cfRule>
    <cfRule type="cellIs" dxfId="24" priority="28" operator="notEqual">
      <formula>#REF!</formula>
    </cfRule>
  </conditionalFormatting>
  <conditionalFormatting sqref="J75">
    <cfRule type="cellIs" dxfId="23" priority="27" operator="lessThan">
      <formula>$I$75</formula>
    </cfRule>
  </conditionalFormatting>
  <conditionalFormatting sqref="J83">
    <cfRule type="cellIs" dxfId="22" priority="26" operator="lessThan">
      <formula>$I$83</formula>
    </cfRule>
  </conditionalFormatting>
  <conditionalFormatting sqref="J16">
    <cfRule type="cellIs" dxfId="21" priority="25" operator="lessThan">
      <formula>$I$16</formula>
    </cfRule>
  </conditionalFormatting>
  <conditionalFormatting sqref="J22">
    <cfRule type="cellIs" dxfId="20" priority="24" operator="lessThan">
      <formula>$I$22</formula>
    </cfRule>
  </conditionalFormatting>
  <conditionalFormatting sqref="J42">
    <cfRule type="cellIs" dxfId="19" priority="23" operator="lessThan">
      <formula>$I$42</formula>
    </cfRule>
  </conditionalFormatting>
  <conditionalFormatting sqref="H92:J92">
    <cfRule type="cellIs" dxfId="18" priority="1" operator="notEqual">
      <formula>$A$91</formula>
    </cfRule>
    <cfRule type="cellIs" dxfId="17" priority="22" operator="notEqual">
      <formula>#REF!</formula>
    </cfRule>
  </conditionalFormatting>
  <conditionalFormatting sqref="H49:J49">
    <cfRule type="cellIs" dxfId="16" priority="21" operator="notEqual">
      <formula>$A$48</formula>
    </cfRule>
  </conditionalFormatting>
  <conditionalFormatting sqref="H61:J61">
    <cfRule type="cellIs" dxfId="15" priority="19" operator="notEqual">
      <formula>#REF!</formula>
    </cfRule>
  </conditionalFormatting>
  <conditionalFormatting sqref="J58">
    <cfRule type="cellIs" dxfId="14" priority="18" operator="lessThan">
      <formula>$I$58</formula>
    </cfRule>
  </conditionalFormatting>
  <conditionalFormatting sqref="J63">
    <cfRule type="cellIs" dxfId="13" priority="17" operator="lessThan">
      <formula>$I$63</formula>
    </cfRule>
  </conditionalFormatting>
  <conditionalFormatting sqref="H66:J66">
    <cfRule type="cellIs" dxfId="12" priority="16" operator="notEqual">
      <formula>$A$65</formula>
    </cfRule>
  </conditionalFormatting>
  <conditionalFormatting sqref="H73:J73">
    <cfRule type="cellIs" dxfId="11" priority="15" operator="notEqual">
      <formula>$A$72</formula>
    </cfRule>
  </conditionalFormatting>
  <conditionalFormatting sqref="J68">
    <cfRule type="cellIs" dxfId="10" priority="14" operator="lessThan">
      <formula>$I$68</formula>
    </cfRule>
  </conditionalFormatting>
  <conditionalFormatting sqref="H81:J81">
    <cfRule type="cellIs" dxfId="9" priority="13" operator="notEqual">
      <formula>#REF!</formula>
    </cfRule>
  </conditionalFormatting>
  <conditionalFormatting sqref="J75">
    <cfRule type="cellIs" dxfId="8" priority="12" operator="lessThan">
      <formula>$I$75</formula>
    </cfRule>
  </conditionalFormatting>
  <conditionalFormatting sqref="J83">
    <cfRule type="cellIs" dxfId="7" priority="11" operator="lessThan">
      <formula>$I$83</formula>
    </cfRule>
  </conditionalFormatting>
  <conditionalFormatting sqref="H92:J92">
    <cfRule type="cellIs" dxfId="6" priority="10" operator="notEqual">
      <formula>#REF!</formula>
    </cfRule>
  </conditionalFormatting>
  <conditionalFormatting sqref="J16">
    <cfRule type="cellIs" dxfId="5" priority="9" operator="lessThan">
      <formula>$I$16</formula>
    </cfRule>
  </conditionalFormatting>
  <conditionalFormatting sqref="J22">
    <cfRule type="cellIs" dxfId="4" priority="8" operator="lessThan">
      <formula>$I$22</formula>
    </cfRule>
  </conditionalFormatting>
  <conditionalFormatting sqref="J42">
    <cfRule type="cellIs" dxfId="3" priority="7" operator="lessThan">
      <formula>$I$42</formula>
    </cfRule>
  </conditionalFormatting>
  <conditionalFormatting sqref="H20:J20">
    <cfRule type="cellIs" dxfId="2" priority="6" operator="notEqual">
      <formula>$A$19</formula>
    </cfRule>
  </conditionalFormatting>
  <conditionalFormatting sqref="H40:J40">
    <cfRule type="cellIs" dxfId="1" priority="5" operator="notEqual">
      <formula>$A$39</formula>
    </cfRule>
  </conditionalFormatting>
  <conditionalFormatting sqref="H56:J56">
    <cfRule type="cellIs" dxfId="0" priority="4" operator="notEqual">
      <formula>$A$54</formula>
    </cfRule>
  </conditionalFormatting>
  <dataValidations count="3">
    <dataValidation operator="equal" showInputMessage="1" showErrorMessage="1" sqref="H39"/>
    <dataValidation type="whole" operator="equal" showInputMessage="1" showErrorMessage="1" sqref="D70:G72 D44:G48 D85:G91 D60:G60 D18:G19 D65:G65 D39:G39 D77:G80 D56:G56">
      <formula1>1</formula1>
    </dataValidation>
    <dataValidation type="whole" operator="equal" showInputMessage="1" showErrorMessage="1" sqref="D25:G38">
      <formula1>1</formula1>
      <formula2>0</formula2>
    </dataValidation>
  </dataValidations>
  <hyperlinks>
    <hyperlink ref="D12" r:id="rId1"/>
  </hyperlinks>
  <pageMargins left="0.7" right="0.7" top="0.75" bottom="0.75" header="0.3" footer="0.3"/>
  <pageSetup paperSize="9" orientation="portrait" horizontalDpi="360" verticalDpi="360"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11. CA CEPO LCH IPS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astrid henao murillo</dc:creator>
  <cp:lastModifiedBy>jennifer astrid henao murillo</cp:lastModifiedBy>
  <dcterms:created xsi:type="dcterms:W3CDTF">2021-08-31T22:21:18Z</dcterms:created>
  <dcterms:modified xsi:type="dcterms:W3CDTF">2021-11-03T20:40:38Z</dcterms:modified>
</cp:coreProperties>
</file>