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uli\OneDrive\Documentos\Secretaria 2021\INSTITUCIONES\IPS\ESE SALUD PEREIRA\CENTRO DE SALUD PERLA DEL OTÚN\"/>
    </mc:Choice>
  </mc:AlternateContent>
  <bookViews>
    <workbookView xWindow="0" yWindow="0" windowWidth="21600" windowHeight="9225"/>
  </bookViews>
  <sheets>
    <sheet name="CUBA" sheetId="3" r:id="rId1"/>
  </sheets>
  <calcPr calcId="162913"/>
</workbook>
</file>

<file path=xl/calcChain.xml><?xml version="1.0" encoding="utf-8"?>
<calcChain xmlns="http://schemas.openxmlformats.org/spreadsheetml/2006/main">
  <c r="D56" i="3" l="1"/>
  <c r="G56" i="3"/>
  <c r="F56" i="3"/>
  <c r="E56" i="3"/>
  <c r="H56" i="3" s="1"/>
  <c r="J51" i="3" l="1"/>
  <c r="F105" i="3" s="1"/>
  <c r="K110" i="3" l="1"/>
  <c r="E110" i="3"/>
  <c r="D110" i="3"/>
  <c r="C110" i="3"/>
  <c r="K109" i="3"/>
  <c r="J109" i="3"/>
  <c r="E109" i="3"/>
  <c r="D109" i="3"/>
  <c r="C109" i="3"/>
  <c r="K108" i="3"/>
  <c r="E108" i="3"/>
  <c r="D108" i="3"/>
  <c r="C108" i="3"/>
  <c r="K107" i="3"/>
  <c r="E107" i="3"/>
  <c r="D107" i="3"/>
  <c r="C107" i="3"/>
  <c r="K106" i="3"/>
  <c r="E106" i="3"/>
  <c r="D106" i="3"/>
  <c r="C106" i="3"/>
  <c r="K105" i="3"/>
  <c r="E105" i="3"/>
  <c r="D105" i="3"/>
  <c r="C105" i="3"/>
  <c r="K104" i="3"/>
  <c r="E104" i="3"/>
  <c r="D104" i="3"/>
  <c r="C104" i="3"/>
  <c r="K103" i="3"/>
  <c r="E103" i="3"/>
  <c r="D103" i="3"/>
  <c r="C103" i="3"/>
  <c r="K102" i="3"/>
  <c r="E102" i="3"/>
  <c r="E111" i="3" s="1"/>
  <c r="D102" i="3"/>
  <c r="C102" i="3"/>
  <c r="C100" i="3"/>
  <c r="G92" i="3"/>
  <c r="J110" i="3" s="1"/>
  <c r="F92" i="3"/>
  <c r="I110" i="3" s="1"/>
  <c r="E92" i="3"/>
  <c r="H110" i="3" s="1"/>
  <c r="D92" i="3"/>
  <c r="G81" i="3"/>
  <c r="F81" i="3"/>
  <c r="I109" i="3" s="1"/>
  <c r="E81" i="3"/>
  <c r="H109" i="3" s="1"/>
  <c r="D81" i="3"/>
  <c r="G109" i="3" s="1"/>
  <c r="G73" i="3"/>
  <c r="J108" i="3" s="1"/>
  <c r="F73" i="3"/>
  <c r="I108" i="3" s="1"/>
  <c r="E73" i="3"/>
  <c r="H108" i="3" s="1"/>
  <c r="D73" i="3"/>
  <c r="G108" i="3" s="1"/>
  <c r="G66" i="3"/>
  <c r="J107" i="3" s="1"/>
  <c r="F66" i="3"/>
  <c r="I107" i="3" s="1"/>
  <c r="E66" i="3"/>
  <c r="H107" i="3" s="1"/>
  <c r="D66" i="3"/>
  <c r="G107" i="3" s="1"/>
  <c r="G61" i="3"/>
  <c r="J106" i="3" s="1"/>
  <c r="F61" i="3"/>
  <c r="I106" i="3" s="1"/>
  <c r="E61" i="3"/>
  <c r="H106" i="3" s="1"/>
  <c r="D61" i="3"/>
  <c r="G106" i="3" s="1"/>
  <c r="J105" i="3"/>
  <c r="I105" i="3"/>
  <c r="H105" i="3"/>
  <c r="G105" i="3"/>
  <c r="G49" i="3"/>
  <c r="J104" i="3" s="1"/>
  <c r="F49" i="3"/>
  <c r="I104" i="3" s="1"/>
  <c r="E49" i="3"/>
  <c r="H104" i="3" s="1"/>
  <c r="D49" i="3"/>
  <c r="G104" i="3" s="1"/>
  <c r="G40" i="3"/>
  <c r="J103" i="3" s="1"/>
  <c r="F40" i="3"/>
  <c r="I103" i="3" s="1"/>
  <c r="E40" i="3"/>
  <c r="H103" i="3" s="1"/>
  <c r="D40" i="3"/>
  <c r="G103" i="3" s="1"/>
  <c r="I39" i="3"/>
  <c r="I38" i="3"/>
  <c r="I37" i="3"/>
  <c r="I36" i="3"/>
  <c r="I35" i="3"/>
  <c r="I34" i="3"/>
  <c r="I31" i="3"/>
  <c r="I30" i="3"/>
  <c r="I29" i="3"/>
  <c r="I28" i="3"/>
  <c r="I27" i="3"/>
  <c r="I26" i="3"/>
  <c r="G20" i="3"/>
  <c r="J102" i="3" s="1"/>
  <c r="F20" i="3"/>
  <c r="I102" i="3" s="1"/>
  <c r="E20" i="3"/>
  <c r="H102" i="3" s="1"/>
  <c r="D20" i="3"/>
  <c r="G102" i="3" s="1"/>
  <c r="H92" i="3" l="1"/>
  <c r="J83" i="3" s="1"/>
  <c r="F110" i="3" s="1"/>
  <c r="G110" i="3"/>
  <c r="G111" i="3" s="1"/>
  <c r="H66" i="3"/>
  <c r="J63" i="3" s="1"/>
  <c r="F107" i="3" s="1"/>
  <c r="H40" i="3"/>
  <c r="J22" i="3" s="1"/>
  <c r="F103" i="3" s="1"/>
  <c r="H81" i="3"/>
  <c r="J75" i="3" s="1"/>
  <c r="F109" i="3" s="1"/>
  <c r="H20" i="3"/>
  <c r="J16" i="3" s="1"/>
  <c r="F102" i="3" s="1"/>
  <c r="H73" i="3"/>
  <c r="J68" i="3" s="1"/>
  <c r="F108" i="3" s="1"/>
  <c r="D111" i="3"/>
  <c r="H61" i="3"/>
  <c r="J58" i="3" s="1"/>
  <c r="F106" i="3" s="1"/>
  <c r="H49" i="3"/>
  <c r="J42" i="3" s="1"/>
  <c r="F104" i="3" s="1"/>
  <c r="I111" i="3"/>
  <c r="H111" i="3"/>
  <c r="J111" i="3"/>
  <c r="F111" i="3" l="1"/>
</calcChain>
</file>

<file path=xl/comments1.xml><?xml version="1.0" encoding="utf-8"?>
<comments xmlns="http://schemas.openxmlformats.org/spreadsheetml/2006/main">
  <authors>
    <author/>
  </authors>
  <commentList>
    <comment ref="H39" authorId="0" shapeId="0">
      <text>
        <r>
          <rPr>
            <b/>
            <sz val="9"/>
            <color rgb="FF000000"/>
            <rFont val="Arial"/>
            <family val="2"/>
          </rPr>
          <t xml:space="preserve">Autor:
</t>
        </r>
        <r>
          <rPr>
            <sz val="9"/>
            <color rgb="FF000000"/>
            <rFont val="Arial"/>
            <family val="2"/>
          </rPr>
          <t>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<sst xmlns="http://schemas.openxmlformats.org/spreadsheetml/2006/main" count="211" uniqueCount="152">
  <si>
    <t>VISITA DE ASISTENCIA TECNICA INTEGRADA
LISTAS DE CHEQUEO</t>
  </si>
  <si>
    <t>LISTA DE CHEQUEO CANCER DE PROSTATA Y COLORRECTAL</t>
  </si>
  <si>
    <t>Días y Horario de atención                            AM
                                                                      PM</t>
  </si>
  <si>
    <t>L</t>
  </si>
  <si>
    <t>M</t>
  </si>
  <si>
    <t>J</t>
  </si>
  <si>
    <t>V</t>
  </si>
  <si>
    <t>S</t>
  </si>
  <si>
    <t>D</t>
  </si>
  <si>
    <t>Nombre del coordinador</t>
  </si>
  <si>
    <t>Perfil o profesión de base del coordinador</t>
  </si>
  <si>
    <t>Correo del coordinador</t>
  </si>
  <si>
    <t>Teléfono del coordinador</t>
  </si>
  <si>
    <t>Tiempo en el programa del coordinador</t>
  </si>
  <si>
    <t>1 año</t>
  </si>
  <si>
    <t>Fecha de la visita</t>
  </si>
  <si>
    <t>1. CAPACIDAD INSTALADA Y RED (INVENTARIO RECURSO FISICO Y HUMANO )</t>
  </si>
  <si>
    <t>C</t>
  </si>
  <si>
    <t>NC</t>
  </si>
  <si>
    <t>NA</t>
  </si>
  <si>
    <t>NV</t>
  </si>
  <si>
    <t>GENERALIDADES Y HALLAZGOS:</t>
  </si>
  <si>
    <t>RECURSO HUMANO</t>
  </si>
  <si>
    <t>Médicos Generales</t>
  </si>
  <si>
    <t>Médicos Especialistas</t>
  </si>
  <si>
    <t>TOTAL CAPACIDAD INSTALADA Y RED</t>
  </si>
  <si>
    <t>2. COBERTURAS  DT, PE E INDICADORES PROPIOS DEL PROGRAMA</t>
  </si>
  <si>
    <t>INDICADORES</t>
  </si>
  <si>
    <t>NUMERO</t>
  </si>
  <si>
    <t>PORCENTAJE</t>
  </si>
  <si>
    <t>POBLACION</t>
  </si>
  <si>
    <t>Total de Usuarios Afiliados</t>
  </si>
  <si>
    <t>Total de Usuarios Afiliados ≥ 50 años</t>
  </si>
  <si>
    <t>Total de Usuarios Hombres ≥ 50 años</t>
  </si>
  <si>
    <t>Total de Usuarios Diagnosticados con cualquier tipo de Cáncer</t>
  </si>
  <si>
    <t>Ca de Próstata</t>
  </si>
  <si>
    <t>Total de Usuarios Diagnosticados con Cáncer de Próstata</t>
  </si>
  <si>
    <t>Total de usuarios tamizados para Cáncer de Próstata por medio de PSA (Antígeno Prostático) en lo corrido de la vigencia</t>
  </si>
  <si>
    <t>Del total de usuarios tamizados con PSA para cáncer de Próstata cuántos han salido con alteración del PSA</t>
  </si>
  <si>
    <t>Rangos de normalidad para el PSA ajustado por la edad</t>
  </si>
  <si>
    <t>Total de usuarios tamizados para Cáncer de Próstata por medio de tacto rectal en lo corrido de la vigencia</t>
  </si>
  <si>
    <t>Total de usuarios tamizados para cáncer de Próstata por medio de tacto rectal y PSA combinado en lo corrido de la vigencia.</t>
  </si>
  <si>
    <t>Ca Colorrectal</t>
  </si>
  <si>
    <t>Total de Usuarios Diagnosticados Cáncer Colorrectal</t>
  </si>
  <si>
    <t>Edad (años)</t>
  </si>
  <si>
    <t>PSA normal</t>
  </si>
  <si>
    <t>40-49</t>
  </si>
  <si>
    <t>0-2,5 ng/ml</t>
  </si>
  <si>
    <t>50-59</t>
  </si>
  <si>
    <t>0-3,5 ng/ml</t>
  </si>
  <si>
    <t>Total de usuarios con alteración en las pruebas de Tamizaje para Cáncer Colorrectal por medio de SOMF</t>
  </si>
  <si>
    <t>60-69</t>
  </si>
  <si>
    <t>0-4,5 ng/ml</t>
  </si>
  <si>
    <t>Total de Pacientes con Cáncer Colorrectal que reciben Cuidado Paliativo</t>
  </si>
  <si>
    <t>70-79</t>
  </si>
  <si>
    <t>0-6,5 ng/ml</t>
  </si>
  <si>
    <t>Total de Pacientes  con alteración en las pruebas de Tamizaje para Cáncer Colorrectal remitidos a Gastroenterología</t>
  </si>
  <si>
    <t xml:space="preserve">TOTAL COBERTURAS  DT, PE E INDICADORES  </t>
  </si>
  <si>
    <t>3. DEMANDA INDUCIDA</t>
  </si>
  <si>
    <t>¿La IPS cuenta con una base de datos estructurada de los pacientes con Cáncer Próstata y realiza un seguimiento tanto a la base de datos como al usuario.</t>
  </si>
  <si>
    <t>¿La IPS cuenta con una base de datos estructurada de los pacientes con Cáncer Colorrectal y realiza un seguimiento tanto a la base de datos como al usuario.</t>
  </si>
  <si>
    <t>Verificar flujograma, disponibilidad y conocimiento del personal para la captación, atención, interpretación y seguimiento de pacientes con riesgo de Cáncer de próstata, según curso de vida de la Ruta de Promoción y Mantenimiento de la salud.</t>
  </si>
  <si>
    <t>Verificar flujograma, disponibilidad y conocimiento del personal para la captación, atención, interpretación y seguimiento de pacientes con riesgo de Cáncer Colorrectal, según curso de vida de la Ruta de Promoción y Mantenimiento de la salud.</t>
  </si>
  <si>
    <t>TOTAL  DEMANDA INDUCIDA</t>
  </si>
  <si>
    <t>4. CARACTERIZACIÓN POBLACIONAL</t>
  </si>
  <si>
    <t>Realizan seguimiento al usuario en tratamiento por cáncer de Próstata o colorrectal</t>
  </si>
  <si>
    <t>TOTAL  CARACTERIZACIÓN POBLACIONAL</t>
  </si>
  <si>
    <t>5.   ATENCION A POBLACIONES CON ENFOQUE DIFERENCIAL</t>
  </si>
  <si>
    <t>TOTAL  ATENCION A POBLACIONES VULNERABLES</t>
  </si>
  <si>
    <t>6. ACCESIBILIDAD</t>
  </si>
  <si>
    <t>Verificar proceso de inducción y reinducción para los profesionales en las Rutas Integrales de Atención en Salud</t>
  </si>
  <si>
    <t>TOTAL ACCESIBILIDAD</t>
  </si>
  <si>
    <t>7. OPORTUNIDAD</t>
  </si>
  <si>
    <t>Oportunidad de servicio por Medico General</t>
  </si>
  <si>
    <t>Revisar el proceso de remisión a  especialistas( Urología, gastroenterología) evitando barreras de accesibilidad según normatividad de servicio.</t>
  </si>
  <si>
    <t>TOTAL OPORTUNIDAD</t>
  </si>
  <si>
    <t>8. SEGURIDAD</t>
  </si>
  <si>
    <t>Protocolos, Flujogramas y/o guías de atención en Cáncer Colorrectal y de Próstata, conocimiento, disponibilidad.</t>
  </si>
  <si>
    <t>Evaluación interna de Adherencia a Guías de Practica Clínica</t>
  </si>
  <si>
    <t>TOTAL SEGURIDAD</t>
  </si>
  <si>
    <t>9. PERTINENCIA</t>
  </si>
  <si>
    <t>HALLAZGOS:</t>
  </si>
  <si>
    <t>La IPS  realiza clasificación del riesgo según los antecedentes personales y familiares basados en las indicaciones de buena práctica GPC para Cáncer  Colorrectal  (antecedentes personales y familiares en primer grado de poliposis adenomatosis miliar(PAF) Historia familiar de cáncer de colon y recto polipodio hereditario(CCRNPH), enfermedad infamatoria intestinal (EII).</t>
  </si>
  <si>
    <t>La IPS cuenta con un método de seguimiento para el tamizaje  para Cáncer de Próstata por medio de Antígeno Prostático (PSA) y Tacto Rectal combinado, donde posteriormente se realice análisis situacional, actos de mejora para mejorar la prestación del servicio.</t>
  </si>
  <si>
    <t>La IPS cuenta con un método de seguimiento para la  tamización para Cáncer Colorrectal por medio de Sangre Oculta en Materia Fecal (SOMF)  por inmunoquímica.</t>
  </si>
  <si>
    <t>SE REALIZA SEGUIMIENTO CON LA TAMIZACION DE CANCER POR SANGRE OCULTA EN HECES ORDENADOS VERSUS LOS TOMADOS</t>
  </si>
  <si>
    <t>La IPS cuenta con un método de seguimiento a la tamización para Cáncer Colorrectal por medio de Colonoscopia</t>
  </si>
  <si>
    <t>TOTAL PERTINENCIA</t>
  </si>
  <si>
    <t>CIERRE DEL DOCUMENTO</t>
  </si>
  <si>
    <t>Secretaria de  Salud  Publica y Seguridad Social</t>
  </si>
  <si>
    <t xml:space="preserve">Nombre:  </t>
  </si>
  <si>
    <t>Cargo:  Enfermera Programa CA CEPO</t>
  </si>
  <si>
    <t>Cedula: 1088249229</t>
  </si>
  <si>
    <t>LINEA DE TRABJO</t>
  </si>
  <si>
    <t>ESTANDARES</t>
  </si>
  <si>
    <t>% E</t>
  </si>
  <si>
    <t>% C</t>
  </si>
  <si>
    <t>OBSERVACIONES</t>
  </si>
  <si>
    <t>PLAN DE MEJORAMIENTO</t>
  </si>
  <si>
    <t>TOTAL</t>
  </si>
  <si>
    <t>NATALIA HERNANDEZ ALDANA</t>
  </si>
  <si>
    <t>natyheral89@gmail.com</t>
  </si>
  <si>
    <t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t>
  </si>
  <si>
    <t>Cuentan con una enfermera profesional encargada del programa o los usuarios objeto de tamización y diagnóstico de cáncer de estómago, próstata y colorrectal según Ruta Integral de atención en salud por cursos de vida adultez y vejez.</t>
  </si>
  <si>
    <t xml:space="preserve">El médico general mediante la consulta médica envía paraclínicos de PSA y sangre oculta en materia fecal y según resultados se les realiza seguimiento.  </t>
  </si>
  <si>
    <t>Se evidencian soportes de capacitaciones recientes de P y P en Ruta Integral de Atención en Salud de promoción y mantenimiento según resolución 3280 2018 liderado por la doctora Isabel Estrada.</t>
  </si>
  <si>
    <t>Cuentan con una enfermera profesional encargada del programa que realiza seguimiento a los usuarios a los usuarios por medio de llamadas telefónicas, asignación de citas por médico general para seguimiento</t>
  </si>
  <si>
    <t>El software institucional de Historia Clínica contiene la marcación de campo obligatorio diligenciamiento de la población con enfoque diferencial.</t>
  </si>
  <si>
    <t>OBSERVACIONES: El software institucional de Historia Clínica contiene la marcación de campo obligatorio diligenciamiento de la población con enfoque diferencial.</t>
  </si>
  <si>
    <t>En la ESE salud Pereira tenemos un proceso de inducción y reinducción por medio de capacitación mediante la plataforma plexo con algunos cursos que contienen algunas rutas. por ahora no se cuenta con inducción de ruta de cáncer de próstata y colorrectal.</t>
  </si>
  <si>
    <t>OBSERVACION: En la ESE salud Pereira tenemos un proceso de inducción y reinducción por medio de capacitación mediante la plataforma plexo con algunos cursos que contienen algunas rutas. por ahora no se cuenta con inducción de ruta de cáncer de próstata y colorrectal.</t>
  </si>
  <si>
    <t>OBSERVACIONES: Cuentan con líneas habilitadas de Call Center para consultas de morbilidad y citas de agendamiento preferencial en el SIAU y presencial para todos los cursos de vida contemplados en la Resolución 3280 del 2018.</t>
  </si>
  <si>
    <t>Cuentan con líneas telefónicas habilitadas de CALL center para consultas de morbilidad y citas de agendamiento preferencial en el SIAU y presencial para todos los cursos de vida contemplados en la 3280 del 2018, con oportunidad de 3 a 5 días.</t>
  </si>
  <si>
    <t xml:space="preserve">No cuentan en la unidad con atención por especialistas ya que se encuentra contratado con prestador complementario. </t>
  </si>
  <si>
    <t>El seguimiento clínico se hace a través de la consulta médica y el administrativo a través de la auditoria de historias clínicas de la profesional del programa.</t>
  </si>
  <si>
    <t>Se cuenta en la intranet el cual es el aplicativo de la ESE Salud Pereira al cual todos los trabajadores tenemos acceso la disponibilidad de Guía de práctica clínica, cáncer de colon y recto Código CM-EX-033 y Guía De Práctica Clínica de Próstata Código CM-EX-032.</t>
  </si>
  <si>
    <t>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t>
  </si>
  <si>
    <t>La doctora Isabel Estrada realiza el despliegue de información, educación y comunicación a los usuarios y grupos organizados como parte de las estrategias de IEC.</t>
  </si>
  <si>
    <t>Implementan encuestas por el CALL CENTER de satisfacción del usuario los cuales se consolidan en una base de datos.</t>
  </si>
  <si>
    <t>A través de la auditoria de historias clínicas por calidad se evalúa internamente la Adherencia a Guías de Práctica Clínica</t>
  </si>
  <si>
    <t xml:space="preserve">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t>
  </si>
  <si>
    <t>La IPS cuenta con un método de seguimiento para el tamizaje para Cáncer de Próstata con los antígenos ordenados versus los tomados y se evidencia que el tacto rectal es ocasiona, así mismo la líder tiene conocimiento y se van a generar estrategias para mejorar la prestación del servicio.</t>
  </si>
  <si>
    <t>La periodicidad es acorde a la Resolución 3280 según indicaciones por la Dra. Isabel Estrada</t>
  </si>
  <si>
    <t>Mediante los planos de las colonoscopias enviadas y en revisión de historias clínicas se brinda direccionamiento de seguimiento a la tamización para Cáncer Colorrectal.</t>
  </si>
  <si>
    <t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t>
  </si>
  <si>
    <t>Institución: Unidad Intermedia de Cuba</t>
  </si>
  <si>
    <t>Nombre: NATALIA HERNANDEZ ALDANA</t>
  </si>
  <si>
    <t>Crear estrategias que permitan identificar, marcar y consolidar el total de usuarios tamizados para cáncer de Próstata por medio de tacto rectal y PSA combinado en lo corrido de una cohorte o vigencia.</t>
  </si>
  <si>
    <t>Cedula: 1088001411</t>
  </si>
  <si>
    <t>Incluir en el plan de capacitación y orientación médica la importancia de registrar la clasificación del riesgo según los antecedentes personales y familiares basados en las indicaciones de buena práctica GPC para Cáncer de Próstata. (familiares de primer o segundo grado de consanguinidad, raza, obesidad, hábitos y estilos de vida)</t>
  </si>
  <si>
    <t xml:space="preserve">7am a 12 pm </t>
  </si>
  <si>
    <t xml:space="preserve"> 12:30pm a 4:30pm</t>
  </si>
  <si>
    <t>Cuentan con 1 médico general durante la jornada completa de atención en salud</t>
  </si>
  <si>
    <t>2 MEDICOS INTERNISTAS MEDIO TIEMPO EN LA UNIDAD INTERMEDIA DE CUBA</t>
  </si>
  <si>
    <t xml:space="preserve"> 7:00 am </t>
  </si>
  <si>
    <t>OBSERVACIONES: Cuentan con 1 médico general durante la jornada completa de atención en salud y 2 médicos especialistas internistas con la capacidad y orientación para abordar todos los cursos de vida y aplicación de las acciones específicas de cada uno de ellos según la Ruta Integral de Atención en Salud de Promoción y Mantenimiento en la Unidad Intermedia de Cuba.</t>
  </si>
  <si>
    <t>Total de Pacientes Tamizados para Cáncer Colorrectal por medio de SOMF y se confirmó diagnóstico o se le realizó Colonoscopia en lo corrido de la vigencia</t>
  </si>
  <si>
    <t xml:space="preserve">OBSERVACIONES: Cuentan con una enfermera profesional encargada del programa que realiza seguimiento a los usuarios a los usuarios por medio de llamadas telefónicas, asignación de citas por médico general para seguimiento. Al momento de la visita de asesoría y asistencia técnica no cuentan con la información de códigos CIE 10 facturados a la fecha concernientes a las patologías de exámenes de pesquisas para cáncer de próstata, colorrectal y estómago.  </t>
  </si>
  <si>
    <t>Crear estrategias que permitan identificar, marcar y consolidar el total de usuarios tamizados para cáncer de Próstata por medio de tacto rectal y PSA combinado en lo corrido de una cohorte o vigencia</t>
  </si>
  <si>
    <t>Cargo: Enfermera coordinadora de programas de la Unidad Intermedia de Cuba</t>
  </si>
  <si>
    <t>Enfermera coordinadora de la Unidad Intermedia de Cuba</t>
  </si>
  <si>
    <t>Total de usuarios Tamizados para Cáncer Colorrectal por medio de SOMF (Sangre Oculta en Materia Fecal) en lo corrido de la vigencia.</t>
  </si>
  <si>
    <t>OBSERVACIONES: Se observó que dentro del proceso de información institucional no se cuenta con la desagregación de la población objeto de tamización, diagnósticos, tratamiento y demás por centros y puesto de salud que permitan dar una trazabilidad al estado de los usuarios por cursos de vida.</t>
  </si>
  <si>
    <t>Se realiza búsqueda activa del usuario por curso de vida para tamización de cáncer de próstata y cáncer colorrectal según Ruta de Promoción y mantenimiento de la salud ¿Cómo es el proceso?</t>
  </si>
  <si>
    <t>Cantidad de pesquisas por Códigos CIE 10 (Z120 estómago, Z121 Colorrectal, Z125 de Próstata.</t>
  </si>
  <si>
    <t>El software institucional de Historia Clínica permite la marcación de la población con enfoque diferencial en (Afrocolombianos, indígenas, en situación de desplazamiento, migrantes y privados de la libertad)</t>
  </si>
  <si>
    <t>Si la IPS cuenta con médicos especialistas en Urología y Gastroenterología o en su defecto con médico familiar verificar oportunidad de servicios</t>
  </si>
  <si>
    <t>Plan de estrategias IEC para la población objeto por curso de vida relacionado a adultez y vejez para tamización oportuna en  Cáncer de Próstata y Colorrectal</t>
  </si>
  <si>
    <t>Evaluación y análisis interno de la receptividad y satisfacción  del paciente</t>
  </si>
  <si>
    <t>La IPS  realiza clasificación del riesgo según los antecedentes personales y familiares basados en las indicaciones de buena práctica GPC para Cáncer de Próstata. (familiares de primer o segundo grado de consanguinidad, raza, obesidad, hábitos y estilos de vida)</t>
  </si>
  <si>
    <t>Socialización de la periodicidad establecida institucionalmente para la tamización de cáncer de próstata.</t>
  </si>
  <si>
    <t>Socialización de la periodicidad establecida institucionalmente para la tamización de cáncer Colorrectal.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</si>
</sst>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240A]0%"/>
    <numFmt numFmtId="165" formatCode="[$-240A]General"/>
    <numFmt numFmtId="166" formatCode="0.0%"/>
    <numFmt numFmtId="167" formatCode="[$-240A]hh&quot;:&quot;mm"/>
    <numFmt numFmtId="168" formatCode="[$-240A]dd/mm/yyyy"/>
    <numFmt numFmtId="169" formatCode="[$$-240A]#,##0.00;[Red]&quot;(&quot;[$$-240A]#,##0.00&quot;)&quot;"/>
  </numFmts>
  <fonts count="29" x14ac:knownFonts="1">
    <font>
      <sz val="11"/>
      <color theme="1"/>
      <name val="Arial"/>
      <family val="2"/>
    </font>
    <font>
      <sz val="11"/>
      <color theme="1"/>
      <name val="Arial"/>
      <family val="2"/>
    </font>
    <font>
      <sz val="11"/>
      <color rgb="FF000000"/>
      <name val="Calibri"/>
      <family val="2"/>
    </font>
    <font>
      <u/>
      <sz val="11"/>
      <color rgb="FF0563C1"/>
      <name val="Calibri"/>
      <family val="2"/>
    </font>
    <font>
      <b/>
      <i/>
      <sz val="16"/>
      <color theme="1"/>
      <name val="Arial"/>
      <family val="2"/>
    </font>
    <font>
      <sz val="10"/>
      <color rgb="FF000000"/>
      <name val="Arial"/>
      <family val="2"/>
    </font>
    <font>
      <b/>
      <i/>
      <u/>
      <sz val="11"/>
      <color theme="1"/>
      <name val="Arial"/>
      <family val="2"/>
    </font>
    <font>
      <sz val="10"/>
      <color rgb="FFFF0000"/>
      <name val="Arial"/>
      <family val="2"/>
    </font>
    <font>
      <b/>
      <sz val="10"/>
      <color rgb="FF000000"/>
      <name val="Arial"/>
      <family val="2"/>
    </font>
    <font>
      <b/>
      <sz val="10"/>
      <color rgb="FFFFFFFF"/>
      <name val="Arial"/>
      <family val="2"/>
    </font>
    <font>
      <sz val="10"/>
      <color rgb="FFFFFFFF"/>
      <name val="Arial"/>
      <family val="2"/>
    </font>
    <font>
      <sz val="11"/>
      <color rgb="FFFFFFFF"/>
      <name val="Arial"/>
      <family val="2"/>
    </font>
    <font>
      <sz val="8"/>
      <color rgb="FF595959"/>
      <name val="Calibri"/>
      <family val="2"/>
    </font>
    <font>
      <b/>
      <sz val="10"/>
      <color rgb="FFFF0000"/>
      <name val="Arial"/>
      <family val="2"/>
    </font>
    <font>
      <b/>
      <sz val="10"/>
      <color rgb="FF00B0F0"/>
      <name val="Arial"/>
      <family val="2"/>
    </font>
    <font>
      <b/>
      <sz val="9"/>
      <color rgb="FF000000"/>
      <name val="Arial"/>
      <family val="2"/>
    </font>
    <font>
      <sz val="9"/>
      <color rgb="FF000000"/>
      <name val="Arial"/>
      <family val="2"/>
    </font>
    <font>
      <b/>
      <u/>
      <sz val="10"/>
      <color rgb="FF000000"/>
      <name val="Arial"/>
      <family val="2"/>
    </font>
    <font>
      <sz val="7"/>
      <color rgb="FF595959"/>
      <name val="Calibri"/>
      <family val="2"/>
    </font>
    <font>
      <sz val="11"/>
      <color rgb="FFFF0000"/>
      <name val="Calibri"/>
      <family val="2"/>
    </font>
    <font>
      <u/>
      <sz val="11"/>
      <color theme="10"/>
      <name val="Arial"/>
      <family val="2"/>
    </font>
    <font>
      <u/>
      <sz val="11"/>
      <color theme="0"/>
      <name val="Calibri"/>
      <family val="2"/>
    </font>
    <font>
      <b/>
      <sz val="10"/>
      <color theme="0"/>
      <name val="Arial"/>
      <family val="2"/>
    </font>
    <font>
      <sz val="11"/>
      <color theme="0"/>
      <name val="Arial"/>
      <family val="2"/>
    </font>
    <font>
      <sz val="7"/>
      <color theme="1" tint="0.34998626667073579"/>
      <name val="Calibri"/>
      <family val="2"/>
      <scheme val="minor"/>
    </font>
    <font>
      <sz val="10"/>
      <color rgb="FF595959"/>
      <name val="Arial"/>
      <family val="2"/>
    </font>
    <font>
      <sz val="10"/>
      <color rgb="FF595959"/>
      <name val="Calibri"/>
      <family val="2"/>
    </font>
    <font>
      <sz val="10"/>
      <name val="Arial"/>
      <family val="2"/>
    </font>
    <font>
      <sz val="10"/>
      <color theme="1"/>
      <name val="Arial"/>
      <family val="2"/>
    </font>
  </fonts>
  <fills count="11">
    <fill>
      <patternFill patternType="none"/>
    </fill>
    <fill>
      <patternFill patternType="gray125"/>
    </fill>
    <fill>
      <patternFill patternType="solid">
        <fgColor rgb="FFFF0000"/>
        <bgColor rgb="FFFF0000"/>
      </patternFill>
    </fill>
    <fill>
      <patternFill patternType="solid">
        <fgColor rgb="FFFFFF00"/>
        <bgColor rgb="FFFFFF00"/>
      </patternFill>
    </fill>
    <fill>
      <patternFill patternType="solid">
        <fgColor rgb="FFC00000"/>
        <bgColor rgb="FFC00000"/>
      </patternFill>
    </fill>
    <fill>
      <patternFill patternType="solid">
        <fgColor rgb="FF0070C0"/>
        <bgColor rgb="FF0070C0"/>
      </patternFill>
    </fill>
    <fill>
      <patternFill patternType="solid">
        <fgColor rgb="FF0066CC"/>
        <bgColor rgb="FF0066CC"/>
      </patternFill>
    </fill>
    <fill>
      <patternFill patternType="solid">
        <fgColor rgb="FFFFFFFF"/>
        <bgColor rgb="FFFFFFFF"/>
      </patternFill>
    </fill>
    <fill>
      <patternFill patternType="solid">
        <fgColor rgb="FFFFC000"/>
        <bgColor rgb="FFFFC000"/>
      </patternFill>
    </fill>
    <fill>
      <patternFill patternType="solid">
        <fgColor rgb="FF0070C0"/>
        <bgColor indexed="64"/>
      </patternFill>
    </fill>
    <fill>
      <patternFill patternType="solid">
        <fgColor theme="0"/>
        <bgColor indexed="64"/>
      </patternFill>
    </fill>
  </fills>
  <borders count="20">
    <border>
      <left/>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s>
  <cellStyleXfs count="11">
    <xf numFmtId="0" fontId="0" fillId="0" borderId="0"/>
    <xf numFmtId="0" fontId="1" fillId="2" borderId="0"/>
    <xf numFmtId="165" fontId="3" fillId="0" borderId="0"/>
    <xf numFmtId="165" fontId="2" fillId="0" borderId="0"/>
    <xf numFmtId="164" fontId="2" fillId="0" borderId="0"/>
    <xf numFmtId="0" fontId="4" fillId="0" borderId="0">
      <alignment horizontal="center"/>
    </xf>
    <xf numFmtId="0" fontId="4" fillId="0" borderId="0">
      <alignment horizontal="center" textRotation="90"/>
    </xf>
    <xf numFmtId="165" fontId="5" fillId="0" borderId="0"/>
    <xf numFmtId="0" fontId="6" fillId="0" borderId="0"/>
    <xf numFmtId="169" fontId="6" fillId="0" borderId="0"/>
    <xf numFmtId="0" fontId="20" fillId="0" borderId="0" applyNumberFormat="0" applyFill="0" applyBorder="0" applyAlignment="0" applyProtection="0"/>
  </cellStyleXfs>
  <cellXfs count="140">
    <xf numFmtId="0" fontId="0" fillId="0" borderId="0" xfId="0"/>
    <xf numFmtId="165" fontId="7" fillId="0" borderId="0" xfId="3" applyFont="1"/>
    <xf numFmtId="165" fontId="5" fillId="0" borderId="0" xfId="3" applyFont="1" applyBorder="1" applyAlignment="1"/>
    <xf numFmtId="165" fontId="5" fillId="0" borderId="0" xfId="3" applyFont="1"/>
    <xf numFmtId="165" fontId="2" fillId="0" borderId="0" xfId="3"/>
    <xf numFmtId="165" fontId="5" fillId="0" borderId="2" xfId="3" applyFont="1" applyBorder="1" applyAlignment="1"/>
    <xf numFmtId="165" fontId="5" fillId="5" borderId="0" xfId="3" applyFont="1" applyFill="1"/>
    <xf numFmtId="165" fontId="10" fillId="6" borderId="4" xfId="7" applyFont="1" applyFill="1" applyBorder="1" applyAlignment="1" applyProtection="1">
      <alignment horizontal="center" vertical="center"/>
    </xf>
    <xf numFmtId="165" fontId="10" fillId="6" borderId="4" xfId="7" applyFont="1" applyFill="1" applyBorder="1" applyAlignment="1" applyProtection="1">
      <alignment horizontal="left" vertical="center"/>
    </xf>
    <xf numFmtId="167" fontId="10" fillId="6" borderId="5" xfId="7" applyNumberFormat="1" applyFont="1" applyFill="1" applyBorder="1" applyAlignment="1" applyProtection="1">
      <alignment horizontal="center" vertical="center"/>
    </xf>
    <xf numFmtId="165" fontId="10" fillId="6" borderId="5" xfId="7" applyFont="1" applyFill="1" applyBorder="1" applyAlignment="1" applyProtection="1">
      <alignment horizontal="left" vertical="center"/>
    </xf>
    <xf numFmtId="165" fontId="9" fillId="5" borderId="4" xfId="3" applyFont="1" applyFill="1" applyBorder="1" applyAlignment="1">
      <alignment vertical="center"/>
    </xf>
    <xf numFmtId="165" fontId="9" fillId="5" borderId="5" xfId="3" applyFont="1" applyFill="1" applyBorder="1" applyAlignment="1">
      <alignment vertical="center"/>
    </xf>
    <xf numFmtId="164" fontId="9" fillId="5" borderId="6" xfId="3" applyNumberFormat="1" applyFont="1" applyFill="1" applyBorder="1" applyAlignment="1">
      <alignment wrapText="1"/>
    </xf>
    <xf numFmtId="164" fontId="9" fillId="5" borderId="7" xfId="3" applyNumberFormat="1" applyFont="1" applyFill="1" applyBorder="1" applyAlignment="1">
      <alignment wrapText="1"/>
    </xf>
    <xf numFmtId="165" fontId="9" fillId="5" borderId="8" xfId="3" applyFont="1" applyFill="1" applyBorder="1" applyAlignment="1">
      <alignment vertical="center"/>
    </xf>
    <xf numFmtId="165" fontId="9" fillId="5" borderId="9" xfId="3" applyFont="1" applyFill="1" applyBorder="1" applyAlignment="1">
      <alignment horizontal="center" vertical="center"/>
    </xf>
    <xf numFmtId="165" fontId="5" fillId="0" borderId="4" xfId="3" applyFont="1" applyBorder="1" applyAlignment="1">
      <alignment vertical="center" wrapText="1"/>
    </xf>
    <xf numFmtId="165" fontId="5" fillId="0" borderId="4" xfId="3" applyFont="1" applyBorder="1" applyAlignment="1">
      <alignment horizontal="center" vertical="center" wrapText="1"/>
    </xf>
    <xf numFmtId="165" fontId="13" fillId="0" borderId="0" xfId="3" applyFont="1" applyAlignment="1">
      <alignment horizontal="left" vertical="center"/>
    </xf>
    <xf numFmtId="165" fontId="14" fillId="0" borderId="4" xfId="3" applyFont="1" applyBorder="1" applyAlignment="1">
      <alignment horizontal="left" vertical="center"/>
    </xf>
    <xf numFmtId="165" fontId="14" fillId="0" borderId="4" xfId="3" applyFont="1" applyBorder="1" applyAlignment="1">
      <alignment horizontal="left" vertical="center" wrapText="1"/>
    </xf>
    <xf numFmtId="165" fontId="14" fillId="0" borderId="0" xfId="3" applyFont="1" applyAlignment="1">
      <alignment horizontal="left" vertical="center"/>
    </xf>
    <xf numFmtId="164" fontId="9" fillId="5" borderId="6" xfId="3" applyNumberFormat="1" applyFont="1" applyFill="1" applyBorder="1" applyAlignment="1"/>
    <xf numFmtId="164" fontId="9" fillId="5" borderId="7" xfId="3" applyNumberFormat="1" applyFont="1" applyFill="1" applyBorder="1" applyAlignment="1"/>
    <xf numFmtId="165" fontId="9" fillId="5" borderId="4" xfId="3" applyFont="1" applyFill="1" applyBorder="1" applyAlignment="1">
      <alignment horizontal="center" vertical="center"/>
    </xf>
    <xf numFmtId="165" fontId="5" fillId="0" borderId="8" xfId="3" applyFont="1" applyBorder="1" applyAlignment="1">
      <alignment vertical="center" wrapText="1"/>
    </xf>
    <xf numFmtId="165" fontId="5" fillId="0" borderId="4" xfId="3" applyFont="1" applyBorder="1" applyAlignment="1">
      <alignment horizontal="left" vertical="center" wrapText="1"/>
    </xf>
    <xf numFmtId="165" fontId="5" fillId="7" borderId="0" xfId="3" applyFont="1" applyFill="1"/>
    <xf numFmtId="165" fontId="5" fillId="0" borderId="8" xfId="3" applyFont="1" applyFill="1" applyBorder="1" applyAlignment="1">
      <alignment vertical="center" wrapText="1"/>
    </xf>
    <xf numFmtId="165" fontId="5" fillId="0" borderId="4" xfId="3" applyFont="1" applyBorder="1" applyAlignment="1">
      <alignment horizontal="center"/>
    </xf>
    <xf numFmtId="165" fontId="5" fillId="7" borderId="4" xfId="3" applyFont="1" applyFill="1" applyBorder="1" applyAlignment="1">
      <alignment horizontal="center"/>
    </xf>
    <xf numFmtId="165" fontId="9" fillId="5" borderId="4" xfId="3" applyFont="1" applyFill="1" applyBorder="1" applyAlignment="1">
      <alignment horizontal="center" vertical="center" wrapText="1"/>
    </xf>
    <xf numFmtId="165" fontId="10" fillId="5" borderId="11" xfId="3" applyFont="1" applyFill="1" applyBorder="1" applyAlignment="1">
      <alignment horizontal="center" vertical="center" textRotation="90"/>
    </xf>
    <xf numFmtId="166" fontId="5" fillId="7" borderId="8" xfId="4" applyNumberFormat="1" applyFont="1" applyFill="1" applyBorder="1" applyAlignment="1" applyProtection="1">
      <alignment horizontal="center"/>
    </xf>
    <xf numFmtId="166" fontId="5" fillId="7" borderId="7" xfId="4" applyNumberFormat="1" applyFont="1" applyFill="1" applyBorder="1" applyAlignment="1" applyProtection="1">
      <alignment horizontal="center"/>
    </xf>
    <xf numFmtId="165" fontId="10" fillId="5" borderId="4" xfId="3" applyFont="1" applyFill="1" applyBorder="1" applyAlignment="1">
      <alignment horizontal="center" vertical="center" wrapText="1"/>
    </xf>
    <xf numFmtId="165" fontId="5" fillId="0" borderId="4" xfId="3" applyFont="1" applyFill="1" applyBorder="1" applyAlignment="1">
      <alignment vertical="center" wrapText="1"/>
    </xf>
    <xf numFmtId="165" fontId="14" fillId="0" borderId="4" xfId="3" applyFont="1" applyFill="1" applyBorder="1" applyAlignment="1">
      <alignment horizontal="left" vertical="center" wrapText="1"/>
    </xf>
    <xf numFmtId="165" fontId="5" fillId="0" borderId="0" xfId="3" applyFont="1" applyAlignment="1">
      <alignment vertical="center"/>
    </xf>
    <xf numFmtId="165" fontId="9" fillId="5" borderId="12" xfId="3" applyFont="1" applyFill="1" applyBorder="1" applyAlignment="1">
      <alignment horizontal="left"/>
    </xf>
    <xf numFmtId="165" fontId="5" fillId="5" borderId="3" xfId="3" applyFont="1" applyFill="1" applyBorder="1" applyAlignment="1"/>
    <xf numFmtId="165" fontId="5" fillId="5" borderId="13" xfId="3" applyFont="1" applyFill="1" applyBorder="1" applyAlignment="1"/>
    <xf numFmtId="165" fontId="17" fillId="0" borderId="0" xfId="3" applyFont="1" applyAlignment="1">
      <alignment vertical="center"/>
    </xf>
    <xf numFmtId="165" fontId="5" fillId="5" borderId="14" xfId="3" applyFont="1" applyFill="1" applyBorder="1" applyAlignment="1"/>
    <xf numFmtId="165" fontId="5" fillId="0" borderId="0" xfId="3" applyFont="1" applyFill="1" applyAlignment="1">
      <alignment wrapText="1"/>
    </xf>
    <xf numFmtId="165" fontId="14" fillId="0" borderId="6" xfId="3" applyFont="1" applyBorder="1" applyAlignment="1">
      <alignment horizontal="left" vertical="center" wrapText="1"/>
    </xf>
    <xf numFmtId="165" fontId="9" fillId="5" borderId="6" xfId="3" applyFont="1" applyFill="1" applyBorder="1" applyAlignment="1">
      <alignment vertical="center"/>
    </xf>
    <xf numFmtId="165" fontId="9" fillId="5" borderId="0" xfId="3" applyFont="1" applyFill="1" applyBorder="1" applyAlignment="1">
      <alignment horizontal="left" vertical="top" wrapText="1"/>
    </xf>
    <xf numFmtId="164" fontId="9" fillId="5" borderId="13" xfId="4" applyFont="1" applyFill="1" applyBorder="1" applyAlignment="1" applyProtection="1">
      <alignment horizontal="left" vertical="top" wrapText="1"/>
    </xf>
    <xf numFmtId="165" fontId="5" fillId="0" borderId="0" xfId="3" applyFont="1" applyBorder="1" applyAlignment="1">
      <alignment horizontal="center" vertical="center"/>
    </xf>
    <xf numFmtId="165" fontId="5" fillId="0" borderId="0" xfId="3" applyFont="1" applyAlignment="1">
      <alignment horizontal="center" vertical="center"/>
    </xf>
    <xf numFmtId="165" fontId="9" fillId="5" borderId="0" xfId="3" applyFont="1" applyFill="1" applyBorder="1" applyAlignment="1">
      <alignment horizontal="left"/>
    </xf>
    <xf numFmtId="165" fontId="7" fillId="0" borderId="0" xfId="3" applyFont="1" applyFill="1"/>
    <xf numFmtId="165" fontId="8" fillId="0" borderId="4" xfId="3" applyFont="1" applyFill="1" applyBorder="1" applyAlignment="1">
      <alignment horizontal="left" vertical="center"/>
    </xf>
    <xf numFmtId="165" fontId="17" fillId="0" borderId="0" xfId="3" applyFont="1" applyFill="1" applyAlignment="1">
      <alignment vertical="center"/>
    </xf>
    <xf numFmtId="165" fontId="5" fillId="0" borderId="0" xfId="3" applyFont="1" applyFill="1"/>
    <xf numFmtId="165" fontId="2" fillId="0" borderId="0" xfId="3" applyFill="1"/>
    <xf numFmtId="165" fontId="8" fillId="7" borderId="14" xfId="3" applyFont="1" applyFill="1" applyBorder="1" applyAlignment="1">
      <alignment horizontal="center" vertical="top"/>
    </xf>
    <xf numFmtId="165" fontId="5" fillId="7" borderId="0" xfId="3" applyFont="1" applyFill="1" applyBorder="1" applyAlignment="1">
      <alignment horizontal="center" vertical="top"/>
    </xf>
    <xf numFmtId="165" fontId="5" fillId="7" borderId="3" xfId="3" applyFont="1" applyFill="1" applyBorder="1" applyAlignment="1">
      <alignment horizontal="center" vertical="top"/>
    </xf>
    <xf numFmtId="165" fontId="13" fillId="0" borderId="0" xfId="3" applyFont="1" applyAlignment="1">
      <alignment horizontal="left"/>
    </xf>
    <xf numFmtId="165" fontId="14" fillId="0" borderId="0" xfId="3" applyFont="1" applyAlignment="1">
      <alignment horizontal="left"/>
    </xf>
    <xf numFmtId="164" fontId="9" fillId="5" borderId="4" xfId="3" applyNumberFormat="1" applyFont="1" applyFill="1" applyBorder="1" applyAlignment="1"/>
    <xf numFmtId="165" fontId="5" fillId="7" borderId="4" xfId="3" applyFont="1" applyFill="1" applyBorder="1" applyAlignment="1">
      <alignment horizontal="center" vertical="center" wrapText="1"/>
    </xf>
    <xf numFmtId="165" fontId="14" fillId="7" borderId="4" xfId="3" applyFont="1" applyFill="1" applyBorder="1" applyAlignment="1">
      <alignment horizontal="left" vertical="center" wrapText="1"/>
    </xf>
    <xf numFmtId="165" fontId="5" fillId="5" borderId="4" xfId="3" applyFont="1" applyFill="1" applyBorder="1" applyAlignment="1"/>
    <xf numFmtId="164" fontId="5" fillId="8" borderId="0" xfId="3" applyNumberFormat="1" applyFont="1" applyFill="1"/>
    <xf numFmtId="165" fontId="5" fillId="0" borderId="4" xfId="3" applyFont="1" applyBorder="1" applyAlignment="1">
      <alignment horizontal="center" vertical="center"/>
    </xf>
    <xf numFmtId="165" fontId="10" fillId="6" borderId="8" xfId="3" applyFont="1" applyFill="1" applyBorder="1" applyAlignment="1">
      <alignment vertical="center"/>
    </xf>
    <xf numFmtId="165" fontId="10" fillId="6" borderId="6" xfId="3" applyFont="1" applyFill="1" applyBorder="1" applyAlignment="1">
      <alignment vertical="center"/>
    </xf>
    <xf numFmtId="165" fontId="9" fillId="2" borderId="4" xfId="3" applyFont="1" applyFill="1" applyBorder="1" applyAlignment="1">
      <alignment horizontal="center" vertical="center"/>
    </xf>
    <xf numFmtId="165" fontId="5" fillId="0" borderId="4" xfId="3" applyFont="1" applyBorder="1"/>
    <xf numFmtId="164" fontId="5" fillId="0" borderId="4" xfId="3" applyNumberFormat="1" applyFont="1" applyBorder="1"/>
    <xf numFmtId="164" fontId="5" fillId="0" borderId="4" xfId="4" applyFont="1" applyFill="1" applyBorder="1" applyAlignment="1" applyProtection="1"/>
    <xf numFmtId="165" fontId="19" fillId="0" borderId="0" xfId="3" applyFont="1"/>
    <xf numFmtId="165" fontId="5" fillId="0" borderId="4" xfId="3" applyFont="1" applyBorder="1" applyAlignment="1">
      <alignment wrapText="1"/>
    </xf>
    <xf numFmtId="0" fontId="14" fillId="10" borderId="18" xfId="0" applyFont="1" applyFill="1" applyBorder="1" applyAlignment="1">
      <alignment horizontal="left" vertical="top"/>
    </xf>
    <xf numFmtId="0" fontId="27" fillId="0" borderId="18" xfId="0" applyFont="1" applyBorder="1" applyAlignment="1">
      <alignment horizontal="left" vertical="center" wrapText="1"/>
    </xf>
    <xf numFmtId="0" fontId="27" fillId="0" borderId="15" xfId="0" applyFont="1" applyBorder="1" applyAlignment="1">
      <alignment horizontal="left" vertical="center" wrapText="1"/>
    </xf>
    <xf numFmtId="0" fontId="27" fillId="0" borderId="15" xfId="0" applyFont="1" applyBorder="1" applyAlignment="1">
      <alignment horizontal="left" vertical="top" wrapText="1"/>
    </xf>
    <xf numFmtId="0" fontId="27" fillId="0" borderId="18" xfId="0" applyFont="1" applyBorder="1" applyAlignment="1">
      <alignment horizontal="left" vertical="top" wrapText="1"/>
    </xf>
    <xf numFmtId="0" fontId="27" fillId="0" borderId="19" xfId="0" applyFont="1" applyBorder="1" applyAlignment="1">
      <alignment horizontal="left" vertical="top" wrapText="1"/>
    </xf>
    <xf numFmtId="0" fontId="27" fillId="0" borderId="18" xfId="0" applyFont="1" applyFill="1" applyBorder="1" applyAlignment="1">
      <alignment horizontal="center" vertical="center" wrapText="1"/>
    </xf>
    <xf numFmtId="0" fontId="27" fillId="0" borderId="18" xfId="0" applyFont="1" applyFill="1" applyBorder="1" applyAlignment="1">
      <alignment horizontal="left" vertical="center" wrapText="1"/>
    </xf>
    <xf numFmtId="165" fontId="5" fillId="0" borderId="4" xfId="3" applyFont="1" applyFill="1" applyBorder="1" applyAlignment="1">
      <alignment horizontal="center" vertical="center" wrapText="1"/>
    </xf>
    <xf numFmtId="165" fontId="5" fillId="0" borderId="4" xfId="3" applyFont="1" applyFill="1" applyBorder="1" applyAlignment="1">
      <alignment horizontal="center"/>
    </xf>
    <xf numFmtId="0" fontId="28" fillId="0" borderId="18" xfId="0" applyFont="1" applyBorder="1" applyAlignment="1">
      <alignment wrapText="1"/>
    </xf>
    <xf numFmtId="0" fontId="22" fillId="9" borderId="15" xfId="0" applyFont="1" applyFill="1" applyBorder="1" applyAlignment="1">
      <alignment horizontal="left" vertical="top" wrapText="1"/>
    </xf>
    <xf numFmtId="0" fontId="22" fillId="9" borderId="16" xfId="0" applyFont="1" applyFill="1" applyBorder="1" applyAlignment="1">
      <alignment horizontal="left" vertical="top" wrapText="1"/>
    </xf>
    <xf numFmtId="0" fontId="22" fillId="9" borderId="17" xfId="0" applyFont="1" applyFill="1" applyBorder="1" applyAlignment="1">
      <alignment horizontal="left" vertical="top" wrapText="1"/>
    </xf>
    <xf numFmtId="165" fontId="9" fillId="5" borderId="4" xfId="3" applyFont="1" applyFill="1" applyBorder="1" applyAlignment="1">
      <alignment horizontal="center"/>
    </xf>
    <xf numFmtId="165" fontId="10" fillId="6" borderId="5" xfId="3" applyFont="1" applyFill="1" applyBorder="1" applyAlignment="1">
      <alignment horizontal="left"/>
    </xf>
    <xf numFmtId="165" fontId="12" fillId="0" borderId="4" xfId="3" applyFont="1" applyFill="1" applyBorder="1" applyAlignment="1">
      <alignment horizontal="center" vertical="center" wrapText="1"/>
    </xf>
    <xf numFmtId="165" fontId="14" fillId="0" borderId="7" xfId="3" applyFont="1" applyFill="1" applyBorder="1" applyAlignment="1">
      <alignment horizontal="left" vertical="center"/>
    </xf>
    <xf numFmtId="165" fontId="14" fillId="0" borderId="4" xfId="3" applyFont="1" applyFill="1" applyBorder="1" applyAlignment="1">
      <alignment horizontal="left" vertical="center" wrapText="1"/>
    </xf>
    <xf numFmtId="0" fontId="23" fillId="5" borderId="4" xfId="0" applyFont="1" applyFill="1" applyBorder="1" applyAlignment="1">
      <alignment wrapText="1"/>
    </xf>
    <xf numFmtId="165" fontId="9" fillId="5" borderId="12" xfId="3" applyFont="1" applyFill="1" applyBorder="1" applyAlignment="1">
      <alignment horizontal="left"/>
    </xf>
    <xf numFmtId="165" fontId="9" fillId="5" borderId="9" xfId="3" applyFont="1" applyFill="1" applyBorder="1" applyAlignment="1">
      <alignment horizontal="center" vertical="center"/>
    </xf>
    <xf numFmtId="165" fontId="14" fillId="0" borderId="4" xfId="3" applyFont="1" applyFill="1" applyBorder="1" applyAlignment="1">
      <alignment horizontal="left" vertical="center"/>
    </xf>
    <xf numFmtId="165" fontId="25" fillId="0" borderId="4" xfId="3" applyFont="1" applyFill="1" applyBorder="1" applyAlignment="1">
      <alignment horizontal="center" vertical="center" wrapText="1"/>
    </xf>
    <xf numFmtId="165" fontId="26" fillId="0" borderId="4" xfId="3" applyFont="1" applyFill="1" applyBorder="1" applyAlignment="1">
      <alignment horizontal="center" vertical="center" wrapText="1"/>
    </xf>
    <xf numFmtId="165" fontId="18" fillId="0" borderId="4" xfId="3" applyFont="1" applyFill="1" applyBorder="1" applyAlignment="1">
      <alignment horizontal="center" vertical="center" wrapText="1"/>
    </xf>
    <xf numFmtId="165" fontId="14" fillId="7" borderId="4" xfId="3" applyFont="1" applyFill="1" applyBorder="1" applyAlignment="1">
      <alignment horizontal="left" vertical="center" wrapText="1"/>
    </xf>
    <xf numFmtId="0" fontId="0" fillId="5" borderId="4" xfId="0" applyFill="1" applyBorder="1" applyAlignment="1">
      <alignment wrapText="1"/>
    </xf>
    <xf numFmtId="165" fontId="9" fillId="5" borderId="4" xfId="3" applyFont="1" applyFill="1" applyBorder="1" applyAlignment="1">
      <alignment horizontal="left"/>
    </xf>
    <xf numFmtId="165" fontId="14" fillId="0" borderId="6" xfId="3" applyFont="1" applyFill="1" applyBorder="1" applyAlignment="1">
      <alignment horizontal="left" vertical="center"/>
    </xf>
    <xf numFmtId="165" fontId="9" fillId="5" borderId="4" xfId="3" applyFont="1" applyFill="1" applyBorder="1" applyAlignment="1"/>
    <xf numFmtId="0" fontId="0" fillId="5" borderId="4" xfId="0" applyFill="1" applyBorder="1"/>
    <xf numFmtId="165" fontId="14" fillId="7" borderId="2" xfId="3" applyFont="1" applyFill="1" applyBorder="1" applyAlignment="1">
      <alignment horizontal="left" vertical="center"/>
    </xf>
    <xf numFmtId="0" fontId="14" fillId="10" borderId="15" xfId="0" applyFont="1" applyFill="1" applyBorder="1" applyAlignment="1">
      <alignment horizontal="left" vertical="top"/>
    </xf>
    <xf numFmtId="0" fontId="14" fillId="10" borderId="16" xfId="0" applyFont="1" applyFill="1" applyBorder="1" applyAlignment="1">
      <alignment horizontal="left" vertical="top"/>
    </xf>
    <xf numFmtId="0" fontId="14" fillId="10" borderId="17" xfId="0" applyFont="1" applyFill="1" applyBorder="1" applyAlignment="1">
      <alignment horizontal="left" vertical="top"/>
    </xf>
    <xf numFmtId="0" fontId="24" fillId="0" borderId="18" xfId="0" applyFont="1" applyBorder="1" applyAlignment="1">
      <alignment horizontal="center" vertical="center" wrapText="1"/>
    </xf>
    <xf numFmtId="164" fontId="9" fillId="5" borderId="6" xfId="3" applyNumberFormat="1" applyFont="1" applyFill="1" applyBorder="1" applyAlignment="1">
      <alignment horizontal="center" vertical="top" wrapText="1"/>
    </xf>
    <xf numFmtId="165" fontId="5" fillId="0" borderId="4" xfId="3" applyFont="1" applyFill="1" applyBorder="1" applyAlignment="1">
      <alignment horizontal="left" vertical="center" wrapText="1"/>
    </xf>
    <xf numFmtId="165" fontId="5" fillId="0" borderId="4" xfId="3" applyFont="1" applyFill="1" applyBorder="1" applyAlignment="1">
      <alignment horizontal="center" vertical="center" wrapText="1"/>
    </xf>
    <xf numFmtId="165" fontId="14" fillId="0" borderId="7" xfId="3" applyFont="1" applyFill="1" applyBorder="1" applyAlignment="1">
      <alignment horizontal="left" vertical="center" wrapText="1"/>
    </xf>
    <xf numFmtId="0" fontId="0" fillId="0" borderId="1" xfId="0" applyFill="1" applyBorder="1"/>
    <xf numFmtId="165" fontId="10" fillId="5" borderId="5" xfId="3" applyFont="1" applyFill="1" applyBorder="1" applyAlignment="1">
      <alignment horizontal="center" vertical="center" textRotation="90"/>
    </xf>
    <xf numFmtId="166" fontId="5" fillId="7" borderId="4" xfId="4" applyNumberFormat="1" applyFont="1" applyFill="1" applyBorder="1" applyAlignment="1" applyProtection="1">
      <alignment horizontal="center"/>
    </xf>
    <xf numFmtId="0" fontId="22" fillId="9" borderId="16" xfId="0" applyFont="1" applyFill="1" applyBorder="1" applyAlignment="1">
      <alignment horizontal="left" vertical="top"/>
    </xf>
    <xf numFmtId="0" fontId="22" fillId="9" borderId="17" xfId="0" applyFont="1" applyFill="1" applyBorder="1" applyAlignment="1">
      <alignment horizontal="left" vertical="top"/>
    </xf>
    <xf numFmtId="165" fontId="9" fillId="5" borderId="4" xfId="3" applyFont="1" applyFill="1" applyBorder="1" applyAlignment="1">
      <alignment horizontal="center" vertical="center" wrapText="1"/>
    </xf>
    <xf numFmtId="165" fontId="10" fillId="5" borderId="9" xfId="3" applyFont="1" applyFill="1" applyBorder="1" applyAlignment="1">
      <alignment horizontal="center" vertical="center" textRotation="90"/>
    </xf>
    <xf numFmtId="164" fontId="5" fillId="7" borderId="4" xfId="4" applyFont="1" applyFill="1" applyBorder="1" applyAlignment="1" applyProtection="1">
      <alignment horizontal="center"/>
    </xf>
    <xf numFmtId="164" fontId="5" fillId="0" borderId="4" xfId="4" applyFont="1" applyFill="1" applyBorder="1" applyAlignment="1" applyProtection="1">
      <alignment horizontal="center" vertical="center"/>
    </xf>
    <xf numFmtId="165" fontId="9" fillId="5" borderId="4" xfId="3" applyFont="1" applyFill="1" applyBorder="1" applyAlignment="1">
      <alignment horizontal="center" vertical="center"/>
    </xf>
    <xf numFmtId="165" fontId="10" fillId="5" borderId="10" xfId="3" applyFont="1" applyFill="1" applyBorder="1" applyAlignment="1">
      <alignment horizontal="center" vertical="center" textRotation="90"/>
    </xf>
    <xf numFmtId="0" fontId="0" fillId="5" borderId="8" xfId="0" applyFill="1" applyBorder="1"/>
    <xf numFmtId="165" fontId="11" fillId="5" borderId="4" xfId="3" applyFont="1" applyFill="1" applyBorder="1" applyAlignment="1">
      <alignment horizontal="center"/>
    </xf>
    <xf numFmtId="165" fontId="21" fillId="5" borderId="4" xfId="2" applyFont="1" applyFill="1" applyBorder="1" applyAlignment="1" applyProtection="1">
      <alignment horizontal="center"/>
    </xf>
    <xf numFmtId="168" fontId="10" fillId="5" borderId="5" xfId="3" applyNumberFormat="1" applyFont="1" applyFill="1" applyBorder="1" applyAlignment="1">
      <alignment horizontal="center" vertical="center"/>
    </xf>
    <xf numFmtId="0" fontId="0" fillId="0" borderId="0" xfId="0" applyFill="1" applyBorder="1"/>
    <xf numFmtId="165" fontId="8" fillId="3" borderId="0" xfId="3" applyFont="1" applyFill="1" applyBorder="1" applyAlignment="1">
      <alignment horizontal="center" vertical="center" wrapText="1"/>
    </xf>
    <xf numFmtId="165" fontId="9" fillId="4" borderId="3" xfId="3" applyFont="1" applyFill="1" applyBorder="1" applyAlignment="1">
      <alignment horizontal="center" vertical="center" wrapText="1"/>
    </xf>
    <xf numFmtId="165" fontId="10" fillId="6" borderId="4" xfId="7" applyFont="1" applyFill="1" applyBorder="1" applyAlignment="1" applyProtection="1">
      <alignment horizontal="center" vertical="center" wrapText="1"/>
    </xf>
    <xf numFmtId="165" fontId="9" fillId="5" borderId="0" xfId="3" applyFont="1" applyFill="1" applyBorder="1" applyAlignment="1">
      <alignment horizontal="left" wrapText="1"/>
    </xf>
    <xf numFmtId="165" fontId="10" fillId="5" borderId="4" xfId="3" applyFont="1" applyFill="1" applyBorder="1" applyAlignment="1">
      <alignment horizontal="center" vertical="center" textRotation="90" wrapText="1"/>
    </xf>
    <xf numFmtId="165" fontId="20" fillId="5" borderId="4" xfId="10" applyNumberFormat="1" applyFill="1" applyBorder="1" applyAlignment="1" applyProtection="1">
      <alignment horizontal="center"/>
    </xf>
  </cellXfs>
  <cellStyles count="11">
    <cellStyle name="ConditionalStyle_1" xfId="1"/>
    <cellStyle name="Excel Built-in Hyperlink" xfId="2"/>
    <cellStyle name="Excel Built-in Normal" xfId="3"/>
    <cellStyle name="Excel Built-in Percent" xfId="4"/>
    <cellStyle name="Heading" xfId="5"/>
    <cellStyle name="Heading1" xfId="6"/>
    <cellStyle name="Hipervínculo" xfId="10" builtinId="8"/>
    <cellStyle name="Normal" xfId="0" builtinId="0" customBuiltin="1"/>
    <cellStyle name="Normal 3 3" xfId="7"/>
    <cellStyle name="Result" xfId="8"/>
    <cellStyle name="Result2" xfId="9"/>
  </cellStyles>
  <dxfs count="34">
    <dxf>
      <fill>
        <patternFill>
          <bgColor rgb="FFFF000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932040</xdr:colOff>
      <xdr:row>1</xdr:row>
      <xdr:rowOff>39960</xdr:rowOff>
    </xdr:from>
    <xdr:ext cx="0" cy="577440"/>
    <xdr:pic>
      <xdr:nvPicPr>
        <xdr:cNvPr id="2" name="4 Imagen">
          <a:extLst>
            <a:ext uri="{FF2B5EF4-FFF2-40B4-BE49-F238E27FC236}">
              <a16:creationId xmlns:a16="http://schemas.microsoft.com/office/drawing/2014/main" id="{CEF7006C-AC1A-4A10-B8B2-B9647AF364F9}"/>
            </a:ext>
          </a:extLst>
        </xdr:cNvPr>
        <xdr:cNvPicPr>
          <a:picLocks noChangeAspect="1"/>
        </xdr:cNvPicPr>
      </xdr:nvPicPr>
      <xdr:blipFill>
        <a:blip xmlns:r="http://schemas.openxmlformats.org/officeDocument/2006/relationships" r:embed="rId1">
          <a:lum/>
          <a:alphaModFix/>
        </a:blip>
        <a:srcRect/>
        <a:stretch>
          <a:fillRect/>
        </a:stretch>
      </xdr:blipFill>
      <xdr:spPr>
        <a:xfrm>
          <a:off x="1741665" y="325710"/>
          <a:ext cx="0" cy="577440"/>
        </a:xfrm>
        <a:prstGeom prst="rect">
          <a:avLst/>
        </a:prstGeom>
        <a:noFill/>
        <a:ln>
          <a:noFill/>
        </a:ln>
      </xdr:spPr>
    </xdr:pic>
    <xdr:clientData/>
  </xdr:oneCellAnchor>
  <xdr:oneCellAnchor>
    <xdr:from>
      <xdr:col>1</xdr:col>
      <xdr:colOff>27000</xdr:colOff>
      <xdr:row>0</xdr:row>
      <xdr:rowOff>0</xdr:rowOff>
    </xdr:from>
    <xdr:ext cx="3312352" cy="1058039"/>
    <xdr:pic>
      <xdr:nvPicPr>
        <xdr:cNvPr id="3" name="Imagen 2">
          <a:extLst>
            <a:ext uri="{FF2B5EF4-FFF2-40B4-BE49-F238E27FC236}">
              <a16:creationId xmlns:a16="http://schemas.microsoft.com/office/drawing/2014/main" id="{FBD368C1-E6AF-4C78-9BA5-5577516FCF20}"/>
            </a:ext>
          </a:extLst>
        </xdr:cNvPr>
        <xdr:cNvPicPr>
          <a:picLocks noChangeAspect="1"/>
        </xdr:cNvPicPr>
      </xdr:nvPicPr>
      <xdr:blipFill>
        <a:blip xmlns:r="http://schemas.openxmlformats.org/officeDocument/2006/relationships" r:embed="rId2">
          <a:lum/>
          <a:alphaModFix/>
        </a:blip>
        <a:srcRect/>
        <a:stretch>
          <a:fillRect/>
        </a:stretch>
      </xdr:blipFill>
      <xdr:spPr>
        <a:xfrm>
          <a:off x="833824" y="0"/>
          <a:ext cx="3312352" cy="1058039"/>
        </a:xfrm>
        <a:prstGeom prst="rect">
          <a:avLst/>
        </a:prstGeom>
        <a:noFill/>
        <a:ln>
          <a:noFill/>
        </a:ln>
      </xdr:spPr>
    </xdr:pic>
    <xdr:clientData/>
  </xdr:oneCellAnchor>
  <xdr:oneCellAnchor>
    <xdr:from>
      <xdr:col>1</xdr:col>
      <xdr:colOff>988920</xdr:colOff>
      <xdr:row>4</xdr:row>
      <xdr:rowOff>172080</xdr:rowOff>
    </xdr:from>
    <xdr:ext cx="1260360" cy="177120"/>
    <xdr:sp macro="" textlink="">
      <xdr:nvSpPr>
        <xdr:cNvPr id="4" name="4 Cuadro de texto">
          <a:extLst>
            <a:ext uri="{FF2B5EF4-FFF2-40B4-BE49-F238E27FC236}">
              <a16:creationId xmlns:a16="http://schemas.microsoft.com/office/drawing/2014/main" id="{93DF587A-3B93-4A08-9428-4FCCEE69FF1D}"/>
            </a:ext>
          </a:extLst>
        </xdr:cNvPr>
        <xdr:cNvSpPr/>
      </xdr:nvSpPr>
      <xdr:spPr>
        <a:xfrm>
          <a:off x="1798545" y="1315080"/>
          <a:ext cx="1260360" cy="17712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FFFFFF"/>
        </a:solidFill>
        <a:ln>
          <a:noFill/>
          <a:prstDash val="solid"/>
        </a:ln>
      </xdr:spPr>
      <xdr:txBody>
        <a:bodyPr vert="horz" wrap="square" lIns="91440" tIns="45720" rIns="91440" bIns="45720" anchor="t" compatLnSpc="0">
          <a:noAutofit/>
        </a:bodyPr>
        <a:lstStyle/>
        <a:p>
          <a:pPr lvl="0" rtl="0" hangingPunct="0">
            <a:spcBef>
              <a:spcPts val="0"/>
            </a:spcBef>
            <a:spcAft>
              <a:spcPts val="0"/>
            </a:spcAft>
            <a:buNone/>
            <a:tabLst/>
            <a:defRPr sz="1800"/>
          </a:pPr>
          <a:r>
            <a:rPr lang="es-CO" sz="800" b="0" i="0" u="none" strike="noStrike" kern="1200" spc="0">
              <a:solidFill>
                <a:srgbClr val="000000"/>
              </a:solidFill>
              <a:latin typeface="Arial" pitchFamily="18"/>
              <a:ea typeface="Times New Roman"/>
            </a:rPr>
            <a:t>Versión:</a:t>
          </a:r>
        </a:p>
      </xdr:txBody>
    </xdr:sp>
    <xdr:clientData/>
  </xdr:oneCellAnchor>
  <xdr:oneCellAnchor>
    <xdr:from>
      <xdr:col>6</xdr:col>
      <xdr:colOff>246240</xdr:colOff>
      <xdr:row>4</xdr:row>
      <xdr:rowOff>133920</xdr:rowOff>
    </xdr:from>
    <xdr:ext cx="2513880" cy="196920"/>
    <xdr:sp macro="" textlink="">
      <xdr:nvSpPr>
        <xdr:cNvPr id="5" name="5 Cuadro de texto">
          <a:extLst>
            <a:ext uri="{FF2B5EF4-FFF2-40B4-BE49-F238E27FC236}">
              <a16:creationId xmlns:a16="http://schemas.microsoft.com/office/drawing/2014/main" id="{594B0E74-3AF9-4863-8BE0-07402D39D3F6}"/>
            </a:ext>
          </a:extLst>
        </xdr:cNvPr>
        <xdr:cNvSpPr/>
      </xdr:nvSpPr>
      <xdr:spPr>
        <a:xfrm>
          <a:off x="7066140" y="1276920"/>
          <a:ext cx="2513880" cy="19692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FFFF00"/>
        </a:solidFill>
        <a:ln>
          <a:noFill/>
          <a:prstDash val="solid"/>
        </a:ln>
      </xdr:spPr>
      <xdr:txBody>
        <a:bodyPr vert="horz" wrap="square" lIns="91440" tIns="45720" rIns="91440" bIns="45720" anchor="t" compatLnSpc="0">
          <a:noAutofit/>
        </a:bodyPr>
        <a:lstStyle/>
        <a:p>
          <a:pPr lvl="0" algn="r" rtl="0" hangingPunct="0">
            <a:spcBef>
              <a:spcPts val="0"/>
            </a:spcBef>
            <a:spcAft>
              <a:spcPts val="0"/>
            </a:spcAft>
            <a:buNone/>
            <a:tabLst/>
            <a:defRPr sz="1800"/>
          </a:pPr>
          <a:r>
            <a:rPr lang="es-CO" sz="800" b="0" i="0" u="none" strike="noStrike" kern="1200" spc="0">
              <a:solidFill>
                <a:srgbClr val="000000"/>
              </a:solidFill>
              <a:latin typeface="Arial" pitchFamily="18"/>
              <a:ea typeface="Times New Roman"/>
            </a:rPr>
            <a:t>Fecha de Vigencia:</a:t>
          </a:r>
        </a:p>
      </xdr:txBody>
    </xdr:sp>
    <xdr:clientData/>
  </xdr:oneCellAnchor>
  <xdr:oneCellAnchor>
    <xdr:from>
      <xdr:col>1</xdr:col>
      <xdr:colOff>27000</xdr:colOff>
      <xdr:row>4</xdr:row>
      <xdr:rowOff>38520</xdr:rowOff>
    </xdr:from>
    <xdr:ext cx="11264040" cy="0"/>
    <xdr:sp macro="" textlink="">
      <xdr:nvSpPr>
        <xdr:cNvPr id="6" name="1 Conector recto">
          <a:extLst>
            <a:ext uri="{FF2B5EF4-FFF2-40B4-BE49-F238E27FC236}">
              <a16:creationId xmlns:a16="http://schemas.microsoft.com/office/drawing/2014/main" id="{702B2469-9AE4-40E7-B940-1531FD5120D7}"/>
            </a:ext>
          </a:extLst>
        </xdr:cNvPr>
        <xdr:cNvSpPr/>
      </xdr:nvSpPr>
      <xdr:spPr>
        <a:xfrm>
          <a:off x="836625" y="1181520"/>
          <a:ext cx="11264040" cy="0"/>
        </a:xfrm>
        <a:prstGeom prst="line">
          <a:avLst/>
        </a:prstGeom>
        <a:noFill/>
        <a:ln w="19080">
          <a:solidFill>
            <a:srgbClr val="C00000"/>
          </a:solidFill>
          <a:prstDash val="solid"/>
          <a:miter/>
        </a:ln>
      </xdr:spPr>
      <xdr:txBody>
        <a:bodyPr vert="horz" wrap="square" lIns="90000" tIns="45000" rIns="90000" bIns="45000" anchor="ctr" anchorCtr="1" compatLnSpc="0">
          <a:noAutofit/>
        </a:bodyPr>
        <a:lstStyle/>
        <a:p>
          <a:pPr lvl="0" rtl="0" hangingPunct="0">
            <a:buNone/>
            <a:tabLst/>
          </a:pPr>
          <a:endParaRPr lang="es-CO" sz="1200" kern="1200">
            <a:latin typeface="Times New Roman" pitchFamily="18"/>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atyheral89@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L111"/>
  <sheetViews>
    <sheetView tabSelected="1" zoomScale="90" zoomScaleNormal="90" workbookViewId="0">
      <selection activeCell="D12" sqref="D12:J12"/>
    </sheetView>
  </sheetViews>
  <sheetFormatPr baseColWidth="10" defaultRowHeight="22.5" customHeight="1" x14ac:dyDescent="0.25"/>
  <cols>
    <col min="1" max="1" width="10.625" style="75" customWidth="1"/>
    <col min="2" max="2" width="16.5" style="4" customWidth="1"/>
    <col min="3" max="3" width="32.75" style="4" customWidth="1"/>
    <col min="4" max="9" width="9.875" style="4" customWidth="1"/>
    <col min="10" max="10" width="22.75" style="4" customWidth="1"/>
    <col min="11" max="11" width="10.25" style="4" customWidth="1"/>
    <col min="12" max="12" width="21.25" style="4" customWidth="1"/>
    <col min="13" max="1024" width="9.875" style="4" customWidth="1"/>
    <col min="1025" max="1026" width="11" style="4"/>
  </cols>
  <sheetData>
    <row r="1" spans="1:14" customFormat="1" ht="22.5" customHeight="1" x14ac:dyDescent="0.2">
      <c r="A1" s="1"/>
      <c r="B1" s="118"/>
      <c r="C1" s="118"/>
      <c r="D1" s="133"/>
      <c r="E1" s="133"/>
      <c r="F1" s="133"/>
      <c r="G1" s="133"/>
      <c r="H1" s="133"/>
      <c r="I1" s="133"/>
      <c r="J1" s="133"/>
      <c r="K1" s="133"/>
      <c r="L1" s="2"/>
      <c r="M1" s="3"/>
      <c r="N1" s="3"/>
    </row>
    <row r="2" spans="1:14" customFormat="1" ht="22.5" customHeight="1" x14ac:dyDescent="0.2">
      <c r="A2" s="1"/>
      <c r="B2" s="118"/>
      <c r="C2" s="118"/>
      <c r="D2" s="134" t="s">
        <v>0</v>
      </c>
      <c r="E2" s="134"/>
      <c r="F2" s="134"/>
      <c r="G2" s="134"/>
      <c r="H2" s="134"/>
      <c r="I2" s="134"/>
      <c r="J2" s="134"/>
      <c r="K2" s="3"/>
      <c r="L2" s="3"/>
      <c r="M2" s="3"/>
      <c r="N2" s="3"/>
    </row>
    <row r="3" spans="1:14" customFormat="1" ht="22.5" customHeight="1" x14ac:dyDescent="0.2">
      <c r="A3" s="1"/>
      <c r="B3" s="118"/>
      <c r="C3" s="118"/>
      <c r="D3" s="134"/>
      <c r="E3" s="134"/>
      <c r="F3" s="134"/>
      <c r="G3" s="134"/>
      <c r="H3" s="134"/>
      <c r="I3" s="134"/>
      <c r="J3" s="134"/>
      <c r="K3" s="3"/>
      <c r="L3" s="3"/>
      <c r="M3" s="3"/>
      <c r="N3" s="3"/>
    </row>
    <row r="4" spans="1:14" customFormat="1" ht="22.5" customHeight="1" x14ac:dyDescent="0.2">
      <c r="A4" s="1"/>
      <c r="B4" s="118"/>
      <c r="C4" s="118"/>
      <c r="D4" s="134"/>
      <c r="E4" s="134"/>
      <c r="F4" s="134"/>
      <c r="G4" s="134"/>
      <c r="H4" s="134"/>
      <c r="I4" s="134"/>
      <c r="J4" s="134"/>
      <c r="K4" s="3"/>
      <c r="L4" s="3"/>
      <c r="M4" s="3"/>
      <c r="N4" s="3"/>
    </row>
    <row r="5" spans="1:14" customFormat="1" ht="29.25" customHeight="1" x14ac:dyDescent="0.2">
      <c r="A5" s="1"/>
      <c r="B5" s="5"/>
      <c r="C5" s="133"/>
      <c r="D5" s="133"/>
      <c r="E5" s="133"/>
      <c r="F5" s="133"/>
      <c r="G5" s="133"/>
      <c r="H5" s="133"/>
      <c r="I5" s="133"/>
      <c r="J5" s="133"/>
      <c r="K5" s="133"/>
      <c r="L5" s="133"/>
      <c r="M5" s="3"/>
      <c r="N5" s="3"/>
    </row>
    <row r="6" spans="1:14" customFormat="1" ht="22.5" customHeight="1" x14ac:dyDescent="0.2">
      <c r="A6" s="1"/>
      <c r="B6" s="135" t="s">
        <v>1</v>
      </c>
      <c r="C6" s="135"/>
      <c r="D6" s="135"/>
      <c r="E6" s="135"/>
      <c r="F6" s="135"/>
      <c r="G6" s="135"/>
      <c r="H6" s="135"/>
      <c r="I6" s="135"/>
      <c r="J6" s="135"/>
      <c r="K6" s="3"/>
      <c r="L6" s="3"/>
      <c r="M6" s="3"/>
      <c r="N6" s="3"/>
    </row>
    <row r="7" spans="1:14" customFormat="1" ht="22.5" customHeight="1" x14ac:dyDescent="0.2">
      <c r="A7" s="1"/>
      <c r="B7" s="6"/>
      <c r="C7" s="136" t="s">
        <v>2</v>
      </c>
      <c r="D7" s="7" t="s">
        <v>3</v>
      </c>
      <c r="E7" s="7" t="s">
        <v>4</v>
      </c>
      <c r="F7" s="7" t="s">
        <v>4</v>
      </c>
      <c r="G7" s="8" t="s">
        <v>5</v>
      </c>
      <c r="H7" s="8" t="s">
        <v>6</v>
      </c>
      <c r="I7" s="8" t="s">
        <v>7</v>
      </c>
      <c r="J7" s="8" t="s">
        <v>8</v>
      </c>
      <c r="K7" s="3"/>
      <c r="L7" s="3"/>
      <c r="M7" s="3"/>
      <c r="N7" s="3"/>
    </row>
    <row r="8" spans="1:14" customFormat="1" ht="22.5" customHeight="1" x14ac:dyDescent="0.2">
      <c r="A8" s="1"/>
      <c r="B8" s="6"/>
      <c r="C8" s="136"/>
      <c r="D8" s="9" t="s">
        <v>130</v>
      </c>
      <c r="E8" s="9" t="s">
        <v>130</v>
      </c>
      <c r="F8" s="9" t="s">
        <v>130</v>
      </c>
      <c r="G8" s="9" t="s">
        <v>130</v>
      </c>
      <c r="H8" s="9" t="s">
        <v>134</v>
      </c>
      <c r="I8" s="9"/>
      <c r="J8" s="8"/>
      <c r="K8" s="3"/>
      <c r="L8" s="3"/>
      <c r="M8" s="3"/>
      <c r="N8" s="3"/>
    </row>
    <row r="9" spans="1:14" customFormat="1" ht="22.5" customHeight="1" x14ac:dyDescent="0.2">
      <c r="A9" s="1"/>
      <c r="B9" s="6"/>
      <c r="C9" s="136"/>
      <c r="D9" s="9" t="s">
        <v>131</v>
      </c>
      <c r="E9" s="9" t="s">
        <v>131</v>
      </c>
      <c r="F9" s="9" t="s">
        <v>131</v>
      </c>
      <c r="G9" s="9" t="s">
        <v>131</v>
      </c>
      <c r="H9" s="9">
        <v>0.625</v>
      </c>
      <c r="I9" s="9"/>
      <c r="J9" s="10"/>
      <c r="K9" s="3"/>
      <c r="L9" s="3"/>
      <c r="M9" s="3"/>
      <c r="N9" s="3"/>
    </row>
    <row r="10" spans="1:14" customFormat="1" ht="22.5" customHeight="1" x14ac:dyDescent="0.2">
      <c r="A10" s="1"/>
      <c r="B10" s="6"/>
      <c r="C10" s="11" t="s">
        <v>9</v>
      </c>
      <c r="D10" s="130" t="s">
        <v>100</v>
      </c>
      <c r="E10" s="130"/>
      <c r="F10" s="130"/>
      <c r="G10" s="130"/>
      <c r="H10" s="130"/>
      <c r="I10" s="130"/>
      <c r="J10" s="130"/>
      <c r="K10" s="3"/>
      <c r="L10" s="3"/>
      <c r="M10" s="3"/>
      <c r="N10" s="3"/>
    </row>
    <row r="11" spans="1:14" customFormat="1" ht="22.5" customHeight="1" x14ac:dyDescent="0.2">
      <c r="A11" s="1"/>
      <c r="B11" s="6"/>
      <c r="C11" s="11" t="s">
        <v>10</v>
      </c>
      <c r="D11" s="130" t="s">
        <v>140</v>
      </c>
      <c r="E11" s="130"/>
      <c r="F11" s="130"/>
      <c r="G11" s="130"/>
      <c r="H11" s="130"/>
      <c r="I11" s="130"/>
      <c r="J11" s="130"/>
      <c r="K11" s="3"/>
      <c r="L11" s="3"/>
      <c r="M11" s="3"/>
      <c r="N11" s="3"/>
    </row>
    <row r="12" spans="1:14" customFormat="1" ht="22.5" customHeight="1" x14ac:dyDescent="0.25">
      <c r="A12" s="1"/>
      <c r="B12" s="6"/>
      <c r="C12" s="11" t="s">
        <v>11</v>
      </c>
      <c r="D12" s="139" t="s">
        <v>101</v>
      </c>
      <c r="E12" s="131"/>
      <c r="F12" s="131"/>
      <c r="G12" s="131"/>
      <c r="H12" s="131"/>
      <c r="I12" s="131"/>
      <c r="J12" s="131"/>
      <c r="K12" s="3"/>
      <c r="L12" s="3"/>
      <c r="M12" s="3"/>
      <c r="N12" s="3"/>
    </row>
    <row r="13" spans="1:14" customFormat="1" ht="22.5" customHeight="1" x14ac:dyDescent="0.2">
      <c r="A13" s="1"/>
      <c r="B13" s="6"/>
      <c r="C13" s="11" t="s">
        <v>12</v>
      </c>
      <c r="D13" s="130">
        <v>3117029108</v>
      </c>
      <c r="E13" s="130"/>
      <c r="F13" s="130"/>
      <c r="G13" s="130"/>
      <c r="H13" s="130"/>
      <c r="I13" s="130"/>
      <c r="J13" s="130"/>
      <c r="K13" s="3"/>
      <c r="L13" s="3"/>
      <c r="M13" s="3"/>
      <c r="N13" s="3"/>
    </row>
    <row r="14" spans="1:14" customFormat="1" ht="22.5" customHeight="1" x14ac:dyDescent="0.2">
      <c r="A14" s="1"/>
      <c r="B14" s="6"/>
      <c r="C14" s="11" t="s">
        <v>13</v>
      </c>
      <c r="D14" s="130" t="s">
        <v>14</v>
      </c>
      <c r="E14" s="130"/>
      <c r="F14" s="130"/>
      <c r="G14" s="130"/>
      <c r="H14" s="130"/>
      <c r="I14" s="130"/>
      <c r="J14" s="130"/>
      <c r="K14" s="3"/>
      <c r="L14" s="3"/>
      <c r="M14" s="3"/>
      <c r="N14" s="3"/>
    </row>
    <row r="15" spans="1:14" customFormat="1" ht="22.5" customHeight="1" x14ac:dyDescent="0.2">
      <c r="A15" s="1"/>
      <c r="B15" s="6"/>
      <c r="C15" s="12" t="s">
        <v>15</v>
      </c>
      <c r="D15" s="132">
        <v>44502</v>
      </c>
      <c r="E15" s="132"/>
      <c r="F15" s="132"/>
      <c r="G15" s="132"/>
      <c r="H15" s="132"/>
      <c r="I15" s="132"/>
      <c r="J15" s="132"/>
      <c r="K15" s="3"/>
      <c r="L15" s="3"/>
      <c r="M15" s="3"/>
      <c r="N15" s="3"/>
    </row>
    <row r="16" spans="1:14" customFormat="1" ht="22.5" customHeight="1" x14ac:dyDescent="0.2">
      <c r="A16" s="1"/>
      <c r="B16" s="137" t="s">
        <v>16</v>
      </c>
      <c r="C16" s="137"/>
      <c r="D16" s="137"/>
      <c r="E16" s="137"/>
      <c r="F16" s="137"/>
      <c r="G16" s="137"/>
      <c r="H16" s="137"/>
      <c r="I16" s="13">
        <v>0.1</v>
      </c>
      <c r="J16" s="14">
        <f>(D20+F20)*I16/H20</f>
        <v>0.1</v>
      </c>
      <c r="K16" s="3"/>
      <c r="L16" s="3"/>
      <c r="M16" s="3"/>
      <c r="N16" s="3"/>
    </row>
    <row r="17" spans="1:14" customFormat="1" ht="22.5" customHeight="1" x14ac:dyDescent="0.2">
      <c r="A17" s="1"/>
      <c r="B17" s="6"/>
      <c r="C17" s="15"/>
      <c r="D17" s="16" t="s">
        <v>17</v>
      </c>
      <c r="E17" s="16" t="s">
        <v>18</v>
      </c>
      <c r="F17" s="16" t="s">
        <v>19</v>
      </c>
      <c r="G17" s="16" t="s">
        <v>20</v>
      </c>
      <c r="H17" s="98" t="s">
        <v>21</v>
      </c>
      <c r="I17" s="98"/>
      <c r="J17" s="98"/>
      <c r="K17" s="3"/>
      <c r="L17" s="3"/>
      <c r="M17" s="3"/>
      <c r="N17" s="3"/>
    </row>
    <row r="18" spans="1:14" customFormat="1" ht="22.5" customHeight="1" x14ac:dyDescent="0.2">
      <c r="A18" s="1">
        <v>1</v>
      </c>
      <c r="B18" s="138" t="s">
        <v>22</v>
      </c>
      <c r="C18" s="17" t="s">
        <v>23</v>
      </c>
      <c r="D18" s="18">
        <v>1</v>
      </c>
      <c r="E18" s="18"/>
      <c r="F18" s="18"/>
      <c r="G18" s="18"/>
      <c r="H18" s="93" t="s">
        <v>132</v>
      </c>
      <c r="I18" s="93"/>
      <c r="J18" s="93"/>
      <c r="K18" s="3"/>
      <c r="L18" s="3"/>
      <c r="M18" s="3"/>
      <c r="N18" s="3"/>
    </row>
    <row r="19" spans="1:14" customFormat="1" ht="49.15" customHeight="1" x14ac:dyDescent="0.2">
      <c r="A19" s="1">
        <v>2</v>
      </c>
      <c r="B19" s="138"/>
      <c r="C19" s="17" t="s">
        <v>24</v>
      </c>
      <c r="D19" s="18"/>
      <c r="E19" s="18"/>
      <c r="F19" s="18">
        <v>1</v>
      </c>
      <c r="G19" s="18"/>
      <c r="H19" s="93" t="s">
        <v>133</v>
      </c>
      <c r="I19" s="93"/>
      <c r="J19" s="93"/>
      <c r="K19" s="3"/>
      <c r="L19" s="3"/>
      <c r="M19" s="3"/>
      <c r="N19" s="3"/>
    </row>
    <row r="20" spans="1:14" customFormat="1" ht="22.5" customHeight="1" x14ac:dyDescent="0.2">
      <c r="A20" s="19"/>
      <c r="B20" s="99" t="s">
        <v>25</v>
      </c>
      <c r="C20" s="99"/>
      <c r="D20" s="20">
        <f>SUM(D18:D19)</f>
        <v>1</v>
      </c>
      <c r="E20" s="20">
        <f>SUM(E18:E19)</f>
        <v>0</v>
      </c>
      <c r="F20" s="20">
        <f>SUM(F18:F19)</f>
        <v>1</v>
      </c>
      <c r="G20" s="20">
        <f>SUM(G18:G19)</f>
        <v>0</v>
      </c>
      <c r="H20" s="95">
        <f>+D20+E20+F20+G20</f>
        <v>2</v>
      </c>
      <c r="I20" s="95"/>
      <c r="J20" s="95"/>
      <c r="K20" s="22"/>
      <c r="L20" s="22"/>
      <c r="M20" s="22"/>
      <c r="N20" s="22"/>
    </row>
    <row r="21" spans="1:14" customFormat="1" ht="48" customHeight="1" x14ac:dyDescent="0.2">
      <c r="A21" s="1"/>
      <c r="B21" s="88" t="s">
        <v>135</v>
      </c>
      <c r="C21" s="89"/>
      <c r="D21" s="89"/>
      <c r="E21" s="89"/>
      <c r="F21" s="89"/>
      <c r="G21" s="89"/>
      <c r="H21" s="89"/>
      <c r="I21" s="89"/>
      <c r="J21" s="90"/>
      <c r="K21" s="3"/>
      <c r="L21" s="3"/>
      <c r="M21" s="3"/>
      <c r="N21" s="3"/>
    </row>
    <row r="22" spans="1:14" customFormat="1" ht="22.5" customHeight="1" x14ac:dyDescent="0.2">
      <c r="A22" s="1"/>
      <c r="B22" s="105" t="s">
        <v>26</v>
      </c>
      <c r="C22" s="105"/>
      <c r="D22" s="105"/>
      <c r="E22" s="105"/>
      <c r="F22" s="105"/>
      <c r="G22" s="105"/>
      <c r="H22" s="105"/>
      <c r="I22" s="23">
        <v>0.3</v>
      </c>
      <c r="J22" s="24">
        <f>(D40+F40)*I22/H40</f>
        <v>0.14000000000000001</v>
      </c>
      <c r="K22" s="3"/>
      <c r="L22" s="3"/>
      <c r="M22" s="3"/>
      <c r="N22" s="3"/>
    </row>
    <row r="23" spans="1:14" customFormat="1" ht="22.5" customHeight="1" x14ac:dyDescent="0.2">
      <c r="A23" s="1"/>
      <c r="B23" s="6"/>
      <c r="C23" s="98" t="s">
        <v>27</v>
      </c>
      <c r="D23" s="98" t="s">
        <v>17</v>
      </c>
      <c r="E23" s="98" t="s">
        <v>18</v>
      </c>
      <c r="F23" s="98" t="s">
        <v>19</v>
      </c>
      <c r="G23" s="98" t="s">
        <v>20</v>
      </c>
      <c r="H23" s="98" t="s">
        <v>21</v>
      </c>
      <c r="I23" s="98"/>
      <c r="J23" s="98"/>
      <c r="K23" s="3"/>
      <c r="L23" s="3"/>
      <c r="M23" s="3"/>
      <c r="N23" s="3"/>
    </row>
    <row r="24" spans="1:14" customFormat="1" ht="22.5" customHeight="1" x14ac:dyDescent="0.2">
      <c r="A24" s="1"/>
      <c r="B24" s="6"/>
      <c r="C24" s="98"/>
      <c r="D24" s="98"/>
      <c r="E24" s="98"/>
      <c r="F24" s="98"/>
      <c r="G24" s="98"/>
      <c r="H24" s="25" t="s">
        <v>28</v>
      </c>
      <c r="I24" s="127" t="s">
        <v>29</v>
      </c>
      <c r="J24" s="127"/>
      <c r="K24" s="3"/>
      <c r="L24" s="3"/>
      <c r="M24" s="3"/>
      <c r="N24" s="3"/>
    </row>
    <row r="25" spans="1:14" customFormat="1" ht="22.5" customHeight="1" x14ac:dyDescent="0.2">
      <c r="A25" s="1">
        <v>1</v>
      </c>
      <c r="B25" s="128" t="s">
        <v>30</v>
      </c>
      <c r="C25" s="26" t="s">
        <v>31</v>
      </c>
      <c r="D25" s="78"/>
      <c r="E25" s="78">
        <v>1</v>
      </c>
      <c r="F25" s="78"/>
      <c r="G25" s="78"/>
      <c r="H25" s="31">
        <v>0</v>
      </c>
      <c r="I25" s="129"/>
      <c r="J25" s="129"/>
      <c r="K25" s="28"/>
      <c r="L25" s="3"/>
      <c r="M25" s="3"/>
      <c r="N25" s="3"/>
    </row>
    <row r="26" spans="1:14" customFormat="1" ht="22.5" customHeight="1" x14ac:dyDescent="0.2">
      <c r="A26" s="1">
        <v>2</v>
      </c>
      <c r="B26" s="128"/>
      <c r="C26" s="26" t="s">
        <v>32</v>
      </c>
      <c r="D26" s="78"/>
      <c r="E26" s="78">
        <v>1</v>
      </c>
      <c r="F26" s="78"/>
      <c r="G26" s="78"/>
      <c r="H26" s="31">
        <v>0</v>
      </c>
      <c r="I26" s="125" t="e">
        <f>H26/$H$27</f>
        <v>#DIV/0!</v>
      </c>
      <c r="J26" s="125"/>
      <c r="K26" s="28"/>
      <c r="L26" s="3"/>
      <c r="M26" s="3"/>
      <c r="N26" s="3"/>
    </row>
    <row r="27" spans="1:14" customFormat="1" ht="22.5" customHeight="1" x14ac:dyDescent="0.2">
      <c r="A27" s="1">
        <v>3</v>
      </c>
      <c r="B27" s="128"/>
      <c r="C27" s="26" t="s">
        <v>33</v>
      </c>
      <c r="D27" s="78"/>
      <c r="E27" s="78">
        <v>1</v>
      </c>
      <c r="F27" s="78"/>
      <c r="G27" s="78"/>
      <c r="H27" s="31">
        <v>0</v>
      </c>
      <c r="I27" s="125" t="e">
        <f>H27/$H$27</f>
        <v>#DIV/0!</v>
      </c>
      <c r="J27" s="125"/>
      <c r="K27" s="28"/>
      <c r="L27" s="3"/>
      <c r="M27" s="3"/>
      <c r="N27" s="3"/>
    </row>
    <row r="28" spans="1:14" customFormat="1" ht="27.6" customHeight="1" x14ac:dyDescent="0.2">
      <c r="A28" s="1">
        <v>4</v>
      </c>
      <c r="B28" s="128"/>
      <c r="C28" s="29" t="s">
        <v>34</v>
      </c>
      <c r="D28" s="78">
        <v>1</v>
      </c>
      <c r="E28" s="78"/>
      <c r="F28" s="78"/>
      <c r="G28" s="78"/>
      <c r="H28" s="31">
        <v>9</v>
      </c>
      <c r="I28" s="125" t="e">
        <f>H28/$H$27</f>
        <v>#DIV/0!</v>
      </c>
      <c r="J28" s="125"/>
      <c r="K28" s="3"/>
      <c r="L28" s="3"/>
      <c r="M28" s="3"/>
      <c r="N28" s="3"/>
    </row>
    <row r="29" spans="1:14" customFormat="1" ht="31.35" customHeight="1" x14ac:dyDescent="0.2">
      <c r="A29" s="1">
        <v>5</v>
      </c>
      <c r="B29" s="119" t="s">
        <v>35</v>
      </c>
      <c r="C29" s="29" t="s">
        <v>36</v>
      </c>
      <c r="D29" s="78">
        <v>1</v>
      </c>
      <c r="E29" s="78"/>
      <c r="F29" s="78"/>
      <c r="G29" s="78"/>
      <c r="H29" s="30">
        <v>1</v>
      </c>
      <c r="I29" s="120">
        <f>H29/$H$29</f>
        <v>1</v>
      </c>
      <c r="J29" s="120"/>
      <c r="K29" s="3"/>
      <c r="L29" s="3"/>
      <c r="M29" s="3"/>
      <c r="N29" s="3"/>
    </row>
    <row r="30" spans="1:14" customFormat="1" ht="39.6" customHeight="1" x14ac:dyDescent="0.2">
      <c r="A30" s="1">
        <v>6</v>
      </c>
      <c r="B30" s="119"/>
      <c r="C30" s="29" t="s">
        <v>37</v>
      </c>
      <c r="D30" s="79">
        <v>1</v>
      </c>
      <c r="E30" s="78"/>
      <c r="F30" s="78"/>
      <c r="G30" s="78"/>
      <c r="H30" s="31">
        <v>1</v>
      </c>
      <c r="I30" s="120">
        <f>H30/$H$29</f>
        <v>1</v>
      </c>
      <c r="J30" s="120"/>
      <c r="K30" s="3"/>
      <c r="L30" s="3"/>
      <c r="M30" s="3"/>
      <c r="N30" s="3"/>
    </row>
    <row r="31" spans="1:14" customFormat="1" ht="41.85" customHeight="1" x14ac:dyDescent="0.2">
      <c r="A31" s="1">
        <v>7</v>
      </c>
      <c r="B31" s="119"/>
      <c r="C31" s="29" t="s">
        <v>38</v>
      </c>
      <c r="D31" s="79">
        <v>1</v>
      </c>
      <c r="E31" s="78"/>
      <c r="F31" s="78"/>
      <c r="G31" s="78"/>
      <c r="H31" s="86">
        <v>0</v>
      </c>
      <c r="I31" s="120">
        <f>H31/$H$29</f>
        <v>0</v>
      </c>
      <c r="J31" s="120"/>
      <c r="K31" s="3"/>
      <c r="L31" s="123" t="s">
        <v>39</v>
      </c>
      <c r="M31" s="123"/>
      <c r="N31" s="3"/>
    </row>
    <row r="32" spans="1:14" customFormat="1" ht="40.9" customHeight="1" x14ac:dyDescent="0.2">
      <c r="A32" s="1">
        <v>8</v>
      </c>
      <c r="B32" s="33"/>
      <c r="C32" s="29" t="s">
        <v>40</v>
      </c>
      <c r="D32" s="79"/>
      <c r="E32" s="78">
        <v>1</v>
      </c>
      <c r="F32" s="78"/>
      <c r="G32" s="78"/>
      <c r="H32" s="86">
        <v>0</v>
      </c>
      <c r="I32" s="34"/>
      <c r="J32" s="35"/>
      <c r="K32" s="3"/>
      <c r="L32" s="32"/>
      <c r="M32" s="32"/>
      <c r="N32" s="3"/>
    </row>
    <row r="33" spans="1:14" customFormat="1" ht="51.4" customHeight="1" x14ac:dyDescent="0.2">
      <c r="A33" s="1">
        <v>9</v>
      </c>
      <c r="B33" s="33"/>
      <c r="C33" s="29" t="s">
        <v>41</v>
      </c>
      <c r="D33" s="79"/>
      <c r="E33" s="78">
        <v>1</v>
      </c>
      <c r="F33" s="78"/>
      <c r="G33" s="78"/>
      <c r="H33" s="86">
        <v>0</v>
      </c>
      <c r="I33" s="34"/>
      <c r="J33" s="35"/>
      <c r="K33" s="3"/>
      <c r="L33" s="32"/>
      <c r="M33" s="32"/>
      <c r="N33" s="3"/>
    </row>
    <row r="34" spans="1:14" customFormat="1" ht="44.85" customHeight="1" x14ac:dyDescent="0.2">
      <c r="A34" s="1">
        <v>10</v>
      </c>
      <c r="B34" s="124" t="s">
        <v>42</v>
      </c>
      <c r="C34" s="29" t="s">
        <v>43</v>
      </c>
      <c r="D34" s="80">
        <v>1</v>
      </c>
      <c r="E34" s="81"/>
      <c r="F34" s="81"/>
      <c r="G34" s="81"/>
      <c r="H34" s="30">
        <v>2</v>
      </c>
      <c r="I34" s="120">
        <f>H34/$H$28</f>
        <v>0.22222222222222221</v>
      </c>
      <c r="J34" s="120"/>
      <c r="K34" s="3"/>
      <c r="L34" s="32" t="s">
        <v>44</v>
      </c>
      <c r="M34" s="32" t="s">
        <v>45</v>
      </c>
      <c r="N34" s="3"/>
    </row>
    <row r="35" spans="1:14" customFormat="1" ht="54.4" customHeight="1" x14ac:dyDescent="0.2">
      <c r="A35" s="1">
        <v>11</v>
      </c>
      <c r="B35" s="124"/>
      <c r="C35" s="29" t="s">
        <v>141</v>
      </c>
      <c r="D35" s="80">
        <v>1</v>
      </c>
      <c r="E35" s="81"/>
      <c r="F35" s="81"/>
      <c r="G35" s="81"/>
      <c r="H35" s="30">
        <v>5</v>
      </c>
      <c r="I35" s="120">
        <f>H35/$H$28</f>
        <v>0.55555555555555558</v>
      </c>
      <c r="J35" s="120"/>
      <c r="K35" s="3"/>
      <c r="L35" s="36" t="s">
        <v>46</v>
      </c>
      <c r="M35" s="36" t="s">
        <v>47</v>
      </c>
      <c r="N35" s="3"/>
    </row>
    <row r="36" spans="1:14" customFormat="1" ht="71.650000000000006" customHeight="1" x14ac:dyDescent="0.2">
      <c r="A36" s="1">
        <v>12</v>
      </c>
      <c r="B36" s="124"/>
      <c r="C36" s="29" t="s">
        <v>136</v>
      </c>
      <c r="D36" s="80"/>
      <c r="E36" s="81">
        <v>1</v>
      </c>
      <c r="F36" s="81"/>
      <c r="G36" s="81"/>
      <c r="H36" s="86">
        <v>0</v>
      </c>
      <c r="I36" s="120">
        <f>H36/$H$28</f>
        <v>0</v>
      </c>
      <c r="J36" s="120"/>
      <c r="K36" s="3"/>
      <c r="L36" s="36" t="s">
        <v>48</v>
      </c>
      <c r="M36" s="36" t="s">
        <v>49</v>
      </c>
      <c r="N36" s="3"/>
    </row>
    <row r="37" spans="1:14" customFormat="1" ht="72.400000000000006" customHeight="1" x14ac:dyDescent="0.2">
      <c r="A37" s="1">
        <v>13</v>
      </c>
      <c r="B37" s="124"/>
      <c r="C37" s="29" t="s">
        <v>50</v>
      </c>
      <c r="D37" s="82"/>
      <c r="E37" s="81">
        <v>1</v>
      </c>
      <c r="F37" s="81"/>
      <c r="G37" s="81"/>
      <c r="H37" s="86">
        <v>0</v>
      </c>
      <c r="I37" s="120">
        <f>H37/$H$28</f>
        <v>0</v>
      </c>
      <c r="J37" s="120"/>
      <c r="K37" s="3"/>
      <c r="L37" s="36" t="s">
        <v>51</v>
      </c>
      <c r="M37" s="36" t="s">
        <v>52</v>
      </c>
      <c r="N37" s="3"/>
    </row>
    <row r="38" spans="1:14" customFormat="1" ht="52.9" customHeight="1" x14ac:dyDescent="0.2">
      <c r="A38" s="1">
        <v>14</v>
      </c>
      <c r="B38" s="124"/>
      <c r="C38" s="37" t="s">
        <v>53</v>
      </c>
      <c r="D38" s="78"/>
      <c r="E38" s="78"/>
      <c r="F38" s="78">
        <v>1</v>
      </c>
      <c r="G38" s="78"/>
      <c r="H38" s="86">
        <v>0</v>
      </c>
      <c r="I38" s="125">
        <f>H38/$H$30</f>
        <v>0</v>
      </c>
      <c r="J38" s="125"/>
      <c r="K38" s="3"/>
      <c r="L38" s="36" t="s">
        <v>54</v>
      </c>
      <c r="M38" s="36" t="s">
        <v>55</v>
      </c>
      <c r="N38" s="3"/>
    </row>
    <row r="39" spans="1:14" customFormat="1" ht="84.95" customHeight="1" x14ac:dyDescent="0.2">
      <c r="A39" s="1">
        <v>15</v>
      </c>
      <c r="B39" s="124"/>
      <c r="C39" s="29" t="s">
        <v>56</v>
      </c>
      <c r="D39" s="83"/>
      <c r="E39" s="84">
        <v>1</v>
      </c>
      <c r="F39" s="83"/>
      <c r="G39" s="83"/>
      <c r="H39" s="85">
        <v>0</v>
      </c>
      <c r="I39" s="126" t="e">
        <f>H39/H38</f>
        <v>#DIV/0!</v>
      </c>
      <c r="J39" s="126"/>
      <c r="K39" s="3"/>
      <c r="L39" s="3"/>
      <c r="M39" s="3"/>
      <c r="N39" s="3"/>
    </row>
    <row r="40" spans="1:14" customFormat="1" ht="22.5" customHeight="1" x14ac:dyDescent="0.2">
      <c r="A40" s="19"/>
      <c r="B40" s="99" t="s">
        <v>57</v>
      </c>
      <c r="C40" s="99"/>
      <c r="D40" s="38">
        <f>SUM(D25:D39)</f>
        <v>6</v>
      </c>
      <c r="E40" s="38">
        <f>SUM(E25:E39)</f>
        <v>8</v>
      </c>
      <c r="F40" s="38">
        <f>SUM(F25:F39)</f>
        <v>1</v>
      </c>
      <c r="G40" s="38">
        <f>SUM(G25:G39)</f>
        <v>0</v>
      </c>
      <c r="H40" s="99">
        <f>+D40+E40+F40+G40</f>
        <v>15</v>
      </c>
      <c r="I40" s="99"/>
      <c r="J40" s="99"/>
      <c r="K40" s="39"/>
      <c r="L40" s="22"/>
      <c r="M40" s="22"/>
      <c r="N40" s="22"/>
    </row>
    <row r="41" spans="1:14" customFormat="1" ht="32.25" customHeight="1" x14ac:dyDescent="0.2">
      <c r="A41" s="1"/>
      <c r="B41" s="88" t="s">
        <v>142</v>
      </c>
      <c r="C41" s="121"/>
      <c r="D41" s="121"/>
      <c r="E41" s="121"/>
      <c r="F41" s="121"/>
      <c r="G41" s="121"/>
      <c r="H41" s="121"/>
      <c r="I41" s="121"/>
      <c r="J41" s="122"/>
      <c r="K41" s="118"/>
      <c r="L41" s="118"/>
      <c r="M41" s="118"/>
      <c r="N41" s="118"/>
    </row>
    <row r="42" spans="1:14" customFormat="1" ht="22.5" customHeight="1" x14ac:dyDescent="0.2">
      <c r="A42" s="1"/>
      <c r="B42" s="97" t="s">
        <v>58</v>
      </c>
      <c r="C42" s="97"/>
      <c r="D42" s="97"/>
      <c r="E42" s="97"/>
      <c r="F42" s="97"/>
      <c r="G42" s="97"/>
      <c r="H42" s="97"/>
      <c r="I42" s="23">
        <v>0.05</v>
      </c>
      <c r="J42" s="24">
        <f>(D49+F49)*I42/H49</f>
        <v>0.05</v>
      </c>
      <c r="K42" s="118"/>
      <c r="L42" s="118"/>
      <c r="M42" s="118"/>
      <c r="N42" s="118"/>
    </row>
    <row r="43" spans="1:14" customFormat="1" ht="22.5" customHeight="1" x14ac:dyDescent="0.2">
      <c r="A43" s="1"/>
      <c r="B43" s="41"/>
      <c r="C43" s="15"/>
      <c r="D43" s="16" t="s">
        <v>17</v>
      </c>
      <c r="E43" s="16" t="s">
        <v>18</v>
      </c>
      <c r="F43" s="16" t="s">
        <v>19</v>
      </c>
      <c r="G43" s="16" t="s">
        <v>20</v>
      </c>
      <c r="H43" s="98" t="s">
        <v>21</v>
      </c>
      <c r="I43" s="98"/>
      <c r="J43" s="98"/>
      <c r="K43" s="3"/>
      <c r="L43" s="3"/>
      <c r="M43" s="3"/>
      <c r="N43" s="3"/>
    </row>
    <row r="44" spans="1:14" customFormat="1" ht="64.900000000000006" customHeight="1" x14ac:dyDescent="0.2">
      <c r="A44" s="1">
        <v>1</v>
      </c>
      <c r="B44" s="41"/>
      <c r="C44" s="29" t="s">
        <v>59</v>
      </c>
      <c r="D44" s="18">
        <v>1</v>
      </c>
      <c r="E44" s="18"/>
      <c r="F44" s="18"/>
      <c r="G44" s="18"/>
      <c r="H44" s="93" t="s">
        <v>103</v>
      </c>
      <c r="I44" s="93"/>
      <c r="J44" s="93"/>
      <c r="K44" s="118"/>
      <c r="L44" s="118"/>
      <c r="M44" s="118"/>
      <c r="N44" s="118"/>
    </row>
    <row r="45" spans="1:14" customFormat="1" ht="56.65" customHeight="1" x14ac:dyDescent="0.2">
      <c r="A45" s="1">
        <v>2</v>
      </c>
      <c r="B45" s="42"/>
      <c r="C45" s="29" t="s">
        <v>60</v>
      </c>
      <c r="D45" s="18">
        <v>1</v>
      </c>
      <c r="E45" s="18"/>
      <c r="F45" s="18"/>
      <c r="G45" s="18"/>
      <c r="H45" s="93" t="s">
        <v>103</v>
      </c>
      <c r="I45" s="93"/>
      <c r="J45" s="93"/>
      <c r="K45" s="43"/>
      <c r="L45" s="3"/>
      <c r="M45" s="3"/>
      <c r="N45" s="3"/>
    </row>
    <row r="46" spans="1:14" customFormat="1" ht="73.900000000000006" customHeight="1" x14ac:dyDescent="0.2">
      <c r="A46" s="1">
        <v>3</v>
      </c>
      <c r="B46" s="44"/>
      <c r="C46" s="45" t="s">
        <v>143</v>
      </c>
      <c r="D46" s="18">
        <v>1</v>
      </c>
      <c r="E46" s="18"/>
      <c r="F46" s="18"/>
      <c r="G46" s="18"/>
      <c r="H46" s="93" t="s">
        <v>104</v>
      </c>
      <c r="I46" s="93"/>
      <c r="J46" s="93"/>
      <c r="K46" s="43"/>
      <c r="L46" s="3"/>
      <c r="M46" s="3"/>
      <c r="N46" s="3"/>
    </row>
    <row r="47" spans="1:14" customFormat="1" ht="96.95" customHeight="1" x14ac:dyDescent="0.2">
      <c r="A47" s="1">
        <v>4</v>
      </c>
      <c r="B47" s="44"/>
      <c r="C47" s="29" t="s">
        <v>61</v>
      </c>
      <c r="D47" s="18">
        <v>1</v>
      </c>
      <c r="E47" s="18"/>
      <c r="F47" s="18"/>
      <c r="G47" s="18"/>
      <c r="H47" s="93" t="s">
        <v>105</v>
      </c>
      <c r="I47" s="93"/>
      <c r="J47" s="93"/>
      <c r="K47" s="43"/>
      <c r="L47" s="3"/>
      <c r="M47" s="3"/>
      <c r="N47" s="3"/>
    </row>
    <row r="48" spans="1:14" customFormat="1" ht="100.7" customHeight="1" x14ac:dyDescent="0.2">
      <c r="A48" s="1">
        <v>5</v>
      </c>
      <c r="B48" s="44"/>
      <c r="C48" s="29" t="s">
        <v>62</v>
      </c>
      <c r="D48" s="18">
        <v>1</v>
      </c>
      <c r="E48" s="18"/>
      <c r="F48" s="18"/>
      <c r="G48" s="18"/>
      <c r="H48" s="93" t="s">
        <v>105</v>
      </c>
      <c r="I48" s="93"/>
      <c r="J48" s="93"/>
      <c r="K48" s="43"/>
      <c r="L48" s="3"/>
      <c r="M48" s="3"/>
      <c r="N48" s="3"/>
    </row>
    <row r="49" spans="1:14" customFormat="1" ht="22.5" customHeight="1" x14ac:dyDescent="0.2">
      <c r="A49" s="19"/>
      <c r="B49" s="106" t="s">
        <v>63</v>
      </c>
      <c r="C49" s="106"/>
      <c r="D49" s="46">
        <f>SUM(D44:D48)</f>
        <v>5</v>
      </c>
      <c r="E49" s="46">
        <f>SUM(E44:E48)</f>
        <v>0</v>
      </c>
      <c r="F49" s="46">
        <f>SUM(F44:F48)</f>
        <v>0</v>
      </c>
      <c r="G49" s="46">
        <f>SUM(G44:G48)</f>
        <v>0</v>
      </c>
      <c r="H49" s="117">
        <f>SUM(D49:G49)</f>
        <v>5</v>
      </c>
      <c r="I49" s="117"/>
      <c r="J49" s="117"/>
      <c r="K49" s="118"/>
      <c r="L49" s="118"/>
      <c r="M49" s="118"/>
      <c r="N49" s="118"/>
    </row>
    <row r="50" spans="1:14" customFormat="1" ht="54.75" customHeight="1" x14ac:dyDescent="0.2">
      <c r="A50" s="1"/>
      <c r="B50" s="96" t="s">
        <v>102</v>
      </c>
      <c r="C50" s="96"/>
      <c r="D50" s="96"/>
      <c r="E50" s="96"/>
      <c r="F50" s="96"/>
      <c r="G50" s="96"/>
      <c r="H50" s="96"/>
      <c r="I50" s="96"/>
      <c r="J50" s="96"/>
      <c r="K50" s="118"/>
      <c r="L50" s="118"/>
      <c r="M50" s="118"/>
      <c r="N50" s="3"/>
    </row>
    <row r="51" spans="1:14" customFormat="1" ht="22.5" customHeight="1" x14ac:dyDescent="0.2">
      <c r="A51" s="1"/>
      <c r="B51" s="15" t="s">
        <v>64</v>
      </c>
      <c r="C51" s="47"/>
      <c r="D51" s="48"/>
      <c r="E51" s="48"/>
      <c r="F51" s="48"/>
      <c r="G51" s="48"/>
      <c r="H51" s="114">
        <v>0.05</v>
      </c>
      <c r="I51" s="114"/>
      <c r="J51" s="49">
        <f>+(D56+F56)*H51/H56</f>
        <v>2.5000000000000001E-2</v>
      </c>
      <c r="K51" s="50"/>
      <c r="L51" s="51"/>
      <c r="M51" s="51"/>
      <c r="N51" s="3"/>
    </row>
    <row r="52" spans="1:14" customFormat="1" ht="22.5" customHeight="1" x14ac:dyDescent="0.25">
      <c r="A52" s="1"/>
      <c r="B52" s="4"/>
      <c r="C52" s="4"/>
      <c r="D52" s="52" t="s">
        <v>17</v>
      </c>
      <c r="E52" s="52" t="s">
        <v>18</v>
      </c>
      <c r="F52" s="52" t="s">
        <v>19</v>
      </c>
      <c r="G52" s="52" t="s">
        <v>20</v>
      </c>
      <c r="H52" s="98" t="s">
        <v>21</v>
      </c>
      <c r="I52" s="98"/>
      <c r="J52" s="98"/>
      <c r="K52" s="43"/>
      <c r="L52" s="3"/>
      <c r="M52" s="3"/>
      <c r="N52" s="3"/>
    </row>
    <row r="53" spans="1:14" s="57" customFormat="1" ht="107.45" customHeight="1" x14ac:dyDescent="0.25">
      <c r="A53" s="53">
        <v>1</v>
      </c>
      <c r="B53" s="115" t="s">
        <v>65</v>
      </c>
      <c r="C53" s="115"/>
      <c r="D53" s="54">
        <v>1</v>
      </c>
      <c r="E53" s="54"/>
      <c r="F53" s="54"/>
      <c r="G53" s="54"/>
      <c r="H53" s="93" t="s">
        <v>106</v>
      </c>
      <c r="I53" s="93"/>
      <c r="J53" s="93"/>
      <c r="K53" s="55"/>
      <c r="L53" s="56"/>
      <c r="M53" s="56"/>
      <c r="N53" s="56"/>
    </row>
    <row r="54" spans="1:14" s="57" customFormat="1" ht="46.9" customHeight="1" x14ac:dyDescent="0.25">
      <c r="A54" s="53">
        <v>2</v>
      </c>
      <c r="B54" s="116" t="s">
        <v>144</v>
      </c>
      <c r="C54" s="116"/>
      <c r="D54" s="54"/>
      <c r="E54" s="54">
        <v>1</v>
      </c>
      <c r="F54" s="54"/>
      <c r="G54" s="54"/>
      <c r="H54" s="93"/>
      <c r="I54" s="93"/>
      <c r="J54" s="93"/>
      <c r="K54" s="55"/>
      <c r="L54" s="56"/>
      <c r="M54" s="56"/>
      <c r="N54" s="56"/>
    </row>
    <row r="55" spans="1:14" customFormat="1" ht="22.5" customHeight="1" x14ac:dyDescent="0.2">
      <c r="A55" s="1"/>
      <c r="B55" s="109" t="s">
        <v>66</v>
      </c>
      <c r="C55" s="109"/>
      <c r="D55" s="52" t="s">
        <v>17</v>
      </c>
      <c r="E55" s="52" t="s">
        <v>18</v>
      </c>
      <c r="F55" s="52" t="s">
        <v>19</v>
      </c>
      <c r="G55" s="52" t="s">
        <v>20</v>
      </c>
      <c r="H55" s="58"/>
      <c r="I55" s="59"/>
      <c r="J55" s="60"/>
      <c r="K55" s="3"/>
      <c r="L55" s="3"/>
      <c r="M55" s="3"/>
      <c r="N55" s="3"/>
    </row>
    <row r="56" spans="1:14" customFormat="1" ht="22.5" customHeight="1" x14ac:dyDescent="0.2">
      <c r="A56" s="61"/>
      <c r="B56" s="109"/>
      <c r="C56" s="109"/>
      <c r="D56" s="77">
        <f>+D54+D53</f>
        <v>1</v>
      </c>
      <c r="E56" s="77">
        <f t="shared" ref="E56:G56" si="0">+E54+E53</f>
        <v>1</v>
      </c>
      <c r="F56" s="77">
        <f t="shared" si="0"/>
        <v>0</v>
      </c>
      <c r="G56" s="77">
        <f t="shared" si="0"/>
        <v>0</v>
      </c>
      <c r="H56" s="110">
        <f>+D56+E56+F56+G56</f>
        <v>2</v>
      </c>
      <c r="I56" s="111"/>
      <c r="J56" s="112"/>
      <c r="K56" s="62"/>
      <c r="L56" s="62"/>
      <c r="M56" s="62"/>
      <c r="N56" s="62"/>
    </row>
    <row r="57" spans="1:14" customFormat="1" ht="39" customHeight="1" x14ac:dyDescent="0.2">
      <c r="A57" s="1"/>
      <c r="B57" s="96" t="s">
        <v>137</v>
      </c>
      <c r="C57" s="96"/>
      <c r="D57" s="96"/>
      <c r="E57" s="96"/>
      <c r="F57" s="96"/>
      <c r="G57" s="96"/>
      <c r="H57" s="96"/>
      <c r="I57" s="96"/>
      <c r="J57" s="96"/>
      <c r="K57" s="3"/>
      <c r="L57" s="3"/>
      <c r="M57" s="3"/>
      <c r="N57" s="3"/>
    </row>
    <row r="58" spans="1:14" customFormat="1" ht="22.5" customHeight="1" x14ac:dyDescent="0.2">
      <c r="A58" s="1"/>
      <c r="B58" s="97" t="s">
        <v>67</v>
      </c>
      <c r="C58" s="97"/>
      <c r="D58" s="97"/>
      <c r="E58" s="97"/>
      <c r="F58" s="97"/>
      <c r="G58" s="97"/>
      <c r="H58" s="97"/>
      <c r="I58" s="23">
        <v>0.05</v>
      </c>
      <c r="J58" s="24">
        <f>(D61+F61)*I58/H61</f>
        <v>0.05</v>
      </c>
      <c r="K58" s="3"/>
      <c r="L58" s="3"/>
      <c r="M58" s="3"/>
      <c r="N58" s="3"/>
    </row>
    <row r="59" spans="1:14" customFormat="1" ht="22.5" customHeight="1" x14ac:dyDescent="0.2">
      <c r="A59" s="1"/>
      <c r="B59" s="52"/>
      <c r="C59" s="40" t="s">
        <v>30</v>
      </c>
      <c r="D59" s="40" t="s">
        <v>17</v>
      </c>
      <c r="E59" s="40" t="s">
        <v>18</v>
      </c>
      <c r="F59" s="40" t="s">
        <v>19</v>
      </c>
      <c r="G59" s="40" t="s">
        <v>20</v>
      </c>
      <c r="H59" s="98" t="s">
        <v>21</v>
      </c>
      <c r="I59" s="98"/>
      <c r="J59" s="98"/>
      <c r="K59" s="3"/>
      <c r="L59" s="3"/>
      <c r="M59" s="3"/>
      <c r="N59" s="3"/>
    </row>
    <row r="60" spans="1:14" customFormat="1" ht="79.5" customHeight="1" x14ac:dyDescent="0.2">
      <c r="A60" s="1">
        <v>1</v>
      </c>
      <c r="B60" s="41"/>
      <c r="C60" s="27" t="s">
        <v>145</v>
      </c>
      <c r="D60" s="18">
        <v>1</v>
      </c>
      <c r="E60" s="18"/>
      <c r="F60" s="18"/>
      <c r="G60" s="18"/>
      <c r="H60" s="113" t="s">
        <v>107</v>
      </c>
      <c r="I60" s="113"/>
      <c r="J60" s="113"/>
      <c r="K60" s="3"/>
      <c r="L60" s="3"/>
      <c r="M60" s="3"/>
      <c r="N60" s="3"/>
    </row>
    <row r="61" spans="1:14" customFormat="1" ht="22.5" customHeight="1" x14ac:dyDescent="0.2">
      <c r="A61" s="19"/>
      <c r="B61" s="106" t="s">
        <v>68</v>
      </c>
      <c r="C61" s="106"/>
      <c r="D61" s="21">
        <f>SUM(D60:D60)</f>
        <v>1</v>
      </c>
      <c r="E61" s="21">
        <f>SUM(E60:E60)</f>
        <v>0</v>
      </c>
      <c r="F61" s="21">
        <f>SUM(F60:F60)</f>
        <v>0</v>
      </c>
      <c r="G61" s="21">
        <f>SUM(G60:G60)</f>
        <v>0</v>
      </c>
      <c r="H61" s="95">
        <f>+D61+E61+F61+G61</f>
        <v>1</v>
      </c>
      <c r="I61" s="95"/>
      <c r="J61" s="95"/>
      <c r="K61" s="22"/>
      <c r="L61" s="22"/>
      <c r="M61" s="22"/>
      <c r="N61" s="22"/>
    </row>
    <row r="62" spans="1:14" customFormat="1" ht="22.5" customHeight="1" x14ac:dyDescent="0.2">
      <c r="A62" s="1"/>
      <c r="B62" s="88" t="s">
        <v>108</v>
      </c>
      <c r="C62" s="89"/>
      <c r="D62" s="89"/>
      <c r="E62" s="89"/>
      <c r="F62" s="89"/>
      <c r="G62" s="89"/>
      <c r="H62" s="89"/>
      <c r="I62" s="89"/>
      <c r="J62" s="90"/>
      <c r="K62" s="3"/>
      <c r="L62" s="3"/>
      <c r="M62" s="3"/>
      <c r="N62" s="3"/>
    </row>
    <row r="63" spans="1:14" customFormat="1" ht="22.5" customHeight="1" x14ac:dyDescent="0.2">
      <c r="A63" s="1"/>
      <c r="B63" s="107" t="s">
        <v>69</v>
      </c>
      <c r="C63" s="107"/>
      <c r="D63" s="107"/>
      <c r="E63" s="107"/>
      <c r="F63" s="107"/>
      <c r="G63" s="107"/>
      <c r="H63" s="107"/>
      <c r="I63" s="63">
        <v>0.05</v>
      </c>
      <c r="J63" s="63">
        <f>(D66+F66)*I63/H66</f>
        <v>0.05</v>
      </c>
      <c r="K63" s="3"/>
      <c r="L63" s="3"/>
      <c r="M63" s="3"/>
      <c r="N63" s="3"/>
    </row>
    <row r="64" spans="1:14" customFormat="1" ht="22.5" customHeight="1" x14ac:dyDescent="0.2">
      <c r="A64" s="1"/>
      <c r="B64" s="108"/>
      <c r="C64" s="11"/>
      <c r="D64" s="25" t="s">
        <v>17</v>
      </c>
      <c r="E64" s="25" t="s">
        <v>18</v>
      </c>
      <c r="F64" s="25" t="s">
        <v>19</v>
      </c>
      <c r="G64" s="25" t="s">
        <v>20</v>
      </c>
      <c r="H64" s="98" t="s">
        <v>21</v>
      </c>
      <c r="I64" s="98"/>
      <c r="J64" s="98"/>
      <c r="K64" s="3"/>
      <c r="L64" s="3"/>
      <c r="M64" s="3"/>
      <c r="N64" s="3"/>
    </row>
    <row r="65" spans="1:14" customFormat="1" ht="69.400000000000006" customHeight="1" x14ac:dyDescent="0.2">
      <c r="A65" s="1">
        <v>1</v>
      </c>
      <c r="B65" s="108"/>
      <c r="C65" s="37" t="s">
        <v>70</v>
      </c>
      <c r="D65" s="64">
        <v>1</v>
      </c>
      <c r="E65" s="64"/>
      <c r="F65" s="64"/>
      <c r="G65" s="64"/>
      <c r="H65" s="93" t="s">
        <v>109</v>
      </c>
      <c r="I65" s="93"/>
      <c r="J65" s="93"/>
      <c r="K65" s="3"/>
      <c r="L65" s="3"/>
      <c r="M65" s="3"/>
      <c r="N65" s="3"/>
    </row>
    <row r="66" spans="1:14" customFormat="1" ht="22.5" customHeight="1" x14ac:dyDescent="0.2">
      <c r="A66" s="19"/>
      <c r="B66" s="99" t="s">
        <v>71</v>
      </c>
      <c r="C66" s="99"/>
      <c r="D66" s="65">
        <f>SUM(D65:D65)</f>
        <v>1</v>
      </c>
      <c r="E66" s="65">
        <f>SUM(E65:E65)</f>
        <v>0</v>
      </c>
      <c r="F66" s="65">
        <f>SUM(F65:F65)</f>
        <v>0</v>
      </c>
      <c r="G66" s="65">
        <f>SUM(G65:G65)</f>
        <v>0</v>
      </c>
      <c r="H66" s="103">
        <f>+D66+E66+F66+G66</f>
        <v>1</v>
      </c>
      <c r="I66" s="103"/>
      <c r="J66" s="103"/>
      <c r="K66" s="22"/>
      <c r="L66" s="22"/>
      <c r="M66" s="22"/>
      <c r="N66" s="22"/>
    </row>
    <row r="67" spans="1:14" customFormat="1" ht="36" customHeight="1" x14ac:dyDescent="0.2">
      <c r="A67" s="1"/>
      <c r="B67" s="96" t="s">
        <v>110</v>
      </c>
      <c r="C67" s="104"/>
      <c r="D67" s="104"/>
      <c r="E67" s="104"/>
      <c r="F67" s="104"/>
      <c r="G67" s="104"/>
      <c r="H67" s="104"/>
      <c r="I67" s="104"/>
      <c r="J67" s="104"/>
      <c r="K67" s="3"/>
      <c r="L67" s="3"/>
      <c r="M67" s="3"/>
      <c r="N67" s="3"/>
    </row>
    <row r="68" spans="1:14" customFormat="1" ht="22.5" customHeight="1" x14ac:dyDescent="0.2">
      <c r="A68" s="1"/>
      <c r="B68" s="105" t="s">
        <v>72</v>
      </c>
      <c r="C68" s="105"/>
      <c r="D68" s="105"/>
      <c r="E68" s="105"/>
      <c r="F68" s="105"/>
      <c r="G68" s="105"/>
      <c r="H68" s="105"/>
      <c r="I68" s="63">
        <v>0.1</v>
      </c>
      <c r="J68" s="63">
        <f>(D73+F73)*I68/H73</f>
        <v>0.10000000000000002</v>
      </c>
      <c r="K68" s="3"/>
      <c r="L68" s="3"/>
      <c r="M68" s="3"/>
      <c r="N68" s="3"/>
    </row>
    <row r="69" spans="1:14" customFormat="1" ht="22.5" customHeight="1" x14ac:dyDescent="0.2">
      <c r="A69" s="1"/>
      <c r="B69" s="66"/>
      <c r="C69" s="11"/>
      <c r="D69" s="25" t="s">
        <v>17</v>
      </c>
      <c r="E69" s="25" t="s">
        <v>18</v>
      </c>
      <c r="F69" s="25" t="s">
        <v>19</v>
      </c>
      <c r="G69" s="25" t="s">
        <v>20</v>
      </c>
      <c r="H69" s="98" t="s">
        <v>21</v>
      </c>
      <c r="I69" s="98"/>
      <c r="J69" s="98"/>
      <c r="K69" s="3"/>
      <c r="L69" s="3"/>
      <c r="M69" s="3"/>
      <c r="N69" s="3"/>
    </row>
    <row r="70" spans="1:14" customFormat="1" ht="32.1" customHeight="1" x14ac:dyDescent="0.2">
      <c r="A70" s="1">
        <v>1</v>
      </c>
      <c r="B70" s="66"/>
      <c r="C70" s="17" t="s">
        <v>73</v>
      </c>
      <c r="D70" s="18">
        <v>1</v>
      </c>
      <c r="E70" s="18"/>
      <c r="F70" s="18"/>
      <c r="G70" s="18"/>
      <c r="H70" s="100" t="s">
        <v>112</v>
      </c>
      <c r="I70" s="100"/>
      <c r="J70" s="100"/>
      <c r="K70" s="3"/>
      <c r="L70" s="3"/>
      <c r="M70" s="3"/>
      <c r="N70" s="3"/>
    </row>
    <row r="71" spans="1:14" customFormat="1" ht="65.650000000000006" customHeight="1" x14ac:dyDescent="0.2">
      <c r="A71" s="1">
        <v>2</v>
      </c>
      <c r="B71" s="66"/>
      <c r="C71" s="17" t="s">
        <v>146</v>
      </c>
      <c r="D71" s="18">
        <v>1</v>
      </c>
      <c r="E71" s="18"/>
      <c r="F71" s="18"/>
      <c r="G71" s="18"/>
      <c r="H71" s="100" t="s">
        <v>113</v>
      </c>
      <c r="I71" s="100"/>
      <c r="J71" s="100"/>
      <c r="K71" s="3"/>
      <c r="L71" s="3"/>
      <c r="M71" s="3"/>
      <c r="N71" s="3"/>
    </row>
    <row r="72" spans="1:14" customFormat="1" ht="63" customHeight="1" x14ac:dyDescent="0.2">
      <c r="A72" s="1">
        <v>3</v>
      </c>
      <c r="B72" s="66"/>
      <c r="C72" s="37" t="s">
        <v>74</v>
      </c>
      <c r="D72" s="18">
        <v>1</v>
      </c>
      <c r="E72" s="18"/>
      <c r="F72" s="18"/>
      <c r="G72" s="18"/>
      <c r="H72" s="101" t="s">
        <v>114</v>
      </c>
      <c r="I72" s="102"/>
      <c r="J72" s="102"/>
      <c r="K72" s="3"/>
      <c r="L72" s="3"/>
      <c r="M72" s="3"/>
      <c r="N72" s="3"/>
    </row>
    <row r="73" spans="1:14" customFormat="1" ht="22.5" customHeight="1" x14ac:dyDescent="0.2">
      <c r="A73" s="19"/>
      <c r="B73" s="99" t="s">
        <v>75</v>
      </c>
      <c r="C73" s="99"/>
      <c r="D73" s="21">
        <f>SUM(D70:D72)</f>
        <v>3</v>
      </c>
      <c r="E73" s="21">
        <f>SUM(E70:E72)</f>
        <v>0</v>
      </c>
      <c r="F73" s="21">
        <f>SUM(F70:F72)</f>
        <v>0</v>
      </c>
      <c r="G73" s="21">
        <f>SUM(G70:G72)</f>
        <v>0</v>
      </c>
      <c r="H73" s="95">
        <f>+D73+E73+F73+G73</f>
        <v>3</v>
      </c>
      <c r="I73" s="95"/>
      <c r="J73" s="95"/>
      <c r="K73" s="22"/>
      <c r="L73" s="22"/>
      <c r="M73" s="22"/>
      <c r="N73" s="22"/>
    </row>
    <row r="74" spans="1:14" customFormat="1" ht="22.5" customHeight="1" x14ac:dyDescent="0.2">
      <c r="A74" s="1"/>
      <c r="B74" s="96" t="s">
        <v>111</v>
      </c>
      <c r="C74" s="96"/>
      <c r="D74" s="96"/>
      <c r="E74" s="96"/>
      <c r="F74" s="96"/>
      <c r="G74" s="96"/>
      <c r="H74" s="96"/>
      <c r="I74" s="96"/>
      <c r="J74" s="96"/>
      <c r="K74" s="3"/>
      <c r="L74" s="3"/>
      <c r="M74" s="3"/>
      <c r="N74" s="3"/>
    </row>
    <row r="75" spans="1:14" customFormat="1" ht="22.5" customHeight="1" x14ac:dyDescent="0.2">
      <c r="A75" s="1"/>
      <c r="B75" s="97" t="s">
        <v>76</v>
      </c>
      <c r="C75" s="97"/>
      <c r="D75" s="97"/>
      <c r="E75" s="97"/>
      <c r="F75" s="97"/>
      <c r="G75" s="97"/>
      <c r="H75" s="97"/>
      <c r="I75" s="23">
        <v>0.1</v>
      </c>
      <c r="J75" s="24">
        <f>(D81+F81)*I75/H81</f>
        <v>0.1</v>
      </c>
      <c r="K75" s="3"/>
      <c r="L75" s="3"/>
      <c r="M75" s="3"/>
      <c r="N75" s="3"/>
    </row>
    <row r="76" spans="1:14" customFormat="1" ht="22.5" customHeight="1" x14ac:dyDescent="0.2">
      <c r="A76" s="1"/>
      <c r="B76" s="41"/>
      <c r="C76" s="15"/>
      <c r="D76" s="16" t="s">
        <v>17</v>
      </c>
      <c r="E76" s="16" t="s">
        <v>18</v>
      </c>
      <c r="F76" s="16" t="s">
        <v>19</v>
      </c>
      <c r="G76" s="16" t="s">
        <v>20</v>
      </c>
      <c r="H76" s="98" t="s">
        <v>21</v>
      </c>
      <c r="I76" s="98"/>
      <c r="J76" s="98"/>
      <c r="K76" s="3"/>
      <c r="L76" s="3"/>
      <c r="M76" s="3"/>
      <c r="N76" s="3"/>
    </row>
    <row r="77" spans="1:14" customFormat="1" ht="69.400000000000006" customHeight="1" x14ac:dyDescent="0.2">
      <c r="A77" s="1">
        <v>1</v>
      </c>
      <c r="B77" s="41"/>
      <c r="C77" s="26" t="s">
        <v>77</v>
      </c>
      <c r="D77" s="18">
        <v>1</v>
      </c>
      <c r="E77" s="18"/>
      <c r="F77" s="18"/>
      <c r="G77" s="18"/>
      <c r="H77" s="93" t="s">
        <v>115</v>
      </c>
      <c r="I77" s="93"/>
      <c r="J77" s="93"/>
      <c r="K77" s="3"/>
      <c r="L77" s="3"/>
      <c r="M77" s="3"/>
      <c r="N77" s="3"/>
    </row>
    <row r="78" spans="1:14" customFormat="1" ht="53.65" customHeight="1" x14ac:dyDescent="0.2">
      <c r="A78" s="1">
        <v>2</v>
      </c>
      <c r="B78" s="41"/>
      <c r="C78" s="26" t="s">
        <v>147</v>
      </c>
      <c r="D78" s="18">
        <v>1</v>
      </c>
      <c r="E78" s="18"/>
      <c r="F78" s="18"/>
      <c r="G78" s="18"/>
      <c r="H78" s="93" t="s">
        <v>117</v>
      </c>
      <c r="I78" s="93"/>
      <c r="J78" s="93"/>
      <c r="K78" s="3"/>
      <c r="L78" s="3"/>
      <c r="M78" s="3"/>
      <c r="N78" s="3"/>
    </row>
    <row r="79" spans="1:14" customFormat="1" ht="59.65" customHeight="1" x14ac:dyDescent="0.2">
      <c r="A79" s="1">
        <v>3</v>
      </c>
      <c r="B79" s="41"/>
      <c r="C79" s="26" t="s">
        <v>148</v>
      </c>
      <c r="D79" s="18">
        <v>1</v>
      </c>
      <c r="E79" s="18"/>
      <c r="F79" s="18"/>
      <c r="G79" s="18"/>
      <c r="H79" s="93" t="s">
        <v>118</v>
      </c>
      <c r="I79" s="93"/>
      <c r="J79" s="93"/>
      <c r="K79" s="3"/>
      <c r="L79" s="3"/>
      <c r="M79" s="3"/>
      <c r="N79" s="3"/>
    </row>
    <row r="80" spans="1:14" customFormat="1" ht="48.6" customHeight="1" x14ac:dyDescent="0.2">
      <c r="A80" s="1">
        <v>4</v>
      </c>
      <c r="B80" s="41"/>
      <c r="C80" s="26" t="s">
        <v>78</v>
      </c>
      <c r="D80" s="18">
        <v>1</v>
      </c>
      <c r="E80" s="18"/>
      <c r="F80" s="18"/>
      <c r="G80" s="18"/>
      <c r="H80" s="93" t="s">
        <v>119</v>
      </c>
      <c r="I80" s="93"/>
      <c r="J80" s="93"/>
      <c r="K80" s="67"/>
      <c r="L80" s="3"/>
      <c r="M80" s="3"/>
      <c r="N80" s="3"/>
    </row>
    <row r="81" spans="1:14" customFormat="1" ht="22.5" customHeight="1" x14ac:dyDescent="0.2">
      <c r="A81" s="19"/>
      <c r="B81" s="99" t="s">
        <v>79</v>
      </c>
      <c r="C81" s="99"/>
      <c r="D81" s="21">
        <f>SUM(D77:D80)</f>
        <v>4</v>
      </c>
      <c r="E81" s="21">
        <f>SUM(E77:E80)</f>
        <v>0</v>
      </c>
      <c r="F81" s="21">
        <f>SUM(F77:F80)</f>
        <v>0</v>
      </c>
      <c r="G81" s="21">
        <f>SUM(G77:G80)</f>
        <v>0</v>
      </c>
      <c r="H81" s="95">
        <f>+D81+E81+F81+G81</f>
        <v>4</v>
      </c>
      <c r="I81" s="95"/>
      <c r="J81" s="95"/>
      <c r="K81" s="22"/>
      <c r="L81" s="22"/>
      <c r="M81" s="22"/>
      <c r="N81" s="22"/>
    </row>
    <row r="82" spans="1:14" customFormat="1" ht="36" customHeight="1" x14ac:dyDescent="0.2">
      <c r="A82" s="1"/>
      <c r="B82" s="96" t="s">
        <v>116</v>
      </c>
      <c r="C82" s="96"/>
      <c r="D82" s="96"/>
      <c r="E82" s="96"/>
      <c r="F82" s="96"/>
      <c r="G82" s="96"/>
      <c r="H82" s="96"/>
      <c r="I82" s="96"/>
      <c r="J82" s="96"/>
      <c r="K82" s="3"/>
      <c r="L82" s="3"/>
      <c r="M82" s="3"/>
      <c r="N82" s="3"/>
    </row>
    <row r="83" spans="1:14" customFormat="1" ht="22.5" customHeight="1" x14ac:dyDescent="0.2">
      <c r="A83" s="1"/>
      <c r="B83" s="97" t="s">
        <v>80</v>
      </c>
      <c r="C83" s="97"/>
      <c r="D83" s="97"/>
      <c r="E83" s="97"/>
      <c r="F83" s="97"/>
      <c r="G83" s="97"/>
      <c r="H83" s="97"/>
      <c r="I83" s="23">
        <v>0.2</v>
      </c>
      <c r="J83" s="24">
        <f>(D92+F92)*I83/H92</f>
        <v>0.1142857142857143</v>
      </c>
      <c r="K83" s="56"/>
      <c r="L83" s="3"/>
      <c r="M83" s="3"/>
      <c r="N83" s="3"/>
    </row>
    <row r="84" spans="1:14" customFormat="1" ht="22.5" customHeight="1" x14ac:dyDescent="0.2">
      <c r="A84" s="1"/>
      <c r="B84" s="41"/>
      <c r="C84" s="15"/>
      <c r="D84" s="16" t="s">
        <v>17</v>
      </c>
      <c r="E84" s="16" t="s">
        <v>18</v>
      </c>
      <c r="F84" s="16" t="s">
        <v>19</v>
      </c>
      <c r="G84" s="16" t="s">
        <v>20</v>
      </c>
      <c r="H84" s="98" t="s">
        <v>81</v>
      </c>
      <c r="I84" s="98"/>
      <c r="J84" s="98"/>
      <c r="K84" s="3"/>
      <c r="L84" s="3"/>
      <c r="M84" s="3"/>
      <c r="N84" s="3"/>
    </row>
    <row r="85" spans="1:14" customFormat="1" ht="90.95" customHeight="1" x14ac:dyDescent="0.2">
      <c r="A85" s="1">
        <v>1</v>
      </c>
      <c r="B85" s="41"/>
      <c r="C85" s="29" t="s">
        <v>149</v>
      </c>
      <c r="D85" s="68"/>
      <c r="E85" s="68">
        <v>1</v>
      </c>
      <c r="F85" s="68"/>
      <c r="G85" s="68"/>
      <c r="H85" s="93" t="s">
        <v>120</v>
      </c>
      <c r="I85" s="93"/>
      <c r="J85" s="93"/>
      <c r="K85" s="3"/>
      <c r="L85" s="3"/>
      <c r="M85" s="3"/>
      <c r="N85" s="3"/>
    </row>
    <row r="86" spans="1:14" customFormat="1" ht="143.25" customHeight="1" x14ac:dyDescent="0.2">
      <c r="A86" s="1">
        <v>2</v>
      </c>
      <c r="B86" s="41"/>
      <c r="C86" s="29" t="s">
        <v>82</v>
      </c>
      <c r="D86" s="68"/>
      <c r="E86" s="68">
        <v>1</v>
      </c>
      <c r="F86" s="68"/>
      <c r="G86" s="68"/>
      <c r="H86" s="93" t="s">
        <v>120</v>
      </c>
      <c r="I86" s="93"/>
      <c r="J86" s="93"/>
      <c r="K86" s="3"/>
      <c r="L86" s="3"/>
      <c r="M86" s="3"/>
      <c r="N86" s="3"/>
    </row>
    <row r="87" spans="1:14" customFormat="1" ht="104.45" customHeight="1" x14ac:dyDescent="0.2">
      <c r="A87" s="1">
        <v>3</v>
      </c>
      <c r="B87" s="41"/>
      <c r="C87" s="29" t="s">
        <v>83</v>
      </c>
      <c r="D87" s="68">
        <v>1</v>
      </c>
      <c r="E87" s="68"/>
      <c r="F87" s="68"/>
      <c r="G87" s="68"/>
      <c r="H87" s="93" t="s">
        <v>121</v>
      </c>
      <c r="I87" s="93"/>
      <c r="J87" s="93"/>
      <c r="K87" s="3"/>
      <c r="L87" s="3"/>
      <c r="M87" s="3"/>
      <c r="N87" s="3"/>
    </row>
    <row r="88" spans="1:14" customFormat="1" ht="84.4" customHeight="1" x14ac:dyDescent="0.2">
      <c r="A88" s="1">
        <v>4</v>
      </c>
      <c r="B88" s="41"/>
      <c r="C88" s="29" t="s">
        <v>84</v>
      </c>
      <c r="D88" s="68"/>
      <c r="E88" s="68">
        <v>1</v>
      </c>
      <c r="F88" s="68"/>
      <c r="G88" s="68"/>
      <c r="H88" s="93" t="s">
        <v>85</v>
      </c>
      <c r="I88" s="93"/>
      <c r="J88" s="93"/>
      <c r="K88" s="3"/>
      <c r="L88" s="3"/>
      <c r="M88" s="3"/>
      <c r="N88" s="3"/>
    </row>
    <row r="89" spans="1:14" customFormat="1" ht="78.400000000000006" customHeight="1" x14ac:dyDescent="0.2">
      <c r="A89" s="1">
        <v>5</v>
      </c>
      <c r="B89" s="41"/>
      <c r="C89" s="29" t="s">
        <v>86</v>
      </c>
      <c r="D89" s="68">
        <v>1</v>
      </c>
      <c r="E89" s="68"/>
      <c r="F89" s="68"/>
      <c r="G89" s="68"/>
      <c r="H89" s="93" t="s">
        <v>123</v>
      </c>
      <c r="I89" s="93"/>
      <c r="J89" s="93"/>
      <c r="K89" s="3"/>
      <c r="L89" s="3"/>
      <c r="M89" s="3"/>
      <c r="N89" s="3"/>
    </row>
    <row r="90" spans="1:14" customFormat="1" ht="64.900000000000006" customHeight="1" x14ac:dyDescent="0.2">
      <c r="A90" s="1">
        <v>6</v>
      </c>
      <c r="B90" s="44"/>
      <c r="C90" s="29" t="s">
        <v>150</v>
      </c>
      <c r="D90" s="18">
        <v>1</v>
      </c>
      <c r="E90" s="18"/>
      <c r="F90" s="18"/>
      <c r="G90" s="18"/>
      <c r="H90" s="93" t="s">
        <v>122</v>
      </c>
      <c r="I90" s="93"/>
      <c r="J90" s="93"/>
      <c r="K90" s="3"/>
      <c r="L90" s="3"/>
      <c r="M90" s="3"/>
      <c r="N90" s="3"/>
    </row>
    <row r="91" spans="1:14" customFormat="1" ht="72.400000000000006" customHeight="1" x14ac:dyDescent="0.2">
      <c r="A91" s="1">
        <v>7</v>
      </c>
      <c r="B91" s="44"/>
      <c r="C91" s="29" t="s">
        <v>151</v>
      </c>
      <c r="D91" s="18">
        <v>1</v>
      </c>
      <c r="E91" s="18"/>
      <c r="F91" s="18"/>
      <c r="G91" s="18"/>
      <c r="H91" s="93" t="s">
        <v>122</v>
      </c>
      <c r="I91" s="93"/>
      <c r="J91" s="93"/>
      <c r="K91" s="3"/>
      <c r="L91" s="3"/>
      <c r="M91" s="3"/>
      <c r="N91" s="3"/>
    </row>
    <row r="92" spans="1:14" customFormat="1" ht="22.5" customHeight="1" x14ac:dyDescent="0.2">
      <c r="A92" s="19"/>
      <c r="B92" s="94" t="s">
        <v>87</v>
      </c>
      <c r="C92" s="94"/>
      <c r="D92" s="21">
        <f>SUM(D85:D91)</f>
        <v>4</v>
      </c>
      <c r="E92" s="21">
        <f>SUM(E85:E91)</f>
        <v>3</v>
      </c>
      <c r="F92" s="21">
        <f>SUM(F85:F90)</f>
        <v>0</v>
      </c>
      <c r="G92" s="21">
        <f>SUM(G85:G90)</f>
        <v>0</v>
      </c>
      <c r="H92" s="95">
        <f>+D92+E92+F92+G92</f>
        <v>7</v>
      </c>
      <c r="I92" s="95"/>
      <c r="J92" s="95"/>
      <c r="K92" s="22"/>
      <c r="L92" s="22"/>
      <c r="M92" s="22"/>
      <c r="N92" s="22"/>
    </row>
    <row r="93" spans="1:14" customFormat="1" ht="22.5" customHeight="1" x14ac:dyDescent="0.2">
      <c r="A93" s="1"/>
      <c r="B93" s="88" t="s">
        <v>124</v>
      </c>
      <c r="C93" s="89"/>
      <c r="D93" s="89"/>
      <c r="E93" s="89"/>
      <c r="F93" s="89"/>
      <c r="G93" s="89"/>
      <c r="H93" s="89"/>
      <c r="I93" s="89"/>
      <c r="J93" s="90"/>
      <c r="K93" s="3"/>
      <c r="L93" s="3"/>
      <c r="M93" s="3"/>
      <c r="N93" s="3"/>
    </row>
    <row r="94" spans="1:14" customFormat="1" ht="22.5" customHeight="1" x14ac:dyDescent="0.2">
      <c r="A94" s="1"/>
      <c r="B94" s="91" t="s">
        <v>88</v>
      </c>
      <c r="C94" s="91"/>
      <c r="D94" s="91"/>
      <c r="E94" s="91"/>
      <c r="F94" s="91"/>
      <c r="G94" s="91"/>
      <c r="H94" s="91"/>
      <c r="I94" s="91"/>
      <c r="J94" s="91"/>
      <c r="K94" s="3"/>
      <c r="L94" s="3"/>
      <c r="M94" s="3"/>
      <c r="N94" s="3"/>
    </row>
    <row r="95" spans="1:14" customFormat="1" ht="22.5" customHeight="1" x14ac:dyDescent="0.2">
      <c r="A95" s="1"/>
      <c r="B95" s="69" t="s">
        <v>89</v>
      </c>
      <c r="C95" s="70"/>
      <c r="D95" s="92" t="s">
        <v>125</v>
      </c>
      <c r="E95" s="92"/>
      <c r="F95" s="92"/>
      <c r="G95" s="92"/>
      <c r="H95" s="92"/>
      <c r="I95" s="92"/>
      <c r="J95" s="92"/>
      <c r="K95" s="3"/>
      <c r="L95" s="3"/>
      <c r="M95" s="3"/>
      <c r="N95" s="3"/>
    </row>
    <row r="96" spans="1:14" customFormat="1" ht="22.5" customHeight="1" x14ac:dyDescent="0.2">
      <c r="A96" s="1"/>
      <c r="B96" s="69" t="s">
        <v>90</v>
      </c>
      <c r="C96" s="70"/>
      <c r="D96" s="92" t="s">
        <v>126</v>
      </c>
      <c r="E96" s="92"/>
      <c r="F96" s="92"/>
      <c r="G96" s="92"/>
      <c r="H96" s="92"/>
      <c r="I96" s="92"/>
      <c r="J96" s="92"/>
      <c r="K96" s="3"/>
      <c r="L96" s="3"/>
      <c r="M96" s="3"/>
      <c r="N96" s="3"/>
    </row>
    <row r="97" spans="1:14" customFormat="1" ht="22.5" customHeight="1" x14ac:dyDescent="0.2">
      <c r="A97" s="1"/>
      <c r="B97" s="69" t="s">
        <v>91</v>
      </c>
      <c r="C97" s="70"/>
      <c r="D97" s="92" t="s">
        <v>139</v>
      </c>
      <c r="E97" s="92"/>
      <c r="F97" s="92"/>
      <c r="G97" s="92"/>
      <c r="H97" s="92"/>
      <c r="I97" s="92"/>
      <c r="J97" s="92"/>
      <c r="K97" s="3"/>
      <c r="L97" s="3"/>
      <c r="M97" s="3"/>
      <c r="N97" s="3"/>
    </row>
    <row r="98" spans="1:14" customFormat="1" ht="22.5" customHeight="1" x14ac:dyDescent="0.2">
      <c r="A98" s="1"/>
      <c r="B98" s="69" t="s">
        <v>92</v>
      </c>
      <c r="C98" s="70"/>
      <c r="D98" s="92" t="s">
        <v>128</v>
      </c>
      <c r="E98" s="92"/>
      <c r="F98" s="92"/>
      <c r="G98" s="92"/>
      <c r="H98" s="92"/>
      <c r="I98" s="92"/>
      <c r="J98" s="92"/>
      <c r="K98" s="3"/>
      <c r="L98" s="3"/>
      <c r="M98" s="3"/>
      <c r="N98" s="3"/>
    </row>
    <row r="99" spans="1:14" customFormat="1" ht="22.5" customHeight="1" x14ac:dyDescent="0.2">
      <c r="A99" s="1"/>
      <c r="B99" s="3"/>
      <c r="C99" s="3"/>
      <c r="D99" s="3"/>
      <c r="E99" s="3"/>
      <c r="F99" s="3"/>
      <c r="G99" s="3"/>
      <c r="H99" s="3"/>
      <c r="I99" s="3"/>
      <c r="J99" s="3"/>
      <c r="K99" s="3"/>
      <c r="L99" s="3"/>
      <c r="M99" s="3"/>
      <c r="N99" s="3"/>
    </row>
    <row r="100" spans="1:14" customFormat="1" ht="22.5" customHeight="1" x14ac:dyDescent="0.2">
      <c r="A100" s="1"/>
      <c r="B100" s="3"/>
      <c r="C100" s="71" t="str">
        <f>+B6</f>
        <v>LISTA DE CHEQUEO CANCER DE PROSTATA Y COLORRECTAL</v>
      </c>
      <c r="D100" s="71"/>
      <c r="E100" s="71"/>
      <c r="F100" s="71"/>
      <c r="G100" s="71"/>
      <c r="H100" s="71"/>
      <c r="I100" s="71"/>
      <c r="J100" s="71"/>
      <c r="K100" s="71"/>
      <c r="L100" s="71"/>
      <c r="M100" s="3"/>
      <c r="N100" s="3"/>
    </row>
    <row r="101" spans="1:14" customFormat="1" ht="22.5" customHeight="1" x14ac:dyDescent="0.2">
      <c r="A101" s="1"/>
      <c r="B101" s="3"/>
      <c r="C101" s="71" t="s">
        <v>93</v>
      </c>
      <c r="D101" s="71" t="s">
        <v>94</v>
      </c>
      <c r="E101" s="71" t="s">
        <v>95</v>
      </c>
      <c r="F101" s="71" t="s">
        <v>96</v>
      </c>
      <c r="G101" s="71" t="s">
        <v>17</v>
      </c>
      <c r="H101" s="71" t="s">
        <v>18</v>
      </c>
      <c r="I101" s="71" t="s">
        <v>19</v>
      </c>
      <c r="J101" s="71" t="s">
        <v>20</v>
      </c>
      <c r="K101" s="71" t="s">
        <v>97</v>
      </c>
      <c r="L101" s="71" t="s">
        <v>98</v>
      </c>
      <c r="M101" s="3"/>
      <c r="N101" s="3"/>
    </row>
    <row r="102" spans="1:14" customFormat="1" ht="22.5" customHeight="1" x14ac:dyDescent="0.2">
      <c r="A102" s="1"/>
      <c r="B102" s="3"/>
      <c r="C102" s="72" t="str">
        <f>+B16</f>
        <v>1. CAPACIDAD INSTALADA Y RED (INVENTARIO RECURSO FISICO Y HUMANO )</v>
      </c>
      <c r="D102" s="72">
        <f>+A19</f>
        <v>2</v>
      </c>
      <c r="E102" s="73">
        <f>+I16</f>
        <v>0.1</v>
      </c>
      <c r="F102" s="73">
        <f>+J16</f>
        <v>0.1</v>
      </c>
      <c r="G102" s="72">
        <f>+D20</f>
        <v>1</v>
      </c>
      <c r="H102" s="72">
        <f>+E20</f>
        <v>0</v>
      </c>
      <c r="I102" s="72">
        <f>+F20</f>
        <v>1</v>
      </c>
      <c r="J102" s="72">
        <f>+G20</f>
        <v>0</v>
      </c>
      <c r="K102" s="27" t="str">
        <f>+B21</f>
        <v>OBSERVACIONES: Cuentan con 1 médico general durante la jornada completa de atención en salud y 2 médicos especialistas internistas con la capacidad y orientación para abordar todos los cursos de vida y aplicación de las acciones específicas de cada uno de ellos según la Ruta Integral de Atención en Salud de Promoción y Mantenimiento en la Unidad Intermedia de Cuba.</v>
      </c>
      <c r="L102" s="72"/>
      <c r="M102" s="3"/>
      <c r="N102" s="3"/>
    </row>
    <row r="103" spans="1:14" customFormat="1" ht="22.5" customHeight="1" x14ac:dyDescent="0.2">
      <c r="A103" s="1"/>
      <c r="B103" s="3"/>
      <c r="C103" s="72" t="str">
        <f>+B22</f>
        <v>2. COBERTURAS  DT, PE E INDICADORES PROPIOS DEL PROGRAMA</v>
      </c>
      <c r="D103" s="72">
        <f>+A39</f>
        <v>15</v>
      </c>
      <c r="E103" s="73">
        <f>+I22</f>
        <v>0.3</v>
      </c>
      <c r="F103" s="73">
        <f>+J22</f>
        <v>0.14000000000000001</v>
      </c>
      <c r="G103" s="72">
        <f>+D40</f>
        <v>6</v>
      </c>
      <c r="H103" s="72">
        <f>+E40</f>
        <v>8</v>
      </c>
      <c r="I103" s="72">
        <f>+F40</f>
        <v>1</v>
      </c>
      <c r="J103" s="72">
        <f>+G40</f>
        <v>0</v>
      </c>
      <c r="K103" s="27" t="str">
        <f>+B41</f>
        <v>OBSERVACIONES: Se observó que dentro del proceso de información institucional no se cuenta con la desagregación de la población objeto de tamización, diagnósticos, tratamiento y demás por centros y puesto de salud que permitan dar una trazabilidad al estado de los usuarios por cursos de vida.</v>
      </c>
      <c r="L103" s="76" t="s">
        <v>127</v>
      </c>
      <c r="M103" s="3"/>
      <c r="N103" s="3"/>
    </row>
    <row r="104" spans="1:14" customFormat="1" ht="22.5" customHeight="1" x14ac:dyDescent="0.2">
      <c r="A104" s="1"/>
      <c r="B104" s="3"/>
      <c r="C104" s="72" t="str">
        <f>+B42</f>
        <v>3. DEMANDA INDUCIDA</v>
      </c>
      <c r="D104" s="72">
        <f>+A48</f>
        <v>5</v>
      </c>
      <c r="E104" s="73">
        <f>+I42</f>
        <v>0.05</v>
      </c>
      <c r="F104" s="73">
        <f>+J42</f>
        <v>0.05</v>
      </c>
      <c r="G104" s="72">
        <f>+D49</f>
        <v>5</v>
      </c>
      <c r="H104" s="72">
        <f>+E49</f>
        <v>0</v>
      </c>
      <c r="I104" s="72">
        <f>+F49</f>
        <v>0</v>
      </c>
      <c r="J104" s="72">
        <f>+G49</f>
        <v>0</v>
      </c>
      <c r="K104" s="27" t="str">
        <f>+B50</f>
        <v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v>
      </c>
      <c r="L104" s="72"/>
      <c r="M104" s="3"/>
      <c r="N104" s="3"/>
    </row>
    <row r="105" spans="1:14" customFormat="1" ht="22.5" customHeight="1" x14ac:dyDescent="0.2">
      <c r="A105" s="1"/>
      <c r="B105" s="3"/>
      <c r="C105" s="72" t="str">
        <f>+B51</f>
        <v>4. CARACTERIZACIÓN POBLACIONAL</v>
      </c>
      <c r="D105" s="72">
        <f>+A54</f>
        <v>2</v>
      </c>
      <c r="E105" s="73">
        <f>+H51</f>
        <v>0.05</v>
      </c>
      <c r="F105" s="73">
        <f>+J51</f>
        <v>2.5000000000000001E-2</v>
      </c>
      <c r="G105" s="72">
        <f>+D56</f>
        <v>1</v>
      </c>
      <c r="H105" s="72">
        <f>+E56</f>
        <v>1</v>
      </c>
      <c r="I105" s="72">
        <f>+F56</f>
        <v>0</v>
      </c>
      <c r="J105" s="72">
        <f>+G56</f>
        <v>0</v>
      </c>
      <c r="K105" s="27" t="str">
        <f>+B57</f>
        <v xml:space="preserve">OBSERVACIONES: Cuentan con una enfermera profesional encargada del programa que realiza seguimiento a los usuarios a los usuarios por medio de llamadas telefónicas, asignación de citas por médico general para seguimiento. Al momento de la visita de asesoría y asistencia técnica no cuentan con la información de códigos CIE 10 facturados a la fecha concernientes a las patologías de exámenes de pesquisas para cáncer de próstata, colorrectal y estómago.  </v>
      </c>
      <c r="L105" s="87" t="s">
        <v>138</v>
      </c>
      <c r="M105" s="3"/>
      <c r="N105" s="3"/>
    </row>
    <row r="106" spans="1:14" customFormat="1" ht="22.5" customHeight="1" x14ac:dyDescent="0.2">
      <c r="A106" s="1"/>
      <c r="B106" s="3"/>
      <c r="C106" s="72" t="str">
        <f>+B58</f>
        <v>5.   ATENCION A POBLACIONES CON ENFOQUE DIFERENCIAL</v>
      </c>
      <c r="D106" s="72">
        <f>+A60</f>
        <v>1</v>
      </c>
      <c r="E106" s="73">
        <f>+I58</f>
        <v>0.05</v>
      </c>
      <c r="F106" s="73">
        <f>+J58</f>
        <v>0.05</v>
      </c>
      <c r="G106" s="72">
        <f>+D61</f>
        <v>1</v>
      </c>
      <c r="H106" s="72">
        <f>+E61</f>
        <v>0</v>
      </c>
      <c r="I106" s="72">
        <f>+F61</f>
        <v>0</v>
      </c>
      <c r="J106" s="72">
        <f>+G61</f>
        <v>0</v>
      </c>
      <c r="K106" s="27" t="str">
        <f>+B62</f>
        <v>OBSERVACIONES: El software institucional de Historia Clínica contiene la marcación de campo obligatorio diligenciamiento de la población con enfoque diferencial.</v>
      </c>
      <c r="L106" s="72"/>
      <c r="M106" s="3"/>
      <c r="N106" s="3"/>
    </row>
    <row r="107" spans="1:14" customFormat="1" ht="22.5" customHeight="1" x14ac:dyDescent="0.2">
      <c r="A107" s="1"/>
      <c r="B107" s="3"/>
      <c r="C107" s="72" t="str">
        <f>+B63</f>
        <v>6. ACCESIBILIDAD</v>
      </c>
      <c r="D107" s="72">
        <f>+A65</f>
        <v>1</v>
      </c>
      <c r="E107" s="73">
        <f>+I63</f>
        <v>0.05</v>
      </c>
      <c r="F107" s="73">
        <f>+J63</f>
        <v>0.05</v>
      </c>
      <c r="G107" s="72">
        <f>+D66</f>
        <v>1</v>
      </c>
      <c r="H107" s="72">
        <f>+E66</f>
        <v>0</v>
      </c>
      <c r="I107" s="72">
        <f>+F66</f>
        <v>0</v>
      </c>
      <c r="J107" s="72">
        <f>+G66</f>
        <v>0</v>
      </c>
      <c r="K107" s="27" t="str">
        <f>+B67</f>
        <v>OBSERVACION: En la ESE salud Pereira tenemos un proceso de inducción y reinducción por medio de capacitación mediante la plataforma plexo con algunos cursos que contienen algunas rutas. por ahora no se cuenta con inducción de ruta de cáncer de próstata y colorrectal.</v>
      </c>
      <c r="L107" s="72"/>
      <c r="M107" s="3"/>
      <c r="N107" s="3"/>
    </row>
    <row r="108" spans="1:14" customFormat="1" ht="22.5" customHeight="1" x14ac:dyDescent="0.2">
      <c r="A108" s="1"/>
      <c r="B108" s="3"/>
      <c r="C108" s="72" t="str">
        <f>+B68</f>
        <v>7. OPORTUNIDAD</v>
      </c>
      <c r="D108" s="72">
        <f>+A72</f>
        <v>3</v>
      </c>
      <c r="E108" s="73">
        <f>+I68</f>
        <v>0.1</v>
      </c>
      <c r="F108" s="73">
        <f>+J68</f>
        <v>0.10000000000000002</v>
      </c>
      <c r="G108" s="72">
        <f>+D73</f>
        <v>3</v>
      </c>
      <c r="H108" s="72">
        <f>+E73</f>
        <v>0</v>
      </c>
      <c r="I108" s="72">
        <f>+F73</f>
        <v>0</v>
      </c>
      <c r="J108" s="72">
        <f>+G73</f>
        <v>0</v>
      </c>
      <c r="K108" s="27" t="str">
        <f>+B74</f>
        <v>OBSERVACIONES: Cuentan con líneas habilitadas de Call Center para consultas de morbilidad y citas de agendamiento preferencial en el SIAU y presencial para todos los cursos de vida contemplados en la Resolución 3280 del 2018.</v>
      </c>
      <c r="L108" s="72"/>
      <c r="M108" s="3"/>
      <c r="N108" s="3"/>
    </row>
    <row r="109" spans="1:14" customFormat="1" ht="22.5" customHeight="1" x14ac:dyDescent="0.2">
      <c r="A109" s="1"/>
      <c r="B109" s="3"/>
      <c r="C109" s="72" t="str">
        <f>+B75</f>
        <v>8. SEGURIDAD</v>
      </c>
      <c r="D109" s="72">
        <f>+A80</f>
        <v>4</v>
      </c>
      <c r="E109" s="73">
        <f>+I75</f>
        <v>0.1</v>
      </c>
      <c r="F109" s="73">
        <f>+J75</f>
        <v>0.1</v>
      </c>
      <c r="G109" s="72">
        <f>+D81</f>
        <v>4</v>
      </c>
      <c r="H109" s="72">
        <f>+E81</f>
        <v>0</v>
      </c>
      <c r="I109" s="72">
        <f>+F81</f>
        <v>0</v>
      </c>
      <c r="J109" s="72">
        <f>+G81</f>
        <v>0</v>
      </c>
      <c r="K109" s="27" t="str">
        <f>+B82</f>
        <v>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v>
      </c>
      <c r="L109" s="72"/>
      <c r="M109" s="3"/>
      <c r="N109" s="3"/>
    </row>
    <row r="110" spans="1:14" customFormat="1" ht="22.5" customHeight="1" x14ac:dyDescent="0.2">
      <c r="A110" s="1"/>
      <c r="B110" s="3"/>
      <c r="C110" s="72" t="str">
        <f>+B83</f>
        <v>9. PERTINENCIA</v>
      </c>
      <c r="D110" s="72">
        <f>+A91</f>
        <v>7</v>
      </c>
      <c r="E110" s="73">
        <f>+I83</f>
        <v>0.2</v>
      </c>
      <c r="F110" s="73">
        <f>+J83</f>
        <v>0.1142857142857143</v>
      </c>
      <c r="G110" s="72">
        <f>+D92</f>
        <v>4</v>
      </c>
      <c r="H110" s="72">
        <f>+E92</f>
        <v>3</v>
      </c>
      <c r="I110" s="72">
        <f>+F92</f>
        <v>0</v>
      </c>
      <c r="J110" s="72">
        <f>+G92</f>
        <v>0</v>
      </c>
      <c r="K110" s="27" t="str">
        <f>+B93</f>
        <v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v>
      </c>
      <c r="L110" s="76" t="s">
        <v>129</v>
      </c>
      <c r="M110" s="3"/>
      <c r="N110" s="3"/>
    </row>
    <row r="111" spans="1:14" customFormat="1" ht="22.5" customHeight="1" x14ac:dyDescent="0.2">
      <c r="A111" s="1"/>
      <c r="B111" s="3"/>
      <c r="C111" s="72" t="s">
        <v>99</v>
      </c>
      <c r="D111" s="72">
        <f t="shared" ref="D111:J111" si="1">SUM(D102:D110)</f>
        <v>40</v>
      </c>
      <c r="E111" s="74">
        <f t="shared" si="1"/>
        <v>1</v>
      </c>
      <c r="F111" s="74">
        <f t="shared" si="1"/>
        <v>0.72928571428571431</v>
      </c>
      <c r="G111" s="72">
        <f t="shared" si="1"/>
        <v>26</v>
      </c>
      <c r="H111" s="72">
        <f t="shared" si="1"/>
        <v>12</v>
      </c>
      <c r="I111" s="72">
        <f t="shared" si="1"/>
        <v>2</v>
      </c>
      <c r="J111" s="72">
        <f t="shared" si="1"/>
        <v>0</v>
      </c>
      <c r="K111" s="27"/>
      <c r="L111" s="72"/>
      <c r="M111" s="3"/>
      <c r="N111" s="3"/>
    </row>
  </sheetData>
  <mergeCells count="119">
    <mergeCell ref="B1:C4"/>
    <mergeCell ref="D1:K1"/>
    <mergeCell ref="D2:J4"/>
    <mergeCell ref="C5:L5"/>
    <mergeCell ref="B6:J6"/>
    <mergeCell ref="C7:C9"/>
    <mergeCell ref="B16:H16"/>
    <mergeCell ref="H17:J17"/>
    <mergeCell ref="B18:B19"/>
    <mergeCell ref="H18:J18"/>
    <mergeCell ref="H19:J19"/>
    <mergeCell ref="B20:C20"/>
    <mergeCell ref="H20:J20"/>
    <mergeCell ref="D10:J10"/>
    <mergeCell ref="D11:J11"/>
    <mergeCell ref="D12:J12"/>
    <mergeCell ref="D13:J13"/>
    <mergeCell ref="D14:J14"/>
    <mergeCell ref="D15:J15"/>
    <mergeCell ref="B21:J21"/>
    <mergeCell ref="B22:H22"/>
    <mergeCell ref="C23:C24"/>
    <mergeCell ref="D23:D24"/>
    <mergeCell ref="E23:E24"/>
    <mergeCell ref="F23:F24"/>
    <mergeCell ref="G23:G24"/>
    <mergeCell ref="H23:J23"/>
    <mergeCell ref="I24:J24"/>
    <mergeCell ref="B25:B28"/>
    <mergeCell ref="I25:J25"/>
    <mergeCell ref="I26:J26"/>
    <mergeCell ref="I27:J27"/>
    <mergeCell ref="I28:J28"/>
    <mergeCell ref="B29:B31"/>
    <mergeCell ref="I29:J29"/>
    <mergeCell ref="I30:J30"/>
    <mergeCell ref="I31:J31"/>
    <mergeCell ref="B40:C40"/>
    <mergeCell ref="H40:J40"/>
    <mergeCell ref="B41:J41"/>
    <mergeCell ref="K41:N41"/>
    <mergeCell ref="B42:H42"/>
    <mergeCell ref="K42:N42"/>
    <mergeCell ref="L31:M31"/>
    <mergeCell ref="B34:B39"/>
    <mergeCell ref="I34:J34"/>
    <mergeCell ref="I35:J35"/>
    <mergeCell ref="I36:J36"/>
    <mergeCell ref="I37:J37"/>
    <mergeCell ref="I38:J38"/>
    <mergeCell ref="I39:J39"/>
    <mergeCell ref="K49:N49"/>
    <mergeCell ref="B50:J50"/>
    <mergeCell ref="K50:M50"/>
    <mergeCell ref="H43:J43"/>
    <mergeCell ref="H44:J44"/>
    <mergeCell ref="K44:N44"/>
    <mergeCell ref="H45:J45"/>
    <mergeCell ref="H46:J46"/>
    <mergeCell ref="H47:J47"/>
    <mergeCell ref="H51:I51"/>
    <mergeCell ref="H52:J52"/>
    <mergeCell ref="B53:C53"/>
    <mergeCell ref="H53:J53"/>
    <mergeCell ref="B54:C54"/>
    <mergeCell ref="H54:J54"/>
    <mergeCell ref="H48:J48"/>
    <mergeCell ref="B49:C49"/>
    <mergeCell ref="H49:J49"/>
    <mergeCell ref="B61:C61"/>
    <mergeCell ref="H61:J61"/>
    <mergeCell ref="B62:J62"/>
    <mergeCell ref="B63:H63"/>
    <mergeCell ref="B64:B65"/>
    <mergeCell ref="H64:J64"/>
    <mergeCell ref="H65:J65"/>
    <mergeCell ref="B55:C56"/>
    <mergeCell ref="H56:J56"/>
    <mergeCell ref="B57:J57"/>
    <mergeCell ref="B58:H58"/>
    <mergeCell ref="H59:J59"/>
    <mergeCell ref="H60:J60"/>
    <mergeCell ref="H71:J71"/>
    <mergeCell ref="H72:J72"/>
    <mergeCell ref="B73:C73"/>
    <mergeCell ref="H73:J73"/>
    <mergeCell ref="B74:J74"/>
    <mergeCell ref="B75:H75"/>
    <mergeCell ref="B66:C66"/>
    <mergeCell ref="H66:J66"/>
    <mergeCell ref="B67:J67"/>
    <mergeCell ref="B68:H68"/>
    <mergeCell ref="H69:J69"/>
    <mergeCell ref="H70:J70"/>
    <mergeCell ref="B82:J82"/>
    <mergeCell ref="B83:H83"/>
    <mergeCell ref="H84:J84"/>
    <mergeCell ref="H85:J85"/>
    <mergeCell ref="H86:J86"/>
    <mergeCell ref="H87:J87"/>
    <mergeCell ref="H76:J76"/>
    <mergeCell ref="H77:J77"/>
    <mergeCell ref="H78:J78"/>
    <mergeCell ref="H79:J79"/>
    <mergeCell ref="H80:J80"/>
    <mergeCell ref="B81:C81"/>
    <mergeCell ref="H81:J81"/>
    <mergeCell ref="B93:J93"/>
    <mergeCell ref="B94:J94"/>
    <mergeCell ref="D95:J95"/>
    <mergeCell ref="D96:J96"/>
    <mergeCell ref="D97:J97"/>
    <mergeCell ref="D98:J98"/>
    <mergeCell ref="H88:J88"/>
    <mergeCell ref="H89:J89"/>
    <mergeCell ref="H90:J90"/>
    <mergeCell ref="H91:J91"/>
    <mergeCell ref="B92:C92"/>
    <mergeCell ref="H92:J92"/>
  </mergeCells>
  <conditionalFormatting sqref="H81">
    <cfRule type="cellIs" dxfId="33" priority="15" stopIfTrue="1" operator="notEqual">
      <formula>#REF!</formula>
    </cfRule>
  </conditionalFormatting>
  <conditionalFormatting sqref="H61">
    <cfRule type="cellIs" dxfId="32" priority="8" stopIfTrue="1" operator="notEqual">
      <formula>#REF!</formula>
    </cfRule>
  </conditionalFormatting>
  <conditionalFormatting sqref="H92">
    <cfRule type="cellIs" dxfId="31" priority="17" stopIfTrue="1" operator="notEqual">
      <formula>#REF!</formula>
    </cfRule>
  </conditionalFormatting>
  <conditionalFormatting sqref="H81">
    <cfRule type="cellIs" dxfId="30" priority="14" stopIfTrue="1" operator="notEqual">
      <formula>#REF!</formula>
    </cfRule>
  </conditionalFormatting>
  <conditionalFormatting sqref="H61">
    <cfRule type="cellIs" dxfId="29" priority="7" stopIfTrue="1" operator="notEqual">
      <formula>#REF!</formula>
    </cfRule>
  </conditionalFormatting>
  <conditionalFormatting sqref="H92">
    <cfRule type="cellIs" dxfId="28" priority="18" stopIfTrue="1" operator="notEqual">
      <formula>#REF!</formula>
    </cfRule>
  </conditionalFormatting>
  <conditionalFormatting sqref="H20">
    <cfRule type="cellIs" dxfId="27" priority="19" stopIfTrue="1" operator="notEqual">
      <formula>$A$19</formula>
    </cfRule>
  </conditionalFormatting>
  <conditionalFormatting sqref="H40">
    <cfRule type="cellIs" dxfId="26" priority="2" stopIfTrue="1" operator="notEqual">
      <formula>$A$39</formula>
    </cfRule>
  </conditionalFormatting>
  <conditionalFormatting sqref="H49">
    <cfRule type="cellIs" dxfId="25" priority="4" stopIfTrue="1" operator="notEqual">
      <formula>$A$48</formula>
    </cfRule>
  </conditionalFormatting>
  <conditionalFormatting sqref="H49">
    <cfRule type="cellIs" dxfId="24" priority="3" stopIfTrue="1" operator="notEqual">
      <formula>$A$48</formula>
    </cfRule>
  </conditionalFormatting>
  <conditionalFormatting sqref="H61">
    <cfRule type="cellIs" dxfId="23" priority="6" stopIfTrue="1" operator="notEqual">
      <formula>$A$60</formula>
    </cfRule>
  </conditionalFormatting>
  <conditionalFormatting sqref="H66">
    <cfRule type="cellIs" dxfId="22" priority="10" stopIfTrue="1" operator="notEqual">
      <formula>$A$65</formula>
    </cfRule>
  </conditionalFormatting>
  <conditionalFormatting sqref="H66">
    <cfRule type="cellIs" dxfId="21" priority="9" stopIfTrue="1" operator="notEqual">
      <formula>$A$65</formula>
    </cfRule>
  </conditionalFormatting>
  <conditionalFormatting sqref="H73">
    <cfRule type="cellIs" dxfId="20" priority="12" stopIfTrue="1" operator="notEqual">
      <formula>$A$72</formula>
    </cfRule>
  </conditionalFormatting>
  <conditionalFormatting sqref="H73">
    <cfRule type="cellIs" dxfId="19" priority="11" stopIfTrue="1" operator="notEqual">
      <formula>$A$72</formula>
    </cfRule>
  </conditionalFormatting>
  <conditionalFormatting sqref="H81">
    <cfRule type="cellIs" dxfId="18" priority="13" stopIfTrue="1" operator="notEqual">
      <formula>$A$80</formula>
    </cfRule>
  </conditionalFormatting>
  <conditionalFormatting sqref="H92">
    <cfRule type="cellIs" dxfId="17" priority="16" stopIfTrue="1" operator="notEqual">
      <formula>$A$91</formula>
    </cfRule>
  </conditionalFormatting>
  <conditionalFormatting sqref="J16">
    <cfRule type="cellIs" dxfId="16" priority="20" stopIfTrue="1" operator="lessThan">
      <formula>$I$16</formula>
    </cfRule>
  </conditionalFormatting>
  <conditionalFormatting sqref="J16">
    <cfRule type="cellIs" dxfId="15" priority="21" stopIfTrue="1" operator="lessThan">
      <formula>$I$16</formula>
    </cfRule>
  </conditionalFormatting>
  <conditionalFormatting sqref="J22">
    <cfRule type="cellIs" dxfId="14" priority="22" stopIfTrue="1" operator="lessThan">
      <formula>$I$22</formula>
    </cfRule>
  </conditionalFormatting>
  <conditionalFormatting sqref="J22">
    <cfRule type="cellIs" dxfId="13" priority="23" stopIfTrue="1" operator="lessThan">
      <formula>$I$22</formula>
    </cfRule>
  </conditionalFormatting>
  <conditionalFormatting sqref="J42">
    <cfRule type="cellIs" dxfId="12" priority="24" stopIfTrue="1" operator="lessThan">
      <formula>$I$42</formula>
    </cfRule>
  </conditionalFormatting>
  <conditionalFormatting sqref="J42">
    <cfRule type="cellIs" dxfId="11" priority="25" stopIfTrue="1" operator="lessThan">
      <formula>$I$42</formula>
    </cfRule>
  </conditionalFormatting>
  <conditionalFormatting sqref="J58">
    <cfRule type="cellIs" dxfId="10" priority="27" stopIfTrue="1" operator="lessThan">
      <formula>$I$58</formula>
    </cfRule>
  </conditionalFormatting>
  <conditionalFormatting sqref="J58">
    <cfRule type="cellIs" dxfId="9" priority="26" stopIfTrue="1" operator="lessThan">
      <formula>$I$58</formula>
    </cfRule>
  </conditionalFormatting>
  <conditionalFormatting sqref="J63">
    <cfRule type="cellIs" dxfId="8" priority="29" stopIfTrue="1" operator="lessThan">
      <formula>$I$63</formula>
    </cfRule>
  </conditionalFormatting>
  <conditionalFormatting sqref="J63">
    <cfRule type="cellIs" dxfId="7" priority="28" stopIfTrue="1" operator="lessThan">
      <formula>$I$63</formula>
    </cfRule>
  </conditionalFormatting>
  <conditionalFormatting sqref="J68">
    <cfRule type="cellIs" dxfId="6" priority="31" stopIfTrue="1" operator="lessThan">
      <formula>$I$68</formula>
    </cfRule>
  </conditionalFormatting>
  <conditionalFormatting sqref="J68">
    <cfRule type="cellIs" dxfId="5" priority="30" stopIfTrue="1" operator="lessThan">
      <formula>$I$68</formula>
    </cfRule>
  </conditionalFormatting>
  <conditionalFormatting sqref="J75">
    <cfRule type="cellIs" dxfId="4" priority="33" stopIfTrue="1" operator="lessThan">
      <formula>$I$75</formula>
    </cfRule>
  </conditionalFormatting>
  <conditionalFormatting sqref="J75">
    <cfRule type="cellIs" dxfId="3" priority="32" stopIfTrue="1" operator="lessThan">
      <formula>$I$75</formula>
    </cfRule>
  </conditionalFormatting>
  <conditionalFormatting sqref="J83">
    <cfRule type="cellIs" dxfId="2" priority="34" stopIfTrue="1" operator="lessThan">
      <formula>$I$83</formula>
    </cfRule>
  </conditionalFormatting>
  <conditionalFormatting sqref="J83">
    <cfRule type="cellIs" dxfId="1" priority="35" stopIfTrue="1" operator="lessThan">
      <formula>$I$83</formula>
    </cfRule>
  </conditionalFormatting>
  <conditionalFormatting sqref="H56:J56">
    <cfRule type="cellIs" dxfId="0" priority="1" operator="notEqual">
      <formula>$A$54</formula>
    </cfRule>
  </conditionalFormatting>
  <dataValidations count="3">
    <dataValidation allowBlank="1" showInputMessage="1" showErrorMessage="1" sqref="H39"/>
    <dataValidation type="whole" operator="equal" showInputMessage="1" showErrorMessage="1" sqref="D18:G19 D44:G48 D56:G56 D60:G60 D65:G65 D70:G72 D77:G80 D85:G91 D39:G39">
      <formula1>1</formula1>
    </dataValidation>
    <dataValidation type="whole" operator="equal" showInputMessage="1" showErrorMessage="1" sqref="D25:G38">
      <formula1>1</formula1>
      <formula2>0</formula2>
    </dataValidation>
  </dataValidations>
  <hyperlinks>
    <hyperlink ref="D12" r:id="rId1"/>
  </hyperlinks>
  <pageMargins left="0.7" right="0.7" top="0.75" bottom="0.75" header="0.3" footer="0.3"/>
  <pageSetup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CUBA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LUCIA CALLE MARIN</dc:creator>
  <cp:lastModifiedBy>jennifer astrid henao murillo</cp:lastModifiedBy>
  <dcterms:created xsi:type="dcterms:W3CDTF">2021-10-11T12:23:57Z</dcterms:created>
  <dcterms:modified xsi:type="dcterms:W3CDTF">2021-11-18T01:29:08Z</dcterms:modified>
</cp:coreProperties>
</file>