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CHRISTUS\"/>
    </mc:Choice>
  </mc:AlternateContent>
  <bookViews>
    <workbookView xWindow="0" yWindow="0" windowWidth="20490" windowHeight="7050"/>
  </bookViews>
  <sheets>
    <sheet name="11. CA CEPO LCH I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I32" i="1" l="1"/>
  <c r="I33" i="1"/>
  <c r="E105" i="1" l="1"/>
  <c r="D110" i="1"/>
  <c r="D109" i="1"/>
  <c r="D106" i="1"/>
  <c r="D105" i="1"/>
  <c r="E56" i="1"/>
  <c r="F56" i="1"/>
  <c r="G56" i="1"/>
  <c r="D56" i="1"/>
  <c r="K110" i="1" l="1"/>
  <c r="E110" i="1"/>
  <c r="C110" i="1"/>
  <c r="K109" i="1"/>
  <c r="E109" i="1"/>
  <c r="C109" i="1"/>
  <c r="K108" i="1"/>
  <c r="E108" i="1"/>
  <c r="D108" i="1"/>
  <c r="C108" i="1"/>
  <c r="K107" i="1"/>
  <c r="E107" i="1"/>
  <c r="D107" i="1"/>
  <c r="C107" i="1"/>
  <c r="K106" i="1"/>
  <c r="E106" i="1"/>
  <c r="C106" i="1"/>
  <c r="K105" i="1"/>
  <c r="J105" i="1"/>
  <c r="I105" i="1"/>
  <c r="H105" i="1"/>
  <c r="G105" i="1"/>
  <c r="F105" i="1"/>
  <c r="C105" i="1"/>
  <c r="K104" i="1"/>
  <c r="E104" i="1"/>
  <c r="D104" i="1"/>
  <c r="C104" i="1"/>
  <c r="K103" i="1"/>
  <c r="E103" i="1"/>
  <c r="D103" i="1"/>
  <c r="C103" i="1"/>
  <c r="K102" i="1"/>
  <c r="E102" i="1"/>
  <c r="D102" i="1"/>
  <c r="C102" i="1"/>
  <c r="C100" i="1"/>
  <c r="G92" i="1"/>
  <c r="J110" i="1" s="1"/>
  <c r="F92" i="1"/>
  <c r="E92" i="1"/>
  <c r="H110" i="1" s="1"/>
  <c r="D92" i="1"/>
  <c r="G81" i="1"/>
  <c r="J109" i="1" s="1"/>
  <c r="F81" i="1"/>
  <c r="I109" i="1" s="1"/>
  <c r="E81" i="1"/>
  <c r="H109" i="1" s="1"/>
  <c r="D81" i="1"/>
  <c r="G109" i="1" s="1"/>
  <c r="G73" i="1"/>
  <c r="J108" i="1" s="1"/>
  <c r="F73" i="1"/>
  <c r="E73" i="1"/>
  <c r="H108" i="1" s="1"/>
  <c r="D73" i="1"/>
  <c r="G108" i="1" s="1"/>
  <c r="G66" i="1"/>
  <c r="J107" i="1" s="1"/>
  <c r="F66" i="1"/>
  <c r="I107" i="1" s="1"/>
  <c r="E66" i="1"/>
  <c r="H107" i="1" s="1"/>
  <c r="D66" i="1"/>
  <c r="G61" i="1"/>
  <c r="J106" i="1" s="1"/>
  <c r="F61" i="1"/>
  <c r="E61" i="1"/>
  <c r="H106" i="1" s="1"/>
  <c r="D61" i="1"/>
  <c r="G106" i="1" s="1"/>
  <c r="H56" i="1"/>
  <c r="J51" i="1" s="1"/>
  <c r="G49" i="1"/>
  <c r="J104" i="1" s="1"/>
  <c r="F49" i="1"/>
  <c r="I104" i="1" s="1"/>
  <c r="E49" i="1"/>
  <c r="H104" i="1" s="1"/>
  <c r="D49" i="1"/>
  <c r="G40" i="1"/>
  <c r="J103" i="1" s="1"/>
  <c r="F40" i="1"/>
  <c r="I103" i="1" s="1"/>
  <c r="E40" i="1"/>
  <c r="H103" i="1" s="1"/>
  <c r="D40" i="1"/>
  <c r="I39" i="1"/>
  <c r="I38" i="1"/>
  <c r="I37" i="1"/>
  <c r="I36" i="1"/>
  <c r="I35" i="1"/>
  <c r="I34" i="1"/>
  <c r="I31" i="1"/>
  <c r="I30" i="1"/>
  <c r="I29" i="1"/>
  <c r="I28" i="1"/>
  <c r="I27" i="1"/>
  <c r="I26" i="1"/>
  <c r="G20" i="1"/>
  <c r="J102" i="1" s="1"/>
  <c r="F20" i="1"/>
  <c r="I102" i="1" s="1"/>
  <c r="E20" i="1"/>
  <c r="H102" i="1" s="1"/>
  <c r="D20" i="1"/>
  <c r="G102" i="1" s="1"/>
  <c r="H92" i="1" l="1"/>
  <c r="J83" i="1" s="1"/>
  <c r="F110" i="1" s="1"/>
  <c r="H20" i="1"/>
  <c r="J16" i="1" s="1"/>
  <c r="F102" i="1" s="1"/>
  <c r="H40" i="1"/>
  <c r="J22" i="1" s="1"/>
  <c r="F103" i="1" s="1"/>
  <c r="H49" i="1"/>
  <c r="J42" i="1" s="1"/>
  <c r="F104" i="1" s="1"/>
  <c r="D111" i="1"/>
  <c r="H111" i="1"/>
  <c r="H61" i="1"/>
  <c r="J58" i="1" s="1"/>
  <c r="F106" i="1" s="1"/>
  <c r="H81" i="1"/>
  <c r="J75" i="1" s="1"/>
  <c r="F109" i="1" s="1"/>
  <c r="E111" i="1"/>
  <c r="J111" i="1"/>
  <c r="I108" i="1"/>
  <c r="G103" i="1"/>
  <c r="H73" i="1"/>
  <c r="J68" i="1" s="1"/>
  <c r="F108" i="1" s="1"/>
  <c r="G104" i="1"/>
  <c r="I106" i="1"/>
  <c r="I110" i="1"/>
  <c r="H66" i="1"/>
  <c r="J63" i="1" s="1"/>
  <c r="F107" i="1" s="1"/>
  <c r="G107" i="1"/>
  <c r="G111" i="1" l="1"/>
  <c r="I111" i="1"/>
  <c r="F111" i="1"/>
</calcChain>
</file>

<file path=xl/comments1.xml><?xml version="1.0" encoding="utf-8"?>
<comments xmlns="http://schemas.openxmlformats.org/spreadsheetml/2006/main">
  <authors>
    <author>Autor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Diligenciar el numero de usuarios que tienen alteración en las pruebas de tamizaje para cáncer colorrectal (SOMF y colonoscopia) sugestivas de cáncer, que son remitidos a Gastroenterología, para el año 2016.</t>
        </r>
      </text>
    </comment>
  </commentList>
</comments>
</file>

<file path=xl/sharedStrings.xml><?xml version="1.0" encoding="utf-8"?>
<sst xmlns="http://schemas.openxmlformats.org/spreadsheetml/2006/main" count="191" uniqueCount="139">
  <si>
    <t xml:space="preserve">VISITA DE ASISTENCIA TECNICA INTEGRADA
LISTAS DE CHEQUEO </t>
  </si>
  <si>
    <t>LISTA DE CHEQUEO CANCER DE PROSTATA Y COLORRECTAL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</si>
  <si>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</si>
  <si>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</si>
  <si>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</si>
  <si>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</si>
  <si>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</si>
  <si>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</si>
  <si>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</si>
  <si>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</si>
  <si>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</si>
  <si>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</si>
  <si>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</si>
  <si>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</si>
  <si>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</si>
  <si>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>1. CAPACIDAD INSTALADA Y RED (INVENTARIO RECURSO FISICO Y HUMANO )</t>
  </si>
  <si>
    <t>C</t>
  </si>
  <si>
    <t>NC</t>
  </si>
  <si>
    <t>NA</t>
  </si>
  <si>
    <t>NV</t>
  </si>
  <si>
    <t>GENERALIDADES Y HALLAZGOS:</t>
  </si>
  <si>
    <t>RECURSO HUMANO</t>
  </si>
  <si>
    <t xml:space="preserve">Médicos Generales </t>
  </si>
  <si>
    <t>Médicos Especialistas</t>
  </si>
  <si>
    <t xml:space="preserve">TOTAL CAPACIDAD INSTALADA Y RED 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</si>
  <si>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</si>
  <si>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</si>
  <si>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</si>
  <si>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</si>
  <si>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</si>
  <si>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</si>
  <si>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</si>
  <si>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</si>
  <si>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</si>
  <si>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de Próstata</t>
  </si>
  <si>
    <t>Total de Usuarios Diagnosticados con Cáncer de Próstata</t>
  </si>
  <si>
    <t>Total de usuarios tamizados para Cáncer de Próstata por medio de PSA (Antígeno Prostático) en lo corrido de la vigencia</t>
  </si>
  <si>
    <t xml:space="preserve">Del total de usuarios tamizados con PSA para cáncer de Próstata cuántos han salido con alteración del PSA </t>
  </si>
  <si>
    <t xml:space="preserve">Rangos de normalidad para el PSA ajustado por la edad </t>
  </si>
  <si>
    <t>Total de usuarios tamizados para Cáncer de Próstata por medio de tacto rectal en lo corrido de la vigencia</t>
  </si>
  <si>
    <t>Total de usuarios tamizados para cáncer de Próstata por medio de tacto rectal y PSA combinado en lo corrido de la vigencia.</t>
  </si>
  <si>
    <t>Ca Colorrectal</t>
  </si>
  <si>
    <t>Total de Usuarios Diagnosticados Cáncer Colorrectal</t>
  </si>
  <si>
    <t xml:space="preserve">Edad (años) </t>
  </si>
  <si>
    <t xml:space="preserve">PSA normal </t>
  </si>
  <si>
    <t xml:space="preserve">40-49 </t>
  </si>
  <si>
    <t xml:space="preserve">0-2,5 ng/ml </t>
  </si>
  <si>
    <t xml:space="preserve">50-59 </t>
  </si>
  <si>
    <t xml:space="preserve">0-3,5 ng/ml </t>
  </si>
  <si>
    <t>Total de usuarios con alteración en las pruebas de Tamizaje para Cáncer Colorrectal por medio de SOMF</t>
  </si>
  <si>
    <t xml:space="preserve">60-69 </t>
  </si>
  <si>
    <t xml:space="preserve">0-4,5 ng/ml </t>
  </si>
  <si>
    <t>Total de Pacientes con Cáncer Colorrectal que reciben Cuidado Paliativo</t>
  </si>
  <si>
    <t xml:space="preserve">70-79 </t>
  </si>
  <si>
    <t xml:space="preserve">0-6,5 ng/ml </t>
  </si>
  <si>
    <t>Total de Pacientes  con alteración en las pruebas de Tamizaje para Cáncer Colorrectal remitidos a Gastroenterología</t>
  </si>
  <si>
    <t xml:space="preserve">TOTAL COBERTURAS  DT, PE E INDICADORES  </t>
  </si>
  <si>
    <t>3. DEMANDA INDUCIDA</t>
  </si>
  <si>
    <t>¿La IPS cuenta con una base de datos estructurada de los pacientes con Cáncer Próstata y realiza un seguimiento tanto a la base de datos como al usuario.</t>
  </si>
  <si>
    <t>¿La IPS cuenta con una base de datos estructurada de los pacientes con Cáncer Colorrectal y realiza un seguimiento tanto a la base de datos como al usuario.</t>
  </si>
  <si>
    <t>Verificar flujograma, disponibilidad y conocimiento del personal para la captación, atención, interpretación y seguimiento de pacientes con riesgo de Cáncer de próstata, según curso de vida de la Ruta de Promoción y Mantenimiento de la salud.</t>
  </si>
  <si>
    <t>Verificar flujograma, disponibilidad y conocimiento del personal para la captación, atención, interpretación y seguimiento de pacientes con riesgo de Cáncer Colorrectal, según curso de vida de la Ruta de Promoción y Mantenimiento de la salud.</t>
  </si>
  <si>
    <t>TOTAL  DEMANDA INDUCIDA</t>
  </si>
  <si>
    <t xml:space="preserve">4. CARACTERIZACIÓN POBLACIONAL </t>
  </si>
  <si>
    <t>Realizan seguimiento al usuario en tratamiento por cáncer de Próstata o colorrectal</t>
  </si>
  <si>
    <t>TOTAL  CARACTERIZACIÓN POBLACIONAL</t>
  </si>
  <si>
    <t xml:space="preserve">5.   ATENCION A POBLACIONES CON ENFOQUE DIFERENCIAL </t>
  </si>
  <si>
    <t xml:space="preserve">POBLACION </t>
  </si>
  <si>
    <t>TOTAL  ATENCION A POBLACIONES VULNERABLES</t>
  </si>
  <si>
    <t>6. ACCESIBILIDAD</t>
  </si>
  <si>
    <t>Verificar proceso de inducción y reinducción para los profesionales en las Rutas Integrales de Atención en Salud</t>
  </si>
  <si>
    <t>TOTAL ACCESIBILIDAD</t>
  </si>
  <si>
    <t>7. OPORTUNIDAD</t>
  </si>
  <si>
    <t>Oportunidad de servicio por Medico General</t>
  </si>
  <si>
    <t>Revisar el proceso de remisión a  especialistas( Urología, gastroenterología) evitando barreras de accesibilidad según normatividad de servicio.</t>
  </si>
  <si>
    <t>TOTAL OPORTUNIDAD</t>
  </si>
  <si>
    <t>8. SEGURIDAD</t>
  </si>
  <si>
    <t>Protocolos, Flujogramas y/o guías de atención en Cáncer Colorrectal y de Próstata, conocimiento, disponibilidad.</t>
  </si>
  <si>
    <t>Evaluación interna de Adherencia a Guías de Practica Clínica</t>
  </si>
  <si>
    <t>TOTAL SEGURIDAD</t>
  </si>
  <si>
    <t>9. PERTINENCIA</t>
  </si>
  <si>
    <t>HALLAZGOS:</t>
  </si>
  <si>
    <t>La IPS  realiza clasificación del riesgo según los antecedentes personales y familiares basados en las indicaciones de buena práctica GPC para Cáncer  Colorrectal  (antecedentes personales y familiares en primer grado de poliposis adenomatosis miliar(PAF) Historia familiar de cáncer de colon y recto polipodio hereditario(CCRNPH), enfermedad infamatoria intestinal (EII).</t>
  </si>
  <si>
    <t>La IPS cuenta con un método de seguimiento para el tamizaje  para Cáncer de Próstata por medio de Antígeno Prostático (PSA) y Tacto Rectal combinado, donde posteriormente se realice análisis situacional, actos de mejora para mejorar la prestación del servicio.</t>
  </si>
  <si>
    <t>La IPS cuenta con un método de seguimiento a la tamización para Cáncer Colorrectal por medio de Colonoscopia</t>
  </si>
  <si>
    <t>TOTAL PERTINENCIA</t>
  </si>
  <si>
    <t xml:space="preserve">CIERRE DEL DOCUMENTO </t>
  </si>
  <si>
    <t xml:space="preserve">Secretaria de  Salud  Publica y Seguridad Social </t>
  </si>
  <si>
    <t>Cargo:  Enfermera Programa CA CEPO</t>
  </si>
  <si>
    <t>Cedula: 1088249229</t>
  </si>
  <si>
    <t xml:space="preserve">Cedula: </t>
  </si>
  <si>
    <t>LINEA DE TRABJO</t>
  </si>
  <si>
    <t>ESTANDARES</t>
  </si>
  <si>
    <t>% E</t>
  </si>
  <si>
    <t>% C</t>
  </si>
  <si>
    <t xml:space="preserve">OBSERVACIONES </t>
  </si>
  <si>
    <t>PLAN DE MEJORAMIENTO</t>
  </si>
  <si>
    <t xml:space="preserve">TOTAL </t>
  </si>
  <si>
    <t>Enfermero</t>
  </si>
  <si>
    <t>jose.hernandez@christus.co</t>
  </si>
  <si>
    <t>7 años</t>
  </si>
  <si>
    <t>Medicina Interna 3</t>
  </si>
  <si>
    <t>Médicos generales 12</t>
  </si>
  <si>
    <t>Base de datos estructurada y ajustada por curso de vida y diagnósticos de cáncer que se emiten por cohortes y permiten dar trazabilidad del estado y evolución del usuario.</t>
  </si>
  <si>
    <t>Por medio de coayuda con la EAPB se cuenta con gestor en salud que se encarga de riesgo objetivo que realiza búsqueda, revisión, seguimiento y acompañamiento al usuario</t>
  </si>
  <si>
    <t>La captación de se realiza desde cualquier consulta institucional.
Desde la sede nacional realiza demanda inducida por aplicativos como mensajes de texto, llamadas y correo electrónico por los diferentes cursos de vida.</t>
  </si>
  <si>
    <t>Se  verifica disponibilidad institucional de los flujogramas para captación, demanda inducida, atención y demás de los  usuarios por cursos de vida</t>
  </si>
  <si>
    <t>Por medio de la plataforma institucional DARUMA que se basa en la orientación permanente de los profesionales en el conocimiento de la norma y atención integral en salud del usuario por curso de vida se encuentra los flujogramas disponibles para la atención.</t>
  </si>
  <si>
    <t>Por medio de los gestores en salud</t>
  </si>
  <si>
    <t xml:space="preserve">Software de historia clínica institucional que permite marcar e identificar población con enfoque diferencial, como también las H61 remisiones y solicitudes médicas </t>
  </si>
  <si>
    <t>Por medio del Plan Maestro de capacitación emitida por cada unidad se ejecuta las actividades contempladas basadas en necesidades, actualizaciones normativas y programas.</t>
  </si>
  <si>
    <t>Oportunidad de servicio por medicina general a 3 días, verificable en la plataforma SINET</t>
  </si>
  <si>
    <t>El prestador complementario en Clínica los Rosales y Clínica San Rafael el cual tiene contrato por PGP, donde allí realizan tramites administrativos internos que evita las barreras para la prestación del servicio para el usuario.</t>
  </si>
  <si>
    <t xml:space="preserve"> Cuentan con material didáctico para la población en general con indicaciones de cáncer de estómago, colorectal y próstata</t>
  </si>
  <si>
    <t>Evaluación y análisis interno de la receptividad y satisfacción  del paciente</t>
  </si>
  <si>
    <t>Se evidencia soportes de evaluación de satisfacción del paciente el cual es implementado por software institucional BI que consolida la encuesta por servicios.</t>
  </si>
  <si>
    <t>Basados en la revisión de historias clínicas se refleja que se registran los antecedentes tanto personales como familiares pero  no se genera clasificación del riesgo</t>
  </si>
  <si>
    <t>Por medio de la pirámide poblacional se identifica los usuarios objeto de tamizaje por cursos de vida</t>
  </si>
  <si>
    <t>Desde la EAPB se comparte reportes de Colonoscopias, la cual se consolida en base de datos que permite dar seguimiento al usuario y hacer efectivo el proceso de referencia y contrarreferencia.</t>
  </si>
  <si>
    <t>Socialización de la periodicidad establecida institucionalmente para la tamización de cáncer de próstata.</t>
  </si>
  <si>
    <t>Nombre:  Jennifer Astrid Henao Murillo</t>
  </si>
  <si>
    <t>Institución: UPREC CHRISTUS SINERGIA</t>
  </si>
  <si>
    <t>Cargo: Coordinador de enefermería</t>
  </si>
  <si>
    <t>José Adrián Hernández Alarcón</t>
  </si>
  <si>
    <t>Total de usuarios Tamizados para Cáncer Colorrectal por medio de SOMF (Sangre Oculta en Materia Fecal) en lo corrido de la vigencia.</t>
  </si>
  <si>
    <t>Total de Pacientes Tamizados para Cáncer Colorrectal por medio de SOMF y se confirmó diagnóstico se le realizó Colonoscopia en lo corrido de la vigencia</t>
  </si>
  <si>
    <t>Se realiza búsqueda activa del usuario por curso de vida para tamización de cáncer de próstata y cáncer colorrectal según Ruta de Promoción y mantenimiento de la salud ¿Cómo es el proceso?</t>
  </si>
  <si>
    <t>Cantidad de pesquisas por Códigos CIE 10 (Z120 estómago, Z121 Colorrectal, Z125 de Próstata.</t>
  </si>
  <si>
    <t>El software institucional de Historia Clínica permite la marcación de la población con enfoque diferencial en (Afrocolombianos, indígenas, en situación de desplazamiento, migrantes y privados de la libertad)</t>
  </si>
  <si>
    <t>Si la IPS cuenta con médicos especialistas en Urología y Gastroenterología o en su defecto con médico familiar verificar oportunidad de servicios</t>
  </si>
  <si>
    <t>Oportunidad de servicio con especialidad en medicina interna a 10 días</t>
  </si>
  <si>
    <t>Plan de estrategias IEC para la población objeto por curso de vida relacionado a adultez y vejez para tamización oportuna en  Cáncer de Próstata y Colorrectal</t>
  </si>
  <si>
    <t>La verificación de adherencia a GPC la realiza la coordinación médica y la médica de excelencia a través del seguimiento de paciente trazador.</t>
  </si>
  <si>
    <t>La IPS  realiza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</si>
  <si>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La IPS cuenta con un método de seguimiento para la  tamización para Cáncer Colorrectal por medio de Sangre Oculta en Materia Fecal (SOMF)  por inmunoquimica.</t>
  </si>
  <si>
    <t>Por medio del comité primario se socializa la periodicidad institucional para la tamización de cáncer de próstata y Colorrectal</t>
  </si>
  <si>
    <t>Socialización de la periodicidad establecida institucionalmente para la tamización de cáncer Colorrectal.</t>
  </si>
  <si>
    <t>Nombre: José Adrián Hernandez Alarcón</t>
  </si>
  <si>
    <t>753 EN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</si>
</sst>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 tint="0.34998626667073579"/>
      <name val="Calibri"/>
      <family val="2"/>
      <scheme val="minor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7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2" xfId="0" applyFont="1" applyBorder="1" applyAlignment="1"/>
    <xf numFmtId="0" fontId="3" fillId="4" borderId="0" xfId="0" applyFont="1" applyFill="1"/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0" fontId="8" fillId="5" borderId="5" xfId="2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wrapText="1"/>
    </xf>
    <xf numFmtId="9" fontId="6" fillId="4" borderId="7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9" fontId="6" fillId="4" borderId="6" xfId="0" applyNumberFormat="1" applyFont="1" applyFill="1" applyBorder="1" applyAlignment="1"/>
    <xf numFmtId="9" fontId="6" fillId="4" borderId="7" xfId="0" applyNumberFormat="1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5" fillId="6" borderId="4" xfId="0" applyFont="1" applyFill="1" applyBorder="1" applyAlignment="1">
      <alignment horizontal="center"/>
    </xf>
    <xf numFmtId="0" fontId="3" fillId="7" borderId="0" xfId="0" applyFont="1" applyFill="1"/>
    <xf numFmtId="0" fontId="12" fillId="0" borderId="8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" fillId="4" borderId="3" xfId="0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3" fillId="4" borderId="13" xfId="0" applyFont="1" applyFill="1" applyBorder="1" applyAlignment="1"/>
    <xf numFmtId="0" fontId="17" fillId="0" borderId="0" xfId="0" applyFont="1" applyAlignment="1">
      <alignment vertical="center"/>
    </xf>
    <xf numFmtId="0" fontId="3" fillId="4" borderId="14" xfId="0" applyFont="1" applyFill="1" applyBorder="1" applyAlignment="1"/>
    <xf numFmtId="0" fontId="3" fillId="0" borderId="0" xfId="0" applyFont="1" applyFill="1" applyAlignment="1">
      <alignment wrapText="1"/>
    </xf>
    <xf numFmtId="0" fontId="1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5" fillId="7" borderId="14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top"/>
    </xf>
    <xf numFmtId="0" fontId="12" fillId="7" borderId="3" xfId="0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left" vertical="top"/>
    </xf>
    <xf numFmtId="0" fontId="14" fillId="0" borderId="0" xfId="0" applyFont="1" applyAlignment="1">
      <alignment horizontal="left"/>
    </xf>
    <xf numFmtId="0" fontId="6" fillId="4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9" fontId="6" fillId="4" borderId="4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3" fillId="0" borderId="8" xfId="0" applyFont="1" applyBorder="1" applyAlignment="1">
      <alignment vertical="center" wrapText="1"/>
    </xf>
    <xf numFmtId="9" fontId="3" fillId="8" borderId="0" xfId="0" applyNumberFormat="1" applyFont="1" applyFill="1"/>
    <xf numFmtId="0" fontId="12" fillId="0" borderId="4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/>
    <xf numFmtId="9" fontId="3" fillId="0" borderId="4" xfId="1" applyFont="1" applyBorder="1"/>
    <xf numFmtId="0" fontId="23" fillId="0" borderId="0" xfId="0" applyFont="1" applyAlignment="1">
      <alignment horizontal="left" vertical="center"/>
    </xf>
    <xf numFmtId="0" fontId="2" fillId="0" borderId="0" xfId="0" applyFont="1" applyFill="1"/>
    <xf numFmtId="0" fontId="23" fillId="0" borderId="0" xfId="0" applyFont="1" applyAlignment="1">
      <alignment horizontal="left"/>
    </xf>
    <xf numFmtId="0" fontId="22" fillId="0" borderId="0" xfId="0" applyFont="1"/>
    <xf numFmtId="0" fontId="15" fillId="0" borderId="4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left" vertical="top" wrapText="1"/>
    </xf>
    <xf numFmtId="18" fontId="8" fillId="5" borderId="4" xfId="2" applyNumberFormat="1" applyFont="1" applyFill="1" applyBorder="1" applyAlignment="1">
      <alignment horizontal="center" vertical="center"/>
    </xf>
    <xf numFmtId="18" fontId="8" fillId="5" borderId="4" xfId="2" applyNumberFormat="1" applyFont="1" applyFill="1" applyBorder="1" applyAlignment="1">
      <alignment horizontal="left" vertical="center"/>
    </xf>
    <xf numFmtId="18" fontId="8" fillId="5" borderId="5" xfId="2" applyNumberFormat="1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9" fontId="6" fillId="4" borderId="6" xfId="0" applyNumberFormat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4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5" fillId="4" borderId="8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9" fontId="12" fillId="7" borderId="8" xfId="1" applyFont="1" applyFill="1" applyBorder="1" applyAlignment="1" applyProtection="1">
      <alignment horizontal="center"/>
    </xf>
    <xf numFmtId="9" fontId="12" fillId="7" borderId="7" xfId="1" applyFont="1" applyFill="1" applyBorder="1" applyAlignment="1" applyProtection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164" fontId="12" fillId="7" borderId="8" xfId="1" applyNumberFormat="1" applyFont="1" applyFill="1" applyBorder="1" applyAlignment="1" applyProtection="1">
      <alignment horizontal="center"/>
    </xf>
    <xf numFmtId="164" fontId="12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9" fontId="12" fillId="0" borderId="8" xfId="1" applyFont="1" applyBorder="1" applyAlignment="1">
      <alignment horizontal="center" vertical="center"/>
    </xf>
    <xf numFmtId="9" fontId="12" fillId="0" borderId="7" xfId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6" fillId="4" borderId="4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top"/>
    </xf>
    <xf numFmtId="0" fontId="14" fillId="7" borderId="6" xfId="0" applyFont="1" applyFill="1" applyBorder="1" applyAlignment="1">
      <alignment horizontal="left" vertical="top"/>
    </xf>
    <xf numFmtId="0" fontId="14" fillId="7" borderId="7" xfId="0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14" fillId="0" borderId="7" xfId="0" applyFont="1" applyBorder="1" applyAlignment="1">
      <alignment horizontal="left" vertical="center"/>
    </xf>
  </cellXfs>
  <cellStyles count="4">
    <cellStyle name="Hipervínculo" xfId="3" builtinId="8"/>
    <cellStyle name="Normal" xfId="0" builtinId="0"/>
    <cellStyle name="Normal 3 3" xfId="2"/>
    <cellStyle name="Porcentaje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333375</xdr:rowOff>
    </xdr:from>
    <xdr:to>
      <xdr:col>1</xdr:col>
      <xdr:colOff>904875</xdr:colOff>
      <xdr:row>3</xdr:row>
      <xdr:rowOff>57150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6AEE1537-E3F6-4604-BD64-5D09A7777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628650</xdr:colOff>
      <xdr:row>3</xdr:row>
      <xdr:rowOff>204464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09750" cy="10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</xdr:row>
      <xdr:rowOff>180975</xdr:rowOff>
    </xdr:from>
    <xdr:to>
      <xdr:col>2</xdr:col>
      <xdr:colOff>971550</xdr:colOff>
      <xdr:row>4</xdr:row>
      <xdr:rowOff>358334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323975"/>
          <a:ext cx="1190625" cy="177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219075</xdr:colOff>
      <xdr:row>4</xdr:row>
      <xdr:rowOff>142875</xdr:rowOff>
    </xdr:from>
    <xdr:to>
      <xdr:col>9</xdr:col>
      <xdr:colOff>471171</xdr:colOff>
      <xdr:row>4</xdr:row>
      <xdr:rowOff>340171</xdr:rowOff>
    </xdr:to>
    <xdr:sp macro="" textlink="">
      <xdr:nvSpPr>
        <xdr:cNvPr id="7" name="5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91325" y="1285875"/>
          <a:ext cx="2538096" cy="197296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10</xdr:col>
      <xdr:colOff>9525</xdr:colOff>
      <xdr:row>4</xdr:row>
      <xdr:rowOff>47628</xdr:rowOff>
    </xdr:to>
    <xdr:cxnSp macro="">
      <xdr:nvCxnSpPr>
        <xdr:cNvPr id="8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00" y="1190625"/>
          <a:ext cx="8867775" cy="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.hernandez@christus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1"/>
  <sheetViews>
    <sheetView tabSelected="1" workbookViewId="0">
      <selection activeCell="M105" sqref="M105"/>
    </sheetView>
  </sheetViews>
  <sheetFormatPr baseColWidth="10" defaultRowHeight="22.5" customHeight="1" x14ac:dyDescent="0.25"/>
  <cols>
    <col min="1" max="1" width="11.42578125" style="75"/>
    <col min="2" max="2" width="17.7109375" customWidth="1"/>
    <col min="3" max="3" width="35.140625" customWidth="1"/>
  </cols>
  <sheetData>
    <row r="1" spans="1:14" ht="22.5" customHeight="1" x14ac:dyDescent="0.25">
      <c r="A1" s="1"/>
      <c r="B1" s="88"/>
      <c r="C1" s="89"/>
      <c r="D1" s="89"/>
      <c r="E1" s="89"/>
      <c r="F1" s="89"/>
      <c r="G1" s="89"/>
      <c r="H1" s="89"/>
      <c r="I1" s="89"/>
      <c r="J1" s="89"/>
      <c r="K1" s="89"/>
      <c r="L1" s="2"/>
      <c r="M1" s="3"/>
      <c r="N1" s="3"/>
    </row>
    <row r="2" spans="1:14" ht="22.5" customHeight="1" x14ac:dyDescent="0.25">
      <c r="A2" s="1"/>
      <c r="B2" s="88"/>
      <c r="C2" s="89"/>
      <c r="D2" s="90" t="s">
        <v>0</v>
      </c>
      <c r="E2" s="90"/>
      <c r="F2" s="90"/>
      <c r="G2" s="90"/>
      <c r="H2" s="90"/>
      <c r="I2" s="90"/>
      <c r="J2" s="90"/>
      <c r="K2" s="3"/>
      <c r="L2" s="3"/>
      <c r="M2" s="3"/>
      <c r="N2" s="3"/>
    </row>
    <row r="3" spans="1:14" ht="22.5" customHeight="1" x14ac:dyDescent="0.25">
      <c r="A3" s="1"/>
      <c r="B3" s="88"/>
      <c r="C3" s="89"/>
      <c r="D3" s="90"/>
      <c r="E3" s="90"/>
      <c r="F3" s="90"/>
      <c r="G3" s="90"/>
      <c r="H3" s="90"/>
      <c r="I3" s="90"/>
      <c r="J3" s="90"/>
      <c r="K3" s="3"/>
      <c r="L3" s="3"/>
      <c r="M3" s="3"/>
      <c r="N3" s="3"/>
    </row>
    <row r="4" spans="1:14" ht="22.5" customHeight="1" x14ac:dyDescent="0.25">
      <c r="A4" s="1"/>
      <c r="B4" s="88"/>
      <c r="C4" s="89"/>
      <c r="D4" s="90"/>
      <c r="E4" s="90"/>
      <c r="F4" s="90"/>
      <c r="G4" s="90"/>
      <c r="H4" s="90"/>
      <c r="I4" s="90"/>
      <c r="J4" s="90"/>
      <c r="K4" s="3"/>
      <c r="L4" s="3"/>
      <c r="M4" s="3"/>
      <c r="N4" s="3"/>
    </row>
    <row r="5" spans="1:14" ht="29.25" customHeight="1" x14ac:dyDescent="0.25">
      <c r="A5" s="1"/>
      <c r="B5" s="4"/>
      <c r="C5" s="89"/>
      <c r="D5" s="89"/>
      <c r="E5" s="89"/>
      <c r="F5" s="89"/>
      <c r="G5" s="89"/>
      <c r="H5" s="89"/>
      <c r="I5" s="89"/>
      <c r="J5" s="89"/>
      <c r="K5" s="89"/>
      <c r="L5" s="89"/>
      <c r="M5" s="3"/>
      <c r="N5" s="3"/>
    </row>
    <row r="6" spans="1:14" ht="22.5" customHeight="1" x14ac:dyDescent="0.25">
      <c r="A6" s="1"/>
      <c r="B6" s="91" t="s">
        <v>1</v>
      </c>
      <c r="C6" s="91"/>
      <c r="D6" s="91"/>
      <c r="E6" s="91"/>
      <c r="F6" s="91"/>
      <c r="G6" s="91"/>
      <c r="H6" s="91"/>
      <c r="I6" s="91"/>
      <c r="J6" s="92"/>
      <c r="K6" s="3"/>
      <c r="L6" s="3"/>
      <c r="M6" s="3"/>
      <c r="N6" s="3"/>
    </row>
    <row r="7" spans="1:14" ht="22.5" customHeight="1" x14ac:dyDescent="0.25">
      <c r="A7" s="1"/>
      <c r="B7" s="5"/>
      <c r="C7" s="111" t="s">
        <v>2</v>
      </c>
      <c r="D7" s="6" t="s">
        <v>3</v>
      </c>
      <c r="E7" s="6" t="s">
        <v>4</v>
      </c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3"/>
      <c r="L7" s="3"/>
      <c r="M7" s="3"/>
      <c r="N7" s="3"/>
    </row>
    <row r="8" spans="1:14" ht="22.5" customHeight="1" x14ac:dyDescent="0.25">
      <c r="A8" s="1"/>
      <c r="B8" s="5"/>
      <c r="C8" s="111"/>
      <c r="D8" s="81">
        <v>0.25</v>
      </c>
      <c r="E8" s="81">
        <v>0.25</v>
      </c>
      <c r="F8" s="81">
        <v>0.25</v>
      </c>
      <c r="G8" s="81">
        <v>0.25</v>
      </c>
      <c r="H8" s="81">
        <v>0.25</v>
      </c>
      <c r="I8" s="82">
        <v>0.29166666666666669</v>
      </c>
      <c r="J8" s="7"/>
      <c r="K8" s="3"/>
      <c r="L8" s="3"/>
      <c r="M8" s="3"/>
      <c r="N8" s="3"/>
    </row>
    <row r="9" spans="1:14" ht="22.5" customHeight="1" x14ac:dyDescent="0.25">
      <c r="A9" s="1"/>
      <c r="B9" s="5"/>
      <c r="C9" s="111"/>
      <c r="D9" s="81">
        <v>0.83333333333333337</v>
      </c>
      <c r="E9" s="81">
        <v>0.83333333333333337</v>
      </c>
      <c r="F9" s="81">
        <v>0.83333333333333337</v>
      </c>
      <c r="G9" s="81">
        <v>0.83333333333333337</v>
      </c>
      <c r="H9" s="81">
        <v>0.83333333333333337</v>
      </c>
      <c r="I9" s="83">
        <v>0.54166666666666663</v>
      </c>
      <c r="J9" s="8"/>
      <c r="K9" s="3"/>
      <c r="L9" s="3"/>
      <c r="M9" s="3"/>
      <c r="N9" s="3"/>
    </row>
    <row r="10" spans="1:14" ht="22.5" customHeight="1" x14ac:dyDescent="0.25">
      <c r="A10" s="1"/>
      <c r="B10" s="5"/>
      <c r="C10" s="9" t="s">
        <v>9</v>
      </c>
      <c r="D10" s="112" t="s">
        <v>123</v>
      </c>
      <c r="E10" s="112"/>
      <c r="F10" s="112"/>
      <c r="G10" s="112"/>
      <c r="H10" s="112"/>
      <c r="I10" s="112"/>
      <c r="J10" s="112"/>
      <c r="K10" s="3"/>
      <c r="L10" s="3"/>
      <c r="M10" s="3"/>
      <c r="N10" s="3"/>
    </row>
    <row r="11" spans="1:14" ht="22.5" customHeight="1" x14ac:dyDescent="0.25">
      <c r="A11" s="1"/>
      <c r="B11" s="5"/>
      <c r="C11" s="9" t="s">
        <v>10</v>
      </c>
      <c r="D11" s="112" t="s">
        <v>98</v>
      </c>
      <c r="E11" s="112"/>
      <c r="F11" s="112"/>
      <c r="G11" s="112"/>
      <c r="H11" s="112"/>
      <c r="I11" s="112"/>
      <c r="J11" s="112"/>
      <c r="K11" s="3"/>
      <c r="L11" s="3"/>
      <c r="M11" s="3"/>
      <c r="N11" s="3"/>
    </row>
    <row r="12" spans="1:14" ht="22.5" customHeight="1" x14ac:dyDescent="0.25">
      <c r="A12" s="1"/>
      <c r="B12" s="5"/>
      <c r="C12" s="9" t="s">
        <v>11</v>
      </c>
      <c r="D12" s="113" t="s">
        <v>99</v>
      </c>
      <c r="E12" s="112"/>
      <c r="F12" s="112"/>
      <c r="G12" s="112"/>
      <c r="H12" s="112"/>
      <c r="I12" s="112"/>
      <c r="J12" s="112"/>
      <c r="K12" s="3"/>
      <c r="L12" s="3"/>
      <c r="M12" s="3"/>
      <c r="N12" s="3"/>
    </row>
    <row r="13" spans="1:14" ht="22.5" customHeight="1" x14ac:dyDescent="0.25">
      <c r="A13" s="1"/>
      <c r="B13" s="5"/>
      <c r="C13" s="9" t="s">
        <v>12</v>
      </c>
      <c r="D13" s="112">
        <v>3117339310</v>
      </c>
      <c r="E13" s="112"/>
      <c r="F13" s="112"/>
      <c r="G13" s="112"/>
      <c r="H13" s="112"/>
      <c r="I13" s="112"/>
      <c r="J13" s="112"/>
      <c r="K13" s="3"/>
      <c r="L13" s="3"/>
      <c r="M13" s="3"/>
      <c r="N13" s="3"/>
    </row>
    <row r="14" spans="1:14" ht="22.5" customHeight="1" x14ac:dyDescent="0.25">
      <c r="A14" s="1"/>
      <c r="B14" s="5"/>
      <c r="C14" s="9" t="s">
        <v>13</v>
      </c>
      <c r="D14" s="112" t="s">
        <v>100</v>
      </c>
      <c r="E14" s="112"/>
      <c r="F14" s="112"/>
      <c r="G14" s="112"/>
      <c r="H14" s="112"/>
      <c r="I14" s="112"/>
      <c r="J14" s="112"/>
      <c r="K14" s="3"/>
      <c r="L14" s="3"/>
      <c r="M14" s="3"/>
      <c r="N14" s="3"/>
    </row>
    <row r="15" spans="1:14" ht="22.5" customHeight="1" x14ac:dyDescent="0.25">
      <c r="A15" s="1"/>
      <c r="B15" s="5"/>
      <c r="C15" s="10" t="s">
        <v>14</v>
      </c>
      <c r="D15" s="102">
        <v>44463</v>
      </c>
      <c r="E15" s="103"/>
      <c r="F15" s="103"/>
      <c r="G15" s="103"/>
      <c r="H15" s="103"/>
      <c r="I15" s="104"/>
      <c r="J15" s="104"/>
      <c r="K15" s="3"/>
      <c r="L15" s="3"/>
      <c r="M15" s="3"/>
      <c r="N15" s="3"/>
    </row>
    <row r="16" spans="1:14" ht="22.5" customHeight="1" x14ac:dyDescent="0.25">
      <c r="A16" s="1"/>
      <c r="B16" s="105" t="s">
        <v>15</v>
      </c>
      <c r="C16" s="105"/>
      <c r="D16" s="105"/>
      <c r="E16" s="105"/>
      <c r="F16" s="105"/>
      <c r="G16" s="105"/>
      <c r="H16" s="105"/>
      <c r="I16" s="11">
        <v>0.1</v>
      </c>
      <c r="J16" s="12">
        <f>(D20+F20)*I16/H20</f>
        <v>0.1</v>
      </c>
      <c r="K16" s="3"/>
      <c r="L16" s="3"/>
      <c r="M16" s="3"/>
      <c r="N16" s="3"/>
    </row>
    <row r="17" spans="1:14" ht="22.5" customHeight="1" x14ac:dyDescent="0.25">
      <c r="A17" s="1"/>
      <c r="B17" s="5"/>
      <c r="C17" s="13"/>
      <c r="D17" s="14" t="s">
        <v>16</v>
      </c>
      <c r="E17" s="14" t="s">
        <v>17</v>
      </c>
      <c r="F17" s="14" t="s">
        <v>18</v>
      </c>
      <c r="G17" s="14" t="s">
        <v>19</v>
      </c>
      <c r="H17" s="106" t="s">
        <v>20</v>
      </c>
      <c r="I17" s="106"/>
      <c r="J17" s="106"/>
      <c r="K17" s="3"/>
      <c r="L17" s="3"/>
      <c r="M17" s="3"/>
      <c r="N17" s="3"/>
    </row>
    <row r="18" spans="1:14" ht="22.5" customHeight="1" x14ac:dyDescent="0.25">
      <c r="A18" s="1">
        <v>1</v>
      </c>
      <c r="B18" s="107" t="s">
        <v>21</v>
      </c>
      <c r="C18" s="15" t="s">
        <v>22</v>
      </c>
      <c r="D18" s="16">
        <v>1</v>
      </c>
      <c r="E18" s="16"/>
      <c r="F18" s="16"/>
      <c r="G18" s="16"/>
      <c r="H18" s="108" t="s">
        <v>102</v>
      </c>
      <c r="I18" s="109"/>
      <c r="J18" s="110"/>
      <c r="K18" s="3"/>
      <c r="L18" s="3"/>
      <c r="M18" s="3"/>
      <c r="N18" s="3"/>
    </row>
    <row r="19" spans="1:14" ht="22.5" customHeight="1" x14ac:dyDescent="0.25">
      <c r="A19" s="1">
        <v>2</v>
      </c>
      <c r="B19" s="107"/>
      <c r="C19" s="15" t="s">
        <v>23</v>
      </c>
      <c r="D19" s="16">
        <v>1</v>
      </c>
      <c r="E19" s="16"/>
      <c r="F19" s="16"/>
      <c r="G19" s="16"/>
      <c r="H19" s="108" t="s">
        <v>101</v>
      </c>
      <c r="I19" s="109"/>
      <c r="J19" s="110"/>
      <c r="K19" s="3"/>
      <c r="L19" s="3"/>
      <c r="M19" s="3"/>
      <c r="N19" s="3"/>
    </row>
    <row r="20" spans="1:14" ht="22.5" customHeight="1" x14ac:dyDescent="0.25">
      <c r="A20" s="72"/>
      <c r="B20" s="122" t="s">
        <v>24</v>
      </c>
      <c r="C20" s="122"/>
      <c r="D20" s="17">
        <f>SUM(D18:D19)</f>
        <v>2</v>
      </c>
      <c r="E20" s="17">
        <f t="shared" ref="E20:G20" si="0">SUM(E18:E19)</f>
        <v>0</v>
      </c>
      <c r="F20" s="17">
        <f t="shared" si="0"/>
        <v>0</v>
      </c>
      <c r="G20" s="17">
        <f t="shared" si="0"/>
        <v>0</v>
      </c>
      <c r="H20" s="123">
        <f>+D20+E20+F20+G20</f>
        <v>2</v>
      </c>
      <c r="I20" s="123"/>
      <c r="J20" s="123"/>
      <c r="K20" s="18"/>
      <c r="L20" s="18"/>
      <c r="M20" s="18"/>
      <c r="N20" s="18"/>
    </row>
    <row r="21" spans="1:14" ht="22.5" customHeight="1" x14ac:dyDescent="0.25">
      <c r="A21" s="1"/>
      <c r="B21" s="124"/>
      <c r="C21" s="125"/>
      <c r="D21" s="125"/>
      <c r="E21" s="125"/>
      <c r="F21" s="125"/>
      <c r="G21" s="125"/>
      <c r="H21" s="125"/>
      <c r="I21" s="125"/>
      <c r="J21" s="126"/>
      <c r="K21" s="3"/>
      <c r="L21" s="3"/>
      <c r="M21" s="3"/>
      <c r="N21" s="3"/>
    </row>
    <row r="22" spans="1:14" ht="22.5" customHeight="1" x14ac:dyDescent="0.25">
      <c r="A22" s="1"/>
      <c r="B22" s="127" t="s">
        <v>25</v>
      </c>
      <c r="C22" s="128"/>
      <c r="D22" s="128"/>
      <c r="E22" s="128"/>
      <c r="F22" s="128"/>
      <c r="G22" s="128"/>
      <c r="H22" s="129"/>
      <c r="I22" s="19">
        <v>0.3</v>
      </c>
      <c r="J22" s="20">
        <f>(D40+F40)*I22/H40</f>
        <v>0.26</v>
      </c>
      <c r="K22" s="3"/>
      <c r="L22" s="3"/>
      <c r="M22" s="3"/>
      <c r="N22" s="3"/>
    </row>
    <row r="23" spans="1:14" ht="22.5" customHeight="1" x14ac:dyDescent="0.25">
      <c r="A23" s="1"/>
      <c r="B23" s="5"/>
      <c r="C23" s="130" t="s">
        <v>26</v>
      </c>
      <c r="D23" s="130" t="s">
        <v>16</v>
      </c>
      <c r="E23" s="130" t="s">
        <v>17</v>
      </c>
      <c r="F23" s="130" t="s">
        <v>18</v>
      </c>
      <c r="G23" s="130" t="s">
        <v>19</v>
      </c>
      <c r="H23" s="106" t="s">
        <v>20</v>
      </c>
      <c r="I23" s="106"/>
      <c r="J23" s="106"/>
      <c r="K23" s="3"/>
      <c r="L23" s="3"/>
      <c r="M23" s="3"/>
      <c r="N23" s="3"/>
    </row>
    <row r="24" spans="1:14" ht="22.5" customHeight="1" x14ac:dyDescent="0.25">
      <c r="A24" s="1"/>
      <c r="B24" s="5"/>
      <c r="C24" s="106"/>
      <c r="D24" s="106"/>
      <c r="E24" s="106"/>
      <c r="F24" s="106"/>
      <c r="G24" s="106"/>
      <c r="H24" s="21" t="s">
        <v>27</v>
      </c>
      <c r="I24" s="114" t="s">
        <v>28</v>
      </c>
      <c r="J24" s="115"/>
      <c r="K24" s="3"/>
      <c r="L24" s="3"/>
      <c r="M24" s="3"/>
      <c r="N24" s="3"/>
    </row>
    <row r="25" spans="1:14" ht="22.5" customHeight="1" x14ac:dyDescent="0.25">
      <c r="A25" s="1">
        <v>1</v>
      </c>
      <c r="B25" s="116" t="s">
        <v>29</v>
      </c>
      <c r="C25" s="22" t="s">
        <v>30</v>
      </c>
      <c r="D25" s="16">
        <v>1</v>
      </c>
      <c r="E25" s="23"/>
      <c r="F25" s="23"/>
      <c r="G25" s="23"/>
      <c r="H25" s="24">
        <v>22668</v>
      </c>
      <c r="I25" s="118"/>
      <c r="J25" s="119"/>
      <c r="K25" s="25"/>
      <c r="L25" s="3"/>
      <c r="M25" s="3"/>
      <c r="N25" s="3"/>
    </row>
    <row r="26" spans="1:14" ht="22.5" customHeight="1" x14ac:dyDescent="0.25">
      <c r="A26" s="1">
        <v>2</v>
      </c>
      <c r="B26" s="117"/>
      <c r="C26" s="22" t="s">
        <v>31</v>
      </c>
      <c r="D26" s="16">
        <v>1</v>
      </c>
      <c r="E26" s="23"/>
      <c r="F26" s="23"/>
      <c r="G26" s="23"/>
      <c r="H26" s="24">
        <v>6340</v>
      </c>
      <c r="I26" s="120">
        <f t="shared" ref="I26:I28" si="1">H26/$H$27</f>
        <v>2.1899827288428324</v>
      </c>
      <c r="J26" s="121"/>
      <c r="K26" s="25"/>
      <c r="L26" s="3"/>
      <c r="M26" s="3"/>
      <c r="N26" s="3"/>
    </row>
    <row r="27" spans="1:14" ht="22.5" customHeight="1" x14ac:dyDescent="0.25">
      <c r="A27" s="1">
        <v>3</v>
      </c>
      <c r="B27" s="117"/>
      <c r="C27" s="22" t="s">
        <v>32</v>
      </c>
      <c r="D27" s="16">
        <v>1</v>
      </c>
      <c r="E27" s="23"/>
      <c r="F27" s="23"/>
      <c r="G27" s="23"/>
      <c r="H27" s="24">
        <v>2895</v>
      </c>
      <c r="I27" s="120">
        <f t="shared" si="1"/>
        <v>1</v>
      </c>
      <c r="J27" s="121"/>
      <c r="K27" s="25"/>
      <c r="L27" s="3"/>
      <c r="M27" s="3"/>
      <c r="N27" s="3"/>
    </row>
    <row r="28" spans="1:14" ht="22.5" customHeight="1" x14ac:dyDescent="0.25">
      <c r="A28" s="1">
        <v>4</v>
      </c>
      <c r="B28" s="117"/>
      <c r="C28" s="26" t="s">
        <v>33</v>
      </c>
      <c r="D28" s="16">
        <v>1</v>
      </c>
      <c r="E28" s="23"/>
      <c r="F28" s="23"/>
      <c r="G28" s="23"/>
      <c r="H28" s="24">
        <v>320</v>
      </c>
      <c r="I28" s="120">
        <f t="shared" si="1"/>
        <v>0.11053540587219343</v>
      </c>
      <c r="J28" s="121"/>
      <c r="K28" s="3"/>
      <c r="L28" s="3"/>
      <c r="M28" s="3"/>
      <c r="N28" s="3"/>
    </row>
    <row r="29" spans="1:14" ht="30" customHeight="1" x14ac:dyDescent="0.25">
      <c r="A29" s="1">
        <v>5</v>
      </c>
      <c r="B29" s="131" t="s">
        <v>34</v>
      </c>
      <c r="C29" s="26" t="s">
        <v>35</v>
      </c>
      <c r="D29" s="16">
        <v>1</v>
      </c>
      <c r="E29" s="23"/>
      <c r="F29" s="23"/>
      <c r="G29" s="23"/>
      <c r="H29" s="27">
        <v>35</v>
      </c>
      <c r="I29" s="133">
        <f>H29/$H$29</f>
        <v>1</v>
      </c>
      <c r="J29" s="134"/>
      <c r="K29" s="3"/>
      <c r="L29" s="3"/>
      <c r="M29" s="3"/>
      <c r="N29" s="3"/>
    </row>
    <row r="30" spans="1:14" ht="40.5" customHeight="1" x14ac:dyDescent="0.25">
      <c r="A30" s="1">
        <v>6</v>
      </c>
      <c r="B30" s="132"/>
      <c r="C30" s="26" t="s">
        <v>36</v>
      </c>
      <c r="D30" s="87">
        <v>1</v>
      </c>
      <c r="E30" s="23"/>
      <c r="F30" s="23"/>
      <c r="G30" s="23"/>
      <c r="H30" s="29">
        <v>262</v>
      </c>
      <c r="I30" s="133">
        <f t="shared" ref="I30:I31" si="2">H30/$H$29</f>
        <v>7.4857142857142858</v>
      </c>
      <c r="J30" s="134"/>
      <c r="K30" s="3"/>
      <c r="L30" s="3"/>
      <c r="M30" s="3"/>
      <c r="N30" s="3"/>
    </row>
    <row r="31" spans="1:14" ht="37.5" customHeight="1" x14ac:dyDescent="0.25">
      <c r="A31" s="1">
        <v>7</v>
      </c>
      <c r="B31" s="132"/>
      <c r="C31" s="26" t="s">
        <v>37</v>
      </c>
      <c r="D31" s="87">
        <v>1</v>
      </c>
      <c r="E31" s="23"/>
      <c r="F31" s="23"/>
      <c r="G31" s="23"/>
      <c r="H31" s="29">
        <v>5</v>
      </c>
      <c r="I31" s="133">
        <f t="shared" si="2"/>
        <v>0.14285714285714285</v>
      </c>
      <c r="J31" s="134"/>
      <c r="K31" s="3"/>
      <c r="L31" s="135" t="s">
        <v>38</v>
      </c>
      <c r="M31" s="135"/>
      <c r="N31" s="3"/>
    </row>
    <row r="32" spans="1:14" ht="39" customHeight="1" x14ac:dyDescent="0.25">
      <c r="A32" s="1"/>
      <c r="B32" s="30"/>
      <c r="C32" s="26" t="s">
        <v>39</v>
      </c>
      <c r="D32" s="28"/>
      <c r="E32" s="16">
        <v>1</v>
      </c>
      <c r="F32" s="23"/>
      <c r="G32" s="23"/>
      <c r="H32" s="29">
        <v>0</v>
      </c>
      <c r="I32" s="133">
        <f>H32/$H$28</f>
        <v>0</v>
      </c>
      <c r="J32" s="134"/>
      <c r="K32" s="3"/>
      <c r="L32" s="31"/>
      <c r="M32" s="31"/>
      <c r="N32" s="3"/>
    </row>
    <row r="33" spans="1:14" ht="35.25" customHeight="1" x14ac:dyDescent="0.25">
      <c r="A33" s="1"/>
      <c r="B33" s="30"/>
      <c r="C33" s="26" t="s">
        <v>40</v>
      </c>
      <c r="D33" s="28"/>
      <c r="E33" s="16">
        <v>1</v>
      </c>
      <c r="F33" s="23"/>
      <c r="G33" s="23"/>
      <c r="H33" s="29">
        <v>0</v>
      </c>
      <c r="I33" s="133">
        <f>H33/$H$28</f>
        <v>0</v>
      </c>
      <c r="J33" s="134"/>
      <c r="K33" s="3"/>
      <c r="L33" s="31"/>
      <c r="M33" s="31"/>
      <c r="N33" s="3"/>
    </row>
    <row r="34" spans="1:14" ht="25.5" customHeight="1" x14ac:dyDescent="0.25">
      <c r="A34" s="1">
        <v>8</v>
      </c>
      <c r="B34" s="132" t="s">
        <v>41</v>
      </c>
      <c r="C34" s="26" t="s">
        <v>42</v>
      </c>
      <c r="D34" s="84">
        <v>1</v>
      </c>
      <c r="E34" s="32"/>
      <c r="F34" s="32"/>
      <c r="G34" s="32"/>
      <c r="H34" s="27">
        <v>27</v>
      </c>
      <c r="I34" s="133">
        <f>H34/$H$28</f>
        <v>8.4375000000000006E-2</v>
      </c>
      <c r="J34" s="134"/>
      <c r="K34" s="3"/>
      <c r="L34" s="31" t="s">
        <v>43</v>
      </c>
      <c r="M34" s="31" t="s">
        <v>44</v>
      </c>
      <c r="N34" s="3"/>
    </row>
    <row r="35" spans="1:14" ht="51.75" customHeight="1" x14ac:dyDescent="0.25">
      <c r="A35" s="1">
        <v>9</v>
      </c>
      <c r="B35" s="132"/>
      <c r="C35" s="26" t="s">
        <v>124</v>
      </c>
      <c r="D35" s="84">
        <v>1</v>
      </c>
      <c r="E35" s="32"/>
      <c r="F35" s="32"/>
      <c r="G35" s="32"/>
      <c r="H35" s="27">
        <v>491</v>
      </c>
      <c r="I35" s="133">
        <f t="shared" ref="I35:I37" si="3">H35/$H$28</f>
        <v>1.534375</v>
      </c>
      <c r="J35" s="134"/>
      <c r="K35" s="3"/>
      <c r="L35" s="33" t="s">
        <v>45</v>
      </c>
      <c r="M35" s="33" t="s">
        <v>46</v>
      </c>
      <c r="N35" s="3"/>
    </row>
    <row r="36" spans="1:14" ht="55.5" customHeight="1" x14ac:dyDescent="0.25">
      <c r="A36" s="1">
        <v>10</v>
      </c>
      <c r="B36" s="132"/>
      <c r="C36" s="26" t="s">
        <v>125</v>
      </c>
      <c r="D36" s="84">
        <v>1</v>
      </c>
      <c r="E36" s="32"/>
      <c r="F36" s="32"/>
      <c r="G36" s="32"/>
      <c r="H36" s="29">
        <v>4</v>
      </c>
      <c r="I36" s="133">
        <f t="shared" si="3"/>
        <v>1.2500000000000001E-2</v>
      </c>
      <c r="J36" s="134"/>
      <c r="K36" s="3"/>
      <c r="L36" s="33" t="s">
        <v>47</v>
      </c>
      <c r="M36" s="33" t="s">
        <v>48</v>
      </c>
      <c r="N36" s="3"/>
    </row>
    <row r="37" spans="1:14" ht="42.75" customHeight="1" x14ac:dyDescent="0.25">
      <c r="A37" s="1">
        <v>11</v>
      </c>
      <c r="B37" s="132"/>
      <c r="C37" s="26" t="s">
        <v>49</v>
      </c>
      <c r="D37" s="86">
        <v>1</v>
      </c>
      <c r="E37" s="32"/>
      <c r="F37" s="32"/>
      <c r="G37" s="32"/>
      <c r="H37" s="29">
        <v>4</v>
      </c>
      <c r="I37" s="133">
        <f t="shared" si="3"/>
        <v>1.2500000000000001E-2</v>
      </c>
      <c r="J37" s="134"/>
      <c r="K37" s="3"/>
      <c r="L37" s="33" t="s">
        <v>50</v>
      </c>
      <c r="M37" s="33" t="s">
        <v>51</v>
      </c>
      <c r="N37" s="3"/>
    </row>
    <row r="38" spans="1:14" ht="31.5" customHeight="1" x14ac:dyDescent="0.25">
      <c r="A38" s="1">
        <v>12</v>
      </c>
      <c r="B38" s="132"/>
      <c r="C38" s="34" t="s">
        <v>52</v>
      </c>
      <c r="D38" s="16">
        <v>1</v>
      </c>
      <c r="E38" s="23"/>
      <c r="F38" s="23"/>
      <c r="G38" s="23"/>
      <c r="H38" s="27">
        <v>0</v>
      </c>
      <c r="I38" s="120">
        <f>H38/$H$30</f>
        <v>0</v>
      </c>
      <c r="J38" s="121"/>
      <c r="K38" s="3"/>
      <c r="L38" s="33" t="s">
        <v>53</v>
      </c>
      <c r="M38" s="33" t="s">
        <v>54</v>
      </c>
      <c r="N38" s="3"/>
    </row>
    <row r="39" spans="1:14" ht="43.5" customHeight="1" x14ac:dyDescent="0.25">
      <c r="A39" s="1">
        <v>13</v>
      </c>
      <c r="B39" s="136"/>
      <c r="C39" s="26" t="s">
        <v>55</v>
      </c>
      <c r="D39" s="35">
        <v>1</v>
      </c>
      <c r="E39" s="35"/>
      <c r="F39" s="35"/>
      <c r="G39" s="35"/>
      <c r="H39" s="16">
        <v>27</v>
      </c>
      <c r="I39" s="141" t="e">
        <f>H39/H38</f>
        <v>#DIV/0!</v>
      </c>
      <c r="J39" s="142"/>
      <c r="K39" s="3"/>
      <c r="L39" s="3"/>
      <c r="M39" s="3"/>
      <c r="N39" s="3"/>
    </row>
    <row r="40" spans="1:14" ht="22.5" customHeight="1" x14ac:dyDescent="0.25">
      <c r="A40" s="72"/>
      <c r="B40" s="122" t="s">
        <v>56</v>
      </c>
      <c r="C40" s="122"/>
      <c r="D40" s="36">
        <f>SUM(D25:D39)</f>
        <v>13</v>
      </c>
      <c r="E40" s="36">
        <f>SUM(E25:E39)</f>
        <v>2</v>
      </c>
      <c r="F40" s="36">
        <f>SUM(F25:F39)</f>
        <v>0</v>
      </c>
      <c r="G40" s="36">
        <f>SUM(G25:G39)</f>
        <v>0</v>
      </c>
      <c r="H40" s="122">
        <f>+D40+E40+F40+G40</f>
        <v>15</v>
      </c>
      <c r="I40" s="122"/>
      <c r="J40" s="122"/>
      <c r="K40" s="37"/>
      <c r="L40" s="18"/>
      <c r="M40" s="18"/>
      <c r="N40" s="18"/>
    </row>
    <row r="41" spans="1:14" ht="22.5" customHeight="1" x14ac:dyDescent="0.25">
      <c r="A41" s="1"/>
      <c r="B41" s="124"/>
      <c r="C41" s="143"/>
      <c r="D41" s="143"/>
      <c r="E41" s="143"/>
      <c r="F41" s="143"/>
      <c r="G41" s="143"/>
      <c r="H41" s="143"/>
      <c r="I41" s="143"/>
      <c r="J41" s="144"/>
      <c r="K41" s="145"/>
      <c r="L41" s="146"/>
      <c r="M41" s="146"/>
      <c r="N41" s="146"/>
    </row>
    <row r="42" spans="1:14" ht="22.5" customHeight="1" x14ac:dyDescent="0.25">
      <c r="A42" s="1"/>
      <c r="B42" s="137" t="s">
        <v>57</v>
      </c>
      <c r="C42" s="137"/>
      <c r="D42" s="137"/>
      <c r="E42" s="137"/>
      <c r="F42" s="137"/>
      <c r="G42" s="137"/>
      <c r="H42" s="137"/>
      <c r="I42" s="19">
        <v>0.05</v>
      </c>
      <c r="J42" s="20">
        <f>(D49+F49)*I42/H49</f>
        <v>0.05</v>
      </c>
      <c r="K42" s="138"/>
      <c r="L42" s="139"/>
      <c r="M42" s="139"/>
      <c r="N42" s="139"/>
    </row>
    <row r="43" spans="1:14" ht="22.5" customHeight="1" x14ac:dyDescent="0.25">
      <c r="A43" s="1"/>
      <c r="B43" s="38"/>
      <c r="C43" s="13"/>
      <c r="D43" s="14" t="s">
        <v>16</v>
      </c>
      <c r="E43" s="14" t="s">
        <v>17</v>
      </c>
      <c r="F43" s="14" t="s">
        <v>18</v>
      </c>
      <c r="G43" s="14" t="s">
        <v>19</v>
      </c>
      <c r="H43" s="106" t="s">
        <v>20</v>
      </c>
      <c r="I43" s="106"/>
      <c r="J43" s="106"/>
      <c r="K43" s="3"/>
      <c r="L43" s="3"/>
      <c r="M43" s="3"/>
      <c r="N43" s="3"/>
    </row>
    <row r="44" spans="1:14" ht="54" customHeight="1" x14ac:dyDescent="0.25">
      <c r="A44" s="1">
        <v>1</v>
      </c>
      <c r="B44" s="38"/>
      <c r="C44" s="39" t="s">
        <v>58</v>
      </c>
      <c r="D44" s="16">
        <v>1</v>
      </c>
      <c r="E44" s="16"/>
      <c r="F44" s="16"/>
      <c r="G44" s="16"/>
      <c r="H44" s="140" t="s">
        <v>103</v>
      </c>
      <c r="I44" s="140"/>
      <c r="J44" s="140"/>
      <c r="K44" s="138"/>
      <c r="L44" s="139"/>
      <c r="M44" s="139"/>
      <c r="N44" s="139"/>
    </row>
    <row r="45" spans="1:14" ht="57" customHeight="1" x14ac:dyDescent="0.25">
      <c r="A45" s="1">
        <v>2</v>
      </c>
      <c r="B45" s="40"/>
      <c r="C45" s="39" t="s">
        <v>59</v>
      </c>
      <c r="D45" s="16">
        <v>1</v>
      </c>
      <c r="E45" s="16"/>
      <c r="F45" s="16"/>
      <c r="G45" s="16"/>
      <c r="H45" s="140" t="s">
        <v>104</v>
      </c>
      <c r="I45" s="140"/>
      <c r="J45" s="140"/>
      <c r="K45" s="41"/>
      <c r="L45" s="3"/>
      <c r="M45" s="3"/>
      <c r="N45" s="3"/>
    </row>
    <row r="46" spans="1:14" ht="74.25" customHeight="1" x14ac:dyDescent="0.25">
      <c r="A46" s="1">
        <v>3</v>
      </c>
      <c r="B46" s="42"/>
      <c r="C46" s="43" t="s">
        <v>126</v>
      </c>
      <c r="D46" s="16">
        <v>1</v>
      </c>
      <c r="E46" s="16"/>
      <c r="F46" s="16"/>
      <c r="G46" s="16"/>
      <c r="H46" s="140" t="s">
        <v>105</v>
      </c>
      <c r="I46" s="140"/>
      <c r="J46" s="140"/>
      <c r="K46" s="41"/>
      <c r="L46" s="3"/>
      <c r="M46" s="3"/>
      <c r="N46" s="3"/>
    </row>
    <row r="47" spans="1:14" ht="88.5" customHeight="1" x14ac:dyDescent="0.25">
      <c r="A47" s="1">
        <v>4</v>
      </c>
      <c r="B47" s="42"/>
      <c r="C47" s="39" t="s">
        <v>60</v>
      </c>
      <c r="D47" s="16">
        <v>1</v>
      </c>
      <c r="E47" s="16"/>
      <c r="F47" s="16"/>
      <c r="G47" s="16"/>
      <c r="H47" s="140" t="s">
        <v>106</v>
      </c>
      <c r="I47" s="140"/>
      <c r="J47" s="140"/>
      <c r="K47" s="41"/>
      <c r="L47" s="3"/>
      <c r="M47" s="3"/>
      <c r="N47" s="3"/>
    </row>
    <row r="48" spans="1:14" ht="99.75" customHeight="1" x14ac:dyDescent="0.25">
      <c r="A48" s="1">
        <v>5</v>
      </c>
      <c r="B48" s="42"/>
      <c r="C48" s="39" t="s">
        <v>61</v>
      </c>
      <c r="D48" s="16">
        <v>1</v>
      </c>
      <c r="E48" s="16"/>
      <c r="F48" s="16"/>
      <c r="G48" s="16"/>
      <c r="H48" s="140" t="s">
        <v>107</v>
      </c>
      <c r="I48" s="140"/>
      <c r="J48" s="140"/>
      <c r="K48" s="41"/>
      <c r="L48" s="3"/>
      <c r="M48" s="3"/>
      <c r="N48" s="3"/>
    </row>
    <row r="49" spans="1:14" ht="22.5" customHeight="1" x14ac:dyDescent="0.25">
      <c r="A49" s="72"/>
      <c r="B49" s="152" t="s">
        <v>62</v>
      </c>
      <c r="C49" s="152"/>
      <c r="D49" s="44">
        <f>SUM(D44:D48)</f>
        <v>5</v>
      </c>
      <c r="E49" s="44">
        <f t="shared" ref="E49:G49" si="4">SUM(E44:E48)</f>
        <v>0</v>
      </c>
      <c r="F49" s="44">
        <f t="shared" si="4"/>
        <v>0</v>
      </c>
      <c r="G49" s="44">
        <f t="shared" si="4"/>
        <v>0</v>
      </c>
      <c r="H49" s="153">
        <f>SUM(D49:G49)</f>
        <v>5</v>
      </c>
      <c r="I49" s="153"/>
      <c r="J49" s="154"/>
      <c r="K49" s="138"/>
      <c r="L49" s="139"/>
      <c r="M49" s="139"/>
      <c r="N49" s="139"/>
    </row>
    <row r="50" spans="1:14" ht="22.5" customHeight="1" x14ac:dyDescent="0.25">
      <c r="A50" s="1"/>
      <c r="B50" s="124"/>
      <c r="C50" s="125"/>
      <c r="D50" s="125"/>
      <c r="E50" s="125"/>
      <c r="F50" s="125"/>
      <c r="G50" s="125"/>
      <c r="H50" s="125"/>
      <c r="I50" s="125"/>
      <c r="J50" s="126"/>
      <c r="K50" s="147"/>
      <c r="L50" s="148"/>
      <c r="M50" s="148"/>
      <c r="N50" s="3"/>
    </row>
    <row r="51" spans="1:14" ht="22.5" customHeight="1" x14ac:dyDescent="0.25">
      <c r="A51" s="1"/>
      <c r="B51" s="13" t="s">
        <v>63</v>
      </c>
      <c r="C51" s="79"/>
      <c r="D51" s="77"/>
      <c r="E51" s="77"/>
      <c r="F51" s="77"/>
      <c r="G51" s="77"/>
      <c r="H51" s="100">
        <v>0.05</v>
      </c>
      <c r="I51" s="101"/>
      <c r="J51" s="80">
        <f>+(D56+F56)*H51/H56</f>
        <v>0.05</v>
      </c>
      <c r="K51" s="78"/>
      <c r="L51" s="45"/>
      <c r="M51" s="45"/>
      <c r="N51" s="3"/>
    </row>
    <row r="52" spans="1:14" ht="22.5" customHeight="1" x14ac:dyDescent="0.25">
      <c r="A52" s="1"/>
      <c r="D52" s="46" t="s">
        <v>16</v>
      </c>
      <c r="E52" s="46" t="s">
        <v>17</v>
      </c>
      <c r="F52" s="46" t="s">
        <v>18</v>
      </c>
      <c r="G52" s="46" t="s">
        <v>19</v>
      </c>
      <c r="H52" s="106" t="s">
        <v>20</v>
      </c>
      <c r="I52" s="106"/>
      <c r="J52" s="106"/>
      <c r="K52" s="41"/>
      <c r="L52" s="3"/>
      <c r="M52" s="3"/>
      <c r="N52" s="3"/>
    </row>
    <row r="53" spans="1:14" s="49" customFormat="1" ht="22.5" customHeight="1" x14ac:dyDescent="0.25">
      <c r="A53" s="73">
        <v>1</v>
      </c>
      <c r="B53" s="149" t="s">
        <v>64</v>
      </c>
      <c r="C53" s="150"/>
      <c r="D53" s="85">
        <v>1</v>
      </c>
      <c r="E53" s="76"/>
      <c r="F53" s="76"/>
      <c r="G53" s="76"/>
      <c r="H53" s="93" t="s">
        <v>108</v>
      </c>
      <c r="I53" s="94"/>
      <c r="J53" s="95"/>
      <c r="K53" s="47"/>
      <c r="L53" s="48"/>
      <c r="M53" s="48"/>
      <c r="N53" s="48"/>
    </row>
    <row r="54" spans="1:14" s="49" customFormat="1" ht="22.5" customHeight="1" x14ac:dyDescent="0.25">
      <c r="A54" s="73">
        <v>2</v>
      </c>
      <c r="B54" s="151" t="s">
        <v>127</v>
      </c>
      <c r="C54" s="151"/>
      <c r="D54" s="85">
        <v>1</v>
      </c>
      <c r="E54" s="76"/>
      <c r="F54" s="76"/>
      <c r="G54" s="76"/>
      <c r="H54" s="96" t="s">
        <v>138</v>
      </c>
      <c r="I54" s="97"/>
      <c r="J54" s="98"/>
      <c r="K54" s="47"/>
      <c r="L54" s="48"/>
      <c r="M54" s="48"/>
      <c r="N54" s="48"/>
    </row>
    <row r="55" spans="1:14" ht="22.5" customHeight="1" x14ac:dyDescent="0.25">
      <c r="A55" s="1"/>
      <c r="B55" s="159" t="s">
        <v>65</v>
      </c>
      <c r="C55" s="160"/>
      <c r="D55" s="46" t="s">
        <v>16</v>
      </c>
      <c r="E55" s="46" t="s">
        <v>17</v>
      </c>
      <c r="F55" s="46" t="s">
        <v>18</v>
      </c>
      <c r="G55" s="46" t="s">
        <v>19</v>
      </c>
      <c r="H55" s="50"/>
      <c r="I55" s="51"/>
      <c r="J55" s="52"/>
      <c r="K55" s="3"/>
      <c r="L55" s="3"/>
      <c r="M55" s="3"/>
      <c r="N55" s="3"/>
    </row>
    <row r="56" spans="1:14" ht="22.5" customHeight="1" x14ac:dyDescent="0.25">
      <c r="A56" s="74"/>
      <c r="B56" s="161"/>
      <c r="C56" s="162"/>
      <c r="D56" s="53">
        <f>+D54+D53</f>
        <v>2</v>
      </c>
      <c r="E56" s="53">
        <f t="shared" ref="E56:G56" si="5">+E54+E53</f>
        <v>0</v>
      </c>
      <c r="F56" s="53">
        <f t="shared" si="5"/>
        <v>0</v>
      </c>
      <c r="G56" s="53">
        <f t="shared" si="5"/>
        <v>0</v>
      </c>
      <c r="H56" s="163">
        <f>+D56+E56+F56+G56</f>
        <v>2</v>
      </c>
      <c r="I56" s="164"/>
      <c r="J56" s="165"/>
      <c r="K56" s="54"/>
      <c r="L56" s="54"/>
      <c r="M56" s="54"/>
      <c r="N56" s="54"/>
    </row>
    <row r="57" spans="1:14" ht="22.5" customHeight="1" x14ac:dyDescent="0.25">
      <c r="A57" s="1"/>
      <c r="B57" s="124"/>
      <c r="C57" s="125"/>
      <c r="D57" s="125"/>
      <c r="E57" s="125"/>
      <c r="F57" s="125"/>
      <c r="G57" s="125"/>
      <c r="H57" s="125"/>
      <c r="I57" s="125"/>
      <c r="J57" s="126"/>
      <c r="K57" s="3"/>
      <c r="L57" s="3"/>
      <c r="M57" s="3"/>
      <c r="N57" s="3"/>
    </row>
    <row r="58" spans="1:14" ht="22.5" customHeight="1" x14ac:dyDescent="0.25">
      <c r="A58" s="1"/>
      <c r="B58" s="137" t="s">
        <v>66</v>
      </c>
      <c r="C58" s="137"/>
      <c r="D58" s="137"/>
      <c r="E58" s="137"/>
      <c r="F58" s="137"/>
      <c r="G58" s="137"/>
      <c r="H58" s="137"/>
      <c r="I58" s="19">
        <v>0.05</v>
      </c>
      <c r="J58" s="20">
        <f>(D61+F61)*I58/H61</f>
        <v>0.05</v>
      </c>
      <c r="K58" s="3"/>
      <c r="L58" s="3"/>
      <c r="M58" s="3"/>
      <c r="N58" s="3"/>
    </row>
    <row r="59" spans="1:14" ht="22.5" customHeight="1" x14ac:dyDescent="0.25">
      <c r="A59" s="1"/>
      <c r="B59" s="46"/>
      <c r="C59" s="55" t="s">
        <v>67</v>
      </c>
      <c r="D59" s="55" t="s">
        <v>16</v>
      </c>
      <c r="E59" s="55" t="s">
        <v>17</v>
      </c>
      <c r="F59" s="55" t="s">
        <v>18</v>
      </c>
      <c r="G59" s="55" t="s">
        <v>19</v>
      </c>
      <c r="H59" s="106" t="s">
        <v>20</v>
      </c>
      <c r="I59" s="106"/>
      <c r="J59" s="106"/>
      <c r="K59" s="3"/>
      <c r="L59" s="3"/>
      <c r="M59" s="3"/>
      <c r="N59" s="3"/>
    </row>
    <row r="60" spans="1:14" ht="79.5" customHeight="1" x14ac:dyDescent="0.25">
      <c r="A60" s="1">
        <v>1</v>
      </c>
      <c r="B60" s="38"/>
      <c r="C60" s="56" t="s">
        <v>128</v>
      </c>
      <c r="D60" s="16">
        <v>1</v>
      </c>
      <c r="E60" s="16"/>
      <c r="F60" s="16"/>
      <c r="G60" s="16"/>
      <c r="H60" s="99" t="s">
        <v>109</v>
      </c>
      <c r="I60" s="99"/>
      <c r="J60" s="99"/>
      <c r="K60" s="3"/>
      <c r="L60" s="3"/>
      <c r="M60" s="3"/>
      <c r="N60" s="3"/>
    </row>
    <row r="61" spans="1:14" ht="22.5" customHeight="1" x14ac:dyDescent="0.25">
      <c r="A61" s="72"/>
      <c r="B61" s="152" t="s">
        <v>68</v>
      </c>
      <c r="C61" s="152"/>
      <c r="D61" s="57">
        <f>SUM(D60:D60)</f>
        <v>1</v>
      </c>
      <c r="E61" s="57">
        <f>SUM(E60:E60)</f>
        <v>0</v>
      </c>
      <c r="F61" s="57">
        <f>SUM(F60:F60)</f>
        <v>0</v>
      </c>
      <c r="G61" s="57">
        <f>SUM(G60:G60)</f>
        <v>0</v>
      </c>
      <c r="H61" s="123">
        <f>+D61+E61+F61+G61</f>
        <v>1</v>
      </c>
      <c r="I61" s="123"/>
      <c r="J61" s="123"/>
      <c r="K61" s="18"/>
      <c r="L61" s="18"/>
      <c r="M61" s="18"/>
      <c r="N61" s="18"/>
    </row>
    <row r="62" spans="1:14" ht="22.5" customHeight="1" x14ac:dyDescent="0.25">
      <c r="A62" s="1"/>
      <c r="B62" s="124"/>
      <c r="C62" s="125"/>
      <c r="D62" s="125"/>
      <c r="E62" s="125"/>
      <c r="F62" s="125"/>
      <c r="G62" s="125"/>
      <c r="H62" s="125"/>
      <c r="I62" s="125"/>
      <c r="J62" s="126"/>
      <c r="K62" s="3"/>
      <c r="L62" s="3"/>
      <c r="M62" s="3"/>
      <c r="N62" s="3"/>
    </row>
    <row r="63" spans="1:14" ht="22.5" customHeight="1" x14ac:dyDescent="0.25">
      <c r="A63" s="1"/>
      <c r="B63" s="155" t="s">
        <v>69</v>
      </c>
      <c r="C63" s="155"/>
      <c r="D63" s="155"/>
      <c r="E63" s="155"/>
      <c r="F63" s="155"/>
      <c r="G63" s="155"/>
      <c r="H63" s="155"/>
      <c r="I63" s="58">
        <v>0.05</v>
      </c>
      <c r="J63" s="58">
        <f>(D66+F66)*I63/H66</f>
        <v>0.05</v>
      </c>
      <c r="K63" s="3"/>
      <c r="L63" s="3"/>
      <c r="M63" s="3"/>
      <c r="N63" s="3"/>
    </row>
    <row r="64" spans="1:14" ht="22.5" customHeight="1" x14ac:dyDescent="0.25">
      <c r="A64" s="1"/>
      <c r="B64" s="156"/>
      <c r="C64" s="9"/>
      <c r="D64" s="21" t="s">
        <v>16</v>
      </c>
      <c r="E64" s="21" t="s">
        <v>17</v>
      </c>
      <c r="F64" s="21" t="s">
        <v>18</v>
      </c>
      <c r="G64" s="21" t="s">
        <v>19</v>
      </c>
      <c r="H64" s="106" t="s">
        <v>20</v>
      </c>
      <c r="I64" s="106"/>
      <c r="J64" s="106"/>
      <c r="K64" s="3"/>
      <c r="L64" s="3"/>
      <c r="M64" s="3"/>
      <c r="N64" s="3"/>
    </row>
    <row r="65" spans="1:14" ht="49.5" customHeight="1" x14ac:dyDescent="0.25">
      <c r="A65" s="1">
        <v>1</v>
      </c>
      <c r="B65" s="157"/>
      <c r="C65" s="59" t="s">
        <v>70</v>
      </c>
      <c r="D65" s="60">
        <v>1</v>
      </c>
      <c r="E65" s="60"/>
      <c r="F65" s="60"/>
      <c r="G65" s="60"/>
      <c r="H65" s="158" t="s">
        <v>110</v>
      </c>
      <c r="I65" s="158"/>
      <c r="J65" s="158"/>
      <c r="K65" s="3"/>
      <c r="L65" s="3"/>
      <c r="M65" s="3"/>
      <c r="N65" s="3"/>
    </row>
    <row r="66" spans="1:14" ht="22.5" customHeight="1" x14ac:dyDescent="0.25">
      <c r="A66" s="72"/>
      <c r="B66" s="122" t="s">
        <v>71</v>
      </c>
      <c r="C66" s="122"/>
      <c r="D66" s="61">
        <f>SUM(D65:D65)</f>
        <v>1</v>
      </c>
      <c r="E66" s="61">
        <f>SUM(E65:E65)</f>
        <v>0</v>
      </c>
      <c r="F66" s="61">
        <f>SUM(F65:F65)</f>
        <v>0</v>
      </c>
      <c r="G66" s="61">
        <f>SUM(G65:G65)</f>
        <v>0</v>
      </c>
      <c r="H66" s="166">
        <f>+D66+E66+F66+G66</f>
        <v>1</v>
      </c>
      <c r="I66" s="166"/>
      <c r="J66" s="166"/>
      <c r="K66" s="18"/>
      <c r="L66" s="18"/>
      <c r="M66" s="18"/>
      <c r="N66" s="18"/>
    </row>
    <row r="67" spans="1:14" ht="22.5" customHeight="1" x14ac:dyDescent="0.25">
      <c r="A67" s="1"/>
      <c r="B67" s="124"/>
      <c r="C67" s="125"/>
      <c r="D67" s="125"/>
      <c r="E67" s="125"/>
      <c r="F67" s="125"/>
      <c r="G67" s="125"/>
      <c r="H67" s="125"/>
      <c r="I67" s="125"/>
      <c r="J67" s="126"/>
      <c r="K67" s="3"/>
      <c r="L67" s="3"/>
      <c r="M67" s="3"/>
      <c r="N67" s="3"/>
    </row>
    <row r="68" spans="1:14" ht="22.5" customHeight="1" x14ac:dyDescent="0.25">
      <c r="A68" s="1"/>
      <c r="B68" s="167" t="s">
        <v>72</v>
      </c>
      <c r="C68" s="167"/>
      <c r="D68" s="167"/>
      <c r="E68" s="167"/>
      <c r="F68" s="167"/>
      <c r="G68" s="167"/>
      <c r="H68" s="167"/>
      <c r="I68" s="58">
        <v>0.1</v>
      </c>
      <c r="J68" s="58">
        <f>(D73+F73)*I68/H73</f>
        <v>0.10000000000000002</v>
      </c>
      <c r="K68" s="3"/>
      <c r="L68" s="3"/>
      <c r="M68" s="3"/>
      <c r="N68" s="3"/>
    </row>
    <row r="69" spans="1:14" ht="22.5" customHeight="1" x14ac:dyDescent="0.25">
      <c r="A69" s="1"/>
      <c r="B69" s="62"/>
      <c r="C69" s="9"/>
      <c r="D69" s="21" t="s">
        <v>16</v>
      </c>
      <c r="E69" s="21" t="s">
        <v>17</v>
      </c>
      <c r="F69" s="21" t="s">
        <v>18</v>
      </c>
      <c r="G69" s="21" t="s">
        <v>19</v>
      </c>
      <c r="H69" s="106" t="s">
        <v>20</v>
      </c>
      <c r="I69" s="106"/>
      <c r="J69" s="106"/>
      <c r="K69" s="3"/>
      <c r="L69" s="3"/>
      <c r="M69" s="3"/>
      <c r="N69" s="3"/>
    </row>
    <row r="70" spans="1:14" ht="30.75" customHeight="1" x14ac:dyDescent="0.25">
      <c r="A70" s="1">
        <v>1</v>
      </c>
      <c r="B70" s="62"/>
      <c r="C70" s="15" t="s">
        <v>73</v>
      </c>
      <c r="D70" s="16">
        <v>1</v>
      </c>
      <c r="E70" s="16"/>
      <c r="F70" s="16"/>
      <c r="G70" s="16"/>
      <c r="H70" s="99" t="s">
        <v>111</v>
      </c>
      <c r="I70" s="99"/>
      <c r="J70" s="99"/>
      <c r="K70" s="3"/>
      <c r="L70" s="3"/>
      <c r="M70" s="3"/>
      <c r="N70" s="3"/>
    </row>
    <row r="71" spans="1:14" ht="65.25" customHeight="1" x14ac:dyDescent="0.25">
      <c r="A71" s="1">
        <v>2</v>
      </c>
      <c r="B71" s="62"/>
      <c r="C71" s="15" t="s">
        <v>129</v>
      </c>
      <c r="D71" s="16"/>
      <c r="E71" s="16"/>
      <c r="F71" s="16">
        <v>1</v>
      </c>
      <c r="G71" s="16"/>
      <c r="H71" s="99" t="s">
        <v>130</v>
      </c>
      <c r="I71" s="99"/>
      <c r="J71" s="99"/>
      <c r="K71" s="3"/>
      <c r="L71" s="3"/>
      <c r="M71" s="3"/>
      <c r="N71" s="3"/>
    </row>
    <row r="72" spans="1:14" ht="64.5" customHeight="1" x14ac:dyDescent="0.25">
      <c r="A72" s="1">
        <v>3</v>
      </c>
      <c r="B72" s="62"/>
      <c r="C72" s="59" t="s">
        <v>74</v>
      </c>
      <c r="D72" s="16">
        <v>1</v>
      </c>
      <c r="E72" s="16"/>
      <c r="F72" s="16"/>
      <c r="G72" s="16"/>
      <c r="H72" s="99" t="s">
        <v>112</v>
      </c>
      <c r="I72" s="99"/>
      <c r="J72" s="99"/>
      <c r="K72" s="3"/>
      <c r="L72" s="3"/>
      <c r="M72" s="3"/>
      <c r="N72" s="3"/>
    </row>
    <row r="73" spans="1:14" ht="22.5" customHeight="1" x14ac:dyDescent="0.25">
      <c r="A73" s="72"/>
      <c r="B73" s="122" t="s">
        <v>75</v>
      </c>
      <c r="C73" s="122"/>
      <c r="D73" s="57">
        <f>SUM(D70:D72)</f>
        <v>2</v>
      </c>
      <c r="E73" s="57">
        <f>SUM(E70:E72)</f>
        <v>0</v>
      </c>
      <c r="F73" s="57">
        <f>SUM(F70:F72)</f>
        <v>1</v>
      </c>
      <c r="G73" s="57">
        <f>SUM(G70:G72)</f>
        <v>0</v>
      </c>
      <c r="H73" s="123">
        <f>+D73+E73+F73+G73</f>
        <v>3</v>
      </c>
      <c r="I73" s="123"/>
      <c r="J73" s="123"/>
      <c r="K73" s="18"/>
      <c r="L73" s="18"/>
      <c r="M73" s="18"/>
      <c r="N73" s="18"/>
    </row>
    <row r="74" spans="1:14" ht="22.5" customHeight="1" x14ac:dyDescent="0.25">
      <c r="A74" s="1"/>
      <c r="B74" s="124"/>
      <c r="C74" s="125"/>
      <c r="D74" s="125"/>
      <c r="E74" s="125"/>
      <c r="F74" s="125"/>
      <c r="G74" s="125"/>
      <c r="H74" s="125"/>
      <c r="I74" s="125"/>
      <c r="J74" s="126"/>
      <c r="K74" s="3"/>
      <c r="L74" s="3"/>
      <c r="M74" s="3"/>
      <c r="N74" s="3"/>
    </row>
    <row r="75" spans="1:14" ht="22.5" customHeight="1" x14ac:dyDescent="0.25">
      <c r="A75" s="1"/>
      <c r="B75" s="137" t="s">
        <v>76</v>
      </c>
      <c r="C75" s="137"/>
      <c r="D75" s="137"/>
      <c r="E75" s="137"/>
      <c r="F75" s="137"/>
      <c r="G75" s="137"/>
      <c r="H75" s="137"/>
      <c r="I75" s="19">
        <v>0.1</v>
      </c>
      <c r="J75" s="20">
        <f>(D81+F81)*I75/H81</f>
        <v>0.1</v>
      </c>
      <c r="K75" s="3"/>
      <c r="L75" s="3"/>
      <c r="M75" s="3"/>
      <c r="N75" s="3"/>
    </row>
    <row r="76" spans="1:14" ht="22.5" customHeight="1" x14ac:dyDescent="0.25">
      <c r="A76" s="1"/>
      <c r="B76" s="38"/>
      <c r="C76" s="13"/>
      <c r="D76" s="14" t="s">
        <v>16</v>
      </c>
      <c r="E76" s="14" t="s">
        <v>17</v>
      </c>
      <c r="F76" s="14" t="s">
        <v>18</v>
      </c>
      <c r="G76" s="14" t="s">
        <v>19</v>
      </c>
      <c r="H76" s="106" t="s">
        <v>20</v>
      </c>
      <c r="I76" s="106"/>
      <c r="J76" s="106"/>
      <c r="K76" s="3"/>
      <c r="L76" s="3"/>
      <c r="M76" s="3"/>
      <c r="N76" s="3"/>
    </row>
    <row r="77" spans="1:14" ht="47.25" customHeight="1" x14ac:dyDescent="0.25">
      <c r="A77" s="1">
        <v>1</v>
      </c>
      <c r="B77" s="38"/>
      <c r="C77" s="63" t="s">
        <v>77</v>
      </c>
      <c r="D77" s="16">
        <v>1</v>
      </c>
      <c r="E77" s="16"/>
      <c r="F77" s="16"/>
      <c r="G77" s="16"/>
      <c r="H77" s="108" t="s">
        <v>107</v>
      </c>
      <c r="I77" s="109"/>
      <c r="J77" s="110"/>
      <c r="K77" s="3"/>
      <c r="L77" s="3"/>
      <c r="M77" s="3"/>
      <c r="N77" s="3"/>
    </row>
    <row r="78" spans="1:14" ht="54.75" customHeight="1" x14ac:dyDescent="0.25">
      <c r="A78" s="1">
        <v>2</v>
      </c>
      <c r="B78" s="38"/>
      <c r="C78" s="63" t="s">
        <v>131</v>
      </c>
      <c r="D78" s="16">
        <v>1</v>
      </c>
      <c r="E78" s="16"/>
      <c r="F78" s="16"/>
      <c r="G78" s="16"/>
      <c r="H78" s="108" t="s">
        <v>113</v>
      </c>
      <c r="I78" s="109"/>
      <c r="J78" s="110"/>
      <c r="K78" s="3"/>
      <c r="L78" s="3"/>
      <c r="M78" s="3"/>
      <c r="N78" s="3"/>
    </row>
    <row r="79" spans="1:14" ht="30.75" customHeight="1" x14ac:dyDescent="0.25">
      <c r="A79" s="1">
        <v>3</v>
      </c>
      <c r="B79" s="38"/>
      <c r="C79" s="63" t="s">
        <v>114</v>
      </c>
      <c r="D79" s="16">
        <v>1</v>
      </c>
      <c r="E79" s="16"/>
      <c r="F79" s="16"/>
      <c r="G79" s="16"/>
      <c r="H79" s="108" t="s">
        <v>115</v>
      </c>
      <c r="I79" s="109"/>
      <c r="J79" s="110"/>
      <c r="K79" s="3"/>
      <c r="L79" s="3"/>
      <c r="M79" s="3"/>
      <c r="N79" s="3"/>
    </row>
    <row r="80" spans="1:14" ht="30.75" customHeight="1" x14ac:dyDescent="0.25">
      <c r="A80" s="1">
        <v>4</v>
      </c>
      <c r="B80" s="38"/>
      <c r="C80" s="63" t="s">
        <v>78</v>
      </c>
      <c r="D80" s="16">
        <v>1</v>
      </c>
      <c r="E80" s="16"/>
      <c r="F80" s="16"/>
      <c r="G80" s="16"/>
      <c r="H80" s="108" t="s">
        <v>132</v>
      </c>
      <c r="I80" s="109"/>
      <c r="J80" s="110"/>
      <c r="K80" s="64"/>
      <c r="L80" s="3"/>
      <c r="M80" s="3"/>
      <c r="N80" s="3"/>
    </row>
    <row r="81" spans="1:14" ht="22.5" customHeight="1" x14ac:dyDescent="0.25">
      <c r="A81" s="72"/>
      <c r="B81" s="122" t="s">
        <v>79</v>
      </c>
      <c r="C81" s="122"/>
      <c r="D81" s="57">
        <f>SUM(D77:D80)</f>
        <v>4</v>
      </c>
      <c r="E81" s="57">
        <f>SUM(E77:E80)</f>
        <v>0</v>
      </c>
      <c r="F81" s="57">
        <f>SUM(F77:F80)</f>
        <v>0</v>
      </c>
      <c r="G81" s="57">
        <f>SUM(G77:G80)</f>
        <v>0</v>
      </c>
      <c r="H81" s="123">
        <f>+D81+E81+F81+G81</f>
        <v>4</v>
      </c>
      <c r="I81" s="123"/>
      <c r="J81" s="123"/>
      <c r="K81" s="18"/>
      <c r="L81" s="18"/>
      <c r="M81" s="18"/>
      <c r="N81" s="18"/>
    </row>
    <row r="82" spans="1:14" ht="22.5" customHeight="1" x14ac:dyDescent="0.25">
      <c r="A82" s="1"/>
      <c r="B82" s="124"/>
      <c r="C82" s="125"/>
      <c r="D82" s="125"/>
      <c r="E82" s="125"/>
      <c r="F82" s="125"/>
      <c r="G82" s="125"/>
      <c r="H82" s="125"/>
      <c r="I82" s="125"/>
      <c r="J82" s="126"/>
      <c r="K82" s="3"/>
      <c r="L82" s="3"/>
      <c r="M82" s="3"/>
      <c r="N82" s="3"/>
    </row>
    <row r="83" spans="1:14" ht="22.5" customHeight="1" x14ac:dyDescent="0.25">
      <c r="A83" s="1"/>
      <c r="B83" s="137" t="s">
        <v>80</v>
      </c>
      <c r="C83" s="137"/>
      <c r="D83" s="137"/>
      <c r="E83" s="137"/>
      <c r="F83" s="137"/>
      <c r="G83" s="137"/>
      <c r="H83" s="137"/>
      <c r="I83" s="19">
        <v>0.2</v>
      </c>
      <c r="J83" s="20">
        <f>(D92+F92)*I83/H92</f>
        <v>0.14285714285714285</v>
      </c>
      <c r="K83" s="48"/>
      <c r="L83" s="3"/>
      <c r="M83" s="3"/>
      <c r="N83" s="3"/>
    </row>
    <row r="84" spans="1:14" ht="22.5" customHeight="1" x14ac:dyDescent="0.25">
      <c r="A84" s="1"/>
      <c r="B84" s="38"/>
      <c r="C84" s="13"/>
      <c r="D84" s="14" t="s">
        <v>16</v>
      </c>
      <c r="E84" s="14" t="s">
        <v>17</v>
      </c>
      <c r="F84" s="14" t="s">
        <v>18</v>
      </c>
      <c r="G84" s="14" t="s">
        <v>19</v>
      </c>
      <c r="H84" s="106" t="s">
        <v>81</v>
      </c>
      <c r="I84" s="106"/>
      <c r="J84" s="106"/>
      <c r="K84" s="3"/>
      <c r="L84" s="3"/>
      <c r="M84" s="3"/>
      <c r="N84" s="3"/>
    </row>
    <row r="85" spans="1:14" ht="89.25" customHeight="1" x14ac:dyDescent="0.25">
      <c r="A85" s="1">
        <v>1</v>
      </c>
      <c r="B85" s="38"/>
      <c r="C85" s="39" t="s">
        <v>133</v>
      </c>
      <c r="D85" s="65"/>
      <c r="E85" s="65">
        <v>1</v>
      </c>
      <c r="F85" s="65"/>
      <c r="G85" s="65"/>
      <c r="H85" s="108" t="s">
        <v>116</v>
      </c>
      <c r="I85" s="109"/>
      <c r="J85" s="110"/>
      <c r="K85" s="3"/>
      <c r="L85" s="3"/>
      <c r="M85" s="3"/>
      <c r="N85" s="3"/>
    </row>
    <row r="86" spans="1:14" ht="133.5" customHeight="1" x14ac:dyDescent="0.25">
      <c r="A86" s="1">
        <v>2</v>
      </c>
      <c r="B86" s="38"/>
      <c r="C86" s="39" t="s">
        <v>82</v>
      </c>
      <c r="D86" s="65"/>
      <c r="E86" s="65">
        <v>1</v>
      </c>
      <c r="F86" s="65"/>
      <c r="G86" s="65"/>
      <c r="H86" s="108" t="s">
        <v>116</v>
      </c>
      <c r="I86" s="109"/>
      <c r="J86" s="110"/>
      <c r="K86" s="3"/>
      <c r="L86" s="3"/>
      <c r="M86" s="3"/>
      <c r="N86" s="3"/>
    </row>
    <row r="87" spans="1:14" ht="99" customHeight="1" x14ac:dyDescent="0.25">
      <c r="A87" s="1">
        <v>3</v>
      </c>
      <c r="B87" s="38"/>
      <c r="C87" s="39" t="s">
        <v>83</v>
      </c>
      <c r="D87" s="65">
        <v>1</v>
      </c>
      <c r="E87" s="65"/>
      <c r="F87" s="65"/>
      <c r="G87" s="65"/>
      <c r="H87" s="108" t="s">
        <v>117</v>
      </c>
      <c r="I87" s="109"/>
      <c r="J87" s="110"/>
      <c r="K87" s="3"/>
      <c r="L87" s="3"/>
      <c r="M87" s="3"/>
      <c r="N87" s="3"/>
    </row>
    <row r="88" spans="1:14" ht="63" customHeight="1" x14ac:dyDescent="0.25">
      <c r="A88" s="1">
        <v>4</v>
      </c>
      <c r="B88" s="38"/>
      <c r="C88" s="39" t="s">
        <v>134</v>
      </c>
      <c r="D88" s="65">
        <v>1</v>
      </c>
      <c r="E88" s="65"/>
      <c r="F88" s="65"/>
      <c r="G88" s="65"/>
      <c r="H88" s="108" t="s">
        <v>117</v>
      </c>
      <c r="I88" s="109"/>
      <c r="J88" s="110"/>
      <c r="K88" s="3"/>
      <c r="L88" s="3"/>
      <c r="M88" s="3"/>
      <c r="N88" s="3"/>
    </row>
    <row r="89" spans="1:14" ht="45.75" customHeight="1" x14ac:dyDescent="0.25">
      <c r="A89" s="1">
        <v>5</v>
      </c>
      <c r="B89" s="38"/>
      <c r="C89" s="39" t="s">
        <v>84</v>
      </c>
      <c r="D89" s="65">
        <v>1</v>
      </c>
      <c r="E89" s="65"/>
      <c r="F89" s="65"/>
      <c r="G89" s="65"/>
      <c r="H89" s="140" t="s">
        <v>118</v>
      </c>
      <c r="I89" s="140"/>
      <c r="J89" s="140"/>
      <c r="K89" s="3"/>
      <c r="L89" s="3"/>
      <c r="M89" s="3"/>
      <c r="N89" s="3"/>
    </row>
    <row r="90" spans="1:14" ht="43.5" customHeight="1" x14ac:dyDescent="0.25">
      <c r="A90" s="1">
        <v>6</v>
      </c>
      <c r="B90" s="42"/>
      <c r="C90" s="39" t="s">
        <v>119</v>
      </c>
      <c r="D90" s="16">
        <v>1</v>
      </c>
      <c r="E90" s="16"/>
      <c r="F90" s="16"/>
      <c r="G90" s="16"/>
      <c r="H90" s="108" t="s">
        <v>135</v>
      </c>
      <c r="I90" s="109"/>
      <c r="J90" s="110"/>
      <c r="K90" s="3"/>
      <c r="L90" s="3"/>
      <c r="M90" s="3"/>
      <c r="N90" s="3"/>
    </row>
    <row r="91" spans="1:14" ht="45" customHeight="1" x14ac:dyDescent="0.25">
      <c r="A91" s="1">
        <v>7</v>
      </c>
      <c r="B91" s="42"/>
      <c r="C91" s="39" t="s">
        <v>136</v>
      </c>
      <c r="D91" s="16">
        <v>1</v>
      </c>
      <c r="E91" s="16"/>
      <c r="F91" s="16"/>
      <c r="G91" s="16"/>
      <c r="H91" s="108" t="s">
        <v>135</v>
      </c>
      <c r="I91" s="109"/>
      <c r="J91" s="110"/>
      <c r="K91" s="3"/>
      <c r="L91" s="3"/>
      <c r="M91" s="3"/>
      <c r="N91" s="3"/>
    </row>
    <row r="92" spans="1:14" ht="22.5" customHeight="1" x14ac:dyDescent="0.25">
      <c r="A92" s="72"/>
      <c r="B92" s="152" t="s">
        <v>85</v>
      </c>
      <c r="C92" s="174"/>
      <c r="D92" s="57">
        <f>SUM(D85:D91)</f>
        <v>5</v>
      </c>
      <c r="E92" s="57">
        <f>SUM(E85:E91)</f>
        <v>2</v>
      </c>
      <c r="F92" s="57">
        <f>SUM(F85:F90)</f>
        <v>0</v>
      </c>
      <c r="G92" s="57">
        <f>SUM(G85:G90)</f>
        <v>0</v>
      </c>
      <c r="H92" s="123">
        <f>+D92+E92+F92+G92</f>
        <v>7</v>
      </c>
      <c r="I92" s="123"/>
      <c r="J92" s="123"/>
      <c r="K92" s="18"/>
      <c r="L92" s="18"/>
      <c r="M92" s="18"/>
      <c r="N92" s="18"/>
    </row>
    <row r="93" spans="1:14" ht="22.5" customHeight="1" x14ac:dyDescent="0.25">
      <c r="A93" s="1"/>
      <c r="B93" s="124"/>
      <c r="C93" s="125"/>
      <c r="D93" s="125"/>
      <c r="E93" s="125"/>
      <c r="F93" s="125"/>
      <c r="G93" s="125"/>
      <c r="H93" s="125"/>
      <c r="I93" s="125"/>
      <c r="J93" s="126"/>
      <c r="K93" s="3"/>
      <c r="L93" s="3"/>
      <c r="M93" s="3"/>
      <c r="N93" s="3"/>
    </row>
    <row r="94" spans="1:14" ht="22.5" customHeight="1" x14ac:dyDescent="0.25">
      <c r="A94" s="1"/>
      <c r="B94" s="168" t="s">
        <v>86</v>
      </c>
      <c r="C94" s="169"/>
      <c r="D94" s="169"/>
      <c r="E94" s="169"/>
      <c r="F94" s="169"/>
      <c r="G94" s="169"/>
      <c r="H94" s="169"/>
      <c r="I94" s="169"/>
      <c r="J94" s="170"/>
      <c r="K94" s="3"/>
      <c r="L94" s="3"/>
      <c r="M94" s="3"/>
      <c r="N94" s="3"/>
    </row>
    <row r="95" spans="1:14" ht="22.5" customHeight="1" x14ac:dyDescent="0.25">
      <c r="A95" s="1"/>
      <c r="B95" s="66" t="s">
        <v>87</v>
      </c>
      <c r="C95" s="67"/>
      <c r="D95" s="171" t="s">
        <v>121</v>
      </c>
      <c r="E95" s="172"/>
      <c r="F95" s="172"/>
      <c r="G95" s="172"/>
      <c r="H95" s="172"/>
      <c r="I95" s="172"/>
      <c r="J95" s="173"/>
      <c r="K95" s="3"/>
      <c r="L95" s="3"/>
      <c r="M95" s="3"/>
      <c r="N95" s="3"/>
    </row>
    <row r="96" spans="1:14" ht="22.5" customHeight="1" x14ac:dyDescent="0.25">
      <c r="A96" s="1"/>
      <c r="B96" s="66" t="s">
        <v>120</v>
      </c>
      <c r="C96" s="67"/>
      <c r="D96" s="171" t="s">
        <v>137</v>
      </c>
      <c r="E96" s="172"/>
      <c r="F96" s="172"/>
      <c r="G96" s="172"/>
      <c r="H96" s="172"/>
      <c r="I96" s="172"/>
      <c r="J96" s="173"/>
      <c r="K96" s="3"/>
      <c r="L96" s="3"/>
      <c r="M96" s="3"/>
      <c r="N96" s="3"/>
    </row>
    <row r="97" spans="1:14" ht="22.5" customHeight="1" x14ac:dyDescent="0.25">
      <c r="A97" s="1"/>
      <c r="B97" s="66" t="s">
        <v>88</v>
      </c>
      <c r="C97" s="67"/>
      <c r="D97" s="171" t="s">
        <v>122</v>
      </c>
      <c r="E97" s="172"/>
      <c r="F97" s="172"/>
      <c r="G97" s="172"/>
      <c r="H97" s="172"/>
      <c r="I97" s="172"/>
      <c r="J97" s="173"/>
      <c r="K97" s="3"/>
      <c r="L97" s="3"/>
      <c r="M97" s="3"/>
      <c r="N97" s="3"/>
    </row>
    <row r="98" spans="1:14" ht="22.5" customHeight="1" x14ac:dyDescent="0.25">
      <c r="A98" s="1"/>
      <c r="B98" s="66" t="s">
        <v>89</v>
      </c>
      <c r="C98" s="67"/>
      <c r="D98" s="171" t="s">
        <v>90</v>
      </c>
      <c r="E98" s="172"/>
      <c r="F98" s="172"/>
      <c r="G98" s="172"/>
      <c r="H98" s="172"/>
      <c r="I98" s="172"/>
      <c r="J98" s="173"/>
      <c r="K98" s="3"/>
      <c r="L98" s="3"/>
      <c r="M98" s="3"/>
      <c r="N98" s="3"/>
    </row>
    <row r="99" spans="1:14" ht="22.5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2.5" customHeight="1" x14ac:dyDescent="0.25">
      <c r="A100" s="1"/>
      <c r="B100" s="3"/>
      <c r="C100" s="68" t="str">
        <f>+B6</f>
        <v>LISTA DE CHEQUEO CANCER DE PROSTATA Y COLORRECTAL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3"/>
      <c r="N100" s="3"/>
    </row>
    <row r="101" spans="1:14" ht="22.5" customHeight="1" x14ac:dyDescent="0.25">
      <c r="A101" s="1"/>
      <c r="B101" s="3"/>
      <c r="C101" s="68" t="s">
        <v>91</v>
      </c>
      <c r="D101" s="68" t="s">
        <v>92</v>
      </c>
      <c r="E101" s="68" t="s">
        <v>93</v>
      </c>
      <c r="F101" s="68" t="s">
        <v>94</v>
      </c>
      <c r="G101" s="68" t="s">
        <v>16</v>
      </c>
      <c r="H101" s="68" t="s">
        <v>17</v>
      </c>
      <c r="I101" s="68" t="s">
        <v>18</v>
      </c>
      <c r="J101" s="68" t="s">
        <v>19</v>
      </c>
      <c r="K101" s="68" t="s">
        <v>95</v>
      </c>
      <c r="L101" s="68" t="s">
        <v>96</v>
      </c>
      <c r="M101" s="3"/>
      <c r="N101" s="3"/>
    </row>
    <row r="102" spans="1:14" ht="22.5" customHeight="1" x14ac:dyDescent="0.25">
      <c r="A102" s="1"/>
      <c r="B102" s="3"/>
      <c r="C102" s="69" t="str">
        <f>+B16</f>
        <v>1. CAPACIDAD INSTALADA Y RED (INVENTARIO RECURSO FISICO Y HUMANO )</v>
      </c>
      <c r="D102" s="69">
        <f>+A19</f>
        <v>2</v>
      </c>
      <c r="E102" s="70">
        <f>+I16</f>
        <v>0.1</v>
      </c>
      <c r="F102" s="70">
        <f>+J16</f>
        <v>0.1</v>
      </c>
      <c r="G102" s="69">
        <f>+D20</f>
        <v>2</v>
      </c>
      <c r="H102" s="69">
        <f>+E20</f>
        <v>0</v>
      </c>
      <c r="I102" s="69">
        <f>+F20</f>
        <v>0</v>
      </c>
      <c r="J102" s="69">
        <f>+G20</f>
        <v>0</v>
      </c>
      <c r="K102" s="56">
        <f>+B21</f>
        <v>0</v>
      </c>
      <c r="L102" s="69"/>
      <c r="M102" s="3"/>
      <c r="N102" s="3"/>
    </row>
    <row r="103" spans="1:14" ht="22.5" customHeight="1" x14ac:dyDescent="0.25">
      <c r="A103" s="1"/>
      <c r="B103" s="3"/>
      <c r="C103" s="69" t="str">
        <f>+B22</f>
        <v xml:space="preserve">2. COBERTURAS  DT, PE E INDICADORES PROPIOS DEL PROGRAMA </v>
      </c>
      <c r="D103" s="69">
        <f>+A39</f>
        <v>13</v>
      </c>
      <c r="E103" s="70">
        <f>+I22</f>
        <v>0.3</v>
      </c>
      <c r="F103" s="70">
        <f>+J22</f>
        <v>0.26</v>
      </c>
      <c r="G103" s="69">
        <f>+D40</f>
        <v>13</v>
      </c>
      <c r="H103" s="69">
        <f>+E40</f>
        <v>2</v>
      </c>
      <c r="I103" s="69">
        <f>+F40</f>
        <v>0</v>
      </c>
      <c r="J103" s="69">
        <f>+G40</f>
        <v>0</v>
      </c>
      <c r="K103" s="56">
        <f>+B41</f>
        <v>0</v>
      </c>
      <c r="L103" s="69"/>
      <c r="M103" s="3"/>
      <c r="N103" s="3"/>
    </row>
    <row r="104" spans="1:14" ht="22.5" customHeight="1" x14ac:dyDescent="0.25">
      <c r="A104" s="1"/>
      <c r="B104" s="3"/>
      <c r="C104" s="69" t="str">
        <f>+B42</f>
        <v>3. DEMANDA INDUCIDA</v>
      </c>
      <c r="D104" s="69">
        <f>+A48</f>
        <v>5</v>
      </c>
      <c r="E104" s="70">
        <f>+I42</f>
        <v>0.05</v>
      </c>
      <c r="F104" s="70">
        <f>+J42</f>
        <v>0.05</v>
      </c>
      <c r="G104" s="69">
        <f>+D49</f>
        <v>5</v>
      </c>
      <c r="H104" s="69">
        <f>+E49</f>
        <v>0</v>
      </c>
      <c r="I104" s="69">
        <f>+F49</f>
        <v>0</v>
      </c>
      <c r="J104" s="69">
        <f>+G49</f>
        <v>0</v>
      </c>
      <c r="K104" s="56">
        <f>+B50</f>
        <v>0</v>
      </c>
      <c r="L104" s="69"/>
      <c r="M104" s="3"/>
      <c r="N104" s="3"/>
    </row>
    <row r="105" spans="1:14" ht="22.5" customHeight="1" x14ac:dyDescent="0.25">
      <c r="A105" s="1"/>
      <c r="B105" s="3"/>
      <c r="C105" s="69" t="str">
        <f>+B51</f>
        <v xml:space="preserve">4. CARACTERIZACIÓN POBLACIONAL </v>
      </c>
      <c r="D105" s="69">
        <f>+A54</f>
        <v>2</v>
      </c>
      <c r="E105" s="70">
        <f>+H51</f>
        <v>0.05</v>
      </c>
      <c r="F105" s="70">
        <f>+J52</f>
        <v>0</v>
      </c>
      <c r="G105" s="69">
        <f>+D56</f>
        <v>2</v>
      </c>
      <c r="H105" s="69">
        <f>+E56</f>
        <v>0</v>
      </c>
      <c r="I105" s="69">
        <f>+F56</f>
        <v>0</v>
      </c>
      <c r="J105" s="69">
        <f>+G56</f>
        <v>0</v>
      </c>
      <c r="K105" s="56">
        <f>+B57</f>
        <v>0</v>
      </c>
      <c r="L105" s="69"/>
      <c r="M105" s="3"/>
      <c r="N105" s="3"/>
    </row>
    <row r="106" spans="1:14" ht="22.5" customHeight="1" x14ac:dyDescent="0.25">
      <c r="A106" s="1"/>
      <c r="B106" s="3"/>
      <c r="C106" s="69" t="str">
        <f>+B58</f>
        <v xml:space="preserve">5.   ATENCION A POBLACIONES CON ENFOQUE DIFERENCIAL </v>
      </c>
      <c r="D106" s="69">
        <f>+A60</f>
        <v>1</v>
      </c>
      <c r="E106" s="70">
        <f>+I58</f>
        <v>0.05</v>
      </c>
      <c r="F106" s="70">
        <f>+J58</f>
        <v>0.05</v>
      </c>
      <c r="G106" s="69">
        <f>+D61</f>
        <v>1</v>
      </c>
      <c r="H106" s="69">
        <f>+E61</f>
        <v>0</v>
      </c>
      <c r="I106" s="69">
        <f>+F61</f>
        <v>0</v>
      </c>
      <c r="J106" s="69">
        <f>+G61</f>
        <v>0</v>
      </c>
      <c r="K106" s="56">
        <f>+B62</f>
        <v>0</v>
      </c>
      <c r="L106" s="69"/>
      <c r="M106" s="3"/>
      <c r="N106" s="3"/>
    </row>
    <row r="107" spans="1:14" ht="22.5" customHeight="1" x14ac:dyDescent="0.25">
      <c r="A107" s="1"/>
      <c r="B107" s="3"/>
      <c r="C107" s="69" t="str">
        <f>+B63</f>
        <v>6. ACCESIBILIDAD</v>
      </c>
      <c r="D107" s="69">
        <f>+A65</f>
        <v>1</v>
      </c>
      <c r="E107" s="70">
        <f>+I63</f>
        <v>0.05</v>
      </c>
      <c r="F107" s="70">
        <f>+J63</f>
        <v>0.05</v>
      </c>
      <c r="G107" s="69">
        <f>+D66</f>
        <v>1</v>
      </c>
      <c r="H107" s="69">
        <f>+E66</f>
        <v>0</v>
      </c>
      <c r="I107" s="69">
        <f>+F66</f>
        <v>0</v>
      </c>
      <c r="J107" s="69">
        <f>+G66</f>
        <v>0</v>
      </c>
      <c r="K107" s="56">
        <f>+B67</f>
        <v>0</v>
      </c>
      <c r="L107" s="69"/>
      <c r="M107" s="3"/>
      <c r="N107" s="3"/>
    </row>
    <row r="108" spans="1:14" ht="22.5" customHeight="1" x14ac:dyDescent="0.25">
      <c r="A108" s="1"/>
      <c r="B108" s="3"/>
      <c r="C108" s="69" t="str">
        <f>+B68</f>
        <v>7. OPORTUNIDAD</v>
      </c>
      <c r="D108" s="69">
        <f>+A72</f>
        <v>3</v>
      </c>
      <c r="E108" s="70">
        <f>+I68</f>
        <v>0.1</v>
      </c>
      <c r="F108" s="70">
        <f>+J68</f>
        <v>0.10000000000000002</v>
      </c>
      <c r="G108" s="69">
        <f>+D73</f>
        <v>2</v>
      </c>
      <c r="H108" s="69">
        <f>+E73</f>
        <v>0</v>
      </c>
      <c r="I108" s="69">
        <f>+F73</f>
        <v>1</v>
      </c>
      <c r="J108" s="69">
        <f>+G73</f>
        <v>0</v>
      </c>
      <c r="K108" s="56">
        <f>+B74</f>
        <v>0</v>
      </c>
      <c r="L108" s="69"/>
      <c r="M108" s="3"/>
      <c r="N108" s="3"/>
    </row>
    <row r="109" spans="1:14" ht="22.5" customHeight="1" x14ac:dyDescent="0.25">
      <c r="A109" s="1"/>
      <c r="B109" s="3"/>
      <c r="C109" s="69" t="str">
        <f>+B75</f>
        <v>8. SEGURIDAD</v>
      </c>
      <c r="D109" s="69">
        <f>+A80</f>
        <v>4</v>
      </c>
      <c r="E109" s="70">
        <f>+I75</f>
        <v>0.1</v>
      </c>
      <c r="F109" s="70">
        <f>+J75</f>
        <v>0.1</v>
      </c>
      <c r="G109" s="69">
        <f>+D81</f>
        <v>4</v>
      </c>
      <c r="H109" s="69">
        <f>+E81</f>
        <v>0</v>
      </c>
      <c r="I109" s="69">
        <f>+F81</f>
        <v>0</v>
      </c>
      <c r="J109" s="69">
        <f>+G81</f>
        <v>0</v>
      </c>
      <c r="K109" s="56">
        <f>+B82</f>
        <v>0</v>
      </c>
      <c r="L109" s="69"/>
      <c r="M109" s="3"/>
      <c r="N109" s="3"/>
    </row>
    <row r="110" spans="1:14" ht="22.5" customHeight="1" x14ac:dyDescent="0.25">
      <c r="A110" s="1"/>
      <c r="B110" s="3"/>
      <c r="C110" s="69" t="str">
        <f>+B83</f>
        <v>9. PERTINENCIA</v>
      </c>
      <c r="D110" s="69">
        <f>+A91</f>
        <v>7</v>
      </c>
      <c r="E110" s="70">
        <f>+I83</f>
        <v>0.2</v>
      </c>
      <c r="F110" s="70">
        <f>+J83</f>
        <v>0.14285714285714285</v>
      </c>
      <c r="G110" s="69">
        <f>+D92</f>
        <v>5</v>
      </c>
      <c r="H110" s="69">
        <f t="shared" ref="H110:J110" si="6">+E92</f>
        <v>2</v>
      </c>
      <c r="I110" s="69">
        <f t="shared" si="6"/>
        <v>0</v>
      </c>
      <c r="J110" s="69">
        <f t="shared" si="6"/>
        <v>0</v>
      </c>
      <c r="K110" s="56">
        <f>+B93</f>
        <v>0</v>
      </c>
      <c r="L110" s="69"/>
      <c r="M110" s="3"/>
      <c r="N110" s="3"/>
    </row>
    <row r="111" spans="1:14" ht="22.5" customHeight="1" x14ac:dyDescent="0.25">
      <c r="A111" s="1"/>
      <c r="B111" s="3"/>
      <c r="C111" s="69" t="s">
        <v>97</v>
      </c>
      <c r="D111" s="69">
        <f>SUM(D102:D110)</f>
        <v>38</v>
      </c>
      <c r="E111" s="71">
        <f t="shared" ref="E111:J111" si="7">SUM(E102:E110)</f>
        <v>1</v>
      </c>
      <c r="F111" s="71">
        <f t="shared" si="7"/>
        <v>0.85285714285714276</v>
      </c>
      <c r="G111" s="69">
        <f t="shared" si="7"/>
        <v>35</v>
      </c>
      <c r="H111" s="69">
        <f t="shared" si="7"/>
        <v>4</v>
      </c>
      <c r="I111" s="69">
        <f t="shared" si="7"/>
        <v>1</v>
      </c>
      <c r="J111" s="69">
        <f t="shared" si="7"/>
        <v>0</v>
      </c>
      <c r="K111" s="56"/>
      <c r="L111" s="69"/>
      <c r="M111" s="3"/>
      <c r="N111" s="3"/>
    </row>
  </sheetData>
  <mergeCells count="121">
    <mergeCell ref="B93:J93"/>
    <mergeCell ref="B94:J94"/>
    <mergeCell ref="D95:J95"/>
    <mergeCell ref="D96:J96"/>
    <mergeCell ref="D97:J97"/>
    <mergeCell ref="D98:J98"/>
    <mergeCell ref="H88:J88"/>
    <mergeCell ref="H89:J89"/>
    <mergeCell ref="H90:J90"/>
    <mergeCell ref="H91:J91"/>
    <mergeCell ref="B92:C92"/>
    <mergeCell ref="H92:J92"/>
    <mergeCell ref="B82:J82"/>
    <mergeCell ref="B83:H83"/>
    <mergeCell ref="H84:J84"/>
    <mergeCell ref="H85:J85"/>
    <mergeCell ref="H86:J86"/>
    <mergeCell ref="H87:J87"/>
    <mergeCell ref="H77:J77"/>
    <mergeCell ref="H78:J78"/>
    <mergeCell ref="H79:J79"/>
    <mergeCell ref="H80:J80"/>
    <mergeCell ref="B81:C81"/>
    <mergeCell ref="H81:J81"/>
    <mergeCell ref="H72:J72"/>
    <mergeCell ref="B73:C73"/>
    <mergeCell ref="H73:J73"/>
    <mergeCell ref="B74:J74"/>
    <mergeCell ref="B75:H75"/>
    <mergeCell ref="H76:J76"/>
    <mergeCell ref="B66:C66"/>
    <mergeCell ref="H66:J66"/>
    <mergeCell ref="B67:J67"/>
    <mergeCell ref="B68:H68"/>
    <mergeCell ref="H69:J69"/>
    <mergeCell ref="H70:J70"/>
    <mergeCell ref="B61:C61"/>
    <mergeCell ref="H61:J61"/>
    <mergeCell ref="B62:J62"/>
    <mergeCell ref="B63:H63"/>
    <mergeCell ref="B64:B65"/>
    <mergeCell ref="H64:J64"/>
    <mergeCell ref="H65:J65"/>
    <mergeCell ref="B55:C56"/>
    <mergeCell ref="H56:J56"/>
    <mergeCell ref="B57:J57"/>
    <mergeCell ref="B58:H58"/>
    <mergeCell ref="H59:J59"/>
    <mergeCell ref="H60:J60"/>
    <mergeCell ref="B50:J50"/>
    <mergeCell ref="K50:M50"/>
    <mergeCell ref="H52:J52"/>
    <mergeCell ref="B53:C53"/>
    <mergeCell ref="B54:C54"/>
    <mergeCell ref="H46:J46"/>
    <mergeCell ref="H47:J47"/>
    <mergeCell ref="H48:J48"/>
    <mergeCell ref="B49:C49"/>
    <mergeCell ref="H49:J49"/>
    <mergeCell ref="K49:N49"/>
    <mergeCell ref="B42:H42"/>
    <mergeCell ref="K42:N42"/>
    <mergeCell ref="H43:J43"/>
    <mergeCell ref="H44:J44"/>
    <mergeCell ref="K44:N44"/>
    <mergeCell ref="H45:J45"/>
    <mergeCell ref="I38:J38"/>
    <mergeCell ref="I39:J39"/>
    <mergeCell ref="B40:C40"/>
    <mergeCell ref="H40:J40"/>
    <mergeCell ref="B41:J41"/>
    <mergeCell ref="K41:N41"/>
    <mergeCell ref="B29:B31"/>
    <mergeCell ref="I29:J29"/>
    <mergeCell ref="I30:J30"/>
    <mergeCell ref="I31:J31"/>
    <mergeCell ref="L31:M31"/>
    <mergeCell ref="B34:B39"/>
    <mergeCell ref="I34:J34"/>
    <mergeCell ref="I35:J35"/>
    <mergeCell ref="I36:J36"/>
    <mergeCell ref="I37:J37"/>
    <mergeCell ref="I33:J33"/>
    <mergeCell ref="I32:J32"/>
    <mergeCell ref="I26:J26"/>
    <mergeCell ref="I27:J27"/>
    <mergeCell ref="I28:J28"/>
    <mergeCell ref="B20:C20"/>
    <mergeCell ref="H20:J20"/>
    <mergeCell ref="B21:J21"/>
    <mergeCell ref="B22:H22"/>
    <mergeCell ref="C23:C24"/>
    <mergeCell ref="D23:D24"/>
    <mergeCell ref="E23:E24"/>
    <mergeCell ref="F23:F24"/>
    <mergeCell ref="G23:G24"/>
    <mergeCell ref="H23:J23"/>
    <mergeCell ref="B1:C4"/>
    <mergeCell ref="D1:K1"/>
    <mergeCell ref="D2:J4"/>
    <mergeCell ref="C5:L5"/>
    <mergeCell ref="B6:J6"/>
    <mergeCell ref="H53:J53"/>
    <mergeCell ref="H54:J54"/>
    <mergeCell ref="H71:J71"/>
    <mergeCell ref="H51:I51"/>
    <mergeCell ref="D15:J15"/>
    <mergeCell ref="B16:H16"/>
    <mergeCell ref="H17:J17"/>
    <mergeCell ref="B18:B19"/>
    <mergeCell ref="H18:J18"/>
    <mergeCell ref="H19:J19"/>
    <mergeCell ref="C7:C9"/>
    <mergeCell ref="D10:J10"/>
    <mergeCell ref="D11:J11"/>
    <mergeCell ref="D12:J12"/>
    <mergeCell ref="D13:J13"/>
    <mergeCell ref="D14:J14"/>
    <mergeCell ref="I24:J24"/>
    <mergeCell ref="B25:B28"/>
    <mergeCell ref="I25:J25"/>
  </mergeCells>
  <conditionalFormatting sqref="H49:J49">
    <cfRule type="cellIs" dxfId="33" priority="36" operator="notEqual">
      <formula>$A$48</formula>
    </cfRule>
  </conditionalFormatting>
  <conditionalFormatting sqref="H61:J61">
    <cfRule type="cellIs" dxfId="32" priority="3" operator="notEqual">
      <formula>$A$60</formula>
    </cfRule>
    <cfRule type="cellIs" dxfId="31" priority="34" operator="notEqual">
      <formula>#REF!</formula>
    </cfRule>
  </conditionalFormatting>
  <conditionalFormatting sqref="J58">
    <cfRule type="cellIs" dxfId="30" priority="33" operator="lessThan">
      <formula>$I$58</formula>
    </cfRule>
  </conditionalFormatting>
  <conditionalFormatting sqref="J63">
    <cfRule type="cellIs" dxfId="29" priority="32" operator="lessThan">
      <formula>$I$63</formula>
    </cfRule>
  </conditionalFormatting>
  <conditionalFormatting sqref="H66:J66">
    <cfRule type="cellIs" dxfId="28" priority="31" operator="notEqual">
      <formula>$A$65</formula>
    </cfRule>
  </conditionalFormatting>
  <conditionalFormatting sqref="H73:J73">
    <cfRule type="cellIs" dxfId="27" priority="30" operator="notEqual">
      <formula>$A$72</formula>
    </cfRule>
  </conditionalFormatting>
  <conditionalFormatting sqref="J68">
    <cfRule type="cellIs" dxfId="26" priority="29" operator="lessThan">
      <formula>$I$68</formula>
    </cfRule>
  </conditionalFormatting>
  <conditionalFormatting sqref="H81:J81">
    <cfRule type="cellIs" dxfId="25" priority="2" operator="notEqual">
      <formula>$A$80</formula>
    </cfRule>
    <cfRule type="cellIs" dxfId="24" priority="28" operator="notEqual">
      <formula>#REF!</formula>
    </cfRule>
  </conditionalFormatting>
  <conditionalFormatting sqref="J75">
    <cfRule type="cellIs" dxfId="23" priority="27" operator="lessThan">
      <formula>$I$75</formula>
    </cfRule>
  </conditionalFormatting>
  <conditionalFormatting sqref="J83">
    <cfRule type="cellIs" dxfId="22" priority="26" operator="lessThan">
      <formula>$I$83</formula>
    </cfRule>
  </conditionalFormatting>
  <conditionalFormatting sqref="J16">
    <cfRule type="cellIs" dxfId="21" priority="25" operator="lessThan">
      <formula>$I$16</formula>
    </cfRule>
  </conditionalFormatting>
  <conditionalFormatting sqref="J22">
    <cfRule type="cellIs" dxfId="20" priority="24" operator="lessThan">
      <formula>$I$22</formula>
    </cfRule>
  </conditionalFormatting>
  <conditionalFormatting sqref="J42">
    <cfRule type="cellIs" dxfId="19" priority="23" operator="lessThan">
      <formula>$I$42</formula>
    </cfRule>
  </conditionalFormatting>
  <conditionalFormatting sqref="H92:J92">
    <cfRule type="cellIs" dxfId="18" priority="1" operator="notEqual">
      <formula>$A$91</formula>
    </cfRule>
    <cfRule type="cellIs" dxfId="17" priority="22" operator="notEqual">
      <formula>#REF!</formula>
    </cfRule>
  </conditionalFormatting>
  <conditionalFormatting sqref="H49:J49">
    <cfRule type="cellIs" dxfId="16" priority="21" operator="notEqual">
      <formula>$A$48</formula>
    </cfRule>
  </conditionalFormatting>
  <conditionalFormatting sqref="H61:J61">
    <cfRule type="cellIs" dxfId="15" priority="19" operator="notEqual">
      <formula>#REF!</formula>
    </cfRule>
  </conditionalFormatting>
  <conditionalFormatting sqref="J58">
    <cfRule type="cellIs" dxfId="14" priority="18" operator="lessThan">
      <formula>$I$58</formula>
    </cfRule>
  </conditionalFormatting>
  <conditionalFormatting sqref="J63">
    <cfRule type="cellIs" dxfId="13" priority="17" operator="lessThan">
      <formula>$I$63</formula>
    </cfRule>
  </conditionalFormatting>
  <conditionalFormatting sqref="H66:J66">
    <cfRule type="cellIs" dxfId="12" priority="16" operator="notEqual">
      <formula>$A$65</formula>
    </cfRule>
  </conditionalFormatting>
  <conditionalFormatting sqref="H73:J73">
    <cfRule type="cellIs" dxfId="11" priority="15" operator="notEqual">
      <formula>$A$72</formula>
    </cfRule>
  </conditionalFormatting>
  <conditionalFormatting sqref="J68">
    <cfRule type="cellIs" dxfId="10" priority="14" operator="lessThan">
      <formula>$I$68</formula>
    </cfRule>
  </conditionalFormatting>
  <conditionalFormatting sqref="H81:J81">
    <cfRule type="cellIs" dxfId="9" priority="13" operator="notEqual">
      <formula>#REF!</formula>
    </cfRule>
  </conditionalFormatting>
  <conditionalFormatting sqref="J75">
    <cfRule type="cellIs" dxfId="8" priority="12" operator="lessThan">
      <formula>$I$75</formula>
    </cfRule>
  </conditionalFormatting>
  <conditionalFormatting sqref="J83">
    <cfRule type="cellIs" dxfId="7" priority="11" operator="lessThan">
      <formula>$I$83</formula>
    </cfRule>
  </conditionalFormatting>
  <conditionalFormatting sqref="H92:J92">
    <cfRule type="cellIs" dxfId="6" priority="10" operator="notEqual">
      <formula>#REF!</formula>
    </cfRule>
  </conditionalFormatting>
  <conditionalFormatting sqref="J16">
    <cfRule type="cellIs" dxfId="5" priority="9" operator="lessThan">
      <formula>$I$16</formula>
    </cfRule>
  </conditionalFormatting>
  <conditionalFormatting sqref="J22">
    <cfRule type="cellIs" dxfId="4" priority="8" operator="lessThan">
      <formula>$I$22</formula>
    </cfRule>
  </conditionalFormatting>
  <conditionalFormatting sqref="J42">
    <cfRule type="cellIs" dxfId="3" priority="7" operator="lessThan">
      <formula>$I$42</formula>
    </cfRule>
  </conditionalFormatting>
  <conditionalFormatting sqref="H20:J20">
    <cfRule type="cellIs" dxfId="2" priority="6" operator="notEqual">
      <formula>$A$19</formula>
    </cfRule>
  </conditionalFormatting>
  <conditionalFormatting sqref="H40:J40">
    <cfRule type="cellIs" dxfId="1" priority="5" operator="notEqual">
      <formula>$A$39</formula>
    </cfRule>
  </conditionalFormatting>
  <conditionalFormatting sqref="H56:J56">
    <cfRule type="cellIs" dxfId="0" priority="4" operator="notEqual">
      <formula>$A$54</formula>
    </cfRule>
  </conditionalFormatting>
  <dataValidations count="3">
    <dataValidation operator="equal" showInputMessage="1" showErrorMessage="1" sqref="H39"/>
    <dataValidation type="whole" operator="equal" showInputMessage="1" showErrorMessage="1" sqref="D70:G72 D44:G48 D85:G91 D60:G60 D18:G19 D65:G65 D39:G39 D77:G80 D56:G56">
      <formula1>1</formula1>
    </dataValidation>
    <dataValidation type="whole" operator="equal" showInputMessage="1" showErrorMessage="1" sqref="D25:G38">
      <formula1>1</formula1>
      <formula2>0</formula2>
    </dataValidation>
  </dataValidations>
  <hyperlinks>
    <hyperlink ref="D12" r:id="rId1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 CA CEPO LCH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2021-08-31T22:21:18Z</dcterms:created>
  <dcterms:modified xsi:type="dcterms:W3CDTF">2021-10-07T19:11:00Z</dcterms:modified>
</cp:coreProperties>
</file>