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auli\OneDrive\Documentos\Secretaria 2021\INSTITUCIONES\IPS\MI IPS\"/>
    </mc:Choice>
  </mc:AlternateContent>
  <bookViews>
    <workbookView xWindow="0" yWindow="0" windowWidth="20490" windowHeight="7050"/>
  </bookViews>
  <sheets>
    <sheet name="11. CA CEPO LCH IPS"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E105" i="1" l="1"/>
  <c r="D110" i="1"/>
  <c r="D109" i="1"/>
  <c r="D106" i="1"/>
  <c r="D105" i="1"/>
  <c r="E56" i="1"/>
  <c r="F56" i="1"/>
  <c r="G56" i="1"/>
  <c r="D56" i="1"/>
  <c r="K110" i="1" l="1"/>
  <c r="E110" i="1"/>
  <c r="C110" i="1"/>
  <c r="K109" i="1"/>
  <c r="E109" i="1"/>
  <c r="C109" i="1"/>
  <c r="K108" i="1"/>
  <c r="E108" i="1"/>
  <c r="D108" i="1"/>
  <c r="C108" i="1"/>
  <c r="K107" i="1"/>
  <c r="E107" i="1"/>
  <c r="D107" i="1"/>
  <c r="C107" i="1"/>
  <c r="K106" i="1"/>
  <c r="E106" i="1"/>
  <c r="C106" i="1"/>
  <c r="K105" i="1"/>
  <c r="J105" i="1"/>
  <c r="I105" i="1"/>
  <c r="H105" i="1"/>
  <c r="G105" i="1"/>
  <c r="F105" i="1"/>
  <c r="C105" i="1"/>
  <c r="K104" i="1"/>
  <c r="E104" i="1"/>
  <c r="D104" i="1"/>
  <c r="C104" i="1"/>
  <c r="K103" i="1"/>
  <c r="E103" i="1"/>
  <c r="D103" i="1"/>
  <c r="C103" i="1"/>
  <c r="K102" i="1"/>
  <c r="E102" i="1"/>
  <c r="D102" i="1"/>
  <c r="C102" i="1"/>
  <c r="C100" i="1"/>
  <c r="G92" i="1"/>
  <c r="J110" i="1" s="1"/>
  <c r="F92" i="1"/>
  <c r="E92" i="1"/>
  <c r="H110" i="1" s="1"/>
  <c r="D92" i="1"/>
  <c r="G81" i="1"/>
  <c r="J109" i="1" s="1"/>
  <c r="F81" i="1"/>
  <c r="I109" i="1" s="1"/>
  <c r="E81" i="1"/>
  <c r="H109" i="1" s="1"/>
  <c r="D81" i="1"/>
  <c r="G109" i="1" s="1"/>
  <c r="G73" i="1"/>
  <c r="J108" i="1" s="1"/>
  <c r="F73" i="1"/>
  <c r="E73" i="1"/>
  <c r="H108" i="1" s="1"/>
  <c r="D73" i="1"/>
  <c r="G108" i="1" s="1"/>
  <c r="G66" i="1"/>
  <c r="J107" i="1" s="1"/>
  <c r="F66" i="1"/>
  <c r="I107" i="1" s="1"/>
  <c r="E66" i="1"/>
  <c r="H107" i="1" s="1"/>
  <c r="D66" i="1"/>
  <c r="G61" i="1"/>
  <c r="J106" i="1" s="1"/>
  <c r="F61" i="1"/>
  <c r="E61" i="1"/>
  <c r="H106" i="1" s="1"/>
  <c r="D61" i="1"/>
  <c r="G106" i="1" s="1"/>
  <c r="H56" i="1"/>
  <c r="J51" i="1" s="1"/>
  <c r="G49" i="1"/>
  <c r="J104" i="1" s="1"/>
  <c r="F49" i="1"/>
  <c r="I104" i="1" s="1"/>
  <c r="E49" i="1"/>
  <c r="H104" i="1" s="1"/>
  <c r="D49" i="1"/>
  <c r="G40" i="1"/>
  <c r="J103" i="1" s="1"/>
  <c r="F40" i="1"/>
  <c r="I103" i="1" s="1"/>
  <c r="E40" i="1"/>
  <c r="H103" i="1" s="1"/>
  <c r="D40" i="1"/>
  <c r="I39" i="1"/>
  <c r="I38" i="1"/>
  <c r="I37" i="1"/>
  <c r="I36" i="1"/>
  <c r="I35" i="1"/>
  <c r="I34" i="1"/>
  <c r="I31" i="1"/>
  <c r="I30" i="1"/>
  <c r="I29" i="1"/>
  <c r="I28" i="1"/>
  <c r="I27" i="1"/>
  <c r="I26" i="1"/>
  <c r="G20" i="1"/>
  <c r="J102" i="1" s="1"/>
  <c r="F20" i="1"/>
  <c r="I102" i="1" s="1"/>
  <c r="E20" i="1"/>
  <c r="H102" i="1" s="1"/>
  <c r="D20" i="1"/>
  <c r="G102" i="1" s="1"/>
  <c r="H92" i="1" l="1"/>
  <c r="J83" i="1" s="1"/>
  <c r="F110" i="1" s="1"/>
  <c r="G110" i="1"/>
  <c r="H20" i="1"/>
  <c r="J16" i="1" s="1"/>
  <c r="F102" i="1" s="1"/>
  <c r="H40" i="1"/>
  <c r="J22" i="1" s="1"/>
  <c r="F103" i="1" s="1"/>
  <c r="H49" i="1"/>
  <c r="J42" i="1" s="1"/>
  <c r="F104" i="1" s="1"/>
  <c r="D111" i="1"/>
  <c r="H111" i="1"/>
  <c r="H61" i="1"/>
  <c r="J58" i="1" s="1"/>
  <c r="F106" i="1" s="1"/>
  <c r="H81" i="1"/>
  <c r="J75" i="1" s="1"/>
  <c r="F109" i="1" s="1"/>
  <c r="E111" i="1"/>
  <c r="J111" i="1"/>
  <c r="I108" i="1"/>
  <c r="G103" i="1"/>
  <c r="H73" i="1"/>
  <c r="J68" i="1" s="1"/>
  <c r="F108" i="1" s="1"/>
  <c r="G104" i="1"/>
  <c r="I106" i="1"/>
  <c r="I110" i="1"/>
  <c r="H66" i="1"/>
  <c r="J63" i="1" s="1"/>
  <c r="F107" i="1" s="1"/>
  <c r="G107" i="1"/>
  <c r="G111" i="1" l="1"/>
  <c r="I111" i="1"/>
  <c r="F111" i="1"/>
</calcChain>
</file>

<file path=xl/comments1.xml><?xml version="1.0" encoding="utf-8"?>
<comments xmlns="http://schemas.openxmlformats.org/spreadsheetml/2006/main">
  <authors>
    <author>Autor</author>
  </authors>
  <commentList>
    <comment ref="H39" authorId="0" shapeId="0">
      <text>
        <r>
          <rPr>
            <b/>
            <sz val="9"/>
            <color indexed="81"/>
            <rFont val="Tahoma"/>
            <family val="2"/>
          </rPr>
          <t>Autor:</t>
        </r>
        <r>
          <rPr>
            <sz val="9"/>
            <color indexed="81"/>
            <rFont val="Tahoma"/>
            <family val="2"/>
          </rPr>
          <t xml:space="preserve">
Diligenciar el numero de usuarios que tienen alteración en las pruebas de tamizaje para cáncer colorrectal (SOMF y colonoscopia) sugestivas de cáncer, que son remitidos a Gastroenterología, para el año 2016.</t>
        </r>
      </text>
    </comment>
  </commentList>
</comments>
</file>

<file path=xl/sharedStrings.xml><?xml version="1.0" encoding="utf-8"?>
<sst xmlns="http://schemas.openxmlformats.org/spreadsheetml/2006/main" count="192" uniqueCount="142">
  <si>
    <t xml:space="preserve">VISITA DE ASISTENCIA TECNICA INTEGRADA
LISTAS DE CHEQUEO </t>
  </si>
  <si>
    <t>LISTA DE CHEQUEO CANCER DE PROSTATA Y COLORRECTAL</t>
  </si>
  <si>
    <t>Días y Horario de atención                            AM
                                                                      PM</t>
  </si>
  <si>
    <t>L</t>
  </si>
  <si>
    <t>M</t>
  </si>
  <si>
    <t>J</t>
  </si>
  <si>
    <t>V</t>
  </si>
  <si>
    <t>S</t>
  </si>
  <si>
    <t>D</t>
  </si>
  <si>
    <t>Nombre del coordinador</t>
  </si>
  <si>
    <t>Perfil o profesión de base del coordinador</t>
  </si>
  <si>
    <t>Correo del coordinador</t>
  </si>
  <si>
    <t>Teléfono del coordinador</t>
  </si>
  <si>
    <t>Tiempo en el programa del coordinador</t>
  </si>
  <si>
    <t>Fecha de la visita</t>
  </si>
  <si>
    <t>1. CAPACIDAD INSTALADA Y RED (INVENTARIO RECURSO FISICO Y HUMANO )</t>
  </si>
  <si>
    <t>C</t>
  </si>
  <si>
    <t>NC</t>
  </si>
  <si>
    <t>NA</t>
  </si>
  <si>
    <t>NV</t>
  </si>
  <si>
    <t>GENERALIDADES Y HALLAZGOS:</t>
  </si>
  <si>
    <t>RECURSO HUMANO</t>
  </si>
  <si>
    <t xml:space="preserve">Médicos Generales </t>
  </si>
  <si>
    <t>Médicos Especialistas</t>
  </si>
  <si>
    <t xml:space="preserve">TOTAL CAPACIDAD INSTALADA Y RED </t>
  </si>
  <si>
    <t xml:space="preserve">2. COBERTURAS  DT, PE E INDICADORES PROPIOS DEL PROGRAMA </t>
  </si>
  <si>
    <t>INDICADORES</t>
  </si>
  <si>
    <t>NUMERO</t>
  </si>
  <si>
    <t>PORCENTAJE</t>
  </si>
  <si>
    <t>POBLACION</t>
  </si>
  <si>
    <t>Total de Usuarios Afiliados</t>
  </si>
  <si>
    <t>Total de Usuarios Afiliados ≥ 50 años</t>
  </si>
  <si>
    <t>Total de Usuarios Hombres ≥ 50 años</t>
  </si>
  <si>
    <t xml:space="preserve">Total de Usuarios Diagnosticados con cualquier tipo de Cáncer </t>
  </si>
  <si>
    <t>Ca de Próstata</t>
  </si>
  <si>
    <t>Total de Usuarios Diagnosticados con Cáncer de Próstata</t>
  </si>
  <si>
    <t>Total de usuarios tamizados para Cáncer de Próstata por medio de PSA (Antígeno Prostático) en lo corrido de la vigencia</t>
  </si>
  <si>
    <t xml:space="preserve">Del total de usuarios tamizados con PSA para cáncer de Próstata cuántos han salido con alteración del PSA </t>
  </si>
  <si>
    <t xml:space="preserve">Rangos de normalidad para el PSA ajustado por la edad </t>
  </si>
  <si>
    <t>Total de usuarios tamizados para Cáncer de Próstata por medio de tacto rectal en lo corrido de la vigencia</t>
  </si>
  <si>
    <t>Total de usuarios tamizados para cáncer de Próstata por medio de tacto rectal y PSA combinado en lo corrido de la vigencia.</t>
  </si>
  <si>
    <t>Ca Colorrectal</t>
  </si>
  <si>
    <t>Total de Usuarios Diagnosticados Cáncer Colorrectal</t>
  </si>
  <si>
    <t xml:space="preserve">Edad (años) </t>
  </si>
  <si>
    <t xml:space="preserve">PSA normal </t>
  </si>
  <si>
    <t xml:space="preserve">40-49 </t>
  </si>
  <si>
    <t xml:space="preserve">0-2,5 ng/ml </t>
  </si>
  <si>
    <t xml:space="preserve">50-59 </t>
  </si>
  <si>
    <t xml:space="preserve">0-3,5 ng/ml </t>
  </si>
  <si>
    <t>Total de usuarios con alteración en las pruebas de Tamizaje para Cáncer Colorrectal por medio de SOMF</t>
  </si>
  <si>
    <t xml:space="preserve">60-69 </t>
  </si>
  <si>
    <t xml:space="preserve">0-4,5 ng/ml </t>
  </si>
  <si>
    <t>Total de Pacientes con Cáncer Colorrectal que reciben Cuidado Paliativo</t>
  </si>
  <si>
    <t xml:space="preserve">70-79 </t>
  </si>
  <si>
    <t xml:space="preserve">0-6,5 ng/ml </t>
  </si>
  <si>
    <t>Total de Pacientes  con alteración en las pruebas de Tamizaje para Cáncer Colorrectal remitidos a Gastroenterología</t>
  </si>
  <si>
    <t xml:space="preserve">TOTAL COBERTURAS  DT, PE E INDICADORES  </t>
  </si>
  <si>
    <t>3. DEMANDA INDUCIDA</t>
  </si>
  <si>
    <t>¿La IPS cuenta con una base de datos estructurada de los pacientes con Cáncer Próstata y realiza un seguimiento tanto a la base de datos como al usuario.</t>
  </si>
  <si>
    <t>¿La IPS cuenta con una base de datos estructurada de los pacientes con Cáncer Colorrectal y realiza un seguimiento tanto a la base de datos como al usuario.</t>
  </si>
  <si>
    <t>Verificar flujograma, disponibilidad y conocimiento del personal para la captación, atención, interpretación y seguimiento de pacientes con riesgo de Cáncer de próstata, según curso de vida de la Ruta de Promoción y Mantenimiento de la salud.</t>
  </si>
  <si>
    <t>Verificar flujograma, disponibilidad y conocimiento del personal para la captación, atención, interpretación y seguimiento de pacientes con riesgo de Cáncer Colorrectal, según curso de vida de la Ruta de Promoción y Mantenimiento de la salud.</t>
  </si>
  <si>
    <t>TOTAL  DEMANDA INDUCIDA</t>
  </si>
  <si>
    <t xml:space="preserve">4. CARACTERIZACIÓN POBLACIONAL </t>
  </si>
  <si>
    <t>Realizan seguimiento al usuario en tratamiento por cáncer de Próstata o colorrectal</t>
  </si>
  <si>
    <t>TOTAL  CARACTERIZACIÓN POBLACIONAL</t>
  </si>
  <si>
    <t xml:space="preserve">5.   ATENCION A POBLACIONES CON ENFOQUE DIFERENCIAL </t>
  </si>
  <si>
    <t xml:space="preserve">POBLACION </t>
  </si>
  <si>
    <t>TOTAL  ATENCION A POBLACIONES VULNERABLES</t>
  </si>
  <si>
    <t>6. ACCESIBILIDAD</t>
  </si>
  <si>
    <t>Verificar proceso de inducción y reinducción para los profesionales en las Rutas Integrales de Atención en Salud</t>
  </si>
  <si>
    <t>TOTAL ACCESIBILIDAD</t>
  </si>
  <si>
    <t>7. OPORTUNIDAD</t>
  </si>
  <si>
    <t>Oportunidad de servicio por Medico General</t>
  </si>
  <si>
    <t>Revisar el proceso de remisión a  especialistas( Urología, gastroenterología) evitando barreras de accesibilidad según normatividad de servicio.</t>
  </si>
  <si>
    <t>TOTAL OPORTUNIDAD</t>
  </si>
  <si>
    <t>8. SEGURIDAD</t>
  </si>
  <si>
    <t>Protocolos, Flujogramas y/o guías de atención en Cáncer Colorrectal y de Próstata, conocimiento, disponibilidad.</t>
  </si>
  <si>
    <t>Evaluación interna de Adherencia a Guías de Practica Clínica</t>
  </si>
  <si>
    <t>TOTAL SEGURIDAD</t>
  </si>
  <si>
    <t>9. PERTINENCIA</t>
  </si>
  <si>
    <t>HALLAZGOS:</t>
  </si>
  <si>
    <t>La IPS  realiza clasificación del riesgo según los antecedentes personales y familiares basados en las indicaciones de buena práctica GPC para Cáncer  Colorrectal  (antecedentes personales y familiares en primer grado de poliposis adenomatosis miliar(PAF) Historia familiar de cáncer de colon y recto polipodio hereditario(CCRNPH), enfermedad infamatoria intestinal (EII).</t>
  </si>
  <si>
    <t>La IPS cuenta con un método de seguimiento para el tamizaje  para Cáncer de Próstata por medio de Antígeno Prostático (PSA) y Tacto Rectal combinado, donde posteriormente se realice análisis situacional, actos de mejora para mejorar la prestación del servicio.</t>
  </si>
  <si>
    <t>La IPS cuenta con un método de seguimiento a la tamización para Cáncer Colorrectal por medio de Colonoscopia</t>
  </si>
  <si>
    <t>TOTAL PERTINENCIA</t>
  </si>
  <si>
    <t xml:space="preserve">CIERRE DEL DOCUMENTO </t>
  </si>
  <si>
    <t xml:space="preserve">Secretaria de  Salud  Publica y Seguridad Social </t>
  </si>
  <si>
    <t>Cargo:  Enfermera Programa CA CEPO</t>
  </si>
  <si>
    <t>Cedula: 1088249229</t>
  </si>
  <si>
    <t>LINEA DE TRABJO</t>
  </si>
  <si>
    <t>ESTANDARES</t>
  </si>
  <si>
    <t>% E</t>
  </si>
  <si>
    <t>% C</t>
  </si>
  <si>
    <t xml:space="preserve">OBSERVACIONES </t>
  </si>
  <si>
    <t>PLAN DE MEJORAMIENTO</t>
  </si>
  <si>
    <t xml:space="preserve">TOTAL </t>
  </si>
  <si>
    <t>ORDEN</t>
  </si>
  <si>
    <t>0 DIAS 3 CITAS</t>
  </si>
  <si>
    <t>0 DÍAS  16 CITAS</t>
  </si>
  <si>
    <t>SE REGISTRAN EN HC Y SI HAY ANTECEDENTE DE CA DE PROSTATA SE ACTIVA RUTA</t>
  </si>
  <si>
    <t>SE REGISTRAN EN HC Y SI HAY ANTECEDENTE DE CA COLORECTAL SE ACTIVA RUTA</t>
  </si>
  <si>
    <t>SI, LISTAS DE TRABAJO</t>
  </si>
  <si>
    <t>SI REPORTES CRITICOS ENVIADOS POR EL LABORATORIO SYNLAB</t>
  </si>
  <si>
    <t>ES REALIZADA POR LA RED EXTERNA</t>
  </si>
  <si>
    <t>SI, DE ACUERDO A RESOLUCIÓN 3280</t>
  </si>
  <si>
    <t>Enfermera</t>
  </si>
  <si>
    <t>vasanchezq@miips.com.co</t>
  </si>
  <si>
    <t>1 año</t>
  </si>
  <si>
    <t>Cuentan con base de datos estructurada y ajustada a la necesidad para cáncer de próstata a la cual se le realiza seguimiento en la trazabilidad del usuario</t>
  </si>
  <si>
    <t>Cuentan con base de datos estructurada y ajustada a la necesidad para cáncer colorrectal a la cual se le realiza seguimiento en la trazabilidad del usuario.</t>
  </si>
  <si>
    <t xml:space="preserve">Mediante Software institucional llamado ALMERA  se  encuentran los flujogramas, normatividad, actualizaciones y demás relacionado con salud. 
También cuentan con carpetas compartidas en los equipos de los consultorios en donde se encuentran los flujogramas de los programas que han sido socializados durante capacitaciones institucionales.
</t>
  </si>
  <si>
    <t>Atención integral por prestador complementario ya que la contratación es por medio de Rutas Integrales de Atención en Salud</t>
  </si>
  <si>
    <t>Z120 (4) 
Z121(46) 
Z125 (84)</t>
  </si>
  <si>
    <t>El Software de historia clínica permite la marcación, exportación y consolidación de la población con enfoque diferencial</t>
  </si>
  <si>
    <t>SE CUENTA CON PROCESO DE INDUCCIÓN Y REINDUCCIÓN DONDE ESTA INCLUIDA LA RES. 3280 por medio de la plataforma llamada MI IPS en el módulo de capacitación, en donde se presentan evaluaciones y tareas con certificación de culminación.</t>
  </si>
  <si>
    <t>El prestador complementario en SOCIMEDICOS el cual tiene contrato por PGP, donde allí realizan trámites administrativos internos que evita las barreras para la prestación del servicio para el usuario.</t>
  </si>
  <si>
    <t xml:space="preserve">Mediante Software institucional llamado ALMERA  se  encuentran los flujogramas, normatividad, actualizaciones y demás relacionado con salud. </t>
  </si>
  <si>
    <t>A través de medios físicos y digitales se implementan acciones de IEC para la población por cursos de vida y programas.</t>
  </si>
  <si>
    <t>Se realizan encuestas de satisfacción al usuario de manera aleatoria y mensual, el cual se consolida y arroja informe de gestión.</t>
  </si>
  <si>
    <t>A través del proceso de inducción y reinducción se realiza evaluación de adherencia a Guías de Práctica Clínica</t>
  </si>
  <si>
    <t>Institución:  IPS MI IPS</t>
  </si>
  <si>
    <t>Nombre:  JENNIFER ASTRID HENAO MURILLO</t>
  </si>
  <si>
    <t>Cargo: Coordinadora regional P y P</t>
  </si>
  <si>
    <t>Cedula: 1088008261</t>
  </si>
  <si>
    <t>Cuentan con 13 médicos generales, y de los cuales 6 son de programas</t>
  </si>
  <si>
    <t>Cuentan con especialidades así: familiarista1 internista2, Ginecólogos 2, Pediatras 1, Dermatólogo 1, Cirujano general 1, Ortopedista 1.</t>
  </si>
  <si>
    <t>Vanessa Sánchez Quintero</t>
  </si>
  <si>
    <t>Total de usuarios Tamizados para Cáncer Colorrectal por medio de SOMF (Sangre Oculta en Materia Fecal) en lo corrido de la vigencia.</t>
  </si>
  <si>
    <t>Total de Pacientes Tamizados para Cáncer Colorrectal por medio de SOMF y se confirmó diagnóstico o se le realizó Colonoscopia en lo corrido de la vigencia</t>
  </si>
  <si>
    <t>Se realiza búsqueda activa del usuario por curso de vida para tamización de cáncer de próstata y cáncer colorrectal según Ruta de Promoción y mantenimiento de la salud ¿Cómo es el proceso?</t>
  </si>
  <si>
    <t xml:space="preserve">Mediante las consulta de medicina general por morbilidad de realiza búsqueda activa de usuarios por curso de vida para ingreso a las tamizaciones. </t>
  </si>
  <si>
    <t>Cantidad de pesquisas por Códigos CIE 10 (Z120 estómago, Z121 Colorrectal, Z125 de Próstata.</t>
  </si>
  <si>
    <t>El software institucional de Historia Clínica permite la marcación de la población con enfoque diferencial en (Afrocolombianos, indígenas, en situación de desplazamiento, migrantes y privados de la libertad)</t>
  </si>
  <si>
    <t>Si la IPS cuenta con médicos especialistas en Urología y Gastroenterología o en su defecto con médico familiar verificar oportunidad de servicios</t>
  </si>
  <si>
    <t>Plan de estrategias IEC para la población objeto por curso de vida relacionado a adultez y vejez para tamización oportuna en  Cáncer de Próstata y Colorrectal</t>
  </si>
  <si>
    <t>Evaluación y análisis interno de la receptividad y satisfacción  del paciente</t>
  </si>
  <si>
    <t>La IPS  realiza clasificación del riesgo según los antecedentes personales y familiares basados en las indicaciones de buena práctica GPC para Cáncer de Próstata. (familiares de primer o segundo grado de consanguinidad, raza, obesidad, hábitos y estilos de vida)</t>
  </si>
  <si>
    <t>La IPS cuenta con un método de seguimiento para la  tamización para Cáncer Colorrectal por medio de Sangre Oculta en Materia Fecal (SOMF)  por inmunoquimica.</t>
  </si>
  <si>
    <t>Socialización de la periodicidad establecida institucionalmente para la tamización de cáncer de próstata.</t>
  </si>
  <si>
    <t>Socialización de la periodicidad establecida institucionalmente para la tamización de cáncer Colorrectal.</t>
  </si>
  <si>
    <t>Nombre: Vanessa Sánchez Quintero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</si>
</sst>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3" x14ac:knownFonts="1">
    <font>
      <sz val="11"/>
      <color theme="1"/>
      <name val="Calibri"/>
      <family val="2"/>
      <scheme val="minor"/>
    </font>
    <font>
      <sz val="11"/>
      <color theme="1"/>
      <name val="Calibri"/>
      <family val="2"/>
      <scheme val="minor"/>
    </font>
    <font>
      <sz val="10"/>
      <color rgb="FFFF0000"/>
      <name val="Arial"/>
      <family val="2"/>
    </font>
    <font>
      <sz val="10"/>
      <color theme="1"/>
      <name val="Arial"/>
      <family val="2"/>
    </font>
    <font>
      <b/>
      <sz val="10"/>
      <color theme="1"/>
      <name val="Arial"/>
      <family val="2"/>
    </font>
    <font>
      <sz val="10"/>
      <color theme="0"/>
      <name val="Arial"/>
      <family val="2"/>
    </font>
    <font>
      <b/>
      <sz val="10"/>
      <color theme="0"/>
      <name val="Arial"/>
      <family val="2"/>
    </font>
    <font>
      <sz val="10"/>
      <color indexed="8"/>
      <name val="Arial"/>
      <family val="2"/>
    </font>
    <font>
      <sz val="10"/>
      <color indexed="9"/>
      <name val="Arial"/>
      <family val="2"/>
    </font>
    <font>
      <sz val="11"/>
      <color theme="0"/>
      <name val="Arial"/>
      <family val="2"/>
    </font>
    <font>
      <u/>
      <sz val="11"/>
      <color theme="10"/>
      <name val="Calibri"/>
      <family val="2"/>
      <scheme val="minor"/>
    </font>
    <font>
      <sz val="10"/>
      <name val="Arial"/>
      <family val="2"/>
    </font>
    <font>
      <sz val="8"/>
      <color theme="1" tint="0.34998626667073579"/>
      <name val="Calibri"/>
      <family val="2"/>
      <scheme val="minor"/>
    </font>
    <font>
      <b/>
      <sz val="10"/>
      <color rgb="FF00B0F0"/>
      <name val="Arial"/>
      <family val="2"/>
    </font>
    <font>
      <b/>
      <sz val="10"/>
      <name val="Arial"/>
      <family val="2"/>
    </font>
    <font>
      <sz val="10"/>
      <color rgb="FF000000"/>
      <name val="Arial"/>
      <family val="2"/>
    </font>
    <font>
      <b/>
      <u/>
      <sz val="10"/>
      <color theme="1"/>
      <name val="Arial"/>
      <family val="2"/>
    </font>
    <font>
      <sz val="7"/>
      <color theme="1" tint="0.34998626667073579"/>
      <name val="Calibri"/>
      <family val="2"/>
      <scheme val="minor"/>
    </font>
    <font>
      <sz val="9"/>
      <name val="Calibri"/>
      <family val="2"/>
      <scheme val="minor"/>
    </font>
    <font>
      <b/>
      <sz val="9"/>
      <color indexed="81"/>
      <name val="Tahoma"/>
      <family val="2"/>
    </font>
    <font>
      <sz val="9"/>
      <color indexed="81"/>
      <name val="Tahoma"/>
      <family val="2"/>
    </font>
    <font>
      <sz val="11"/>
      <color rgb="FFFF0000"/>
      <name val="Calibri"/>
      <family val="2"/>
      <scheme val="minor"/>
    </font>
    <font>
      <b/>
      <sz val="10"/>
      <color rgb="FFFF0000"/>
      <name val="Arial"/>
      <family val="2"/>
    </font>
  </fonts>
  <fills count="10">
    <fill>
      <patternFill patternType="none"/>
    </fill>
    <fill>
      <patternFill patternType="gray125"/>
    </fill>
    <fill>
      <patternFill patternType="solid">
        <fgColor rgb="FFFFFF00"/>
        <bgColor indexed="64"/>
      </patternFill>
    </fill>
    <fill>
      <patternFill patternType="solid">
        <fgColor rgb="FFC00000"/>
        <bgColor indexed="64"/>
      </patternFill>
    </fill>
    <fill>
      <patternFill patternType="solid">
        <fgColor rgb="FF0070C0"/>
        <bgColor indexed="64"/>
      </patternFill>
    </fill>
    <fill>
      <patternFill patternType="solid">
        <fgColor indexed="30"/>
        <bgColor indexed="64"/>
      </patternFill>
    </fill>
    <fill>
      <patternFill patternType="solid">
        <fgColor rgb="FFFFFFFF"/>
        <bgColor rgb="FFF2F2F2"/>
      </patternFill>
    </fill>
    <fill>
      <patternFill patternType="solid">
        <fgColor theme="0"/>
        <bgColor indexed="64"/>
      </patternFill>
    </fill>
    <fill>
      <patternFill patternType="solid">
        <fgColor rgb="FFFFC000"/>
        <bgColor indexed="64"/>
      </patternFill>
    </fill>
    <fill>
      <patternFill patternType="solid">
        <fgColor rgb="FFFF0000"/>
        <bgColor indexed="64"/>
      </patternFill>
    </fill>
  </fills>
  <borders count="16">
    <border>
      <left/>
      <right/>
      <top/>
      <bottom/>
      <diagonal/>
    </border>
    <border>
      <left style="thin">
        <color indexed="64"/>
      </left>
      <right/>
      <top/>
      <bottom/>
      <diagonal/>
    </border>
    <border>
      <left style="thin">
        <color auto="1"/>
      </left>
      <right/>
      <top/>
      <bottom style="thin">
        <color auto="1"/>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auto="1"/>
      </left>
      <right style="thin">
        <color indexed="64"/>
      </right>
      <top/>
      <bottom style="thin">
        <color auto="1"/>
      </bottom>
      <diagonal/>
    </border>
    <border>
      <left style="thin">
        <color indexed="64"/>
      </left>
      <right style="thin">
        <color indexed="64"/>
      </right>
      <top/>
      <bottom/>
      <diagonal/>
    </border>
    <border>
      <left/>
      <right style="thin">
        <color auto="1"/>
      </right>
      <top style="thin">
        <color auto="1"/>
      </top>
      <bottom/>
      <diagonal/>
    </border>
    <border>
      <left/>
      <right/>
      <top style="thin">
        <color auto="1"/>
      </top>
      <bottom/>
      <diagonal/>
    </border>
    <border>
      <left/>
      <right style="thin">
        <color auto="1"/>
      </right>
      <top/>
      <bottom style="thin">
        <color auto="1"/>
      </bottom>
      <diagonal/>
    </border>
    <border>
      <left/>
      <right/>
      <top/>
      <bottom style="thin">
        <color auto="1"/>
      </bottom>
      <diagonal/>
    </border>
    <border>
      <left style="thin">
        <color auto="1"/>
      </left>
      <right/>
      <top style="thin">
        <color auto="1"/>
      </top>
      <bottom/>
      <diagonal/>
    </border>
  </borders>
  <cellStyleXfs count="4">
    <xf numFmtId="0" fontId="0" fillId="0" borderId="0"/>
    <xf numFmtId="9" fontId="1" fillId="0" borderId="0" applyFont="0" applyFill="0" applyBorder="0" applyAlignment="0" applyProtection="0"/>
    <xf numFmtId="0" fontId="7" fillId="0" borderId="0" applyNumberFormat="0" applyFill="0" applyBorder="0" applyProtection="0"/>
    <xf numFmtId="0" fontId="10" fillId="0" borderId="0" applyNumberFormat="0" applyFill="0" applyBorder="0" applyAlignment="0" applyProtection="0"/>
  </cellStyleXfs>
  <cellXfs count="177">
    <xf numFmtId="0" fontId="0" fillId="0" borderId="0" xfId="0"/>
    <xf numFmtId="0" fontId="2" fillId="0" borderId="0" xfId="0" applyFont="1"/>
    <xf numFmtId="0" fontId="3" fillId="0" borderId="0" xfId="0" applyFont="1" applyBorder="1" applyAlignment="1"/>
    <xf numFmtId="0" fontId="3" fillId="0" borderId="0" xfId="0" applyFont="1"/>
    <xf numFmtId="0" fontId="3" fillId="0" borderId="2" xfId="0" applyFont="1" applyBorder="1" applyAlignment="1"/>
    <xf numFmtId="0" fontId="3" fillId="4" borderId="0" xfId="0" applyFont="1" applyFill="1"/>
    <xf numFmtId="0" fontId="8" fillId="5" borderId="4" xfId="2" applyFont="1" applyFill="1" applyBorder="1" applyAlignment="1">
      <alignment horizontal="center" vertical="center"/>
    </xf>
    <xf numFmtId="0" fontId="8" fillId="5" borderId="4" xfId="2" applyFont="1" applyFill="1" applyBorder="1" applyAlignment="1">
      <alignment horizontal="left" vertical="center"/>
    </xf>
    <xf numFmtId="20" fontId="8" fillId="5" borderId="5" xfId="2" applyNumberFormat="1" applyFont="1" applyFill="1" applyBorder="1" applyAlignment="1">
      <alignment horizontal="center" vertical="center"/>
    </xf>
    <xf numFmtId="0" fontId="8" fillId="5" borderId="5" xfId="2" applyFont="1" applyFill="1" applyBorder="1" applyAlignment="1">
      <alignment horizontal="left" vertical="center"/>
    </xf>
    <xf numFmtId="0" fontId="6" fillId="4" borderId="4" xfId="0" applyFont="1" applyFill="1" applyBorder="1" applyAlignment="1">
      <alignment vertical="center"/>
    </xf>
    <xf numFmtId="0" fontId="6" fillId="4" borderId="5" xfId="0" applyFont="1" applyFill="1" applyBorder="1" applyAlignment="1">
      <alignment vertical="center"/>
    </xf>
    <xf numFmtId="9" fontId="6" fillId="4" borderId="6" xfId="0" applyNumberFormat="1" applyFont="1" applyFill="1" applyBorder="1" applyAlignment="1">
      <alignment wrapText="1"/>
    </xf>
    <xf numFmtId="9" fontId="6" fillId="4" borderId="7" xfId="0" applyNumberFormat="1" applyFont="1" applyFill="1" applyBorder="1" applyAlignment="1">
      <alignment wrapText="1"/>
    </xf>
    <xf numFmtId="0" fontId="6" fillId="4" borderId="8" xfId="0" applyFont="1" applyFill="1" applyBorder="1" applyAlignment="1">
      <alignment vertical="center"/>
    </xf>
    <xf numFmtId="0" fontId="6" fillId="4" borderId="9" xfId="0" applyFont="1" applyFill="1" applyBorder="1" applyAlignment="1">
      <alignment horizontal="center" vertical="center"/>
    </xf>
    <xf numFmtId="0" fontId="3" fillId="0" borderId="4" xfId="0" applyFont="1" applyBorder="1" applyAlignment="1">
      <alignment vertical="center" wrapText="1"/>
    </xf>
    <xf numFmtId="0" fontId="11" fillId="0" borderId="4" xfId="0" applyFont="1" applyBorder="1" applyAlignment="1">
      <alignment horizontal="center" vertical="center" wrapText="1"/>
    </xf>
    <xf numFmtId="0" fontId="13" fillId="0" borderId="4" xfId="0" applyFont="1" applyBorder="1" applyAlignment="1">
      <alignment horizontal="left" vertical="center"/>
    </xf>
    <xf numFmtId="0" fontId="13" fillId="0" borderId="0" xfId="0" applyFont="1" applyAlignment="1">
      <alignment horizontal="left" vertical="center"/>
    </xf>
    <xf numFmtId="9" fontId="6" fillId="4" borderId="6" xfId="0" applyNumberFormat="1" applyFont="1" applyFill="1" applyBorder="1" applyAlignment="1"/>
    <xf numFmtId="9" fontId="6" fillId="4" borderId="7" xfId="0" applyNumberFormat="1" applyFont="1" applyFill="1" applyBorder="1" applyAlignment="1"/>
    <xf numFmtId="0" fontId="6" fillId="4" borderId="4" xfId="0" applyFont="1" applyFill="1" applyBorder="1" applyAlignment="1">
      <alignment horizontal="center" vertical="center"/>
    </xf>
    <xf numFmtId="0" fontId="11" fillId="0" borderId="8" xfId="0" applyFont="1" applyBorder="1" applyAlignment="1">
      <alignment vertical="center" wrapText="1"/>
    </xf>
    <xf numFmtId="0" fontId="11" fillId="0" borderId="4" xfId="0" applyFont="1" applyBorder="1" applyAlignment="1">
      <alignment horizontal="left" vertical="center" wrapText="1"/>
    </xf>
    <xf numFmtId="0" fontId="3" fillId="7" borderId="0" xfId="0" applyFont="1" applyFill="1"/>
    <xf numFmtId="0" fontId="11" fillId="0" borderId="8" xfId="0" applyFont="1" applyFill="1" applyBorder="1" applyAlignment="1">
      <alignment vertical="center" wrapText="1"/>
    </xf>
    <xf numFmtId="0" fontId="11" fillId="0" borderId="4" xfId="0" applyFont="1" applyBorder="1" applyAlignment="1">
      <alignment horizontal="center"/>
    </xf>
    <xf numFmtId="0" fontId="11" fillId="6" borderId="4" xfId="0" applyFont="1" applyFill="1" applyBorder="1" applyAlignment="1">
      <alignment horizontal="center"/>
    </xf>
    <xf numFmtId="0" fontId="5" fillId="4" borderId="10" xfId="0" applyFont="1" applyFill="1" applyBorder="1" applyAlignment="1">
      <alignment horizontal="center" vertical="center" textRotation="90"/>
    </xf>
    <xf numFmtId="164" fontId="11" fillId="7" borderId="8" xfId="1" applyNumberFormat="1" applyFont="1" applyFill="1" applyBorder="1" applyAlignment="1" applyProtection="1">
      <alignment horizontal="center"/>
    </xf>
    <xf numFmtId="164" fontId="11" fillId="7" borderId="7" xfId="1" applyNumberFormat="1" applyFont="1" applyFill="1" applyBorder="1" applyAlignment="1" applyProtection="1">
      <alignment horizontal="center"/>
    </xf>
    <xf numFmtId="0" fontId="6" fillId="4" borderId="4" xfId="0" applyFont="1" applyFill="1" applyBorder="1" applyAlignment="1">
      <alignment horizontal="center" vertical="center" wrapText="1"/>
    </xf>
    <xf numFmtId="0" fontId="11" fillId="0" borderId="4" xfId="0" applyFont="1" applyBorder="1" applyAlignment="1">
      <alignment horizontal="left" vertical="top" wrapText="1"/>
    </xf>
    <xf numFmtId="0" fontId="5" fillId="4" borderId="4" xfId="0" applyFont="1" applyFill="1" applyBorder="1" applyAlignment="1">
      <alignment horizontal="center" vertical="center" wrapText="1"/>
    </xf>
    <xf numFmtId="0" fontId="11" fillId="0" borderId="4" xfId="0" applyFont="1" applyFill="1" applyBorder="1" applyAlignment="1">
      <alignment vertical="center" wrapText="1"/>
    </xf>
    <xf numFmtId="0" fontId="11" fillId="0" borderId="4" xfId="0" applyFont="1" applyFill="1" applyBorder="1" applyAlignment="1">
      <alignment horizontal="center" vertical="center" wrapText="1"/>
    </xf>
    <xf numFmtId="0" fontId="13" fillId="0" borderId="4" xfId="0" applyFont="1" applyFill="1" applyBorder="1" applyAlignment="1">
      <alignment horizontal="left" vertical="center" wrapText="1"/>
    </xf>
    <xf numFmtId="0" fontId="15" fillId="0" borderId="0" xfId="0" applyFont="1" applyAlignment="1">
      <alignment vertical="center"/>
    </xf>
    <xf numFmtId="0" fontId="3" fillId="4" borderId="3" xfId="0" applyFont="1" applyFill="1" applyBorder="1" applyAlignment="1"/>
    <xf numFmtId="0" fontId="3" fillId="0" borderId="8" xfId="0" applyFont="1" applyFill="1" applyBorder="1" applyAlignment="1">
      <alignment vertical="center" wrapText="1"/>
    </xf>
    <xf numFmtId="0" fontId="3" fillId="4" borderId="13" xfId="0" applyFont="1" applyFill="1" applyBorder="1" applyAlignment="1"/>
    <xf numFmtId="0" fontId="16" fillId="0" borderId="0" xfId="0" applyFont="1" applyAlignment="1">
      <alignment vertical="center"/>
    </xf>
    <xf numFmtId="0" fontId="3" fillId="4" borderId="14" xfId="0" applyFont="1" applyFill="1" applyBorder="1" applyAlignment="1"/>
    <xf numFmtId="0" fontId="3" fillId="0" borderId="0" xfId="0" applyFont="1" applyFill="1" applyAlignment="1">
      <alignment wrapText="1"/>
    </xf>
    <xf numFmtId="0" fontId="13" fillId="0" borderId="6" xfId="0" applyFont="1" applyBorder="1" applyAlignment="1">
      <alignment horizontal="left" vertical="center" wrapText="1"/>
    </xf>
    <xf numFmtId="0" fontId="3" fillId="0" borderId="0" xfId="0" applyFont="1" applyAlignment="1">
      <alignment horizontal="center" vertical="center"/>
    </xf>
    <xf numFmtId="0" fontId="6" fillId="4" borderId="0" xfId="0" applyFont="1" applyFill="1" applyBorder="1" applyAlignment="1">
      <alignment horizontal="left"/>
    </xf>
    <xf numFmtId="0" fontId="16" fillId="0" borderId="0" xfId="0" applyFont="1" applyFill="1" applyAlignment="1">
      <alignment vertical="center"/>
    </xf>
    <xf numFmtId="0" fontId="3" fillId="0" borderId="0" xfId="0" applyFont="1" applyFill="1"/>
    <xf numFmtId="0" fontId="0" fillId="0" borderId="0" xfId="0" applyFill="1"/>
    <xf numFmtId="0" fontId="14" fillId="7" borderId="14" xfId="0" applyFont="1" applyFill="1" applyBorder="1" applyAlignment="1">
      <alignment horizontal="center" vertical="top"/>
    </xf>
    <xf numFmtId="0" fontId="11" fillId="7" borderId="0" xfId="0" applyFont="1" applyFill="1" applyBorder="1" applyAlignment="1">
      <alignment horizontal="center" vertical="top"/>
    </xf>
    <xf numFmtId="0" fontId="11" fillId="7" borderId="3" xfId="0" applyFont="1" applyFill="1" applyBorder="1" applyAlignment="1">
      <alignment horizontal="center" vertical="top"/>
    </xf>
    <xf numFmtId="0" fontId="13" fillId="7" borderId="4" xfId="0" applyFont="1" applyFill="1" applyBorder="1" applyAlignment="1">
      <alignment horizontal="left" vertical="top"/>
    </xf>
    <xf numFmtId="0" fontId="13" fillId="0" borderId="0" xfId="0" applyFont="1" applyAlignment="1">
      <alignment horizontal="left"/>
    </xf>
    <xf numFmtId="0" fontId="6" fillId="4" borderId="12" xfId="0" applyFont="1" applyFill="1" applyBorder="1" applyAlignment="1">
      <alignment horizontal="left"/>
    </xf>
    <xf numFmtId="0" fontId="3" fillId="0" borderId="4" xfId="0" applyFont="1" applyBorder="1" applyAlignment="1">
      <alignment horizontal="left" vertical="center" wrapText="1"/>
    </xf>
    <xf numFmtId="0" fontId="13" fillId="0" borderId="4" xfId="0" applyFont="1" applyBorder="1" applyAlignment="1">
      <alignment horizontal="left" vertical="center" wrapText="1"/>
    </xf>
    <xf numFmtId="9" fontId="6" fillId="4" borderId="4" xfId="0" applyNumberFormat="1" applyFont="1" applyFill="1" applyBorder="1" applyAlignment="1"/>
    <xf numFmtId="0" fontId="3" fillId="0" borderId="4" xfId="0" applyFont="1" applyFill="1" applyBorder="1" applyAlignment="1">
      <alignment vertical="center" wrapText="1"/>
    </xf>
    <xf numFmtId="0" fontId="11" fillId="7" borderId="4" xfId="0" applyFont="1" applyFill="1" applyBorder="1" applyAlignment="1">
      <alignment horizontal="center" vertical="center" wrapText="1"/>
    </xf>
    <xf numFmtId="0" fontId="13" fillId="7" borderId="4" xfId="0" applyFont="1" applyFill="1" applyBorder="1" applyAlignment="1">
      <alignment horizontal="left" vertical="center" wrapText="1"/>
    </xf>
    <xf numFmtId="0" fontId="3" fillId="4" borderId="4" xfId="0" applyFont="1" applyFill="1" applyBorder="1" applyAlignment="1"/>
    <xf numFmtId="0" fontId="3" fillId="0" borderId="8" xfId="0" applyFont="1" applyBorder="1" applyAlignment="1">
      <alignment vertical="center" wrapText="1"/>
    </xf>
    <xf numFmtId="9" fontId="3" fillId="8" borderId="0" xfId="0" applyNumberFormat="1" applyFont="1" applyFill="1"/>
    <xf numFmtId="0" fontId="11" fillId="0" borderId="4" xfId="0" applyFont="1" applyBorder="1" applyAlignment="1">
      <alignment horizontal="center" vertical="center"/>
    </xf>
    <xf numFmtId="0" fontId="8" fillId="5" borderId="8" xfId="0" applyFont="1" applyFill="1" applyBorder="1" applyAlignment="1">
      <alignment vertical="center"/>
    </xf>
    <xf numFmtId="0" fontId="8" fillId="5" borderId="6" xfId="0" applyFont="1" applyFill="1" applyBorder="1" applyAlignment="1">
      <alignment vertical="center"/>
    </xf>
    <xf numFmtId="0" fontId="6" fillId="9" borderId="4" xfId="0" applyFont="1" applyFill="1" applyBorder="1" applyAlignment="1">
      <alignment horizontal="center" vertical="center"/>
    </xf>
    <xf numFmtId="0" fontId="3" fillId="0" borderId="4" xfId="0" applyFont="1" applyBorder="1"/>
    <xf numFmtId="9" fontId="3" fillId="0" borderId="4" xfId="0" applyNumberFormat="1" applyFont="1" applyBorder="1"/>
    <xf numFmtId="9" fontId="3" fillId="0" borderId="4" xfId="1" applyFont="1" applyBorder="1"/>
    <xf numFmtId="0" fontId="22" fillId="0" borderId="0" xfId="0" applyFont="1" applyAlignment="1">
      <alignment horizontal="left" vertical="center"/>
    </xf>
    <xf numFmtId="0" fontId="2" fillId="0" borderId="0" xfId="0" applyFont="1" applyFill="1"/>
    <xf numFmtId="0" fontId="22" fillId="0" borderId="0" xfId="0" applyFont="1" applyAlignment="1">
      <alignment horizontal="left"/>
    </xf>
    <xf numFmtId="0" fontId="21" fillId="0" borderId="0" xfId="0" applyFont="1"/>
    <xf numFmtId="0" fontId="14" fillId="0" borderId="4" xfId="0" applyFont="1" applyFill="1" applyBorder="1" applyAlignment="1">
      <alignment horizontal="left" vertical="center"/>
    </xf>
    <xf numFmtId="0" fontId="6" fillId="4" borderId="0" xfId="0" applyFont="1" applyFill="1" applyBorder="1" applyAlignment="1">
      <alignment horizontal="left" vertical="top" wrapText="1"/>
    </xf>
    <xf numFmtId="0" fontId="3" fillId="0" borderId="0" xfId="0" applyFont="1" applyBorder="1" applyAlignment="1">
      <alignment horizontal="center" vertical="center"/>
    </xf>
    <xf numFmtId="0" fontId="6" fillId="4" borderId="6" xfId="0" applyFont="1" applyFill="1" applyBorder="1" applyAlignment="1">
      <alignment vertical="center"/>
    </xf>
    <xf numFmtId="9" fontId="6" fillId="4" borderId="13" xfId="1" applyFont="1" applyFill="1" applyBorder="1" applyAlignment="1">
      <alignment horizontal="left" vertical="top" wrapText="1"/>
    </xf>
    <xf numFmtId="0" fontId="11" fillId="0" borderId="4" xfId="0" applyFont="1" applyFill="1" applyBorder="1" applyAlignment="1">
      <alignment horizontal="center" vertical="center" wrapText="1"/>
    </xf>
    <xf numFmtId="0" fontId="11" fillId="0" borderId="4" xfId="0" applyFont="1" applyFill="1" applyBorder="1" applyAlignment="1">
      <alignment horizontal="center"/>
    </xf>
    <xf numFmtId="18" fontId="8" fillId="5" borderId="4" xfId="2" applyNumberFormat="1" applyFont="1" applyFill="1" applyBorder="1" applyAlignment="1">
      <alignment horizontal="center" vertical="center"/>
    </xf>
    <xf numFmtId="18" fontId="8" fillId="5" borderId="4" xfId="2" applyNumberFormat="1" applyFont="1" applyFill="1" applyBorder="1" applyAlignment="1">
      <alignment horizontal="left" vertical="center"/>
    </xf>
    <xf numFmtId="18" fontId="8" fillId="5" borderId="5" xfId="2" applyNumberFormat="1" applyFont="1" applyFill="1" applyBorder="1" applyAlignment="1">
      <alignment horizontal="left" vertical="center"/>
    </xf>
    <xf numFmtId="0" fontId="11" fillId="0" borderId="8" xfId="0" applyFont="1" applyBorder="1" applyAlignment="1">
      <alignment horizontal="center" vertical="center" wrapText="1"/>
    </xf>
    <xf numFmtId="0" fontId="11" fillId="0" borderId="8" xfId="0" applyFont="1" applyBorder="1" applyAlignment="1">
      <alignment horizontal="center" vertical="top" wrapText="1"/>
    </xf>
    <xf numFmtId="0" fontId="11" fillId="0" borderId="2" xfId="0" applyFont="1" applyBorder="1" applyAlignment="1">
      <alignment horizontal="center" vertical="top" wrapText="1"/>
    </xf>
    <xf numFmtId="0" fontId="3" fillId="0" borderId="1" xfId="0" applyFont="1" applyBorder="1" applyAlignment="1">
      <alignment horizontal="center"/>
    </xf>
    <xf numFmtId="0" fontId="3" fillId="0" borderId="0" xfId="0" applyFont="1" applyBorder="1" applyAlignment="1">
      <alignment horizontal="center"/>
    </xf>
    <xf numFmtId="0" fontId="4" fillId="2" borderId="0"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4" fillId="0" borderId="6" xfId="0" applyFont="1" applyFill="1" applyBorder="1" applyAlignment="1">
      <alignment horizontal="center" vertical="center"/>
    </xf>
    <xf numFmtId="0" fontId="14" fillId="0" borderId="7" xfId="0" applyFont="1" applyFill="1" applyBorder="1" applyAlignment="1">
      <alignment horizontal="center" vertical="center"/>
    </xf>
    <xf numFmtId="0" fontId="17" fillId="0" borderId="4" xfId="0" applyFont="1" applyBorder="1" applyAlignment="1">
      <alignment horizontal="center" vertical="center" wrapText="1"/>
    </xf>
    <xf numFmtId="9" fontId="6" fillId="4" borderId="6" xfId="0" applyNumberFormat="1" applyFont="1" applyFill="1" applyBorder="1" applyAlignment="1">
      <alignment horizontal="center" vertical="top" wrapText="1"/>
    </xf>
    <xf numFmtId="0" fontId="6" fillId="4" borderId="6" xfId="0" applyFont="1" applyFill="1" applyBorder="1" applyAlignment="1">
      <alignment horizontal="center" vertical="top" wrapText="1"/>
    </xf>
    <xf numFmtId="14" fontId="5" fillId="4" borderId="5" xfId="0" applyNumberFormat="1" applyFont="1" applyFill="1" applyBorder="1" applyAlignment="1">
      <alignment horizontal="center" vertical="center"/>
    </xf>
    <xf numFmtId="0" fontId="5" fillId="4" borderId="5" xfId="0" applyFont="1" applyFill="1" applyBorder="1" applyAlignment="1">
      <alignment horizontal="center" vertical="center"/>
    </xf>
    <xf numFmtId="0" fontId="5" fillId="4" borderId="4" xfId="0" applyFont="1" applyFill="1" applyBorder="1" applyAlignment="1">
      <alignment horizontal="center" vertical="center"/>
    </xf>
    <xf numFmtId="0" fontId="6" fillId="4" borderId="0" xfId="0" applyFont="1" applyFill="1" applyBorder="1" applyAlignment="1">
      <alignment horizontal="left" wrapText="1"/>
    </xf>
    <xf numFmtId="0" fontId="6" fillId="4" borderId="9" xfId="0" applyFont="1" applyFill="1" applyBorder="1" applyAlignment="1">
      <alignment horizontal="center" vertical="center"/>
    </xf>
    <xf numFmtId="0" fontId="5" fillId="4" borderId="4" xfId="0" applyFont="1" applyFill="1" applyBorder="1" applyAlignment="1">
      <alignment horizontal="center" vertical="center" textRotation="90" wrapText="1"/>
    </xf>
    <xf numFmtId="0" fontId="12" fillId="0" borderId="8"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8" fillId="5" borderId="4" xfId="2" applyFont="1" applyFill="1" applyBorder="1" applyAlignment="1">
      <alignment horizontal="center" vertical="center" wrapText="1"/>
    </xf>
    <xf numFmtId="0" fontId="9" fillId="4" borderId="4" xfId="0" applyFont="1" applyFill="1" applyBorder="1" applyAlignment="1">
      <alignment horizontal="center"/>
    </xf>
    <xf numFmtId="0" fontId="6" fillId="4" borderId="8" xfId="0" applyFont="1" applyFill="1" applyBorder="1" applyAlignment="1">
      <alignment horizontal="center" vertical="center"/>
    </xf>
    <xf numFmtId="0" fontId="6" fillId="4" borderId="7" xfId="0" applyFont="1" applyFill="1" applyBorder="1" applyAlignment="1">
      <alignment horizontal="center" vertical="center"/>
    </xf>
    <xf numFmtId="0" fontId="5" fillId="4" borderId="11" xfId="0" applyFont="1" applyFill="1" applyBorder="1" applyAlignment="1">
      <alignment horizontal="center" vertical="center" textRotation="90"/>
    </xf>
    <xf numFmtId="0" fontId="5" fillId="4" borderId="3" xfId="0" applyFont="1" applyFill="1" applyBorder="1" applyAlignment="1">
      <alignment horizontal="center" vertical="center" textRotation="90"/>
    </xf>
    <xf numFmtId="0" fontId="14" fillId="4" borderId="8" xfId="0" applyFont="1" applyFill="1" applyBorder="1" applyAlignment="1">
      <alignment horizontal="center" wrapText="1"/>
    </xf>
    <xf numFmtId="0" fontId="14" fillId="4" borderId="6" xfId="0" applyFont="1" applyFill="1" applyBorder="1" applyAlignment="1">
      <alignment horizontal="center" wrapText="1"/>
    </xf>
    <xf numFmtId="9" fontId="11" fillId="7" borderId="8" xfId="1" applyFont="1" applyFill="1" applyBorder="1" applyAlignment="1" applyProtection="1">
      <alignment horizontal="center"/>
    </xf>
    <xf numFmtId="9" fontId="11" fillId="7" borderId="7" xfId="1" applyFont="1" applyFill="1" applyBorder="1" applyAlignment="1" applyProtection="1">
      <alignment horizontal="center"/>
    </xf>
    <xf numFmtId="0" fontId="13" fillId="0" borderId="4" xfId="0" applyFont="1" applyBorder="1" applyAlignment="1">
      <alignment horizontal="left" vertical="center"/>
    </xf>
    <xf numFmtId="0" fontId="13" fillId="0" borderId="4" xfId="0" applyFont="1" applyBorder="1" applyAlignment="1">
      <alignment horizontal="left" vertical="center" wrapText="1"/>
    </xf>
    <xf numFmtId="0" fontId="6" fillId="4" borderId="8" xfId="0" applyFont="1" applyFill="1" applyBorder="1" applyAlignment="1">
      <alignment horizontal="left" vertical="top" wrapText="1"/>
    </xf>
    <xf numFmtId="0" fontId="6" fillId="4" borderId="6" xfId="0" applyFont="1" applyFill="1" applyBorder="1" applyAlignment="1">
      <alignment horizontal="left" vertical="top" wrapText="1"/>
    </xf>
    <xf numFmtId="0" fontId="6" fillId="4" borderId="7" xfId="0" applyFont="1" applyFill="1" applyBorder="1" applyAlignment="1">
      <alignment horizontal="left" vertical="top" wrapText="1"/>
    </xf>
    <xf numFmtId="0" fontId="6" fillId="4" borderId="8" xfId="0" applyFont="1" applyFill="1" applyBorder="1" applyAlignment="1">
      <alignment horizontal="left"/>
    </xf>
    <xf numFmtId="0" fontId="6" fillId="4" borderId="6" xfId="0" applyFont="1" applyFill="1" applyBorder="1" applyAlignment="1">
      <alignment horizontal="left"/>
    </xf>
    <xf numFmtId="0" fontId="6" fillId="4" borderId="7" xfId="0" applyFont="1" applyFill="1" applyBorder="1" applyAlignment="1">
      <alignment horizontal="left"/>
    </xf>
    <xf numFmtId="0" fontId="6" fillId="4" borderId="10" xfId="0" applyFont="1" applyFill="1" applyBorder="1" applyAlignment="1">
      <alignment horizontal="center" vertical="center"/>
    </xf>
    <xf numFmtId="0" fontId="5" fillId="4" borderId="5" xfId="0" applyFont="1" applyFill="1" applyBorder="1" applyAlignment="1">
      <alignment horizontal="center" vertical="center" textRotation="90"/>
    </xf>
    <xf numFmtId="0" fontId="5" fillId="4" borderId="10" xfId="0" applyFont="1" applyFill="1" applyBorder="1" applyAlignment="1">
      <alignment horizontal="center" vertical="center" textRotation="90"/>
    </xf>
    <xf numFmtId="164" fontId="11" fillId="7" borderId="8" xfId="1" applyNumberFormat="1" applyFont="1" applyFill="1" applyBorder="1" applyAlignment="1" applyProtection="1">
      <alignment horizontal="center"/>
    </xf>
    <xf numFmtId="164" fontId="11" fillId="7" borderId="7" xfId="1" applyNumberFormat="1" applyFont="1" applyFill="1" applyBorder="1" applyAlignment="1" applyProtection="1">
      <alignment horizontal="center"/>
    </xf>
    <xf numFmtId="0" fontId="6" fillId="4" borderId="4" xfId="0" applyFont="1" applyFill="1" applyBorder="1" applyAlignment="1">
      <alignment horizontal="center" vertical="center" wrapText="1"/>
    </xf>
    <xf numFmtId="0" fontId="5" fillId="4" borderId="9" xfId="0" applyFont="1" applyFill="1" applyBorder="1" applyAlignment="1">
      <alignment horizontal="center" vertical="center" textRotation="90"/>
    </xf>
    <xf numFmtId="0" fontId="6" fillId="4" borderId="12" xfId="0" applyFont="1" applyFill="1" applyBorder="1" applyAlignment="1">
      <alignment horizontal="left"/>
    </xf>
    <xf numFmtId="0" fontId="3" fillId="0" borderId="1" xfId="0" applyFont="1" applyBorder="1" applyAlignment="1">
      <alignment horizontal="center" vertical="center" wrapText="1"/>
    </xf>
    <xf numFmtId="0" fontId="3" fillId="0" borderId="0" xfId="0" applyFont="1" applyAlignment="1">
      <alignment horizontal="center" vertical="center" wrapText="1"/>
    </xf>
    <xf numFmtId="0" fontId="12" fillId="0" borderId="4" xfId="0" applyFont="1" applyBorder="1" applyAlignment="1">
      <alignment horizontal="center" vertical="center" wrapText="1"/>
    </xf>
    <xf numFmtId="9" fontId="11" fillId="0" borderId="8" xfId="1" applyFont="1" applyBorder="1" applyAlignment="1">
      <alignment horizontal="center" vertical="center"/>
    </xf>
    <xf numFmtId="9" fontId="11" fillId="0" borderId="7" xfId="1" applyFont="1" applyBorder="1" applyAlignment="1">
      <alignment horizontal="center" vertical="center"/>
    </xf>
    <xf numFmtId="0" fontId="6" fillId="4" borderId="6" xfId="0" applyFont="1" applyFill="1" applyBorder="1" applyAlignment="1">
      <alignment horizontal="left" vertical="top"/>
    </xf>
    <xf numFmtId="0" fontId="6" fillId="4" borderId="7" xfId="0" applyFont="1" applyFill="1" applyBorder="1" applyAlignment="1">
      <alignment horizontal="left" vertical="top"/>
    </xf>
    <xf numFmtId="0" fontId="15" fillId="0" borderId="1" xfId="0" applyFont="1" applyBorder="1" applyAlignment="1">
      <alignment horizontal="center" vertical="center" wrapText="1"/>
    </xf>
    <xf numFmtId="0" fontId="15" fillId="0" borderId="0" xfId="0" applyFont="1" applyAlignment="1">
      <alignment horizontal="center" vertical="center" wrapText="1"/>
    </xf>
    <xf numFmtId="0" fontId="3" fillId="0" borderId="1" xfId="0" applyFont="1" applyBorder="1" applyAlignment="1">
      <alignment horizontal="center" vertical="center"/>
    </xf>
    <xf numFmtId="0" fontId="3" fillId="0" borderId="0" xfId="0" applyFont="1" applyAlignment="1">
      <alignment horizontal="center" vertical="center"/>
    </xf>
    <xf numFmtId="0" fontId="11" fillId="0" borderId="8" xfId="0" applyFont="1" applyFill="1" applyBorder="1" applyAlignment="1">
      <alignment horizontal="left" vertical="center" wrapText="1"/>
    </xf>
    <xf numFmtId="0" fontId="11" fillId="0" borderId="7" xfId="0" applyFont="1" applyFill="1" applyBorder="1" applyAlignment="1">
      <alignment horizontal="left" vertical="center" wrapText="1"/>
    </xf>
    <xf numFmtId="0" fontId="11" fillId="0" borderId="4" xfId="0" applyFont="1" applyFill="1" applyBorder="1" applyAlignment="1">
      <alignment horizontal="center" vertical="center" wrapText="1"/>
    </xf>
    <xf numFmtId="0" fontId="13" fillId="0" borderId="6" xfId="0" applyFont="1" applyBorder="1" applyAlignment="1">
      <alignment horizontal="left" vertical="center"/>
    </xf>
    <xf numFmtId="0" fontId="13" fillId="0" borderId="6" xfId="0" applyFont="1" applyBorder="1" applyAlignment="1">
      <alignment horizontal="left" vertical="center" wrapText="1"/>
    </xf>
    <xf numFmtId="0" fontId="13" fillId="0" borderId="7" xfId="0" applyFont="1" applyBorder="1" applyAlignment="1">
      <alignment horizontal="left" vertical="center" wrapText="1"/>
    </xf>
    <xf numFmtId="0" fontId="6" fillId="4" borderId="4" xfId="0" applyFont="1" applyFill="1" applyBorder="1" applyAlignment="1"/>
    <xf numFmtId="0" fontId="3" fillId="4" borderId="5" xfId="0" applyFont="1" applyFill="1" applyBorder="1" applyAlignment="1">
      <alignment horizontal="center"/>
    </xf>
    <xf numFmtId="0" fontId="3" fillId="4" borderId="9" xfId="0" applyFont="1" applyFill="1" applyBorder="1" applyAlignment="1">
      <alignment horizontal="center"/>
    </xf>
    <xf numFmtId="0" fontId="18" fillId="7" borderId="4" xfId="0" applyFont="1" applyFill="1" applyBorder="1" applyAlignment="1">
      <alignment horizontal="center" vertical="center" wrapText="1"/>
    </xf>
    <xf numFmtId="0" fontId="13" fillId="7" borderId="1" xfId="0" applyFont="1" applyFill="1" applyBorder="1" applyAlignment="1">
      <alignment horizontal="left" vertical="center"/>
    </xf>
    <xf numFmtId="0" fontId="13" fillId="7" borderId="0" xfId="0" applyFont="1" applyFill="1" applyBorder="1" applyAlignment="1">
      <alignment horizontal="left" vertical="center"/>
    </xf>
    <xf numFmtId="0" fontId="13" fillId="7" borderId="2" xfId="0" applyFont="1" applyFill="1" applyBorder="1" applyAlignment="1">
      <alignment horizontal="left" vertical="center"/>
    </xf>
    <xf numFmtId="0" fontId="13" fillId="7" borderId="14" xfId="0" applyFont="1" applyFill="1" applyBorder="1" applyAlignment="1">
      <alignment horizontal="left" vertical="center"/>
    </xf>
    <xf numFmtId="0" fontId="13" fillId="7" borderId="8" xfId="0" applyFont="1" applyFill="1" applyBorder="1" applyAlignment="1">
      <alignment horizontal="left" vertical="top"/>
    </xf>
    <xf numFmtId="0" fontId="13" fillId="7" borderId="6" xfId="0" applyFont="1" applyFill="1" applyBorder="1" applyAlignment="1">
      <alignment horizontal="left" vertical="top"/>
    </xf>
    <xf numFmtId="0" fontId="13" fillId="7" borderId="7" xfId="0" applyFont="1" applyFill="1" applyBorder="1" applyAlignment="1">
      <alignment horizontal="left" vertical="top"/>
    </xf>
    <xf numFmtId="0" fontId="13" fillId="7" borderId="4" xfId="0" applyFont="1" applyFill="1" applyBorder="1" applyAlignment="1">
      <alignment horizontal="left" vertical="center" wrapText="1"/>
    </xf>
    <xf numFmtId="0" fontId="6" fillId="4" borderId="4" xfId="0" applyFont="1" applyFill="1" applyBorder="1" applyAlignment="1">
      <alignment horizontal="left"/>
    </xf>
    <xf numFmtId="0" fontId="6" fillId="4" borderId="8" xfId="0" applyFont="1" applyFill="1" applyBorder="1" applyAlignment="1">
      <alignment horizontal="center"/>
    </xf>
    <xf numFmtId="0" fontId="6" fillId="4" borderId="6" xfId="0" applyFont="1" applyFill="1" applyBorder="1" applyAlignment="1">
      <alignment horizontal="center"/>
    </xf>
    <xf numFmtId="0" fontId="6" fillId="4" borderId="7" xfId="0" applyFont="1" applyFill="1" applyBorder="1" applyAlignment="1">
      <alignment horizontal="center"/>
    </xf>
    <xf numFmtId="0" fontId="8" fillId="5" borderId="15" xfId="0" applyFont="1" applyFill="1" applyBorder="1" applyAlignment="1">
      <alignment horizontal="left"/>
    </xf>
    <xf numFmtId="0" fontId="8" fillId="5" borderId="12" xfId="0" applyFont="1" applyFill="1" applyBorder="1" applyAlignment="1">
      <alignment horizontal="left"/>
    </xf>
    <xf numFmtId="0" fontId="8" fillId="5" borderId="11" xfId="0" applyFont="1" applyFill="1" applyBorder="1" applyAlignment="1">
      <alignment horizontal="left"/>
    </xf>
    <xf numFmtId="0" fontId="13" fillId="0" borderId="7" xfId="0" applyFont="1" applyBorder="1" applyAlignment="1">
      <alignment horizontal="left" vertical="center"/>
    </xf>
    <xf numFmtId="0" fontId="10" fillId="4" borderId="4" xfId="3" applyFill="1" applyBorder="1" applyAlignment="1">
      <alignment horizontal="center"/>
    </xf>
  </cellXfs>
  <cellStyles count="4">
    <cellStyle name="Hipervínculo" xfId="3" builtinId="8"/>
    <cellStyle name="Normal" xfId="0" builtinId="0"/>
    <cellStyle name="Normal 3 3" xfId="2"/>
    <cellStyle name="Porcentaje" xfId="1" builtinId="5"/>
  </cellStyles>
  <dxfs count="34">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904875</xdr:colOff>
      <xdr:row>0</xdr:row>
      <xdr:rowOff>333375</xdr:rowOff>
    </xdr:from>
    <xdr:to>
      <xdr:col>1</xdr:col>
      <xdr:colOff>904875</xdr:colOff>
      <xdr:row>3</xdr:row>
      <xdr:rowOff>57150</xdr:rowOff>
    </xdr:to>
    <xdr:pic>
      <xdr:nvPicPr>
        <xdr:cNvPr id="5" name="4 Imagen">
          <a:extLst>
            <a:ext uri="{FF2B5EF4-FFF2-40B4-BE49-F238E27FC236}">
              <a16:creationId xmlns:a16="http://schemas.microsoft.com/office/drawing/2014/main" id="{6AEE1537-E3F6-4604-BD64-5D09A77771C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66875" y="190500"/>
          <a:ext cx="0" cy="628650"/>
        </a:xfrm>
        <a:prstGeom prst="rect">
          <a:avLst/>
        </a:prstGeom>
        <a:noFill/>
        <a:ln>
          <a:noFill/>
        </a:ln>
      </xdr:spPr>
    </xdr:pic>
    <xdr:clientData/>
  </xdr:twoCellAnchor>
  <xdr:twoCellAnchor editAs="oneCell">
    <xdr:from>
      <xdr:col>1</xdr:col>
      <xdr:colOff>0</xdr:colOff>
      <xdr:row>0</xdr:row>
      <xdr:rowOff>0</xdr:rowOff>
    </xdr:from>
    <xdr:to>
      <xdr:col>2</xdr:col>
      <xdr:colOff>628650</xdr:colOff>
      <xdr:row>3</xdr:row>
      <xdr:rowOff>204464</xdr:rowOff>
    </xdr:to>
    <xdr:pic>
      <xdr:nvPicPr>
        <xdr:cNvPr id="3" name="Imagen 2">
          <a:extLst>
            <a:ext uri="{FF2B5EF4-FFF2-40B4-BE49-F238E27FC236}">
              <a16:creationId xmlns:a16="http://schemas.microsoft.com/office/drawing/2014/main" id="{EB55A718-7B75-4759-A477-6371B6D7CAE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0"/>
          <a:ext cx="1809750" cy="10617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962025</xdr:colOff>
      <xdr:row>4</xdr:row>
      <xdr:rowOff>180975</xdr:rowOff>
    </xdr:from>
    <xdr:to>
      <xdr:col>2</xdr:col>
      <xdr:colOff>971550</xdr:colOff>
      <xdr:row>4</xdr:row>
      <xdr:rowOff>358334</xdr:rowOff>
    </xdr:to>
    <xdr:sp macro="" textlink="">
      <xdr:nvSpPr>
        <xdr:cNvPr id="6" name="4 Cuadro de texto">
          <a:extLst>
            <a:ext uri="{FF2B5EF4-FFF2-40B4-BE49-F238E27FC236}">
              <a16:creationId xmlns:a16="http://schemas.microsoft.com/office/drawing/2014/main" id="{00000000-0008-0000-0100-000004000000}"/>
            </a:ext>
          </a:extLst>
        </xdr:cNvPr>
        <xdr:cNvSpPr txBox="1"/>
      </xdr:nvSpPr>
      <xdr:spPr>
        <a:xfrm>
          <a:off x="1724025" y="1323975"/>
          <a:ext cx="1190625" cy="177359"/>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a:t>
          </a:r>
          <a:endParaRPr lang="es-CO" sz="1200">
            <a:effectLst/>
            <a:latin typeface="Times New Roman"/>
            <a:ea typeface="Times New Roman"/>
          </a:endParaRPr>
        </a:p>
      </xdr:txBody>
    </xdr:sp>
    <xdr:clientData/>
  </xdr:twoCellAnchor>
  <xdr:twoCellAnchor>
    <xdr:from>
      <xdr:col>6</xdr:col>
      <xdr:colOff>219075</xdr:colOff>
      <xdr:row>4</xdr:row>
      <xdr:rowOff>142875</xdr:rowOff>
    </xdr:from>
    <xdr:to>
      <xdr:col>9</xdr:col>
      <xdr:colOff>471171</xdr:colOff>
      <xdr:row>4</xdr:row>
      <xdr:rowOff>340171</xdr:rowOff>
    </xdr:to>
    <xdr:sp macro="" textlink="">
      <xdr:nvSpPr>
        <xdr:cNvPr id="7" name="5 Cuadro de texto">
          <a:extLst>
            <a:ext uri="{FF2B5EF4-FFF2-40B4-BE49-F238E27FC236}">
              <a16:creationId xmlns:a16="http://schemas.microsoft.com/office/drawing/2014/main" id="{00000000-0008-0000-0100-000003000000}"/>
            </a:ext>
          </a:extLst>
        </xdr:cNvPr>
        <xdr:cNvSpPr txBox="1"/>
      </xdr:nvSpPr>
      <xdr:spPr>
        <a:xfrm>
          <a:off x="6791325" y="1285875"/>
          <a:ext cx="2538096" cy="197296"/>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a:t>
          </a:r>
          <a:endParaRPr lang="es-CO" sz="1200">
            <a:effectLst/>
            <a:latin typeface="Times New Roman"/>
            <a:ea typeface="Times New Roman"/>
          </a:endParaRPr>
        </a:p>
      </xdr:txBody>
    </xdr:sp>
    <xdr:clientData/>
  </xdr:twoCellAnchor>
  <xdr:twoCellAnchor>
    <xdr:from>
      <xdr:col>1</xdr:col>
      <xdr:colOff>0</xdr:colOff>
      <xdr:row>4</xdr:row>
      <xdr:rowOff>47625</xdr:rowOff>
    </xdr:from>
    <xdr:to>
      <xdr:col>10</xdr:col>
      <xdr:colOff>9525</xdr:colOff>
      <xdr:row>4</xdr:row>
      <xdr:rowOff>47628</xdr:rowOff>
    </xdr:to>
    <xdr:cxnSp macro="">
      <xdr:nvCxnSpPr>
        <xdr:cNvPr id="8" name="1 Conector recto">
          <a:extLst>
            <a:ext uri="{FF2B5EF4-FFF2-40B4-BE49-F238E27FC236}">
              <a16:creationId xmlns:a16="http://schemas.microsoft.com/office/drawing/2014/main" id="{00000000-0008-0000-0100-000002000000}"/>
            </a:ext>
          </a:extLst>
        </xdr:cNvPr>
        <xdr:cNvCxnSpPr/>
      </xdr:nvCxnSpPr>
      <xdr:spPr>
        <a:xfrm flipV="1">
          <a:off x="762000" y="1190625"/>
          <a:ext cx="8867775" cy="3"/>
        </a:xfrm>
        <a:prstGeom prst="line">
          <a:avLst/>
        </a:prstGeom>
        <a:ln>
          <a:solidFill>
            <a:srgbClr val="C00000"/>
          </a:solidFill>
        </a:ln>
      </xdr:spPr>
      <xdr:style>
        <a:lnRef idx="3">
          <a:schemeClr val="accent2"/>
        </a:lnRef>
        <a:fillRef idx="0">
          <a:schemeClr val="accent2"/>
        </a:fillRef>
        <a:effectRef idx="2">
          <a:schemeClr val="accent2"/>
        </a:effectRef>
        <a:fontRef idx="minor">
          <a:schemeClr val="tx1"/>
        </a:fontRef>
      </xdr:style>
    </xdr:cxn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vasanchezq@miips.com.co"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111"/>
  <sheetViews>
    <sheetView tabSelected="1" workbookViewId="0">
      <selection activeCell="D1" sqref="D1:K1"/>
    </sheetView>
  </sheetViews>
  <sheetFormatPr baseColWidth="10" defaultRowHeight="22.5" customHeight="1" x14ac:dyDescent="0.25"/>
  <cols>
    <col min="1" max="1" width="11.42578125" style="76"/>
    <col min="2" max="2" width="17.7109375" customWidth="1"/>
    <col min="3" max="3" width="35.140625" customWidth="1"/>
  </cols>
  <sheetData>
    <row r="1" spans="1:14" ht="22.5" customHeight="1" x14ac:dyDescent="0.25">
      <c r="A1" s="1"/>
      <c r="B1" s="90"/>
      <c r="C1" s="91"/>
      <c r="D1" s="91"/>
      <c r="E1" s="91"/>
      <c r="F1" s="91"/>
      <c r="G1" s="91"/>
      <c r="H1" s="91"/>
      <c r="I1" s="91"/>
      <c r="J1" s="91"/>
      <c r="K1" s="91"/>
      <c r="L1" s="2"/>
      <c r="M1" s="3"/>
      <c r="N1" s="3"/>
    </row>
    <row r="2" spans="1:14" ht="22.5" customHeight="1" x14ac:dyDescent="0.25">
      <c r="A2" s="1"/>
      <c r="B2" s="90"/>
      <c r="C2" s="91"/>
      <c r="D2" s="92" t="s">
        <v>0</v>
      </c>
      <c r="E2" s="92"/>
      <c r="F2" s="92"/>
      <c r="G2" s="92"/>
      <c r="H2" s="92"/>
      <c r="I2" s="92"/>
      <c r="J2" s="92"/>
      <c r="K2" s="3"/>
      <c r="L2" s="3"/>
      <c r="M2" s="3"/>
      <c r="N2" s="3"/>
    </row>
    <row r="3" spans="1:14" ht="22.5" customHeight="1" x14ac:dyDescent="0.25">
      <c r="A3" s="1"/>
      <c r="B3" s="90"/>
      <c r="C3" s="91"/>
      <c r="D3" s="92"/>
      <c r="E3" s="92"/>
      <c r="F3" s="92"/>
      <c r="G3" s="92"/>
      <c r="H3" s="92"/>
      <c r="I3" s="92"/>
      <c r="J3" s="92"/>
      <c r="K3" s="3"/>
      <c r="L3" s="3"/>
      <c r="M3" s="3"/>
      <c r="N3" s="3"/>
    </row>
    <row r="4" spans="1:14" ht="22.5" customHeight="1" x14ac:dyDescent="0.25">
      <c r="A4" s="1"/>
      <c r="B4" s="90"/>
      <c r="C4" s="91"/>
      <c r="D4" s="92"/>
      <c r="E4" s="92"/>
      <c r="F4" s="92"/>
      <c r="G4" s="92"/>
      <c r="H4" s="92"/>
      <c r="I4" s="92"/>
      <c r="J4" s="92"/>
      <c r="K4" s="3"/>
      <c r="L4" s="3"/>
      <c r="M4" s="3"/>
      <c r="N4" s="3"/>
    </row>
    <row r="5" spans="1:14" ht="29.25" customHeight="1" x14ac:dyDescent="0.25">
      <c r="A5" s="1"/>
      <c r="B5" s="4"/>
      <c r="C5" s="91"/>
      <c r="D5" s="91"/>
      <c r="E5" s="91"/>
      <c r="F5" s="91"/>
      <c r="G5" s="91"/>
      <c r="H5" s="91"/>
      <c r="I5" s="91"/>
      <c r="J5" s="91"/>
      <c r="K5" s="91"/>
      <c r="L5" s="91"/>
      <c r="M5" s="3"/>
      <c r="N5" s="3"/>
    </row>
    <row r="6" spans="1:14" ht="22.5" customHeight="1" x14ac:dyDescent="0.25">
      <c r="A6" s="1"/>
      <c r="B6" s="93" t="s">
        <v>1</v>
      </c>
      <c r="C6" s="93"/>
      <c r="D6" s="93"/>
      <c r="E6" s="93"/>
      <c r="F6" s="93"/>
      <c r="G6" s="93"/>
      <c r="H6" s="93"/>
      <c r="I6" s="93"/>
      <c r="J6" s="94"/>
      <c r="K6" s="3"/>
      <c r="L6" s="3"/>
      <c r="M6" s="3"/>
      <c r="N6" s="3"/>
    </row>
    <row r="7" spans="1:14" ht="22.5" customHeight="1" x14ac:dyDescent="0.25">
      <c r="A7" s="1"/>
      <c r="B7" s="5"/>
      <c r="C7" s="113" t="s">
        <v>2</v>
      </c>
      <c r="D7" s="6" t="s">
        <v>3</v>
      </c>
      <c r="E7" s="6" t="s">
        <v>4</v>
      </c>
      <c r="F7" s="6" t="s">
        <v>4</v>
      </c>
      <c r="G7" s="7" t="s">
        <v>5</v>
      </c>
      <c r="H7" s="7" t="s">
        <v>6</v>
      </c>
      <c r="I7" s="7" t="s">
        <v>7</v>
      </c>
      <c r="J7" s="7" t="s">
        <v>8</v>
      </c>
      <c r="K7" s="3"/>
      <c r="L7" s="3"/>
      <c r="M7" s="3"/>
      <c r="N7" s="3"/>
    </row>
    <row r="8" spans="1:14" ht="22.5" customHeight="1" x14ac:dyDescent="0.25">
      <c r="A8" s="1"/>
      <c r="B8" s="5"/>
      <c r="C8" s="113"/>
      <c r="D8" s="84">
        <v>0.2638888888888889</v>
      </c>
      <c r="E8" s="84">
        <v>0.2638888888888889</v>
      </c>
      <c r="F8" s="84">
        <v>0.2638888888888889</v>
      </c>
      <c r="G8" s="84">
        <v>0.2638888888888889</v>
      </c>
      <c r="H8" s="84">
        <v>0.2638888888888889</v>
      </c>
      <c r="I8" s="85">
        <v>0.29166666666666669</v>
      </c>
      <c r="J8" s="7"/>
      <c r="K8" s="3"/>
      <c r="L8" s="3"/>
      <c r="M8" s="3"/>
      <c r="N8" s="3"/>
    </row>
    <row r="9" spans="1:14" ht="22.5" customHeight="1" x14ac:dyDescent="0.25">
      <c r="A9" s="1"/>
      <c r="B9" s="5"/>
      <c r="C9" s="113"/>
      <c r="D9" s="8">
        <v>0.81944444444444453</v>
      </c>
      <c r="E9" s="8">
        <v>0.81944444444444453</v>
      </c>
      <c r="F9" s="8">
        <v>0.81944444444444453</v>
      </c>
      <c r="G9" s="8">
        <v>0.81944444444444453</v>
      </c>
      <c r="H9" s="8">
        <v>0.81944444444444453</v>
      </c>
      <c r="I9" s="86">
        <v>0.51388888888888895</v>
      </c>
      <c r="J9" s="9"/>
      <c r="K9" s="3"/>
      <c r="L9" s="3"/>
      <c r="M9" s="3"/>
      <c r="N9" s="3"/>
    </row>
    <row r="10" spans="1:14" ht="22.5" customHeight="1" x14ac:dyDescent="0.25">
      <c r="A10" s="1"/>
      <c r="B10" s="5"/>
      <c r="C10" s="10" t="s">
        <v>9</v>
      </c>
      <c r="D10" s="114" t="s">
        <v>127</v>
      </c>
      <c r="E10" s="114"/>
      <c r="F10" s="114"/>
      <c r="G10" s="114"/>
      <c r="H10" s="114"/>
      <c r="I10" s="114"/>
      <c r="J10" s="114"/>
      <c r="K10" s="3"/>
      <c r="L10" s="3"/>
      <c r="M10" s="3"/>
      <c r="N10" s="3"/>
    </row>
    <row r="11" spans="1:14" ht="22.5" customHeight="1" x14ac:dyDescent="0.25">
      <c r="A11" s="1"/>
      <c r="B11" s="5"/>
      <c r="C11" s="10" t="s">
        <v>10</v>
      </c>
      <c r="D11" s="114" t="s">
        <v>106</v>
      </c>
      <c r="E11" s="114"/>
      <c r="F11" s="114"/>
      <c r="G11" s="114"/>
      <c r="H11" s="114"/>
      <c r="I11" s="114"/>
      <c r="J11" s="114"/>
      <c r="K11" s="3"/>
      <c r="L11" s="3"/>
      <c r="M11" s="3"/>
      <c r="N11" s="3"/>
    </row>
    <row r="12" spans="1:14" ht="22.5" customHeight="1" x14ac:dyDescent="0.25">
      <c r="A12" s="1"/>
      <c r="B12" s="5"/>
      <c r="C12" s="10" t="s">
        <v>11</v>
      </c>
      <c r="D12" s="176" t="s">
        <v>107</v>
      </c>
      <c r="E12" s="114"/>
      <c r="F12" s="114"/>
      <c r="G12" s="114"/>
      <c r="H12" s="114"/>
      <c r="I12" s="114"/>
      <c r="J12" s="114"/>
      <c r="K12" s="3"/>
      <c r="L12" s="3"/>
      <c r="M12" s="3"/>
      <c r="N12" s="3"/>
    </row>
    <row r="13" spans="1:14" ht="22.5" customHeight="1" x14ac:dyDescent="0.25">
      <c r="A13" s="1"/>
      <c r="B13" s="5"/>
      <c r="C13" s="10" t="s">
        <v>12</v>
      </c>
      <c r="D13" s="114">
        <v>3176977654</v>
      </c>
      <c r="E13" s="114"/>
      <c r="F13" s="114"/>
      <c r="G13" s="114"/>
      <c r="H13" s="114"/>
      <c r="I13" s="114"/>
      <c r="J13" s="114"/>
      <c r="K13" s="3"/>
      <c r="L13" s="3"/>
      <c r="M13" s="3"/>
      <c r="N13" s="3"/>
    </row>
    <row r="14" spans="1:14" ht="22.5" customHeight="1" x14ac:dyDescent="0.25">
      <c r="A14" s="1"/>
      <c r="B14" s="5"/>
      <c r="C14" s="10" t="s">
        <v>13</v>
      </c>
      <c r="D14" s="114" t="s">
        <v>108</v>
      </c>
      <c r="E14" s="114"/>
      <c r="F14" s="114"/>
      <c r="G14" s="114"/>
      <c r="H14" s="114"/>
      <c r="I14" s="114"/>
      <c r="J14" s="114"/>
      <c r="K14" s="3"/>
      <c r="L14" s="3"/>
      <c r="M14" s="3"/>
      <c r="N14" s="3"/>
    </row>
    <row r="15" spans="1:14" ht="22.5" customHeight="1" x14ac:dyDescent="0.25">
      <c r="A15" s="1"/>
      <c r="B15" s="5"/>
      <c r="C15" s="11" t="s">
        <v>14</v>
      </c>
      <c r="D15" s="104">
        <v>44474</v>
      </c>
      <c r="E15" s="105"/>
      <c r="F15" s="105"/>
      <c r="G15" s="105"/>
      <c r="H15" s="105"/>
      <c r="I15" s="106"/>
      <c r="J15" s="106"/>
      <c r="K15" s="3"/>
      <c r="L15" s="3"/>
      <c r="M15" s="3"/>
      <c r="N15" s="3"/>
    </row>
    <row r="16" spans="1:14" ht="22.5" customHeight="1" x14ac:dyDescent="0.25">
      <c r="A16" s="1"/>
      <c r="B16" s="107" t="s">
        <v>15</v>
      </c>
      <c r="C16" s="107"/>
      <c r="D16" s="107"/>
      <c r="E16" s="107"/>
      <c r="F16" s="107"/>
      <c r="G16" s="107"/>
      <c r="H16" s="107"/>
      <c r="I16" s="12">
        <v>0.1</v>
      </c>
      <c r="J16" s="13">
        <f>(D20+F20)*I16/H20</f>
        <v>0.1</v>
      </c>
      <c r="K16" s="3"/>
      <c r="L16" s="3"/>
      <c r="M16" s="3"/>
      <c r="N16" s="3"/>
    </row>
    <row r="17" spans="1:14" ht="22.5" customHeight="1" x14ac:dyDescent="0.25">
      <c r="A17" s="1"/>
      <c r="B17" s="5"/>
      <c r="C17" s="14"/>
      <c r="D17" s="15" t="s">
        <v>16</v>
      </c>
      <c r="E17" s="15" t="s">
        <v>17</v>
      </c>
      <c r="F17" s="15" t="s">
        <v>18</v>
      </c>
      <c r="G17" s="15" t="s">
        <v>19</v>
      </c>
      <c r="H17" s="108" t="s">
        <v>20</v>
      </c>
      <c r="I17" s="108"/>
      <c r="J17" s="108"/>
      <c r="K17" s="3"/>
      <c r="L17" s="3"/>
      <c r="M17" s="3"/>
      <c r="N17" s="3"/>
    </row>
    <row r="18" spans="1:14" ht="22.5" customHeight="1" x14ac:dyDescent="0.25">
      <c r="A18" s="1">
        <v>1</v>
      </c>
      <c r="B18" s="109" t="s">
        <v>21</v>
      </c>
      <c r="C18" s="16" t="s">
        <v>22</v>
      </c>
      <c r="D18" s="17">
        <v>1</v>
      </c>
      <c r="E18" s="17"/>
      <c r="F18" s="17"/>
      <c r="G18" s="17"/>
      <c r="H18" s="110" t="s">
        <v>125</v>
      </c>
      <c r="I18" s="111"/>
      <c r="J18" s="112"/>
      <c r="K18" s="3"/>
      <c r="L18" s="3"/>
      <c r="M18" s="3"/>
      <c r="N18" s="3"/>
    </row>
    <row r="19" spans="1:14" ht="22.5" customHeight="1" x14ac:dyDescent="0.25">
      <c r="A19" s="1">
        <v>2</v>
      </c>
      <c r="B19" s="109"/>
      <c r="C19" s="16" t="s">
        <v>23</v>
      </c>
      <c r="D19" s="17">
        <v>1</v>
      </c>
      <c r="E19" s="17"/>
      <c r="F19" s="17"/>
      <c r="G19" s="17"/>
      <c r="H19" s="110" t="s">
        <v>126</v>
      </c>
      <c r="I19" s="111"/>
      <c r="J19" s="112"/>
      <c r="K19" s="3"/>
      <c r="L19" s="3"/>
      <c r="M19" s="3"/>
      <c r="N19" s="3"/>
    </row>
    <row r="20" spans="1:14" ht="22.5" customHeight="1" x14ac:dyDescent="0.25">
      <c r="A20" s="73"/>
      <c r="B20" s="123" t="s">
        <v>24</v>
      </c>
      <c r="C20" s="123"/>
      <c r="D20" s="18">
        <f>SUM(D18:D19)</f>
        <v>2</v>
      </c>
      <c r="E20" s="18">
        <f t="shared" ref="E20:G20" si="0">SUM(E18:E19)</f>
        <v>0</v>
      </c>
      <c r="F20" s="18">
        <f t="shared" si="0"/>
        <v>0</v>
      </c>
      <c r="G20" s="18">
        <f t="shared" si="0"/>
        <v>0</v>
      </c>
      <c r="H20" s="124">
        <f>+D20+E20+F20+G20</f>
        <v>2</v>
      </c>
      <c r="I20" s="124"/>
      <c r="J20" s="124"/>
      <c r="K20" s="19"/>
      <c r="L20" s="19"/>
      <c r="M20" s="19"/>
      <c r="N20" s="19"/>
    </row>
    <row r="21" spans="1:14" ht="22.5" customHeight="1" x14ac:dyDescent="0.25">
      <c r="A21" s="1"/>
      <c r="B21" s="125"/>
      <c r="C21" s="126"/>
      <c r="D21" s="126"/>
      <c r="E21" s="126"/>
      <c r="F21" s="126"/>
      <c r="G21" s="126"/>
      <c r="H21" s="126"/>
      <c r="I21" s="126"/>
      <c r="J21" s="127"/>
      <c r="K21" s="3"/>
      <c r="L21" s="3"/>
      <c r="M21" s="3"/>
      <c r="N21" s="3"/>
    </row>
    <row r="22" spans="1:14" ht="22.5" customHeight="1" x14ac:dyDescent="0.25">
      <c r="A22" s="1"/>
      <c r="B22" s="128" t="s">
        <v>25</v>
      </c>
      <c r="C22" s="129"/>
      <c r="D22" s="129"/>
      <c r="E22" s="129"/>
      <c r="F22" s="129"/>
      <c r="G22" s="129"/>
      <c r="H22" s="130"/>
      <c r="I22" s="20">
        <v>0.3</v>
      </c>
      <c r="J22" s="21">
        <f>(D40+F40)*I22/H40</f>
        <v>0.3</v>
      </c>
      <c r="K22" s="3"/>
      <c r="L22" s="3"/>
      <c r="M22" s="3"/>
      <c r="N22" s="3"/>
    </row>
    <row r="23" spans="1:14" ht="22.5" customHeight="1" x14ac:dyDescent="0.25">
      <c r="A23" s="1"/>
      <c r="B23" s="5"/>
      <c r="C23" s="131" t="s">
        <v>26</v>
      </c>
      <c r="D23" s="131" t="s">
        <v>16</v>
      </c>
      <c r="E23" s="131" t="s">
        <v>17</v>
      </c>
      <c r="F23" s="131" t="s">
        <v>18</v>
      </c>
      <c r="G23" s="131" t="s">
        <v>19</v>
      </c>
      <c r="H23" s="108" t="s">
        <v>20</v>
      </c>
      <c r="I23" s="108"/>
      <c r="J23" s="108"/>
      <c r="K23" s="3"/>
      <c r="L23" s="3"/>
      <c r="M23" s="3"/>
      <c r="N23" s="3"/>
    </row>
    <row r="24" spans="1:14" ht="22.5" customHeight="1" x14ac:dyDescent="0.25">
      <c r="A24" s="1"/>
      <c r="B24" s="5"/>
      <c r="C24" s="108"/>
      <c r="D24" s="108"/>
      <c r="E24" s="108"/>
      <c r="F24" s="108"/>
      <c r="G24" s="108"/>
      <c r="H24" s="22" t="s">
        <v>27</v>
      </c>
      <c r="I24" s="115" t="s">
        <v>28</v>
      </c>
      <c r="J24" s="116"/>
      <c r="K24" s="3"/>
      <c r="L24" s="3"/>
      <c r="M24" s="3"/>
      <c r="N24" s="3"/>
    </row>
    <row r="25" spans="1:14" ht="22.5" customHeight="1" x14ac:dyDescent="0.25">
      <c r="A25" s="1">
        <v>1</v>
      </c>
      <c r="B25" s="117" t="s">
        <v>29</v>
      </c>
      <c r="C25" s="23" t="s">
        <v>30</v>
      </c>
      <c r="D25" s="17">
        <v>1</v>
      </c>
      <c r="E25" s="24"/>
      <c r="F25" s="24"/>
      <c r="G25" s="24"/>
      <c r="H25" s="28">
        <v>29.021999999999998</v>
      </c>
      <c r="I25" s="119"/>
      <c r="J25" s="120"/>
      <c r="K25" s="25"/>
      <c r="L25" s="3"/>
      <c r="M25" s="3"/>
      <c r="N25" s="3"/>
    </row>
    <row r="26" spans="1:14" ht="22.5" customHeight="1" x14ac:dyDescent="0.25">
      <c r="A26" s="1">
        <v>2</v>
      </c>
      <c r="B26" s="118"/>
      <c r="C26" s="23" t="s">
        <v>31</v>
      </c>
      <c r="D26" s="17">
        <v>1</v>
      </c>
      <c r="E26" s="24"/>
      <c r="F26" s="24"/>
      <c r="G26" s="24"/>
      <c r="H26" s="28">
        <v>10.632</v>
      </c>
      <c r="I26" s="121">
        <f t="shared" ref="I26:I28" si="1">H26/$H$27</f>
        <v>2.0794054371210637</v>
      </c>
      <c r="J26" s="122"/>
      <c r="K26" s="25"/>
      <c r="L26" s="3"/>
      <c r="M26" s="3"/>
      <c r="N26" s="3"/>
    </row>
    <row r="27" spans="1:14" ht="22.5" customHeight="1" x14ac:dyDescent="0.25">
      <c r="A27" s="1">
        <v>3</v>
      </c>
      <c r="B27" s="118"/>
      <c r="C27" s="23" t="s">
        <v>32</v>
      </c>
      <c r="D27" s="17">
        <v>1</v>
      </c>
      <c r="E27" s="24"/>
      <c r="F27" s="24"/>
      <c r="G27" s="24"/>
      <c r="H27" s="28">
        <v>5.1130000000000004</v>
      </c>
      <c r="I27" s="121">
        <f t="shared" si="1"/>
        <v>1</v>
      </c>
      <c r="J27" s="122"/>
      <c r="K27" s="25"/>
      <c r="L27" s="3"/>
      <c r="M27" s="3"/>
      <c r="N27" s="3"/>
    </row>
    <row r="28" spans="1:14" ht="22.5" customHeight="1" x14ac:dyDescent="0.25">
      <c r="A28" s="1">
        <v>4</v>
      </c>
      <c r="B28" s="118"/>
      <c r="C28" s="26" t="s">
        <v>33</v>
      </c>
      <c r="D28" s="17">
        <v>1</v>
      </c>
      <c r="E28" s="24"/>
      <c r="F28" s="24"/>
      <c r="G28" s="24"/>
      <c r="H28" s="28">
        <v>369</v>
      </c>
      <c r="I28" s="121">
        <f t="shared" si="1"/>
        <v>72.168981028750238</v>
      </c>
      <c r="J28" s="122"/>
      <c r="K28" s="3"/>
      <c r="L28" s="3"/>
      <c r="M28" s="3"/>
      <c r="N28" s="3"/>
    </row>
    <row r="29" spans="1:14" ht="22.5" customHeight="1" x14ac:dyDescent="0.25">
      <c r="A29" s="1">
        <v>5</v>
      </c>
      <c r="B29" s="132" t="s">
        <v>34</v>
      </c>
      <c r="C29" s="26" t="s">
        <v>35</v>
      </c>
      <c r="D29" s="17">
        <v>1</v>
      </c>
      <c r="E29" s="24"/>
      <c r="F29" s="24"/>
      <c r="G29" s="24"/>
      <c r="H29" s="27">
        <v>46</v>
      </c>
      <c r="I29" s="134">
        <f>H29/$H$29</f>
        <v>1</v>
      </c>
      <c r="J29" s="135"/>
      <c r="K29" s="3"/>
      <c r="L29" s="3"/>
      <c r="M29" s="3"/>
      <c r="N29" s="3"/>
    </row>
    <row r="30" spans="1:14" ht="22.5" customHeight="1" x14ac:dyDescent="0.25">
      <c r="A30" s="1">
        <v>6</v>
      </c>
      <c r="B30" s="133"/>
      <c r="C30" s="26" t="s">
        <v>36</v>
      </c>
      <c r="D30" s="87">
        <v>1</v>
      </c>
      <c r="E30" s="24"/>
      <c r="F30" s="24"/>
      <c r="G30" s="24"/>
      <c r="H30" s="28">
        <v>1446</v>
      </c>
      <c r="I30" s="134">
        <f t="shared" ref="I30:I31" si="2">H30/$H$29</f>
        <v>31.434782608695652</v>
      </c>
      <c r="J30" s="135"/>
      <c r="K30" s="3"/>
      <c r="L30" s="3"/>
      <c r="M30" s="3"/>
      <c r="N30" s="3"/>
    </row>
    <row r="31" spans="1:14" ht="22.5" customHeight="1" x14ac:dyDescent="0.25">
      <c r="A31" s="1">
        <v>7</v>
      </c>
      <c r="B31" s="133"/>
      <c r="C31" s="26" t="s">
        <v>37</v>
      </c>
      <c r="D31" s="87">
        <v>1</v>
      </c>
      <c r="E31" s="24"/>
      <c r="F31" s="24"/>
      <c r="G31" s="24"/>
      <c r="H31" s="28">
        <v>236</v>
      </c>
      <c r="I31" s="134">
        <f t="shared" si="2"/>
        <v>5.1304347826086953</v>
      </c>
      <c r="J31" s="135"/>
      <c r="K31" s="3"/>
      <c r="L31" s="136" t="s">
        <v>38</v>
      </c>
      <c r="M31" s="136"/>
      <c r="N31" s="3"/>
    </row>
    <row r="32" spans="1:14" ht="22.5" customHeight="1" x14ac:dyDescent="0.25">
      <c r="A32" s="1"/>
      <c r="B32" s="29"/>
      <c r="C32" s="26" t="s">
        <v>39</v>
      </c>
      <c r="D32" s="87">
        <v>1</v>
      </c>
      <c r="E32" s="24"/>
      <c r="F32" s="24"/>
      <c r="G32" s="24"/>
      <c r="H32" s="28">
        <v>91</v>
      </c>
      <c r="I32" s="30"/>
      <c r="J32" s="31"/>
      <c r="K32" s="3"/>
      <c r="L32" s="32"/>
      <c r="M32" s="32"/>
      <c r="N32" s="3"/>
    </row>
    <row r="33" spans="1:14" ht="22.5" customHeight="1" x14ac:dyDescent="0.25">
      <c r="A33" s="1"/>
      <c r="B33" s="29"/>
      <c r="C33" s="26" t="s">
        <v>40</v>
      </c>
      <c r="D33" s="87">
        <v>1</v>
      </c>
      <c r="E33" s="24"/>
      <c r="F33" s="24"/>
      <c r="G33" s="24"/>
      <c r="H33" s="28">
        <v>91</v>
      </c>
      <c r="I33" s="30"/>
      <c r="J33" s="31"/>
      <c r="K33" s="3"/>
      <c r="L33" s="32"/>
      <c r="M33" s="32"/>
      <c r="N33" s="3"/>
    </row>
    <row r="34" spans="1:14" ht="22.5" customHeight="1" x14ac:dyDescent="0.25">
      <c r="A34" s="1">
        <v>8</v>
      </c>
      <c r="B34" s="133" t="s">
        <v>41</v>
      </c>
      <c r="C34" s="26" t="s">
        <v>42</v>
      </c>
      <c r="D34" s="88">
        <v>1</v>
      </c>
      <c r="E34" s="33"/>
      <c r="F34" s="33"/>
      <c r="G34" s="33"/>
      <c r="H34" s="27">
        <v>22</v>
      </c>
      <c r="I34" s="134">
        <f>H34/$H$28</f>
        <v>5.9620596205962058E-2</v>
      </c>
      <c r="J34" s="135"/>
      <c r="K34" s="3"/>
      <c r="L34" s="32" t="s">
        <v>43</v>
      </c>
      <c r="M34" s="32" t="s">
        <v>44</v>
      </c>
      <c r="N34" s="3"/>
    </row>
    <row r="35" spans="1:14" ht="22.5" customHeight="1" x14ac:dyDescent="0.25">
      <c r="A35" s="1">
        <v>9</v>
      </c>
      <c r="B35" s="133"/>
      <c r="C35" s="26" t="s">
        <v>128</v>
      </c>
      <c r="D35" s="88">
        <v>1</v>
      </c>
      <c r="E35" s="33"/>
      <c r="F35" s="33"/>
      <c r="G35" s="33"/>
      <c r="H35" s="83">
        <v>1543</v>
      </c>
      <c r="I35" s="134">
        <f t="shared" ref="I35:I37" si="3">H35/$H$28</f>
        <v>4.1815718157181569</v>
      </c>
      <c r="J35" s="135"/>
      <c r="K35" s="3"/>
      <c r="L35" s="34" t="s">
        <v>45</v>
      </c>
      <c r="M35" s="34" t="s">
        <v>46</v>
      </c>
      <c r="N35" s="3"/>
    </row>
    <row r="36" spans="1:14" ht="22.5" customHeight="1" x14ac:dyDescent="0.25">
      <c r="A36" s="1">
        <v>10</v>
      </c>
      <c r="B36" s="133"/>
      <c r="C36" s="26" t="s">
        <v>129</v>
      </c>
      <c r="D36" s="88">
        <v>1</v>
      </c>
      <c r="E36" s="33"/>
      <c r="F36" s="33"/>
      <c r="G36" s="33"/>
      <c r="H36" s="83">
        <v>966</v>
      </c>
      <c r="I36" s="134">
        <f t="shared" si="3"/>
        <v>2.6178861788617884</v>
      </c>
      <c r="J36" s="135"/>
      <c r="K36" s="3"/>
      <c r="L36" s="34" t="s">
        <v>47</v>
      </c>
      <c r="M36" s="34" t="s">
        <v>48</v>
      </c>
      <c r="N36" s="3"/>
    </row>
    <row r="37" spans="1:14" ht="22.5" customHeight="1" x14ac:dyDescent="0.25">
      <c r="A37" s="1">
        <v>11</v>
      </c>
      <c r="B37" s="133"/>
      <c r="C37" s="26" t="s">
        <v>49</v>
      </c>
      <c r="D37" s="89">
        <v>1</v>
      </c>
      <c r="E37" s="33"/>
      <c r="F37" s="33"/>
      <c r="G37" s="33"/>
      <c r="H37" s="83">
        <v>156</v>
      </c>
      <c r="I37" s="134">
        <f t="shared" si="3"/>
        <v>0.42276422764227645</v>
      </c>
      <c r="J37" s="135"/>
      <c r="K37" s="3"/>
      <c r="L37" s="34" t="s">
        <v>50</v>
      </c>
      <c r="M37" s="34" t="s">
        <v>51</v>
      </c>
      <c r="N37" s="3"/>
    </row>
    <row r="38" spans="1:14" ht="22.5" customHeight="1" x14ac:dyDescent="0.25">
      <c r="A38" s="1">
        <v>12</v>
      </c>
      <c r="B38" s="133"/>
      <c r="C38" s="35" t="s">
        <v>52</v>
      </c>
      <c r="D38" s="17">
        <v>1</v>
      </c>
      <c r="E38" s="24"/>
      <c r="F38" s="24"/>
      <c r="G38" s="24"/>
      <c r="H38" s="27">
        <v>36</v>
      </c>
      <c r="I38" s="121">
        <f>H38/$H$30</f>
        <v>2.4896265560165973E-2</v>
      </c>
      <c r="J38" s="122"/>
      <c r="K38" s="3" t="s">
        <v>97</v>
      </c>
      <c r="L38" s="34" t="s">
        <v>53</v>
      </c>
      <c r="M38" s="34" t="s">
        <v>54</v>
      </c>
      <c r="N38" s="3"/>
    </row>
    <row r="39" spans="1:14" ht="22.5" customHeight="1" x14ac:dyDescent="0.25">
      <c r="A39" s="1">
        <v>13</v>
      </c>
      <c r="B39" s="137"/>
      <c r="C39" s="26" t="s">
        <v>55</v>
      </c>
      <c r="D39" s="82">
        <v>1</v>
      </c>
      <c r="E39" s="36"/>
      <c r="F39" s="36"/>
      <c r="G39" s="36"/>
      <c r="H39" s="17">
        <v>58</v>
      </c>
      <c r="I39" s="142">
        <f>H39/H38</f>
        <v>1.6111111111111112</v>
      </c>
      <c r="J39" s="143"/>
      <c r="K39" s="3"/>
      <c r="L39" s="3"/>
      <c r="M39" s="3"/>
      <c r="N39" s="3"/>
    </row>
    <row r="40" spans="1:14" ht="22.5" customHeight="1" x14ac:dyDescent="0.25">
      <c r="A40" s="73"/>
      <c r="B40" s="123" t="s">
        <v>56</v>
      </c>
      <c r="C40" s="123"/>
      <c r="D40" s="37">
        <f>SUM(D25:D39)</f>
        <v>15</v>
      </c>
      <c r="E40" s="37">
        <f>SUM(E25:E39)</f>
        <v>0</v>
      </c>
      <c r="F40" s="37">
        <f>SUM(F25:F39)</f>
        <v>0</v>
      </c>
      <c r="G40" s="37">
        <f>SUM(G25:G39)</f>
        <v>0</v>
      </c>
      <c r="H40" s="123">
        <f>+D40+E40+F40+G40</f>
        <v>15</v>
      </c>
      <c r="I40" s="123"/>
      <c r="J40" s="123"/>
      <c r="K40" s="38"/>
      <c r="L40" s="19"/>
      <c r="M40" s="19"/>
      <c r="N40" s="19"/>
    </row>
    <row r="41" spans="1:14" ht="22.5" customHeight="1" x14ac:dyDescent="0.25">
      <c r="A41" s="1"/>
      <c r="B41" s="125"/>
      <c r="C41" s="144"/>
      <c r="D41" s="144"/>
      <c r="E41" s="144"/>
      <c r="F41" s="144"/>
      <c r="G41" s="144"/>
      <c r="H41" s="144"/>
      <c r="I41" s="144"/>
      <c r="J41" s="145"/>
      <c r="K41" s="146"/>
      <c r="L41" s="147"/>
      <c r="M41" s="147"/>
      <c r="N41" s="147"/>
    </row>
    <row r="42" spans="1:14" ht="22.5" customHeight="1" x14ac:dyDescent="0.25">
      <c r="A42" s="1"/>
      <c r="B42" s="138" t="s">
        <v>57</v>
      </c>
      <c r="C42" s="138"/>
      <c r="D42" s="138"/>
      <c r="E42" s="138"/>
      <c r="F42" s="138"/>
      <c r="G42" s="138"/>
      <c r="H42" s="138"/>
      <c r="I42" s="20">
        <v>0.05</v>
      </c>
      <c r="J42" s="21">
        <f>(D49+F49)*I42/H49</f>
        <v>0.05</v>
      </c>
      <c r="K42" s="139"/>
      <c r="L42" s="140"/>
      <c r="M42" s="140"/>
      <c r="N42" s="140"/>
    </row>
    <row r="43" spans="1:14" ht="22.5" customHeight="1" x14ac:dyDescent="0.25">
      <c r="A43" s="1"/>
      <c r="B43" s="39"/>
      <c r="C43" s="14"/>
      <c r="D43" s="15" t="s">
        <v>16</v>
      </c>
      <c r="E43" s="15" t="s">
        <v>17</v>
      </c>
      <c r="F43" s="15" t="s">
        <v>18</v>
      </c>
      <c r="G43" s="15" t="s">
        <v>19</v>
      </c>
      <c r="H43" s="108" t="s">
        <v>20</v>
      </c>
      <c r="I43" s="108"/>
      <c r="J43" s="108"/>
      <c r="K43" s="3"/>
      <c r="L43" s="3"/>
      <c r="M43" s="3"/>
      <c r="N43" s="3"/>
    </row>
    <row r="44" spans="1:14" ht="22.5" customHeight="1" x14ac:dyDescent="0.25">
      <c r="A44" s="1">
        <v>1</v>
      </c>
      <c r="B44" s="39"/>
      <c r="C44" s="40" t="s">
        <v>58</v>
      </c>
      <c r="D44" s="17">
        <v>1</v>
      </c>
      <c r="E44" s="17"/>
      <c r="F44" s="17"/>
      <c r="G44" s="17"/>
      <c r="H44" s="141" t="s">
        <v>109</v>
      </c>
      <c r="I44" s="141"/>
      <c r="J44" s="141"/>
      <c r="K44" s="139"/>
      <c r="L44" s="140"/>
      <c r="M44" s="140"/>
      <c r="N44" s="140"/>
    </row>
    <row r="45" spans="1:14" ht="22.5" customHeight="1" x14ac:dyDescent="0.25">
      <c r="A45" s="1">
        <v>2</v>
      </c>
      <c r="B45" s="41"/>
      <c r="C45" s="40" t="s">
        <v>59</v>
      </c>
      <c r="D45" s="17">
        <v>1</v>
      </c>
      <c r="E45" s="17"/>
      <c r="F45" s="17"/>
      <c r="G45" s="17"/>
      <c r="H45" s="141" t="s">
        <v>110</v>
      </c>
      <c r="I45" s="141"/>
      <c r="J45" s="141"/>
      <c r="K45" s="42"/>
      <c r="L45" s="3"/>
      <c r="M45" s="3"/>
      <c r="N45" s="3"/>
    </row>
    <row r="46" spans="1:14" ht="22.5" customHeight="1" x14ac:dyDescent="0.25">
      <c r="A46" s="1">
        <v>3</v>
      </c>
      <c r="B46" s="43"/>
      <c r="C46" s="44" t="s">
        <v>130</v>
      </c>
      <c r="D46" s="17">
        <v>1</v>
      </c>
      <c r="E46" s="17"/>
      <c r="F46" s="17"/>
      <c r="G46" s="17"/>
      <c r="H46" s="141" t="s">
        <v>131</v>
      </c>
      <c r="I46" s="141"/>
      <c r="J46" s="141"/>
      <c r="K46" s="42"/>
      <c r="L46" s="3"/>
      <c r="M46" s="3"/>
      <c r="N46" s="3"/>
    </row>
    <row r="47" spans="1:14" ht="22.5" customHeight="1" x14ac:dyDescent="0.25">
      <c r="A47" s="1">
        <v>4</v>
      </c>
      <c r="B47" s="43"/>
      <c r="C47" s="40" t="s">
        <v>60</v>
      </c>
      <c r="D47" s="17">
        <v>1</v>
      </c>
      <c r="E47" s="17"/>
      <c r="F47" s="17"/>
      <c r="G47" s="17"/>
      <c r="H47" s="141" t="s">
        <v>111</v>
      </c>
      <c r="I47" s="141"/>
      <c r="J47" s="141"/>
      <c r="K47" s="42"/>
      <c r="L47" s="3"/>
      <c r="M47" s="3"/>
      <c r="N47" s="3"/>
    </row>
    <row r="48" spans="1:14" ht="22.5" customHeight="1" x14ac:dyDescent="0.25">
      <c r="A48" s="1">
        <v>5</v>
      </c>
      <c r="B48" s="43"/>
      <c r="C48" s="40" t="s">
        <v>61</v>
      </c>
      <c r="D48" s="17">
        <v>1</v>
      </c>
      <c r="E48" s="17"/>
      <c r="F48" s="17"/>
      <c r="G48" s="17"/>
      <c r="H48" s="141" t="s">
        <v>111</v>
      </c>
      <c r="I48" s="141"/>
      <c r="J48" s="141"/>
      <c r="K48" s="42"/>
      <c r="L48" s="3"/>
      <c r="M48" s="3"/>
      <c r="N48" s="3"/>
    </row>
    <row r="49" spans="1:14" ht="22.5" customHeight="1" x14ac:dyDescent="0.25">
      <c r="A49" s="73"/>
      <c r="B49" s="153" t="s">
        <v>62</v>
      </c>
      <c r="C49" s="153"/>
      <c r="D49" s="45">
        <f>SUM(D44:D48)</f>
        <v>5</v>
      </c>
      <c r="E49" s="45">
        <f t="shared" ref="E49:G49" si="4">SUM(E44:E48)</f>
        <v>0</v>
      </c>
      <c r="F49" s="45">
        <f t="shared" si="4"/>
        <v>0</v>
      </c>
      <c r="G49" s="45">
        <f t="shared" si="4"/>
        <v>0</v>
      </c>
      <c r="H49" s="154">
        <f>SUM(D49:G49)</f>
        <v>5</v>
      </c>
      <c r="I49" s="154"/>
      <c r="J49" s="155"/>
      <c r="K49" s="139"/>
      <c r="L49" s="140"/>
      <c r="M49" s="140"/>
      <c r="N49" s="140"/>
    </row>
    <row r="50" spans="1:14" ht="22.5" customHeight="1" x14ac:dyDescent="0.25">
      <c r="A50" s="1"/>
      <c r="B50" s="125"/>
      <c r="C50" s="126"/>
      <c r="D50" s="126"/>
      <c r="E50" s="126"/>
      <c r="F50" s="126"/>
      <c r="G50" s="126"/>
      <c r="H50" s="126"/>
      <c r="I50" s="126"/>
      <c r="J50" s="127"/>
      <c r="K50" s="148"/>
      <c r="L50" s="149"/>
      <c r="M50" s="149"/>
      <c r="N50" s="3"/>
    </row>
    <row r="51" spans="1:14" ht="22.5" customHeight="1" x14ac:dyDescent="0.25">
      <c r="A51" s="1"/>
      <c r="B51" s="14" t="s">
        <v>63</v>
      </c>
      <c r="C51" s="80"/>
      <c r="D51" s="78"/>
      <c r="E51" s="78"/>
      <c r="F51" s="78"/>
      <c r="G51" s="78"/>
      <c r="H51" s="102">
        <v>0.05</v>
      </c>
      <c r="I51" s="103"/>
      <c r="J51" s="81">
        <f>+(D56+F56)*H51/H56</f>
        <v>0.05</v>
      </c>
      <c r="K51" s="79"/>
      <c r="L51" s="46"/>
      <c r="M51" s="46"/>
      <c r="N51" s="3"/>
    </row>
    <row r="52" spans="1:14" ht="22.5" customHeight="1" x14ac:dyDescent="0.25">
      <c r="A52" s="1"/>
      <c r="D52" s="47" t="s">
        <v>16</v>
      </c>
      <c r="E52" s="47" t="s">
        <v>17</v>
      </c>
      <c r="F52" s="47" t="s">
        <v>18</v>
      </c>
      <c r="G52" s="47" t="s">
        <v>19</v>
      </c>
      <c r="H52" s="108" t="s">
        <v>20</v>
      </c>
      <c r="I52" s="108"/>
      <c r="J52" s="108"/>
      <c r="K52" s="42"/>
      <c r="L52" s="3"/>
      <c r="M52" s="3"/>
      <c r="N52" s="3"/>
    </row>
    <row r="53" spans="1:14" s="50" customFormat="1" ht="22.5" customHeight="1" x14ac:dyDescent="0.25">
      <c r="A53" s="74">
        <v>1</v>
      </c>
      <c r="B53" s="150" t="s">
        <v>64</v>
      </c>
      <c r="C53" s="151"/>
      <c r="D53" s="77"/>
      <c r="E53" s="77"/>
      <c r="F53" s="77">
        <v>1</v>
      </c>
      <c r="G53" s="77"/>
      <c r="H53" s="95" t="s">
        <v>112</v>
      </c>
      <c r="I53" s="96"/>
      <c r="J53" s="97"/>
      <c r="K53" s="48"/>
      <c r="L53" s="49"/>
      <c r="M53" s="49"/>
      <c r="N53" s="49"/>
    </row>
    <row r="54" spans="1:14" s="50" customFormat="1" ht="22.5" customHeight="1" x14ac:dyDescent="0.25">
      <c r="A54" s="74">
        <v>2</v>
      </c>
      <c r="B54" s="152" t="s">
        <v>132</v>
      </c>
      <c r="C54" s="152"/>
      <c r="D54" s="77">
        <v>1</v>
      </c>
      <c r="E54" s="77"/>
      <c r="F54" s="77"/>
      <c r="G54" s="77"/>
      <c r="H54" s="98" t="s">
        <v>113</v>
      </c>
      <c r="I54" s="99"/>
      <c r="J54" s="100"/>
      <c r="K54" s="48"/>
      <c r="L54" s="49"/>
      <c r="M54" s="49"/>
      <c r="N54" s="49"/>
    </row>
    <row r="55" spans="1:14" ht="22.5" customHeight="1" x14ac:dyDescent="0.25">
      <c r="A55" s="1"/>
      <c r="B55" s="160" t="s">
        <v>65</v>
      </c>
      <c r="C55" s="161"/>
      <c r="D55" s="47" t="s">
        <v>16</v>
      </c>
      <c r="E55" s="47" t="s">
        <v>17</v>
      </c>
      <c r="F55" s="47" t="s">
        <v>18</v>
      </c>
      <c r="G55" s="47" t="s">
        <v>19</v>
      </c>
      <c r="H55" s="51"/>
      <c r="I55" s="52"/>
      <c r="J55" s="53"/>
      <c r="K55" s="3"/>
      <c r="L55" s="3"/>
      <c r="M55" s="3"/>
      <c r="N55" s="3"/>
    </row>
    <row r="56" spans="1:14" ht="22.5" customHeight="1" x14ac:dyDescent="0.25">
      <c r="A56" s="75"/>
      <c r="B56" s="162"/>
      <c r="C56" s="163"/>
      <c r="D56" s="54">
        <f>+D54+D53</f>
        <v>1</v>
      </c>
      <c r="E56" s="54">
        <f t="shared" ref="E56:G56" si="5">+E54+E53</f>
        <v>0</v>
      </c>
      <c r="F56" s="54">
        <f t="shared" si="5"/>
        <v>1</v>
      </c>
      <c r="G56" s="54">
        <f t="shared" si="5"/>
        <v>0</v>
      </c>
      <c r="H56" s="164">
        <f>+D56+E56+F56+G56</f>
        <v>2</v>
      </c>
      <c r="I56" s="165"/>
      <c r="J56" s="166"/>
      <c r="K56" s="55"/>
      <c r="L56" s="55"/>
      <c r="M56" s="55"/>
      <c r="N56" s="55"/>
    </row>
    <row r="57" spans="1:14" ht="22.5" customHeight="1" x14ac:dyDescent="0.25">
      <c r="A57" s="1"/>
      <c r="B57" s="125"/>
      <c r="C57" s="126"/>
      <c r="D57" s="126"/>
      <c r="E57" s="126"/>
      <c r="F57" s="126"/>
      <c r="G57" s="126"/>
      <c r="H57" s="126"/>
      <c r="I57" s="126"/>
      <c r="J57" s="127"/>
      <c r="K57" s="3"/>
      <c r="L57" s="3"/>
      <c r="M57" s="3"/>
      <c r="N57" s="3"/>
    </row>
    <row r="58" spans="1:14" ht="22.5" customHeight="1" x14ac:dyDescent="0.25">
      <c r="A58" s="1"/>
      <c r="B58" s="138" t="s">
        <v>66</v>
      </c>
      <c r="C58" s="138"/>
      <c r="D58" s="138"/>
      <c r="E58" s="138"/>
      <c r="F58" s="138"/>
      <c r="G58" s="138"/>
      <c r="H58" s="138"/>
      <c r="I58" s="20">
        <v>0.05</v>
      </c>
      <c r="J58" s="21">
        <f>(D61+F61)*I58/H61</f>
        <v>0.05</v>
      </c>
      <c r="K58" s="3"/>
      <c r="L58" s="3"/>
      <c r="M58" s="3"/>
      <c r="N58" s="3"/>
    </row>
    <row r="59" spans="1:14" ht="22.5" customHeight="1" x14ac:dyDescent="0.25">
      <c r="A59" s="1"/>
      <c r="B59" s="47"/>
      <c r="C59" s="56" t="s">
        <v>67</v>
      </c>
      <c r="D59" s="56" t="s">
        <v>16</v>
      </c>
      <c r="E59" s="56" t="s">
        <v>17</v>
      </c>
      <c r="F59" s="56" t="s">
        <v>18</v>
      </c>
      <c r="G59" s="56" t="s">
        <v>19</v>
      </c>
      <c r="H59" s="108" t="s">
        <v>20</v>
      </c>
      <c r="I59" s="108"/>
      <c r="J59" s="108"/>
      <c r="K59" s="3"/>
      <c r="L59" s="3"/>
      <c r="M59" s="3"/>
      <c r="N59" s="3"/>
    </row>
    <row r="60" spans="1:14" ht="79.5" customHeight="1" x14ac:dyDescent="0.25">
      <c r="A60" s="1">
        <v>1</v>
      </c>
      <c r="B60" s="39"/>
      <c r="C60" s="57" t="s">
        <v>133</v>
      </c>
      <c r="D60" s="17">
        <v>1</v>
      </c>
      <c r="E60" s="17"/>
      <c r="F60" s="17"/>
      <c r="G60" s="17"/>
      <c r="H60" s="101" t="s">
        <v>114</v>
      </c>
      <c r="I60" s="101"/>
      <c r="J60" s="101"/>
      <c r="K60" s="3"/>
      <c r="L60" s="3"/>
      <c r="M60" s="3"/>
      <c r="N60" s="3"/>
    </row>
    <row r="61" spans="1:14" ht="22.5" customHeight="1" x14ac:dyDescent="0.25">
      <c r="A61" s="73"/>
      <c r="B61" s="153" t="s">
        <v>68</v>
      </c>
      <c r="C61" s="153"/>
      <c r="D61" s="58">
        <f>SUM(D60:D60)</f>
        <v>1</v>
      </c>
      <c r="E61" s="58">
        <f>SUM(E60:E60)</f>
        <v>0</v>
      </c>
      <c r="F61" s="58">
        <f>SUM(F60:F60)</f>
        <v>0</v>
      </c>
      <c r="G61" s="58">
        <f>SUM(G60:G60)</f>
        <v>0</v>
      </c>
      <c r="H61" s="124">
        <f>+D61+E61+F61+G61</f>
        <v>1</v>
      </c>
      <c r="I61" s="124"/>
      <c r="J61" s="124"/>
      <c r="K61" s="19"/>
      <c r="L61" s="19"/>
      <c r="M61" s="19"/>
      <c r="N61" s="19"/>
    </row>
    <row r="62" spans="1:14" ht="22.5" customHeight="1" x14ac:dyDescent="0.25">
      <c r="A62" s="1"/>
      <c r="B62" s="125"/>
      <c r="C62" s="126"/>
      <c r="D62" s="126"/>
      <c r="E62" s="126"/>
      <c r="F62" s="126"/>
      <c r="G62" s="126"/>
      <c r="H62" s="126"/>
      <c r="I62" s="126"/>
      <c r="J62" s="127"/>
      <c r="K62" s="3"/>
      <c r="L62" s="3"/>
      <c r="M62" s="3"/>
      <c r="N62" s="3"/>
    </row>
    <row r="63" spans="1:14" ht="22.5" customHeight="1" x14ac:dyDescent="0.25">
      <c r="A63" s="1"/>
      <c r="B63" s="156" t="s">
        <v>69</v>
      </c>
      <c r="C63" s="156"/>
      <c r="D63" s="156"/>
      <c r="E63" s="156"/>
      <c r="F63" s="156"/>
      <c r="G63" s="156"/>
      <c r="H63" s="156"/>
      <c r="I63" s="59">
        <v>0.05</v>
      </c>
      <c r="J63" s="59">
        <f>(D66+F66)*I63/H66</f>
        <v>0.05</v>
      </c>
      <c r="K63" s="3"/>
      <c r="L63" s="3"/>
      <c r="M63" s="3"/>
      <c r="N63" s="3"/>
    </row>
    <row r="64" spans="1:14" ht="22.5" customHeight="1" x14ac:dyDescent="0.25">
      <c r="A64" s="1"/>
      <c r="B64" s="157"/>
      <c r="C64" s="10"/>
      <c r="D64" s="22" t="s">
        <v>16</v>
      </c>
      <c r="E64" s="22" t="s">
        <v>17</v>
      </c>
      <c r="F64" s="22" t="s">
        <v>18</v>
      </c>
      <c r="G64" s="22" t="s">
        <v>19</v>
      </c>
      <c r="H64" s="108" t="s">
        <v>20</v>
      </c>
      <c r="I64" s="108"/>
      <c r="J64" s="108"/>
      <c r="K64" s="3"/>
      <c r="L64" s="3"/>
      <c r="M64" s="3"/>
      <c r="N64" s="3"/>
    </row>
    <row r="65" spans="1:14" ht="22.5" customHeight="1" x14ac:dyDescent="0.25">
      <c r="A65" s="1">
        <v>1</v>
      </c>
      <c r="B65" s="158"/>
      <c r="C65" s="60" t="s">
        <v>70</v>
      </c>
      <c r="D65" s="61">
        <v>1</v>
      </c>
      <c r="E65" s="61"/>
      <c r="F65" s="61"/>
      <c r="G65" s="61"/>
      <c r="H65" s="159" t="s">
        <v>115</v>
      </c>
      <c r="I65" s="159"/>
      <c r="J65" s="159"/>
      <c r="K65" s="3"/>
      <c r="L65" s="3"/>
      <c r="M65" s="3"/>
      <c r="N65" s="3"/>
    </row>
    <row r="66" spans="1:14" ht="22.5" customHeight="1" x14ac:dyDescent="0.25">
      <c r="A66" s="73"/>
      <c r="B66" s="123" t="s">
        <v>71</v>
      </c>
      <c r="C66" s="123"/>
      <c r="D66" s="62">
        <f>SUM(D65:D65)</f>
        <v>1</v>
      </c>
      <c r="E66" s="62">
        <f>SUM(E65:E65)</f>
        <v>0</v>
      </c>
      <c r="F66" s="62">
        <f>SUM(F65:F65)</f>
        <v>0</v>
      </c>
      <c r="G66" s="62">
        <f>SUM(G65:G65)</f>
        <v>0</v>
      </c>
      <c r="H66" s="167">
        <f>+D66+E66+F66+G66</f>
        <v>1</v>
      </c>
      <c r="I66" s="167"/>
      <c r="J66" s="167"/>
      <c r="K66" s="19"/>
      <c r="L66" s="19"/>
      <c r="M66" s="19"/>
      <c r="N66" s="19"/>
    </row>
    <row r="67" spans="1:14" ht="22.5" customHeight="1" x14ac:dyDescent="0.25">
      <c r="A67" s="1"/>
      <c r="B67" s="125"/>
      <c r="C67" s="126"/>
      <c r="D67" s="126"/>
      <c r="E67" s="126"/>
      <c r="F67" s="126"/>
      <c r="G67" s="126"/>
      <c r="H67" s="126"/>
      <c r="I67" s="126"/>
      <c r="J67" s="127"/>
      <c r="K67" s="3"/>
      <c r="L67" s="3"/>
      <c r="M67" s="3"/>
      <c r="N67" s="3"/>
    </row>
    <row r="68" spans="1:14" ht="22.5" customHeight="1" x14ac:dyDescent="0.25">
      <c r="A68" s="1"/>
      <c r="B68" s="168" t="s">
        <v>72</v>
      </c>
      <c r="C68" s="168"/>
      <c r="D68" s="168"/>
      <c r="E68" s="168"/>
      <c r="F68" s="168"/>
      <c r="G68" s="168"/>
      <c r="H68" s="168"/>
      <c r="I68" s="59">
        <v>0.1</v>
      </c>
      <c r="J68" s="59">
        <f>(D73+F73)*I68/H73</f>
        <v>0.10000000000000002</v>
      </c>
      <c r="K68" s="3"/>
      <c r="L68" s="3"/>
      <c r="M68" s="3"/>
      <c r="N68" s="3"/>
    </row>
    <row r="69" spans="1:14" ht="22.5" customHeight="1" x14ac:dyDescent="0.25">
      <c r="A69" s="1"/>
      <c r="B69" s="63"/>
      <c r="C69" s="10"/>
      <c r="D69" s="22" t="s">
        <v>16</v>
      </c>
      <c r="E69" s="22" t="s">
        <v>17</v>
      </c>
      <c r="F69" s="22" t="s">
        <v>18</v>
      </c>
      <c r="G69" s="22" t="s">
        <v>19</v>
      </c>
      <c r="H69" s="108" t="s">
        <v>20</v>
      </c>
      <c r="I69" s="108"/>
      <c r="J69" s="108"/>
      <c r="K69" s="3"/>
      <c r="L69" s="3"/>
      <c r="M69" s="3"/>
      <c r="N69" s="3"/>
    </row>
    <row r="70" spans="1:14" ht="22.5" customHeight="1" x14ac:dyDescent="0.25">
      <c r="A70" s="1">
        <v>1</v>
      </c>
      <c r="B70" s="63"/>
      <c r="C70" s="16" t="s">
        <v>73</v>
      </c>
      <c r="D70" s="17">
        <v>1</v>
      </c>
      <c r="E70" s="17"/>
      <c r="F70" s="17"/>
      <c r="G70" s="17"/>
      <c r="H70" s="101" t="s">
        <v>99</v>
      </c>
      <c r="I70" s="101"/>
      <c r="J70" s="101"/>
      <c r="K70" s="3"/>
      <c r="L70" s="3"/>
      <c r="M70" s="3"/>
      <c r="N70" s="3"/>
    </row>
    <row r="71" spans="1:14" ht="22.5" customHeight="1" x14ac:dyDescent="0.25">
      <c r="A71" s="1">
        <v>2</v>
      </c>
      <c r="B71" s="63"/>
      <c r="C71" s="16" t="s">
        <v>134</v>
      </c>
      <c r="D71" s="17">
        <v>1</v>
      </c>
      <c r="E71" s="17"/>
      <c r="F71" s="17"/>
      <c r="G71" s="17"/>
      <c r="H71" s="101" t="s">
        <v>98</v>
      </c>
      <c r="I71" s="101"/>
      <c r="J71" s="101"/>
      <c r="K71" s="3"/>
      <c r="L71" s="3"/>
      <c r="M71" s="3"/>
      <c r="N71" s="3"/>
    </row>
    <row r="72" spans="1:14" ht="22.5" customHeight="1" x14ac:dyDescent="0.25">
      <c r="A72" s="1">
        <v>3</v>
      </c>
      <c r="B72" s="63"/>
      <c r="C72" s="60" t="s">
        <v>74</v>
      </c>
      <c r="D72" s="17">
        <v>1</v>
      </c>
      <c r="E72" s="17"/>
      <c r="F72" s="17"/>
      <c r="G72" s="17"/>
      <c r="H72" s="101" t="s">
        <v>116</v>
      </c>
      <c r="I72" s="101"/>
      <c r="J72" s="101"/>
      <c r="K72" s="3"/>
      <c r="L72" s="3"/>
      <c r="M72" s="3"/>
      <c r="N72" s="3"/>
    </row>
    <row r="73" spans="1:14" ht="22.5" customHeight="1" x14ac:dyDescent="0.25">
      <c r="A73" s="73"/>
      <c r="B73" s="123" t="s">
        <v>75</v>
      </c>
      <c r="C73" s="123"/>
      <c r="D73" s="58">
        <f>SUM(D70:D72)</f>
        <v>3</v>
      </c>
      <c r="E73" s="58">
        <f>SUM(E70:E72)</f>
        <v>0</v>
      </c>
      <c r="F73" s="58">
        <f>SUM(F70:F72)</f>
        <v>0</v>
      </c>
      <c r="G73" s="58">
        <f>SUM(G70:G72)</f>
        <v>0</v>
      </c>
      <c r="H73" s="124">
        <f>+D73+E73+F73+G73</f>
        <v>3</v>
      </c>
      <c r="I73" s="124"/>
      <c r="J73" s="124"/>
      <c r="K73" s="19"/>
      <c r="L73" s="19"/>
      <c r="M73" s="19"/>
      <c r="N73" s="19"/>
    </row>
    <row r="74" spans="1:14" ht="22.5" customHeight="1" x14ac:dyDescent="0.25">
      <c r="A74" s="1"/>
      <c r="B74" s="125"/>
      <c r="C74" s="126"/>
      <c r="D74" s="126"/>
      <c r="E74" s="126"/>
      <c r="F74" s="126"/>
      <c r="G74" s="126"/>
      <c r="H74" s="126"/>
      <c r="I74" s="126"/>
      <c r="J74" s="127"/>
      <c r="K74" s="3"/>
      <c r="L74" s="3"/>
      <c r="M74" s="3"/>
      <c r="N74" s="3"/>
    </row>
    <row r="75" spans="1:14" ht="22.5" customHeight="1" x14ac:dyDescent="0.25">
      <c r="A75" s="1"/>
      <c r="B75" s="138" t="s">
        <v>76</v>
      </c>
      <c r="C75" s="138"/>
      <c r="D75" s="138"/>
      <c r="E75" s="138"/>
      <c r="F75" s="138"/>
      <c r="G75" s="138"/>
      <c r="H75" s="138"/>
      <c r="I75" s="20">
        <v>0.1</v>
      </c>
      <c r="J75" s="21">
        <f>(D81+F81)*I75/H81</f>
        <v>0.1</v>
      </c>
      <c r="K75" s="3"/>
      <c r="L75" s="3"/>
      <c r="M75" s="3"/>
      <c r="N75" s="3"/>
    </row>
    <row r="76" spans="1:14" ht="22.5" customHeight="1" x14ac:dyDescent="0.25">
      <c r="A76" s="1"/>
      <c r="B76" s="39"/>
      <c r="C76" s="14"/>
      <c r="D76" s="15" t="s">
        <v>16</v>
      </c>
      <c r="E76" s="15" t="s">
        <v>17</v>
      </c>
      <c r="F76" s="15" t="s">
        <v>18</v>
      </c>
      <c r="G76" s="15" t="s">
        <v>19</v>
      </c>
      <c r="H76" s="108" t="s">
        <v>20</v>
      </c>
      <c r="I76" s="108"/>
      <c r="J76" s="108"/>
      <c r="K76" s="3"/>
      <c r="L76" s="3"/>
      <c r="M76" s="3"/>
      <c r="N76" s="3"/>
    </row>
    <row r="77" spans="1:14" ht="22.5" customHeight="1" x14ac:dyDescent="0.25">
      <c r="A77" s="1">
        <v>1</v>
      </c>
      <c r="B77" s="39"/>
      <c r="C77" s="64" t="s">
        <v>77</v>
      </c>
      <c r="D77" s="17">
        <v>1</v>
      </c>
      <c r="E77" s="17"/>
      <c r="F77" s="17"/>
      <c r="G77" s="17"/>
      <c r="H77" s="110" t="s">
        <v>117</v>
      </c>
      <c r="I77" s="111"/>
      <c r="J77" s="112"/>
      <c r="K77" s="3"/>
      <c r="L77" s="3"/>
      <c r="M77" s="3"/>
      <c r="N77" s="3"/>
    </row>
    <row r="78" spans="1:14" ht="22.5" customHeight="1" x14ac:dyDescent="0.25">
      <c r="A78" s="1">
        <v>2</v>
      </c>
      <c r="B78" s="39"/>
      <c r="C78" s="64" t="s">
        <v>135</v>
      </c>
      <c r="D78" s="17">
        <v>1</v>
      </c>
      <c r="E78" s="17"/>
      <c r="F78" s="17"/>
      <c r="G78" s="17"/>
      <c r="H78" s="110" t="s">
        <v>118</v>
      </c>
      <c r="I78" s="111"/>
      <c r="J78" s="112"/>
      <c r="K78" s="3"/>
      <c r="L78" s="3"/>
      <c r="M78" s="3"/>
      <c r="N78" s="3"/>
    </row>
    <row r="79" spans="1:14" ht="22.5" customHeight="1" x14ac:dyDescent="0.25">
      <c r="A79" s="1">
        <v>3</v>
      </c>
      <c r="B79" s="39"/>
      <c r="C79" s="64" t="s">
        <v>136</v>
      </c>
      <c r="D79" s="17">
        <v>1</v>
      </c>
      <c r="E79" s="17"/>
      <c r="F79" s="17"/>
      <c r="G79" s="17"/>
      <c r="H79" s="110" t="s">
        <v>119</v>
      </c>
      <c r="I79" s="111"/>
      <c r="J79" s="112"/>
      <c r="K79" s="3"/>
      <c r="L79" s="3"/>
      <c r="M79" s="3"/>
      <c r="N79" s="3"/>
    </row>
    <row r="80" spans="1:14" ht="22.5" customHeight="1" x14ac:dyDescent="0.25">
      <c r="A80" s="1">
        <v>4</v>
      </c>
      <c r="B80" s="39"/>
      <c r="C80" s="64" t="s">
        <v>78</v>
      </c>
      <c r="D80" s="17">
        <v>1</v>
      </c>
      <c r="E80" s="17"/>
      <c r="F80" s="17"/>
      <c r="G80" s="17"/>
      <c r="H80" s="110" t="s">
        <v>120</v>
      </c>
      <c r="I80" s="111"/>
      <c r="J80" s="112"/>
      <c r="K80" s="65"/>
      <c r="L80" s="3"/>
      <c r="M80" s="3"/>
      <c r="N80" s="3"/>
    </row>
    <row r="81" spans="1:14" ht="22.5" customHeight="1" x14ac:dyDescent="0.25">
      <c r="A81" s="73"/>
      <c r="B81" s="123" t="s">
        <v>79</v>
      </c>
      <c r="C81" s="123"/>
      <c r="D81" s="58">
        <f>SUM(D77:D80)</f>
        <v>4</v>
      </c>
      <c r="E81" s="58">
        <f>SUM(E77:E80)</f>
        <v>0</v>
      </c>
      <c r="F81" s="58">
        <f>SUM(F77:F80)</f>
        <v>0</v>
      </c>
      <c r="G81" s="58">
        <f>SUM(G77:G80)</f>
        <v>0</v>
      </c>
      <c r="H81" s="124">
        <f>+D81+E81+F81+G81</f>
        <v>4</v>
      </c>
      <c r="I81" s="124"/>
      <c r="J81" s="124"/>
      <c r="K81" s="19"/>
      <c r="L81" s="19"/>
      <c r="M81" s="19"/>
      <c r="N81" s="19"/>
    </row>
    <row r="82" spans="1:14" ht="22.5" customHeight="1" x14ac:dyDescent="0.25">
      <c r="A82" s="1"/>
      <c r="B82" s="125"/>
      <c r="C82" s="126"/>
      <c r="D82" s="126"/>
      <c r="E82" s="126"/>
      <c r="F82" s="126"/>
      <c r="G82" s="126"/>
      <c r="H82" s="126"/>
      <c r="I82" s="126"/>
      <c r="J82" s="127"/>
      <c r="K82" s="3"/>
      <c r="L82" s="3"/>
      <c r="M82" s="3"/>
      <c r="N82" s="3"/>
    </row>
    <row r="83" spans="1:14" ht="22.5" customHeight="1" x14ac:dyDescent="0.25">
      <c r="A83" s="1"/>
      <c r="B83" s="138" t="s">
        <v>80</v>
      </c>
      <c r="C83" s="138"/>
      <c r="D83" s="138"/>
      <c r="E83" s="138"/>
      <c r="F83" s="138"/>
      <c r="G83" s="138"/>
      <c r="H83" s="138"/>
      <c r="I83" s="20">
        <v>0.2</v>
      </c>
      <c r="J83" s="21">
        <f>(D92+F92)*I83/H92</f>
        <v>0.2</v>
      </c>
      <c r="K83" s="49"/>
      <c r="L83" s="3"/>
      <c r="M83" s="3"/>
      <c r="N83" s="3"/>
    </row>
    <row r="84" spans="1:14" ht="22.5" customHeight="1" x14ac:dyDescent="0.25">
      <c r="A84" s="1"/>
      <c r="B84" s="39"/>
      <c r="C84" s="14"/>
      <c r="D84" s="15" t="s">
        <v>16</v>
      </c>
      <c r="E84" s="15" t="s">
        <v>17</v>
      </c>
      <c r="F84" s="15" t="s">
        <v>18</v>
      </c>
      <c r="G84" s="15" t="s">
        <v>19</v>
      </c>
      <c r="H84" s="108" t="s">
        <v>81</v>
      </c>
      <c r="I84" s="108"/>
      <c r="J84" s="108"/>
      <c r="K84" s="3"/>
      <c r="L84" s="3"/>
      <c r="M84" s="3"/>
      <c r="N84" s="3"/>
    </row>
    <row r="85" spans="1:14" ht="22.5" customHeight="1" x14ac:dyDescent="0.25">
      <c r="A85" s="1">
        <v>1</v>
      </c>
      <c r="B85" s="39"/>
      <c r="C85" s="40" t="s">
        <v>137</v>
      </c>
      <c r="D85" s="66">
        <v>1</v>
      </c>
      <c r="E85" s="66"/>
      <c r="F85" s="66"/>
      <c r="G85" s="66"/>
      <c r="H85" s="110" t="s">
        <v>100</v>
      </c>
      <c r="I85" s="111"/>
      <c r="J85" s="112"/>
      <c r="K85" s="3"/>
      <c r="L85" s="3"/>
      <c r="M85" s="3"/>
      <c r="N85" s="3"/>
    </row>
    <row r="86" spans="1:14" ht="22.5" customHeight="1" x14ac:dyDescent="0.25">
      <c r="A86" s="1">
        <v>2</v>
      </c>
      <c r="B86" s="39"/>
      <c r="C86" s="40" t="s">
        <v>82</v>
      </c>
      <c r="D86" s="66">
        <v>1</v>
      </c>
      <c r="E86" s="66"/>
      <c r="F86" s="66"/>
      <c r="G86" s="66"/>
      <c r="H86" s="110" t="s">
        <v>101</v>
      </c>
      <c r="I86" s="111"/>
      <c r="J86" s="112"/>
      <c r="K86" s="3"/>
      <c r="L86" s="3"/>
      <c r="M86" s="3"/>
      <c r="N86" s="3"/>
    </row>
    <row r="87" spans="1:14" ht="22.5" customHeight="1" x14ac:dyDescent="0.25">
      <c r="A87" s="1">
        <v>3</v>
      </c>
      <c r="B87" s="39"/>
      <c r="C87" s="40" t="s">
        <v>83</v>
      </c>
      <c r="D87" s="66">
        <v>1</v>
      </c>
      <c r="E87" s="66"/>
      <c r="F87" s="66"/>
      <c r="G87" s="66"/>
      <c r="H87" s="110" t="s">
        <v>102</v>
      </c>
      <c r="I87" s="111"/>
      <c r="J87" s="112"/>
      <c r="K87" s="3"/>
      <c r="L87" s="3"/>
      <c r="M87" s="3"/>
      <c r="N87" s="3"/>
    </row>
    <row r="88" spans="1:14" ht="22.5" customHeight="1" x14ac:dyDescent="0.25">
      <c r="A88" s="1">
        <v>4</v>
      </c>
      <c r="B88" s="39"/>
      <c r="C88" s="40" t="s">
        <v>138</v>
      </c>
      <c r="D88" s="66">
        <v>1</v>
      </c>
      <c r="E88" s="66"/>
      <c r="F88" s="66"/>
      <c r="G88" s="66"/>
      <c r="H88" s="141" t="s">
        <v>103</v>
      </c>
      <c r="I88" s="141"/>
      <c r="J88" s="141"/>
      <c r="K88" s="3"/>
      <c r="L88" s="3"/>
      <c r="M88" s="3"/>
      <c r="N88" s="3"/>
    </row>
    <row r="89" spans="1:14" ht="22.5" customHeight="1" x14ac:dyDescent="0.25">
      <c r="A89" s="1">
        <v>5</v>
      </c>
      <c r="B89" s="39"/>
      <c r="C89" s="40" t="s">
        <v>84</v>
      </c>
      <c r="D89" s="66"/>
      <c r="E89" s="66"/>
      <c r="F89" s="66">
        <v>1</v>
      </c>
      <c r="G89" s="66"/>
      <c r="H89" s="141" t="s">
        <v>104</v>
      </c>
      <c r="I89" s="141"/>
      <c r="J89" s="141"/>
      <c r="K89" s="3"/>
      <c r="L89" s="3"/>
      <c r="M89" s="3"/>
      <c r="N89" s="3"/>
    </row>
    <row r="90" spans="1:14" ht="22.5" customHeight="1" x14ac:dyDescent="0.25">
      <c r="A90" s="1">
        <v>6</v>
      </c>
      <c r="B90" s="43"/>
      <c r="C90" s="40" t="s">
        <v>139</v>
      </c>
      <c r="D90" s="17"/>
      <c r="E90" s="17"/>
      <c r="F90" s="17">
        <v>1</v>
      </c>
      <c r="G90" s="17"/>
      <c r="H90" s="110" t="s">
        <v>105</v>
      </c>
      <c r="I90" s="111"/>
      <c r="J90" s="112"/>
      <c r="K90" s="3"/>
      <c r="L90" s="3"/>
      <c r="M90" s="3"/>
      <c r="N90" s="3"/>
    </row>
    <row r="91" spans="1:14" ht="22.5" customHeight="1" x14ac:dyDescent="0.25">
      <c r="A91" s="1">
        <v>7</v>
      </c>
      <c r="B91" s="43"/>
      <c r="C91" s="40" t="s">
        <v>140</v>
      </c>
      <c r="D91" s="17">
        <v>1</v>
      </c>
      <c r="E91" s="17"/>
      <c r="F91" s="17"/>
      <c r="G91" s="17"/>
      <c r="H91" s="110" t="s">
        <v>105</v>
      </c>
      <c r="I91" s="111"/>
      <c r="J91" s="112"/>
      <c r="K91" s="3"/>
      <c r="L91" s="3"/>
      <c r="M91" s="3"/>
      <c r="N91" s="3"/>
    </row>
    <row r="92" spans="1:14" ht="22.5" customHeight="1" x14ac:dyDescent="0.25">
      <c r="A92" s="73"/>
      <c r="B92" s="153" t="s">
        <v>85</v>
      </c>
      <c r="C92" s="175"/>
      <c r="D92" s="58">
        <f>SUM(D85:D91)</f>
        <v>5</v>
      </c>
      <c r="E92" s="58">
        <f>SUM(E85:E91)</f>
        <v>0</v>
      </c>
      <c r="F92" s="58">
        <f>SUM(F85:F90)</f>
        <v>2</v>
      </c>
      <c r="G92" s="58">
        <f>SUM(G85:G90)</f>
        <v>0</v>
      </c>
      <c r="H92" s="124">
        <f>+D92+E92+F92+G92</f>
        <v>7</v>
      </c>
      <c r="I92" s="124"/>
      <c r="J92" s="124"/>
      <c r="K92" s="19"/>
      <c r="L92" s="19"/>
      <c r="M92" s="19"/>
      <c r="N92" s="19"/>
    </row>
    <row r="93" spans="1:14" ht="22.5" customHeight="1" x14ac:dyDescent="0.25">
      <c r="A93" s="1"/>
      <c r="B93" s="125"/>
      <c r="C93" s="126"/>
      <c r="D93" s="126"/>
      <c r="E93" s="126"/>
      <c r="F93" s="126"/>
      <c r="G93" s="126"/>
      <c r="H93" s="126"/>
      <c r="I93" s="126"/>
      <c r="J93" s="127"/>
      <c r="K93" s="3"/>
      <c r="L93" s="3"/>
      <c r="M93" s="3"/>
      <c r="N93" s="3"/>
    </row>
    <row r="94" spans="1:14" ht="22.5" customHeight="1" x14ac:dyDescent="0.25">
      <c r="A94" s="1"/>
      <c r="B94" s="169" t="s">
        <v>86</v>
      </c>
      <c r="C94" s="170"/>
      <c r="D94" s="170"/>
      <c r="E94" s="170"/>
      <c r="F94" s="170"/>
      <c r="G94" s="170"/>
      <c r="H94" s="170"/>
      <c r="I94" s="170"/>
      <c r="J94" s="171"/>
      <c r="K94" s="3"/>
      <c r="L94" s="3"/>
      <c r="M94" s="3"/>
      <c r="N94" s="3"/>
    </row>
    <row r="95" spans="1:14" ht="22.5" customHeight="1" x14ac:dyDescent="0.25">
      <c r="A95" s="1"/>
      <c r="B95" s="67" t="s">
        <v>87</v>
      </c>
      <c r="C95" s="68"/>
      <c r="D95" s="172" t="s">
        <v>121</v>
      </c>
      <c r="E95" s="173"/>
      <c r="F95" s="173"/>
      <c r="G95" s="173"/>
      <c r="H95" s="173"/>
      <c r="I95" s="173"/>
      <c r="J95" s="174"/>
      <c r="K95" s="3"/>
      <c r="L95" s="3"/>
      <c r="M95" s="3"/>
      <c r="N95" s="3"/>
    </row>
    <row r="96" spans="1:14" ht="22.5" customHeight="1" x14ac:dyDescent="0.25">
      <c r="A96" s="1"/>
      <c r="B96" s="67" t="s">
        <v>122</v>
      </c>
      <c r="C96" s="68"/>
      <c r="D96" s="172" t="s">
        <v>141</v>
      </c>
      <c r="E96" s="173"/>
      <c r="F96" s="173"/>
      <c r="G96" s="173"/>
      <c r="H96" s="173"/>
      <c r="I96" s="173"/>
      <c r="J96" s="174"/>
      <c r="K96" s="3"/>
      <c r="L96" s="3"/>
      <c r="M96" s="3"/>
      <c r="N96" s="3"/>
    </row>
    <row r="97" spans="1:14" ht="22.5" customHeight="1" x14ac:dyDescent="0.25">
      <c r="A97" s="1"/>
      <c r="B97" s="67" t="s">
        <v>88</v>
      </c>
      <c r="C97" s="68"/>
      <c r="D97" s="172" t="s">
        <v>123</v>
      </c>
      <c r="E97" s="173"/>
      <c r="F97" s="173"/>
      <c r="G97" s="173"/>
      <c r="H97" s="173"/>
      <c r="I97" s="173"/>
      <c r="J97" s="174"/>
      <c r="K97" s="3"/>
      <c r="L97" s="3"/>
      <c r="M97" s="3"/>
      <c r="N97" s="3"/>
    </row>
    <row r="98" spans="1:14" ht="22.5" customHeight="1" x14ac:dyDescent="0.25">
      <c r="A98" s="1"/>
      <c r="B98" s="67" t="s">
        <v>89</v>
      </c>
      <c r="C98" s="68"/>
      <c r="D98" s="172" t="s">
        <v>124</v>
      </c>
      <c r="E98" s="173"/>
      <c r="F98" s="173"/>
      <c r="G98" s="173"/>
      <c r="H98" s="173"/>
      <c r="I98" s="173"/>
      <c r="J98" s="174"/>
      <c r="K98" s="3"/>
      <c r="L98" s="3"/>
      <c r="M98" s="3"/>
      <c r="N98" s="3"/>
    </row>
    <row r="99" spans="1:14" ht="22.5" customHeight="1" x14ac:dyDescent="0.25">
      <c r="A99" s="1"/>
      <c r="B99" s="3"/>
      <c r="C99" s="3"/>
      <c r="D99" s="3"/>
      <c r="E99" s="3"/>
      <c r="F99" s="3"/>
      <c r="G99" s="3"/>
      <c r="H99" s="3"/>
      <c r="I99" s="3"/>
      <c r="J99" s="3"/>
      <c r="K99" s="3"/>
      <c r="L99" s="3"/>
      <c r="M99" s="3"/>
      <c r="N99" s="3"/>
    </row>
    <row r="100" spans="1:14" ht="22.5" customHeight="1" x14ac:dyDescent="0.25">
      <c r="A100" s="1"/>
      <c r="B100" s="3"/>
      <c r="C100" s="69" t="str">
        <f>+B6</f>
        <v>LISTA DE CHEQUEO CANCER DE PROSTATA Y COLORRECTAL</v>
      </c>
      <c r="D100" s="69"/>
      <c r="E100" s="69"/>
      <c r="F100" s="69"/>
      <c r="G100" s="69"/>
      <c r="H100" s="69"/>
      <c r="I100" s="69"/>
      <c r="J100" s="69"/>
      <c r="K100" s="69"/>
      <c r="L100" s="69"/>
      <c r="M100" s="3"/>
      <c r="N100" s="3"/>
    </row>
    <row r="101" spans="1:14" ht="22.5" customHeight="1" x14ac:dyDescent="0.25">
      <c r="A101" s="1"/>
      <c r="B101" s="3"/>
      <c r="C101" s="69" t="s">
        <v>90</v>
      </c>
      <c r="D101" s="69" t="s">
        <v>91</v>
      </c>
      <c r="E101" s="69" t="s">
        <v>92</v>
      </c>
      <c r="F101" s="69" t="s">
        <v>93</v>
      </c>
      <c r="G101" s="69" t="s">
        <v>16</v>
      </c>
      <c r="H101" s="69" t="s">
        <v>17</v>
      </c>
      <c r="I101" s="69" t="s">
        <v>18</v>
      </c>
      <c r="J101" s="69" t="s">
        <v>19</v>
      </c>
      <c r="K101" s="69" t="s">
        <v>94</v>
      </c>
      <c r="L101" s="69" t="s">
        <v>95</v>
      </c>
      <c r="M101" s="3"/>
      <c r="N101" s="3"/>
    </row>
    <row r="102" spans="1:14" ht="22.5" customHeight="1" x14ac:dyDescent="0.25">
      <c r="A102" s="1"/>
      <c r="B102" s="3"/>
      <c r="C102" s="70" t="str">
        <f>+B16</f>
        <v>1. CAPACIDAD INSTALADA Y RED (INVENTARIO RECURSO FISICO Y HUMANO )</v>
      </c>
      <c r="D102" s="70">
        <f>+A19</f>
        <v>2</v>
      </c>
      <c r="E102" s="71">
        <f>+I16</f>
        <v>0.1</v>
      </c>
      <c r="F102" s="71">
        <f>+J16</f>
        <v>0.1</v>
      </c>
      <c r="G102" s="70">
        <f>+D20</f>
        <v>2</v>
      </c>
      <c r="H102" s="70">
        <f>+E20</f>
        <v>0</v>
      </c>
      <c r="I102" s="70">
        <f>+F20</f>
        <v>0</v>
      </c>
      <c r="J102" s="70">
        <f>+G20</f>
        <v>0</v>
      </c>
      <c r="K102" s="57">
        <f>+B21</f>
        <v>0</v>
      </c>
      <c r="L102" s="70"/>
      <c r="M102" s="3"/>
      <c r="N102" s="3"/>
    </row>
    <row r="103" spans="1:14" ht="22.5" customHeight="1" x14ac:dyDescent="0.25">
      <c r="A103" s="1"/>
      <c r="B103" s="3"/>
      <c r="C103" s="70" t="str">
        <f>+B22</f>
        <v xml:space="preserve">2. COBERTURAS  DT, PE E INDICADORES PROPIOS DEL PROGRAMA </v>
      </c>
      <c r="D103" s="70">
        <f>+A39</f>
        <v>13</v>
      </c>
      <c r="E103" s="71">
        <f>+I22</f>
        <v>0.3</v>
      </c>
      <c r="F103" s="71">
        <f>+J22</f>
        <v>0.3</v>
      </c>
      <c r="G103" s="70">
        <f>+D40</f>
        <v>15</v>
      </c>
      <c r="H103" s="70">
        <f>+E40</f>
        <v>0</v>
      </c>
      <c r="I103" s="70">
        <f>+F40</f>
        <v>0</v>
      </c>
      <c r="J103" s="70">
        <f>+G40</f>
        <v>0</v>
      </c>
      <c r="K103" s="57">
        <f>+B41</f>
        <v>0</v>
      </c>
      <c r="L103" s="70"/>
      <c r="M103" s="3"/>
      <c r="N103" s="3"/>
    </row>
    <row r="104" spans="1:14" ht="22.5" customHeight="1" x14ac:dyDescent="0.25">
      <c r="A104" s="1"/>
      <c r="B104" s="3"/>
      <c r="C104" s="70" t="str">
        <f>+B42</f>
        <v>3. DEMANDA INDUCIDA</v>
      </c>
      <c r="D104" s="70">
        <f>+A48</f>
        <v>5</v>
      </c>
      <c r="E104" s="71">
        <f>+I42</f>
        <v>0.05</v>
      </c>
      <c r="F104" s="71">
        <f>+J42</f>
        <v>0.05</v>
      </c>
      <c r="G104" s="70">
        <f>+D49</f>
        <v>5</v>
      </c>
      <c r="H104" s="70">
        <f>+E49</f>
        <v>0</v>
      </c>
      <c r="I104" s="70">
        <f>+F49</f>
        <v>0</v>
      </c>
      <c r="J104" s="70">
        <f>+G49</f>
        <v>0</v>
      </c>
      <c r="K104" s="57">
        <f>+B50</f>
        <v>0</v>
      </c>
      <c r="L104" s="70"/>
      <c r="M104" s="3"/>
      <c r="N104" s="3"/>
    </row>
    <row r="105" spans="1:14" ht="22.5" customHeight="1" x14ac:dyDescent="0.25">
      <c r="A105" s="1"/>
      <c r="B105" s="3"/>
      <c r="C105" s="70" t="str">
        <f>+B51</f>
        <v xml:space="preserve">4. CARACTERIZACIÓN POBLACIONAL </v>
      </c>
      <c r="D105" s="70">
        <f>+A54</f>
        <v>2</v>
      </c>
      <c r="E105" s="71">
        <f>+H51</f>
        <v>0.05</v>
      </c>
      <c r="F105" s="71">
        <f>+J52</f>
        <v>0</v>
      </c>
      <c r="G105" s="70">
        <f>+D56</f>
        <v>1</v>
      </c>
      <c r="H105" s="70">
        <f>+E56</f>
        <v>0</v>
      </c>
      <c r="I105" s="70">
        <f>+F56</f>
        <v>1</v>
      </c>
      <c r="J105" s="70">
        <f>+G56</f>
        <v>0</v>
      </c>
      <c r="K105" s="57">
        <f>+B57</f>
        <v>0</v>
      </c>
      <c r="L105" s="70"/>
      <c r="M105" s="3"/>
      <c r="N105" s="3"/>
    </row>
    <row r="106" spans="1:14" ht="22.5" customHeight="1" x14ac:dyDescent="0.25">
      <c r="A106" s="1"/>
      <c r="B106" s="3"/>
      <c r="C106" s="70" t="str">
        <f>+B58</f>
        <v xml:space="preserve">5.   ATENCION A POBLACIONES CON ENFOQUE DIFERENCIAL </v>
      </c>
      <c r="D106" s="70">
        <f>+A60</f>
        <v>1</v>
      </c>
      <c r="E106" s="71">
        <f>+I58</f>
        <v>0.05</v>
      </c>
      <c r="F106" s="71">
        <f>+J58</f>
        <v>0.05</v>
      </c>
      <c r="G106" s="70">
        <f>+D61</f>
        <v>1</v>
      </c>
      <c r="H106" s="70">
        <f>+E61</f>
        <v>0</v>
      </c>
      <c r="I106" s="70">
        <f>+F61</f>
        <v>0</v>
      </c>
      <c r="J106" s="70">
        <f>+G61</f>
        <v>0</v>
      </c>
      <c r="K106" s="57">
        <f>+B62</f>
        <v>0</v>
      </c>
      <c r="L106" s="70"/>
      <c r="M106" s="3"/>
      <c r="N106" s="3"/>
    </row>
    <row r="107" spans="1:14" ht="22.5" customHeight="1" x14ac:dyDescent="0.25">
      <c r="A107" s="1"/>
      <c r="B107" s="3"/>
      <c r="C107" s="70" t="str">
        <f>+B63</f>
        <v>6. ACCESIBILIDAD</v>
      </c>
      <c r="D107" s="70">
        <f>+A65</f>
        <v>1</v>
      </c>
      <c r="E107" s="71">
        <f>+I63</f>
        <v>0.05</v>
      </c>
      <c r="F107" s="71">
        <f>+J63</f>
        <v>0.05</v>
      </c>
      <c r="G107" s="70">
        <f>+D66</f>
        <v>1</v>
      </c>
      <c r="H107" s="70">
        <f>+E66</f>
        <v>0</v>
      </c>
      <c r="I107" s="70">
        <f>+F66</f>
        <v>0</v>
      </c>
      <c r="J107" s="70">
        <f>+G66</f>
        <v>0</v>
      </c>
      <c r="K107" s="57">
        <f>+B67</f>
        <v>0</v>
      </c>
      <c r="L107" s="70"/>
      <c r="M107" s="3"/>
      <c r="N107" s="3"/>
    </row>
    <row r="108" spans="1:14" ht="22.5" customHeight="1" x14ac:dyDescent="0.25">
      <c r="A108" s="1"/>
      <c r="B108" s="3"/>
      <c r="C108" s="70" t="str">
        <f>+B68</f>
        <v>7. OPORTUNIDAD</v>
      </c>
      <c r="D108" s="70">
        <f>+A72</f>
        <v>3</v>
      </c>
      <c r="E108" s="71">
        <f>+I68</f>
        <v>0.1</v>
      </c>
      <c r="F108" s="71">
        <f>+J68</f>
        <v>0.10000000000000002</v>
      </c>
      <c r="G108" s="70">
        <f>+D73</f>
        <v>3</v>
      </c>
      <c r="H108" s="70">
        <f>+E73</f>
        <v>0</v>
      </c>
      <c r="I108" s="70">
        <f>+F73</f>
        <v>0</v>
      </c>
      <c r="J108" s="70">
        <f>+G73</f>
        <v>0</v>
      </c>
      <c r="K108" s="57">
        <f>+B74</f>
        <v>0</v>
      </c>
      <c r="L108" s="70"/>
      <c r="M108" s="3"/>
      <c r="N108" s="3"/>
    </row>
    <row r="109" spans="1:14" ht="22.5" customHeight="1" x14ac:dyDescent="0.25">
      <c r="A109" s="1"/>
      <c r="B109" s="3"/>
      <c r="C109" s="70" t="str">
        <f>+B75</f>
        <v>8. SEGURIDAD</v>
      </c>
      <c r="D109" s="70">
        <f>+A80</f>
        <v>4</v>
      </c>
      <c r="E109" s="71">
        <f>+I75</f>
        <v>0.1</v>
      </c>
      <c r="F109" s="71">
        <f>+J75</f>
        <v>0.1</v>
      </c>
      <c r="G109" s="70">
        <f>+D81</f>
        <v>4</v>
      </c>
      <c r="H109" s="70">
        <f>+E81</f>
        <v>0</v>
      </c>
      <c r="I109" s="70">
        <f>+F81</f>
        <v>0</v>
      </c>
      <c r="J109" s="70">
        <f>+G81</f>
        <v>0</v>
      </c>
      <c r="K109" s="57">
        <f>+B82</f>
        <v>0</v>
      </c>
      <c r="L109" s="70"/>
      <c r="M109" s="3"/>
      <c r="N109" s="3"/>
    </row>
    <row r="110" spans="1:14" ht="22.5" customHeight="1" x14ac:dyDescent="0.25">
      <c r="A110" s="1"/>
      <c r="B110" s="3"/>
      <c r="C110" s="70" t="str">
        <f>+B83</f>
        <v>9. PERTINENCIA</v>
      </c>
      <c r="D110" s="70">
        <f>+A91</f>
        <v>7</v>
      </c>
      <c r="E110" s="71">
        <f>+I83</f>
        <v>0.2</v>
      </c>
      <c r="F110" s="71">
        <f>+J83</f>
        <v>0.2</v>
      </c>
      <c r="G110" s="70">
        <f>+D92</f>
        <v>5</v>
      </c>
      <c r="H110" s="70">
        <f t="shared" ref="H110:J110" si="6">+E92</f>
        <v>0</v>
      </c>
      <c r="I110" s="70">
        <f t="shared" si="6"/>
        <v>2</v>
      </c>
      <c r="J110" s="70">
        <f t="shared" si="6"/>
        <v>0</v>
      </c>
      <c r="K110" s="57">
        <f>+B93</f>
        <v>0</v>
      </c>
      <c r="L110" s="70"/>
      <c r="M110" s="3"/>
      <c r="N110" s="3"/>
    </row>
    <row r="111" spans="1:14" ht="22.5" customHeight="1" x14ac:dyDescent="0.25">
      <c r="A111" s="1"/>
      <c r="B111" s="3"/>
      <c r="C111" s="70" t="s">
        <v>96</v>
      </c>
      <c r="D111" s="70">
        <f>SUM(D102:D110)</f>
        <v>38</v>
      </c>
      <c r="E111" s="72">
        <f t="shared" ref="E111:J111" si="7">SUM(E102:E110)</f>
        <v>1</v>
      </c>
      <c r="F111" s="72">
        <f t="shared" si="7"/>
        <v>0.95</v>
      </c>
      <c r="G111" s="70">
        <f t="shared" si="7"/>
        <v>37</v>
      </c>
      <c r="H111" s="70">
        <f t="shared" si="7"/>
        <v>0</v>
      </c>
      <c r="I111" s="70">
        <f t="shared" si="7"/>
        <v>3</v>
      </c>
      <c r="J111" s="70">
        <f t="shared" si="7"/>
        <v>0</v>
      </c>
      <c r="K111" s="57"/>
      <c r="L111" s="70"/>
      <c r="M111" s="3"/>
      <c r="N111" s="3"/>
    </row>
  </sheetData>
  <mergeCells count="119">
    <mergeCell ref="B93:J93"/>
    <mergeCell ref="B94:J94"/>
    <mergeCell ref="D95:J95"/>
    <mergeCell ref="D96:J96"/>
    <mergeCell ref="D97:J97"/>
    <mergeCell ref="D98:J98"/>
    <mergeCell ref="H88:J88"/>
    <mergeCell ref="H89:J89"/>
    <mergeCell ref="H90:J90"/>
    <mergeCell ref="H91:J91"/>
    <mergeCell ref="B92:C92"/>
    <mergeCell ref="H92:J92"/>
    <mergeCell ref="B82:J82"/>
    <mergeCell ref="B83:H83"/>
    <mergeCell ref="H84:J84"/>
    <mergeCell ref="H85:J85"/>
    <mergeCell ref="H86:J86"/>
    <mergeCell ref="H87:J87"/>
    <mergeCell ref="H77:J77"/>
    <mergeCell ref="H78:J78"/>
    <mergeCell ref="H79:J79"/>
    <mergeCell ref="H80:J80"/>
    <mergeCell ref="B81:C81"/>
    <mergeCell ref="H81:J81"/>
    <mergeCell ref="H72:J72"/>
    <mergeCell ref="B73:C73"/>
    <mergeCell ref="H73:J73"/>
    <mergeCell ref="B74:J74"/>
    <mergeCell ref="B75:H75"/>
    <mergeCell ref="H76:J76"/>
    <mergeCell ref="B66:C66"/>
    <mergeCell ref="H66:J66"/>
    <mergeCell ref="B67:J67"/>
    <mergeCell ref="B68:H68"/>
    <mergeCell ref="H69:J69"/>
    <mergeCell ref="H70:J70"/>
    <mergeCell ref="B61:C61"/>
    <mergeCell ref="H61:J61"/>
    <mergeCell ref="B62:J62"/>
    <mergeCell ref="B63:H63"/>
    <mergeCell ref="B64:B65"/>
    <mergeCell ref="H64:J64"/>
    <mergeCell ref="H65:J65"/>
    <mergeCell ref="B55:C56"/>
    <mergeCell ref="H56:J56"/>
    <mergeCell ref="B57:J57"/>
    <mergeCell ref="B58:H58"/>
    <mergeCell ref="H59:J59"/>
    <mergeCell ref="H60:J60"/>
    <mergeCell ref="B50:J50"/>
    <mergeCell ref="K50:M50"/>
    <mergeCell ref="H52:J52"/>
    <mergeCell ref="B53:C53"/>
    <mergeCell ref="B54:C54"/>
    <mergeCell ref="H46:J46"/>
    <mergeCell ref="H47:J47"/>
    <mergeCell ref="H48:J48"/>
    <mergeCell ref="B49:C49"/>
    <mergeCell ref="H49:J49"/>
    <mergeCell ref="K49:N49"/>
    <mergeCell ref="B42:H42"/>
    <mergeCell ref="K42:N42"/>
    <mergeCell ref="H43:J43"/>
    <mergeCell ref="H44:J44"/>
    <mergeCell ref="K44:N44"/>
    <mergeCell ref="H45:J45"/>
    <mergeCell ref="I38:J38"/>
    <mergeCell ref="I39:J39"/>
    <mergeCell ref="B40:C40"/>
    <mergeCell ref="H40:J40"/>
    <mergeCell ref="B41:J41"/>
    <mergeCell ref="K41:N41"/>
    <mergeCell ref="B29:B31"/>
    <mergeCell ref="I29:J29"/>
    <mergeCell ref="I30:J30"/>
    <mergeCell ref="I31:J31"/>
    <mergeCell ref="L31:M31"/>
    <mergeCell ref="B34:B39"/>
    <mergeCell ref="I34:J34"/>
    <mergeCell ref="I35:J35"/>
    <mergeCell ref="I36:J36"/>
    <mergeCell ref="I37:J37"/>
    <mergeCell ref="I26:J26"/>
    <mergeCell ref="I27:J27"/>
    <mergeCell ref="I28:J28"/>
    <mergeCell ref="B20:C20"/>
    <mergeCell ref="H20:J20"/>
    <mergeCell ref="B21:J21"/>
    <mergeCell ref="B22:H22"/>
    <mergeCell ref="C23:C24"/>
    <mergeCell ref="D23:D24"/>
    <mergeCell ref="E23:E24"/>
    <mergeCell ref="F23:F24"/>
    <mergeCell ref="G23:G24"/>
    <mergeCell ref="H23:J23"/>
    <mergeCell ref="B1:C4"/>
    <mergeCell ref="D1:K1"/>
    <mergeCell ref="D2:J4"/>
    <mergeCell ref="C5:L5"/>
    <mergeCell ref="B6:J6"/>
    <mergeCell ref="H53:J53"/>
    <mergeCell ref="H54:J54"/>
    <mergeCell ref="H71:J71"/>
    <mergeCell ref="H51:I51"/>
    <mergeCell ref="D15:J15"/>
    <mergeCell ref="B16:H16"/>
    <mergeCell ref="H17:J17"/>
    <mergeCell ref="B18:B19"/>
    <mergeCell ref="H18:J18"/>
    <mergeCell ref="H19:J19"/>
    <mergeCell ref="C7:C9"/>
    <mergeCell ref="D10:J10"/>
    <mergeCell ref="D11:J11"/>
    <mergeCell ref="D12:J12"/>
    <mergeCell ref="D13:J13"/>
    <mergeCell ref="D14:J14"/>
    <mergeCell ref="I24:J24"/>
    <mergeCell ref="B25:B28"/>
    <mergeCell ref="I25:J25"/>
  </mergeCells>
  <conditionalFormatting sqref="H49:J49">
    <cfRule type="cellIs" dxfId="33" priority="36" operator="notEqual">
      <formula>$A$48</formula>
    </cfRule>
  </conditionalFormatting>
  <conditionalFormatting sqref="H61:J61">
    <cfRule type="cellIs" dxfId="32" priority="3" operator="notEqual">
      <formula>$A$60</formula>
    </cfRule>
    <cfRule type="cellIs" dxfId="31" priority="34" operator="notEqual">
      <formula>#REF!</formula>
    </cfRule>
  </conditionalFormatting>
  <conditionalFormatting sqref="J58">
    <cfRule type="cellIs" dxfId="30" priority="33" operator="lessThan">
      <formula>$I$58</formula>
    </cfRule>
  </conditionalFormatting>
  <conditionalFormatting sqref="J63">
    <cfRule type="cellIs" dxfId="29" priority="32" operator="lessThan">
      <formula>$I$63</formula>
    </cfRule>
  </conditionalFormatting>
  <conditionalFormatting sqref="H66:J66">
    <cfRule type="cellIs" dxfId="28" priority="31" operator="notEqual">
      <formula>$A$65</formula>
    </cfRule>
  </conditionalFormatting>
  <conditionalFormatting sqref="H73:J73">
    <cfRule type="cellIs" dxfId="27" priority="30" operator="notEqual">
      <formula>$A$72</formula>
    </cfRule>
  </conditionalFormatting>
  <conditionalFormatting sqref="J68">
    <cfRule type="cellIs" dxfId="26" priority="29" operator="lessThan">
      <formula>$I$68</formula>
    </cfRule>
  </conditionalFormatting>
  <conditionalFormatting sqref="H81:J81">
    <cfRule type="cellIs" dxfId="25" priority="2" operator="notEqual">
      <formula>$A$80</formula>
    </cfRule>
    <cfRule type="cellIs" dxfId="24" priority="28" operator="notEqual">
      <formula>#REF!</formula>
    </cfRule>
  </conditionalFormatting>
  <conditionalFormatting sqref="J75">
    <cfRule type="cellIs" dxfId="23" priority="27" operator="lessThan">
      <formula>$I$75</formula>
    </cfRule>
  </conditionalFormatting>
  <conditionalFormatting sqref="J83">
    <cfRule type="cellIs" dxfId="22" priority="26" operator="lessThan">
      <formula>$I$83</formula>
    </cfRule>
  </conditionalFormatting>
  <conditionalFormatting sqref="J16">
    <cfRule type="cellIs" dxfId="21" priority="25" operator="lessThan">
      <formula>$I$16</formula>
    </cfRule>
  </conditionalFormatting>
  <conditionalFormatting sqref="J22">
    <cfRule type="cellIs" dxfId="20" priority="24" operator="lessThan">
      <formula>$I$22</formula>
    </cfRule>
  </conditionalFormatting>
  <conditionalFormatting sqref="J42">
    <cfRule type="cellIs" dxfId="19" priority="23" operator="lessThan">
      <formula>$I$42</formula>
    </cfRule>
  </conditionalFormatting>
  <conditionalFormatting sqref="H92:J92">
    <cfRule type="cellIs" dxfId="18" priority="1" operator="notEqual">
      <formula>$A$91</formula>
    </cfRule>
    <cfRule type="cellIs" dxfId="17" priority="22" operator="notEqual">
      <formula>#REF!</formula>
    </cfRule>
  </conditionalFormatting>
  <conditionalFormatting sqref="H49:J49">
    <cfRule type="cellIs" dxfId="16" priority="21" operator="notEqual">
      <formula>$A$48</formula>
    </cfRule>
  </conditionalFormatting>
  <conditionalFormatting sqref="H61:J61">
    <cfRule type="cellIs" dxfId="15" priority="19" operator="notEqual">
      <formula>#REF!</formula>
    </cfRule>
  </conditionalFormatting>
  <conditionalFormatting sqref="J58">
    <cfRule type="cellIs" dxfId="14" priority="18" operator="lessThan">
      <formula>$I$58</formula>
    </cfRule>
  </conditionalFormatting>
  <conditionalFormatting sqref="J63">
    <cfRule type="cellIs" dxfId="13" priority="17" operator="lessThan">
      <formula>$I$63</formula>
    </cfRule>
  </conditionalFormatting>
  <conditionalFormatting sqref="H66:J66">
    <cfRule type="cellIs" dxfId="12" priority="16" operator="notEqual">
      <formula>$A$65</formula>
    </cfRule>
  </conditionalFormatting>
  <conditionalFormatting sqref="H73:J73">
    <cfRule type="cellIs" dxfId="11" priority="15" operator="notEqual">
      <formula>$A$72</formula>
    </cfRule>
  </conditionalFormatting>
  <conditionalFormatting sqref="J68">
    <cfRule type="cellIs" dxfId="10" priority="14" operator="lessThan">
      <formula>$I$68</formula>
    </cfRule>
  </conditionalFormatting>
  <conditionalFormatting sqref="H81:J81">
    <cfRule type="cellIs" dxfId="9" priority="13" operator="notEqual">
      <formula>#REF!</formula>
    </cfRule>
  </conditionalFormatting>
  <conditionalFormatting sqref="J75">
    <cfRule type="cellIs" dxfId="8" priority="12" operator="lessThan">
      <formula>$I$75</formula>
    </cfRule>
  </conditionalFormatting>
  <conditionalFormatting sqref="J83">
    <cfRule type="cellIs" dxfId="7" priority="11" operator="lessThan">
      <formula>$I$83</formula>
    </cfRule>
  </conditionalFormatting>
  <conditionalFormatting sqref="H92:J92">
    <cfRule type="cellIs" dxfId="6" priority="10" operator="notEqual">
      <formula>#REF!</formula>
    </cfRule>
  </conditionalFormatting>
  <conditionalFormatting sqref="J16">
    <cfRule type="cellIs" dxfId="5" priority="9" operator="lessThan">
      <formula>$I$16</formula>
    </cfRule>
  </conditionalFormatting>
  <conditionalFormatting sqref="J22">
    <cfRule type="cellIs" dxfId="4" priority="8" operator="lessThan">
      <formula>$I$22</formula>
    </cfRule>
  </conditionalFormatting>
  <conditionalFormatting sqref="J42">
    <cfRule type="cellIs" dxfId="3" priority="7" operator="lessThan">
      <formula>$I$42</formula>
    </cfRule>
  </conditionalFormatting>
  <conditionalFormatting sqref="H20:J20">
    <cfRule type="cellIs" dxfId="2" priority="6" operator="notEqual">
      <formula>$A$19</formula>
    </cfRule>
  </conditionalFormatting>
  <conditionalFormatting sqref="H40:J40">
    <cfRule type="cellIs" dxfId="1" priority="5" operator="notEqual">
      <formula>$A$39</formula>
    </cfRule>
  </conditionalFormatting>
  <conditionalFormatting sqref="H56:J56">
    <cfRule type="cellIs" dxfId="0" priority="4" operator="notEqual">
      <formula>$A$54</formula>
    </cfRule>
  </conditionalFormatting>
  <dataValidations count="3">
    <dataValidation operator="equal" showInputMessage="1" showErrorMessage="1" sqref="H39"/>
    <dataValidation type="whole" operator="equal" showInputMessage="1" showErrorMessage="1" sqref="D70:G72 D44:G48 D85:G91 D60:G60 D18:G19 D65:G65 D39:G39 D77:G80 D56:G56">
      <formula1>1</formula1>
    </dataValidation>
    <dataValidation type="whole" operator="equal" showInputMessage="1" showErrorMessage="1" sqref="D25:G38">
      <formula1>1</formula1>
      <formula2>0</formula2>
    </dataValidation>
  </dataValidations>
  <hyperlinks>
    <hyperlink ref="D12" r:id="rId1"/>
  </hyperlinks>
  <pageMargins left="0.7" right="0.7" top="0.75" bottom="0.75" header="0.3" footer="0.3"/>
  <pageSetup paperSize="9" orientation="portrait" horizontalDpi="360" verticalDpi="360" r:id="rId2"/>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11. CA CEPO LCH IPS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jennifer astrid henao murillo</dc:creator>
  <cp:lastModifiedBy>jennifer astrid henao murillo</cp:lastModifiedBy>
  <dcterms:created xsi:type="dcterms:W3CDTF">2021-08-31T22:21:18Z</dcterms:created>
  <dcterms:modified xsi:type="dcterms:W3CDTF">2021-10-05T21:05:59Z</dcterms:modified>
</cp:coreProperties>
</file>