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IPS\ESE SALUD PEREIRA\PUESTO DE SALUD FONDA CENTRAL\"/>
    </mc:Choice>
  </mc:AlternateContent>
  <bookViews>
    <workbookView xWindow="0" yWindow="0" windowWidth="20490" windowHeight="7050" activeTab="1"/>
  </bookViews>
  <sheets>
    <sheet name="11.CA PROSTATA" sheetId="15" r:id="rId1"/>
    <sheet name="11. CA COLORECTAL" sheetId="16" r:id="rId2"/>
    <sheet name="Hoja1" sheetId="30" r:id="rId3"/>
  </sheets>
  <externalReferences>
    <externalReference r:id="rId4"/>
  </externalReferences>
  <calcPr calcId="162913"/>
</workbook>
</file>

<file path=xl/calcChain.xml><?xml version="1.0" encoding="utf-8"?>
<calcChain xmlns="http://schemas.openxmlformats.org/spreadsheetml/2006/main">
  <c r="A54" i="15" l="1"/>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7" i="16" l="1"/>
  <c r="F56" i="16"/>
  <c r="F55" i="15"/>
  <c r="F56" i="15"/>
  <c r="F57" i="15"/>
  <c r="F55" i="16"/>
  <c r="F60" i="16" l="1"/>
  <c r="F60" i="15"/>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<sst xmlns="http://schemas.openxmlformats.org/spreadsheetml/2006/main" count="373" uniqueCount="73">
  <si>
    <t>C</t>
  </si>
  <si>
    <t>NC</t>
  </si>
  <si>
    <t>NA</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</si>
  <si>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</si>
  <si>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</si>
  <si>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</si>
  <si>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</si>
  <si>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</si>
  <si>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</si>
  <si>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</si>
  <si>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</si>
  <si>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</si>
  <si>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</si>
  <si>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</si>
  <si>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</si>
  <si>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</si>
  <si>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</si>
  <si>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</si>
  <si>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</si>
  <si>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</si>
  <si>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</si>
  <si>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</si>
  <si>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</si>
  <si>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</si>
  <si>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</si>
  <si>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</si>
  <si>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Se registra la educación brindada en cuanto a Signos y síntomas de alarma (Dolor pélvico, urgencias urinarias, pujo, tenesmo vesical, nicturia, disuria, reducción el chorro, hematuria, hematoespermia)</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</si>
  <si>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</si>
  <si>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</si>
  <si>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</si>
  <si>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</si>
  <si>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</si>
  <si>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</si>
  <si>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</si>
  <si>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</si>
  <si>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</si>
  <si>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</si>
  <si>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</si>
  <si>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</si>
  <si>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</si>
  <si>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</si>
  <si>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</si>
  <si>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</si>
  <si>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</si>
  <si>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</si>
  <si>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</si>
  <si>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</si>
  <si>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</si>
  <si>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</si>
  <si>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</si>
  <si>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</si>
  <si>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</si>
  <si>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</si>
  <si>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</si>
  <si>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</si>
  <si>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</si>
  <si>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</si>
  <si>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r>
      <t xml:space="preserve">Fecha: </t>
    </r>
    <r>
      <rPr>
        <sz val="10"/>
        <color theme="1"/>
        <rFont val="Arial"/>
        <family val="2"/>
      </rPr>
      <t>27-07-2021</t>
    </r>
  </si>
  <si>
    <r>
      <t xml:space="preserve">Institución: </t>
    </r>
    <r>
      <rPr>
        <sz val="10"/>
        <color theme="1"/>
        <rFont val="Calibri"/>
        <family val="2"/>
        <scheme val="minor"/>
      </rPr>
      <t>ESE Salud Pereira Puesto de Salud Fonda Central</t>
    </r>
  </si>
  <si>
    <t>Formato de historia clínica con ítems de obligatorio diligenciamiento que cumplen con las necesidades del programa y la normatividad vigente</t>
  </si>
  <si>
    <t>No se evidencia el registro de síntomas de urgencias genitourinarias</t>
  </si>
  <si>
    <t>No se evidencia el registro de la realización del tacto rectal ni las actividades previas y posteriores que se requieren del mismo.</t>
  </si>
  <si>
    <t xml:space="preserve">Se realiza una adecuada revisión por sistemas que incluye Genitourinario y Colorectal  (verificar dolor en área pélvica, edema) </t>
  </si>
  <si>
    <t>Se registra la educación brindada en factores de riesgo y hábitos saludables como peso, alimentación saludable, dejar el hábito de fumar y el consumo de alcohol.</t>
  </si>
  <si>
    <t>No se evidencia el registro en las notas médicas la información dada al paciente sobre la importancia de el tacto rectal combinado con el PSA, el tiempo entre los dos ni la implementación del carnet</t>
  </si>
  <si>
    <t>El software de historia clínica permite identificar ordenes médicas de laboratorio y remisiones.</t>
  </si>
  <si>
    <t>resultado normal</t>
  </si>
  <si>
    <t>No se evidencia el registro en la historia clínica de la clasificación del riesgo según guía de práctica clínica.</t>
  </si>
  <si>
    <t>Se evidencia el registro adecuado del examen del sistema abdominal</t>
  </si>
  <si>
    <t>No se evidencia el registro en las notas médicas la educación brindada al paciente sobre los signos y síntomas de alarma específico para cáncer colorectal ni los tiempos entre la solicitud y toma de la SOMF</t>
  </si>
  <si>
    <t xml:space="preserve">Base de datos y programa estructurado e implementado desde hace un año por lo que no hay forma de verificar la periodicidad de los laboratorios </t>
  </si>
  <si>
    <t>Se evidencia el registro en la historia clínica del resultado de la SOMF</t>
  </si>
  <si>
    <t>Resultado 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</si>
</sst>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8"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sz val="11"/>
      <color theme="1"/>
      <name val="Arial"/>
      <family val="2"/>
    </font>
    <font>
      <b/>
      <sz val="9"/>
      <color theme="0"/>
      <name val="Arial"/>
      <family val="2"/>
    </font>
    <font>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1" fillId="0" borderId="0" applyFont="0" applyFill="0" applyBorder="0" applyAlignment="0" applyProtection="0"/>
    <xf numFmtId="0" fontId="14" fillId="0" borderId="1" applyNumberFormat="0" applyFill="0" applyBorder="0" applyProtection="0"/>
    <xf numFmtId="41" fontId="22" fillId="0" borderId="0" applyFont="0" applyFill="0" applyBorder="0" applyAlignment="0" applyProtection="0"/>
    <xf numFmtId="0" fontId="23" fillId="0" borderId="1"/>
    <xf numFmtId="0" fontId="2" fillId="0" borderId="1" applyNumberFormat="0" applyBorder="0" applyProtection="0"/>
    <xf numFmtId="9" fontId="9" fillId="0" borderId="1" applyFont="0" applyBorder="0" applyProtection="0"/>
  </cellStyleXfs>
  <cellXfs count="135">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1" fontId="10" fillId="0" borderId="1" xfId="1" applyNumberFormat="1" applyFont="1" applyAlignment="1">
      <alignment horizontal="center" vertical="center"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25" fillId="0" borderId="24" xfId="0" applyFont="1" applyBorder="1" applyAlignment="1">
      <alignment horizontal="center" vertical="center" readingOrder="1"/>
    </xf>
    <xf numFmtId="0" fontId="18" fillId="0" borderId="24" xfId="0" applyFont="1" applyBorder="1" applyAlignment="1">
      <alignment horizontal="center" vertical="center" readingOrder="1"/>
    </xf>
    <xf numFmtId="49" fontId="26" fillId="4" borderId="25" xfId="2" applyNumberFormat="1" applyFont="1" applyFill="1" applyBorder="1" applyAlignment="1">
      <alignment horizontal="center" vertical="center" wrapText="1" readingOrder="1"/>
    </xf>
    <xf numFmtId="49" fontId="26" fillId="4" borderId="26" xfId="2" applyNumberFormat="1" applyFont="1" applyFill="1" applyBorder="1" applyAlignment="1">
      <alignment horizontal="center" vertical="center" wrapText="1" readingOrder="1"/>
    </xf>
    <xf numFmtId="49" fontId="26" fillId="4" borderId="27" xfId="2" applyNumberFormat="1" applyFont="1" applyFill="1" applyBorder="1" applyAlignment="1">
      <alignment horizontal="center" vertical="center" wrapText="1" readingOrder="1"/>
    </xf>
    <xf numFmtId="0" fontId="27" fillId="4" borderId="28" xfId="0" applyFont="1" applyFill="1" applyBorder="1" applyAlignment="1">
      <alignment horizontal="center" vertical="center" wrapText="1" readingOrder="1"/>
    </xf>
    <xf numFmtId="0" fontId="27" fillId="4" borderId="26" xfId="0" applyFont="1" applyFill="1" applyBorder="1" applyAlignment="1">
      <alignment horizontal="center" vertical="center" wrapText="1" readingOrder="1"/>
    </xf>
    <xf numFmtId="0" fontId="27" fillId="4" borderId="29" xfId="0" applyFont="1" applyFill="1" applyBorder="1" applyAlignment="1">
      <alignment horizontal="center" vertical="center" wrapText="1" readingOrder="1"/>
    </xf>
    <xf numFmtId="0" fontId="26" fillId="4" borderId="28" xfId="1" applyFont="1" applyFill="1" applyBorder="1" applyAlignment="1">
      <alignment horizontal="center" vertical="center" wrapText="1" readingOrder="1"/>
    </xf>
    <xf numFmtId="0" fontId="26" fillId="4" borderId="26" xfId="1" applyFont="1" applyFill="1" applyBorder="1" applyAlignment="1">
      <alignment horizontal="center" vertical="center" wrapText="1" readingOrder="1"/>
    </xf>
    <xf numFmtId="0" fontId="26" fillId="4" borderId="29" xfId="1" applyFont="1" applyFill="1" applyBorder="1" applyAlignment="1">
      <alignment horizontal="center" vertical="center" wrapText="1" readingOrder="1"/>
    </xf>
    <xf numFmtId="0" fontId="27" fillId="4" borderId="15" xfId="0" applyFont="1" applyFill="1" applyBorder="1" applyAlignment="1">
      <alignment horizontal="center" vertical="center" wrapText="1" readingOrder="1"/>
    </xf>
    <xf numFmtId="0" fontId="27" fillId="4" borderId="16" xfId="0" applyFont="1" applyFill="1" applyBorder="1" applyAlignment="1">
      <alignment horizontal="center" vertical="center" wrapText="1" readingOrder="1"/>
    </xf>
    <xf numFmtId="0" fontId="27" fillId="4" borderId="17" xfId="0" applyFont="1" applyFill="1" applyBorder="1" applyAlignment="1">
      <alignment horizontal="center" vertical="center" wrapText="1" readingOrder="1"/>
    </xf>
    <xf numFmtId="49" fontId="26" fillId="4" borderId="30" xfId="2" applyNumberFormat="1" applyFont="1" applyFill="1" applyBorder="1" applyAlignment="1">
      <alignment horizontal="center" vertical="center" wrapText="1" readingOrder="1"/>
    </xf>
    <xf numFmtId="49" fontId="26" fillId="4" borderId="3" xfId="2" applyNumberFormat="1" applyFont="1" applyFill="1" applyBorder="1" applyAlignment="1">
      <alignment horizontal="center" vertical="center" wrapText="1" readingOrder="1"/>
    </xf>
    <xf numFmtId="49" fontId="26" fillId="4" borderId="31" xfId="2" applyNumberFormat="1" applyFont="1" applyFill="1" applyBorder="1" applyAlignment="1">
      <alignment horizontal="center" vertical="center" wrapText="1" readingOrder="1"/>
    </xf>
    <xf numFmtId="0" fontId="11" fillId="0" borderId="24" xfId="0" applyFont="1" applyBorder="1" applyAlignment="1">
      <alignment horizontal="center" vertical="center"/>
    </xf>
    <xf numFmtId="0" fontId="27" fillId="4" borderId="15"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24" xfId="0" applyFont="1" applyFill="1" applyBorder="1" applyAlignment="1">
      <alignment horizontal="center"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E18" sqref="E18:G1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84" t="s">
        <v>12</v>
      </c>
      <c r="F2" s="85"/>
      <c r="G2" s="85"/>
      <c r="H2" s="85"/>
      <c r="I2" s="85"/>
      <c r="J2" s="85"/>
      <c r="K2" s="85"/>
      <c r="L2" s="85"/>
      <c r="M2" s="85"/>
      <c r="N2" s="85"/>
      <c r="O2" s="85"/>
      <c r="P2" s="85"/>
      <c r="Q2" s="85"/>
      <c r="R2" s="85"/>
      <c r="S2" s="85"/>
      <c r="T2" s="86"/>
    </row>
    <row r="3" spans="1:20" ht="15" customHeight="1" x14ac:dyDescent="0.2">
      <c r="E3" s="87"/>
      <c r="F3" s="88"/>
      <c r="G3" s="88"/>
      <c r="H3" s="88"/>
      <c r="I3" s="88"/>
      <c r="J3" s="88"/>
      <c r="K3" s="88"/>
      <c r="L3" s="88"/>
      <c r="M3" s="88"/>
      <c r="N3" s="88"/>
      <c r="O3" s="88"/>
      <c r="P3" s="88"/>
      <c r="Q3" s="88"/>
      <c r="R3" s="88"/>
      <c r="S3" s="88"/>
      <c r="T3" s="89"/>
    </row>
    <row r="4" spans="1:20" ht="15" customHeight="1" x14ac:dyDescent="0.2">
      <c r="E4" s="87"/>
      <c r="F4" s="88"/>
      <c r="G4" s="88"/>
      <c r="H4" s="88"/>
      <c r="I4" s="88"/>
      <c r="J4" s="88"/>
      <c r="K4" s="88"/>
      <c r="L4" s="88"/>
      <c r="M4" s="88"/>
      <c r="N4" s="88"/>
      <c r="O4" s="88"/>
      <c r="P4" s="88"/>
      <c r="Q4" s="88"/>
      <c r="R4" s="88"/>
      <c r="S4" s="88"/>
      <c r="T4" s="89"/>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90" t="s">
        <v>57</v>
      </c>
      <c r="D7" s="90"/>
      <c r="E7" s="90"/>
      <c r="F7" s="2"/>
      <c r="G7" s="2"/>
      <c r="H7" s="2"/>
      <c r="I7" s="2"/>
      <c r="J7" s="2"/>
      <c r="K7" s="2"/>
      <c r="L7" s="2"/>
      <c r="M7" s="2"/>
      <c r="N7" s="2"/>
      <c r="O7" s="2"/>
      <c r="P7" s="2"/>
      <c r="Q7" s="2"/>
      <c r="R7" s="2"/>
      <c r="S7" s="2"/>
      <c r="T7" s="10"/>
    </row>
    <row r="8" spans="1:20" ht="14.25" customHeight="1" x14ac:dyDescent="0.2">
      <c r="C8" s="11" t="s">
        <v>42</v>
      </c>
      <c r="D8" s="11"/>
      <c r="E8" s="11"/>
      <c r="F8" s="2"/>
      <c r="G8" s="2"/>
      <c r="H8" s="2"/>
      <c r="I8" s="2"/>
      <c r="J8" s="2"/>
      <c r="K8" s="2"/>
      <c r="L8" s="2"/>
      <c r="M8" s="2"/>
      <c r="N8" s="2"/>
      <c r="O8" s="2"/>
      <c r="P8" s="2"/>
      <c r="Q8" s="2"/>
      <c r="R8" s="2"/>
      <c r="S8" s="2"/>
      <c r="T8" s="10"/>
    </row>
    <row r="9" spans="1:20" ht="12.75" x14ac:dyDescent="0.2">
      <c r="C9" s="91" t="s">
        <v>58</v>
      </c>
      <c r="D9" s="91"/>
      <c r="E9" s="91"/>
      <c r="F9" s="2"/>
      <c r="G9" s="2"/>
      <c r="H9" s="2"/>
      <c r="I9" s="2"/>
      <c r="J9" s="2"/>
      <c r="K9" s="2"/>
      <c r="L9" s="2"/>
      <c r="M9" s="2"/>
      <c r="N9" s="2"/>
      <c r="O9" s="2"/>
      <c r="P9" s="2"/>
      <c r="Q9" s="2"/>
      <c r="R9" s="2"/>
      <c r="S9" s="2"/>
      <c r="T9" s="10"/>
    </row>
    <row r="10" spans="1:20" ht="12.75" x14ac:dyDescent="0.2">
      <c r="C10" s="91" t="s">
        <v>43</v>
      </c>
      <c r="D10" s="91"/>
      <c r="E10" s="91"/>
      <c r="F10" s="2"/>
      <c r="G10" s="2"/>
      <c r="H10" s="2"/>
      <c r="I10" s="2"/>
      <c r="J10" s="2"/>
      <c r="K10" s="2"/>
      <c r="L10" s="2"/>
      <c r="M10" s="2"/>
      <c r="N10" s="2"/>
      <c r="O10" s="2"/>
      <c r="P10" s="2"/>
      <c r="Q10" s="2"/>
      <c r="R10" s="2"/>
      <c r="S10" s="2"/>
      <c r="T10" s="10"/>
    </row>
    <row r="11" spans="1:20" ht="46.5" customHeight="1" x14ac:dyDescent="0.2">
      <c r="B11" s="92"/>
      <c r="C11" s="93"/>
      <c r="D11" s="12" t="s">
        <v>7</v>
      </c>
      <c r="E11" s="96">
        <v>1380084</v>
      </c>
      <c r="F11" s="97"/>
      <c r="G11" s="98"/>
      <c r="H11" s="99">
        <v>4466746</v>
      </c>
      <c r="I11" s="100"/>
      <c r="J11" s="101"/>
      <c r="K11" s="99">
        <v>4466746</v>
      </c>
      <c r="L11" s="100"/>
      <c r="M11" s="101"/>
      <c r="N11" s="99">
        <v>10107284</v>
      </c>
      <c r="O11" s="100"/>
      <c r="P11" s="101"/>
      <c r="Q11" s="99">
        <v>15913693</v>
      </c>
      <c r="R11" s="100"/>
      <c r="S11" s="101"/>
      <c r="T11" s="13">
        <v>5</v>
      </c>
    </row>
    <row r="12" spans="1:20" ht="30" x14ac:dyDescent="0.2">
      <c r="B12" s="94"/>
      <c r="C12" s="95"/>
      <c r="D12" s="12" t="s">
        <v>9</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82" t="s">
        <v>8</v>
      </c>
      <c r="C13" s="83"/>
      <c r="D13" s="18" t="s">
        <v>13</v>
      </c>
      <c r="E13" s="113">
        <v>1</v>
      </c>
      <c r="F13" s="113"/>
      <c r="G13" s="113"/>
      <c r="H13" s="113">
        <v>1</v>
      </c>
      <c r="I13" s="113"/>
      <c r="J13" s="113"/>
      <c r="K13" s="113">
        <v>1</v>
      </c>
      <c r="L13" s="113"/>
      <c r="M13" s="113"/>
      <c r="N13" s="113">
        <v>1</v>
      </c>
      <c r="O13" s="113"/>
      <c r="P13" s="113"/>
      <c r="Q13" s="113">
        <v>1</v>
      </c>
      <c r="R13" s="113"/>
      <c r="S13" s="113"/>
      <c r="T13" s="17">
        <f>SUM(E13:S13)</f>
        <v>5</v>
      </c>
    </row>
    <row r="14" spans="1:20" ht="54" customHeight="1" x14ac:dyDescent="0.2">
      <c r="A14" s="1">
        <v>2</v>
      </c>
      <c r="B14" s="80"/>
      <c r="C14" s="81"/>
      <c r="D14" s="19" t="s">
        <v>14</v>
      </c>
      <c r="E14" s="113">
        <v>1</v>
      </c>
      <c r="F14" s="113"/>
      <c r="G14" s="113"/>
      <c r="H14" s="113">
        <v>1</v>
      </c>
      <c r="I14" s="113"/>
      <c r="J14" s="113"/>
      <c r="K14" s="113">
        <v>1</v>
      </c>
      <c r="L14" s="113"/>
      <c r="M14" s="113"/>
      <c r="N14" s="113">
        <v>1</v>
      </c>
      <c r="O14" s="113"/>
      <c r="P14" s="113"/>
      <c r="Q14" s="113">
        <v>1</v>
      </c>
      <c r="R14" s="113"/>
      <c r="S14" s="113"/>
      <c r="T14" s="17">
        <f>SUM(E14:S14)</f>
        <v>5</v>
      </c>
    </row>
    <row r="15" spans="1:20" ht="51" customHeight="1" x14ac:dyDescent="0.2">
      <c r="A15" s="1">
        <v>3</v>
      </c>
      <c r="B15" s="80"/>
      <c r="C15" s="81"/>
      <c r="D15" s="19" t="s">
        <v>15</v>
      </c>
      <c r="E15" s="113">
        <v>1</v>
      </c>
      <c r="F15" s="113"/>
      <c r="G15" s="113"/>
      <c r="H15" s="113">
        <v>1</v>
      </c>
      <c r="I15" s="113"/>
      <c r="J15" s="113"/>
      <c r="K15" s="113">
        <v>1</v>
      </c>
      <c r="L15" s="113"/>
      <c r="M15" s="113"/>
      <c r="N15" s="113">
        <v>1</v>
      </c>
      <c r="O15" s="113"/>
      <c r="P15" s="113"/>
      <c r="Q15" s="113">
        <v>1</v>
      </c>
      <c r="R15" s="113"/>
      <c r="S15" s="113"/>
      <c r="T15" s="17">
        <f>SUM(E15:S15)</f>
        <v>5</v>
      </c>
    </row>
    <row r="16" spans="1:20" ht="38.25" customHeight="1" x14ac:dyDescent="0.2">
      <c r="A16" s="1">
        <v>4</v>
      </c>
      <c r="B16" s="80"/>
      <c r="C16" s="81"/>
      <c r="D16" s="18" t="s">
        <v>16</v>
      </c>
      <c r="E16" s="114">
        <v>1</v>
      </c>
      <c r="F16" s="114"/>
      <c r="G16" s="114"/>
      <c r="H16" s="114">
        <v>1</v>
      </c>
      <c r="I16" s="114"/>
      <c r="J16" s="114"/>
      <c r="K16" s="114">
        <v>1</v>
      </c>
      <c r="L16" s="114"/>
      <c r="M16" s="114"/>
      <c r="N16" s="114">
        <v>1</v>
      </c>
      <c r="O16" s="114"/>
      <c r="P16" s="114"/>
      <c r="Q16" s="114">
        <v>1</v>
      </c>
      <c r="R16" s="114"/>
      <c r="S16" s="114"/>
      <c r="T16" s="17">
        <f>SUM(E16:S16)</f>
        <v>5</v>
      </c>
    </row>
    <row r="17" spans="1:20" ht="18" customHeight="1" x14ac:dyDescent="0.2">
      <c r="B17" s="80"/>
      <c r="C17" s="81"/>
      <c r="D17" s="20" t="s">
        <v>3</v>
      </c>
      <c r="E17" s="68">
        <f>SUM(E13:E16)</f>
        <v>4</v>
      </c>
      <c r="F17" s="68">
        <f t="shared" ref="F17:S17" si="0">SUM(F13:F16)</f>
        <v>0</v>
      </c>
      <c r="G17" s="68">
        <f t="shared" si="0"/>
        <v>0</v>
      </c>
      <c r="H17" s="68">
        <f t="shared" si="0"/>
        <v>4</v>
      </c>
      <c r="I17" s="68">
        <f t="shared" si="0"/>
        <v>0</v>
      </c>
      <c r="J17" s="68">
        <f t="shared" si="0"/>
        <v>0</v>
      </c>
      <c r="K17" s="68">
        <f t="shared" si="0"/>
        <v>4</v>
      </c>
      <c r="L17" s="68">
        <f t="shared" si="0"/>
        <v>0</v>
      </c>
      <c r="M17" s="68">
        <f t="shared" si="0"/>
        <v>0</v>
      </c>
      <c r="N17" s="68">
        <f t="shared" si="0"/>
        <v>4</v>
      </c>
      <c r="O17" s="68">
        <f t="shared" si="0"/>
        <v>0</v>
      </c>
      <c r="P17" s="68">
        <f t="shared" si="0"/>
        <v>0</v>
      </c>
      <c r="Q17" s="68">
        <f t="shared" si="0"/>
        <v>4</v>
      </c>
      <c r="R17" s="68">
        <f t="shared" si="0"/>
        <v>0</v>
      </c>
      <c r="S17" s="68">
        <f t="shared" si="0"/>
        <v>0</v>
      </c>
      <c r="T17" s="17">
        <f>SUM(E17:S17)</f>
        <v>20</v>
      </c>
    </row>
    <row r="18" spans="1:20" ht="37.5" customHeight="1" x14ac:dyDescent="0.2">
      <c r="B18" s="80"/>
      <c r="C18" s="81"/>
      <c r="D18" s="21" t="s">
        <v>17</v>
      </c>
      <c r="E18" s="115" t="s">
        <v>59</v>
      </c>
      <c r="F18" s="116"/>
      <c r="G18" s="117"/>
      <c r="H18" s="115" t="s">
        <v>59</v>
      </c>
      <c r="I18" s="116"/>
      <c r="J18" s="117"/>
      <c r="K18" s="115" t="s">
        <v>59</v>
      </c>
      <c r="L18" s="116"/>
      <c r="M18" s="117"/>
      <c r="N18" s="115" t="s">
        <v>59</v>
      </c>
      <c r="O18" s="116"/>
      <c r="P18" s="117"/>
      <c r="Q18" s="115" t="s">
        <v>59</v>
      </c>
      <c r="R18" s="116"/>
      <c r="S18" s="117"/>
      <c r="T18" s="17"/>
    </row>
    <row r="19" spans="1:20" ht="18" customHeight="1" x14ac:dyDescent="0.2">
      <c r="B19" s="80" t="s">
        <v>18</v>
      </c>
      <c r="C19" s="81"/>
      <c r="D19" s="22" t="s">
        <v>18</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80"/>
      <c r="C20" s="81"/>
      <c r="D20" s="27" t="s">
        <v>46</v>
      </c>
      <c r="E20" s="69"/>
      <c r="F20" s="69">
        <v>1</v>
      </c>
      <c r="G20" s="69"/>
      <c r="H20" s="69"/>
      <c r="I20" s="69">
        <v>1</v>
      </c>
      <c r="J20" s="69"/>
      <c r="K20" s="69"/>
      <c r="L20" s="69">
        <v>1</v>
      </c>
      <c r="M20" s="69"/>
      <c r="N20" s="69"/>
      <c r="O20" s="69">
        <v>1</v>
      </c>
      <c r="P20" s="69"/>
      <c r="Q20" s="69"/>
      <c r="R20" s="69">
        <v>1</v>
      </c>
      <c r="S20" s="69"/>
      <c r="T20" s="17">
        <f t="shared" ref="T20:T26" si="1">SUM(E20:S20)</f>
        <v>5</v>
      </c>
    </row>
    <row r="21" spans="1:20" ht="81" customHeight="1" x14ac:dyDescent="0.2">
      <c r="A21" s="1">
        <v>2</v>
      </c>
      <c r="B21" s="80"/>
      <c r="C21" s="81"/>
      <c r="D21" s="29" t="s">
        <v>19</v>
      </c>
      <c r="E21" s="30">
        <v>1</v>
      </c>
      <c r="F21" s="30"/>
      <c r="G21" s="30"/>
      <c r="H21" s="30">
        <v>1</v>
      </c>
      <c r="I21" s="30"/>
      <c r="J21" s="30"/>
      <c r="K21" s="30">
        <v>1</v>
      </c>
      <c r="L21" s="30"/>
      <c r="M21" s="30"/>
      <c r="N21" s="30">
        <v>1</v>
      </c>
      <c r="O21" s="30"/>
      <c r="P21" s="30"/>
      <c r="Q21" s="30">
        <v>1</v>
      </c>
      <c r="R21" s="30"/>
      <c r="S21" s="30"/>
      <c r="T21" s="17">
        <f t="shared" si="1"/>
        <v>5</v>
      </c>
    </row>
    <row r="22" spans="1:20" ht="50.25" customHeight="1" x14ac:dyDescent="0.2">
      <c r="A22" s="1">
        <v>3</v>
      </c>
      <c r="B22" s="80"/>
      <c r="C22" s="81"/>
      <c r="D22" s="29" t="s">
        <v>20</v>
      </c>
      <c r="E22" s="30">
        <v>1</v>
      </c>
      <c r="F22" s="30"/>
      <c r="G22" s="30"/>
      <c r="H22" s="30">
        <v>1</v>
      </c>
      <c r="I22" s="30"/>
      <c r="J22" s="30"/>
      <c r="K22" s="30">
        <v>1</v>
      </c>
      <c r="L22" s="30"/>
      <c r="M22" s="30"/>
      <c r="N22" s="30">
        <v>1</v>
      </c>
      <c r="O22" s="30"/>
      <c r="P22" s="30"/>
      <c r="Q22" s="30">
        <v>1</v>
      </c>
      <c r="R22" s="30"/>
      <c r="S22" s="30"/>
      <c r="T22" s="17">
        <f t="shared" si="1"/>
        <v>5</v>
      </c>
    </row>
    <row r="23" spans="1:20" ht="50.25" customHeight="1" x14ac:dyDescent="0.2">
      <c r="A23" s="1">
        <v>4</v>
      </c>
      <c r="B23" s="80"/>
      <c r="C23" s="81"/>
      <c r="D23" s="29" t="s">
        <v>21</v>
      </c>
      <c r="E23" s="30">
        <v>1</v>
      </c>
      <c r="F23" s="30"/>
      <c r="G23" s="30"/>
      <c r="H23" s="30">
        <v>1</v>
      </c>
      <c r="I23" s="30"/>
      <c r="J23" s="30"/>
      <c r="K23" s="30">
        <v>1</v>
      </c>
      <c r="L23" s="30"/>
      <c r="M23" s="30"/>
      <c r="N23" s="30">
        <v>1</v>
      </c>
      <c r="O23" s="30"/>
      <c r="P23" s="30"/>
      <c r="Q23" s="30">
        <v>1</v>
      </c>
      <c r="R23" s="30"/>
      <c r="S23" s="30"/>
      <c r="T23" s="17">
        <f t="shared" si="1"/>
        <v>5</v>
      </c>
    </row>
    <row r="24" spans="1:20" ht="52.5" customHeight="1" x14ac:dyDescent="0.2">
      <c r="A24" s="1">
        <v>5</v>
      </c>
      <c r="B24" s="80"/>
      <c r="C24" s="81"/>
      <c r="D24" s="29" t="s">
        <v>22</v>
      </c>
      <c r="E24" s="30">
        <v>1</v>
      </c>
      <c r="F24" s="30"/>
      <c r="G24" s="30"/>
      <c r="H24" s="30">
        <v>1</v>
      </c>
      <c r="I24" s="30"/>
      <c r="J24" s="30"/>
      <c r="K24" s="30">
        <v>1</v>
      </c>
      <c r="L24" s="30"/>
      <c r="M24" s="30"/>
      <c r="N24" s="30">
        <v>1</v>
      </c>
      <c r="O24" s="30"/>
      <c r="P24" s="30"/>
      <c r="Q24" s="30">
        <v>1</v>
      </c>
      <c r="R24" s="30"/>
      <c r="S24" s="30"/>
      <c r="T24" s="17">
        <f t="shared" si="1"/>
        <v>5</v>
      </c>
    </row>
    <row r="25" spans="1:20" ht="56.25" customHeight="1" x14ac:dyDescent="0.2">
      <c r="A25" s="1">
        <v>6</v>
      </c>
      <c r="B25" s="80"/>
      <c r="C25" s="81"/>
      <c r="D25" s="29" t="s">
        <v>23</v>
      </c>
      <c r="E25" s="30">
        <v>1</v>
      </c>
      <c r="F25" s="30"/>
      <c r="G25" s="30"/>
      <c r="H25" s="30">
        <v>1</v>
      </c>
      <c r="I25" s="30"/>
      <c r="J25" s="30"/>
      <c r="K25" s="30">
        <v>1</v>
      </c>
      <c r="L25" s="30"/>
      <c r="M25" s="30"/>
      <c r="N25" s="30">
        <v>1</v>
      </c>
      <c r="O25" s="30"/>
      <c r="P25" s="30"/>
      <c r="Q25" s="30">
        <v>1</v>
      </c>
      <c r="R25" s="30"/>
      <c r="S25" s="30"/>
      <c r="T25" s="17">
        <f t="shared" si="1"/>
        <v>5</v>
      </c>
    </row>
    <row r="26" spans="1:20" ht="18" customHeight="1" x14ac:dyDescent="0.2">
      <c r="B26" s="80"/>
      <c r="C26" s="81"/>
      <c r="D26" s="31" t="s">
        <v>3</v>
      </c>
      <c r="E26" s="70">
        <f>SUM(E20:E25)</f>
        <v>5</v>
      </c>
      <c r="F26" s="70">
        <f t="shared" ref="F26:S26" si="2">SUM(F20:F25)</f>
        <v>1</v>
      </c>
      <c r="G26" s="70">
        <f t="shared" si="2"/>
        <v>0</v>
      </c>
      <c r="H26" s="70">
        <f t="shared" si="2"/>
        <v>5</v>
      </c>
      <c r="I26" s="70">
        <f t="shared" si="2"/>
        <v>1</v>
      </c>
      <c r="J26" s="70">
        <f t="shared" si="2"/>
        <v>0</v>
      </c>
      <c r="K26" s="70">
        <f t="shared" si="2"/>
        <v>5</v>
      </c>
      <c r="L26" s="70">
        <f t="shared" si="2"/>
        <v>1</v>
      </c>
      <c r="M26" s="70">
        <f t="shared" si="2"/>
        <v>0</v>
      </c>
      <c r="N26" s="70">
        <f t="shared" si="2"/>
        <v>5</v>
      </c>
      <c r="O26" s="70">
        <f t="shared" si="2"/>
        <v>1</v>
      </c>
      <c r="P26" s="70">
        <f t="shared" si="2"/>
        <v>0</v>
      </c>
      <c r="Q26" s="70">
        <f t="shared" si="2"/>
        <v>5</v>
      </c>
      <c r="R26" s="70">
        <f t="shared" si="2"/>
        <v>1</v>
      </c>
      <c r="S26" s="70">
        <f t="shared" si="2"/>
        <v>0</v>
      </c>
      <c r="T26" s="17">
        <f t="shared" si="1"/>
        <v>30</v>
      </c>
    </row>
    <row r="27" spans="1:20" ht="37.5" customHeight="1" x14ac:dyDescent="0.2">
      <c r="B27" s="80"/>
      <c r="C27" s="81"/>
      <c r="D27" s="22" t="s">
        <v>17</v>
      </c>
      <c r="E27" s="118" t="s">
        <v>60</v>
      </c>
      <c r="F27" s="119"/>
      <c r="G27" s="120"/>
      <c r="H27" s="118" t="s">
        <v>60</v>
      </c>
      <c r="I27" s="119"/>
      <c r="J27" s="120"/>
      <c r="K27" s="118" t="s">
        <v>60</v>
      </c>
      <c r="L27" s="119"/>
      <c r="M27" s="120"/>
      <c r="N27" s="118" t="s">
        <v>60</v>
      </c>
      <c r="O27" s="119"/>
      <c r="P27" s="120"/>
      <c r="Q27" s="118" t="s">
        <v>60</v>
      </c>
      <c r="R27" s="119"/>
      <c r="S27" s="120"/>
      <c r="T27" s="17"/>
    </row>
    <row r="28" spans="1:20" ht="18" customHeight="1" x14ac:dyDescent="0.2">
      <c r="B28" s="80" t="s">
        <v>4</v>
      </c>
      <c r="C28" s="81"/>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40.5" customHeight="1" x14ac:dyDescent="0.2">
      <c r="A29" s="1">
        <v>1</v>
      </c>
      <c r="B29" s="80"/>
      <c r="C29" s="81"/>
      <c r="D29" s="32" t="s">
        <v>24</v>
      </c>
      <c r="E29" s="71"/>
      <c r="F29" s="71">
        <v>1</v>
      </c>
      <c r="G29" s="71"/>
      <c r="H29" s="71"/>
      <c r="I29" s="71">
        <v>1</v>
      </c>
      <c r="J29" s="71"/>
      <c r="K29" s="71"/>
      <c r="L29" s="71">
        <v>1</v>
      </c>
      <c r="M29" s="71"/>
      <c r="N29" s="71"/>
      <c r="O29" s="71">
        <v>1</v>
      </c>
      <c r="P29" s="71"/>
      <c r="Q29" s="71"/>
      <c r="R29" s="71">
        <v>1</v>
      </c>
      <c r="S29" s="71"/>
      <c r="T29" s="17">
        <f t="shared" ref="T29:T34" si="3">SUM(E29:S29)</f>
        <v>5</v>
      </c>
    </row>
    <row r="30" spans="1:20" ht="48.75" customHeight="1" x14ac:dyDescent="0.2">
      <c r="A30" s="1">
        <v>2</v>
      </c>
      <c r="B30" s="80"/>
      <c r="C30" s="81"/>
      <c r="D30" s="32" t="s">
        <v>47</v>
      </c>
      <c r="E30" s="71"/>
      <c r="F30" s="71">
        <v>1</v>
      </c>
      <c r="G30" s="71"/>
      <c r="H30" s="71"/>
      <c r="I30" s="71">
        <v>1</v>
      </c>
      <c r="J30" s="71"/>
      <c r="K30" s="71"/>
      <c r="L30" s="71">
        <v>1</v>
      </c>
      <c r="M30" s="71"/>
      <c r="N30" s="71"/>
      <c r="O30" s="71">
        <v>1</v>
      </c>
      <c r="P30" s="71"/>
      <c r="Q30" s="71"/>
      <c r="R30" s="71">
        <v>1</v>
      </c>
      <c r="S30" s="71"/>
      <c r="T30" s="17">
        <f t="shared" si="3"/>
        <v>5</v>
      </c>
    </row>
    <row r="31" spans="1:20" ht="62.25" customHeight="1" x14ac:dyDescent="0.2">
      <c r="A31" s="1">
        <v>3</v>
      </c>
      <c r="B31" s="80"/>
      <c r="C31" s="81"/>
      <c r="D31" s="32" t="s">
        <v>48</v>
      </c>
      <c r="E31" s="71"/>
      <c r="F31" s="71">
        <v>1</v>
      </c>
      <c r="G31" s="71"/>
      <c r="H31" s="71"/>
      <c r="I31" s="71">
        <v>1</v>
      </c>
      <c r="J31" s="71"/>
      <c r="K31" s="71"/>
      <c r="L31" s="71">
        <v>1</v>
      </c>
      <c r="M31" s="71"/>
      <c r="N31" s="71"/>
      <c r="O31" s="71">
        <v>1</v>
      </c>
      <c r="P31" s="71"/>
      <c r="Q31" s="71"/>
      <c r="R31" s="71">
        <v>1</v>
      </c>
      <c r="S31" s="71"/>
      <c r="T31" s="17">
        <f t="shared" si="3"/>
        <v>5</v>
      </c>
    </row>
    <row r="32" spans="1:20" ht="41.25" customHeight="1" x14ac:dyDescent="0.2">
      <c r="A32" s="1">
        <v>4</v>
      </c>
      <c r="B32" s="80"/>
      <c r="C32" s="81"/>
      <c r="D32" s="32" t="s">
        <v>25</v>
      </c>
      <c r="E32" s="71"/>
      <c r="F32" s="71"/>
      <c r="G32" s="71">
        <v>1</v>
      </c>
      <c r="H32" s="71"/>
      <c r="I32" s="71"/>
      <c r="J32" s="71">
        <v>1</v>
      </c>
      <c r="K32" s="71"/>
      <c r="L32" s="71"/>
      <c r="M32" s="71">
        <v>1</v>
      </c>
      <c r="N32" s="71"/>
      <c r="O32" s="71"/>
      <c r="P32" s="71">
        <v>1</v>
      </c>
      <c r="Q32" s="71"/>
      <c r="R32" s="71"/>
      <c r="S32" s="71">
        <v>1</v>
      </c>
      <c r="T32" s="17">
        <f t="shared" si="3"/>
        <v>5</v>
      </c>
    </row>
    <row r="33" spans="1:20" ht="61.5" customHeight="1" x14ac:dyDescent="0.2">
      <c r="A33" s="1">
        <v>5</v>
      </c>
      <c r="B33" s="80"/>
      <c r="C33" s="81"/>
      <c r="D33" s="32" t="s">
        <v>62</v>
      </c>
      <c r="E33" s="71">
        <v>1</v>
      </c>
      <c r="F33" s="71"/>
      <c r="G33" s="71"/>
      <c r="H33" s="71">
        <v>1</v>
      </c>
      <c r="I33" s="71"/>
      <c r="J33" s="71"/>
      <c r="K33" s="71">
        <v>1</v>
      </c>
      <c r="L33" s="71"/>
      <c r="M33" s="71"/>
      <c r="N33" s="71">
        <v>1</v>
      </c>
      <c r="O33" s="71"/>
      <c r="P33" s="71"/>
      <c r="Q33" s="71">
        <v>1</v>
      </c>
      <c r="R33" s="71"/>
      <c r="S33" s="71"/>
      <c r="T33" s="17">
        <f t="shared" si="3"/>
        <v>5</v>
      </c>
    </row>
    <row r="34" spans="1:20" ht="18" customHeight="1" x14ac:dyDescent="0.2">
      <c r="B34" s="80"/>
      <c r="C34" s="81"/>
      <c r="D34" s="31" t="s">
        <v>3</v>
      </c>
      <c r="E34" s="70">
        <f>SUM(E29:E33)</f>
        <v>1</v>
      </c>
      <c r="F34" s="70">
        <f t="shared" ref="F34:S34" si="4">SUM(F29:F33)</f>
        <v>3</v>
      </c>
      <c r="G34" s="70">
        <f t="shared" si="4"/>
        <v>1</v>
      </c>
      <c r="H34" s="70">
        <f t="shared" si="4"/>
        <v>1</v>
      </c>
      <c r="I34" s="70">
        <f t="shared" si="4"/>
        <v>3</v>
      </c>
      <c r="J34" s="70">
        <f t="shared" si="4"/>
        <v>1</v>
      </c>
      <c r="K34" s="70">
        <f t="shared" si="4"/>
        <v>1</v>
      </c>
      <c r="L34" s="70">
        <f t="shared" si="4"/>
        <v>3</v>
      </c>
      <c r="M34" s="70">
        <f t="shared" si="4"/>
        <v>1</v>
      </c>
      <c r="N34" s="70">
        <f t="shared" si="4"/>
        <v>1</v>
      </c>
      <c r="O34" s="70">
        <f t="shared" si="4"/>
        <v>3</v>
      </c>
      <c r="P34" s="70">
        <f t="shared" si="4"/>
        <v>1</v>
      </c>
      <c r="Q34" s="70">
        <f t="shared" si="4"/>
        <v>1</v>
      </c>
      <c r="R34" s="70">
        <f t="shared" si="4"/>
        <v>3</v>
      </c>
      <c r="S34" s="70">
        <f t="shared" si="4"/>
        <v>1</v>
      </c>
      <c r="T34" s="17">
        <f t="shared" si="3"/>
        <v>25</v>
      </c>
    </row>
    <row r="35" spans="1:20" ht="37.5" customHeight="1" x14ac:dyDescent="0.2">
      <c r="B35" s="80"/>
      <c r="C35" s="81"/>
      <c r="D35" s="22" t="s">
        <v>17</v>
      </c>
      <c r="E35" s="121" t="s">
        <v>61</v>
      </c>
      <c r="F35" s="122"/>
      <c r="G35" s="123"/>
      <c r="H35" s="121" t="s">
        <v>61</v>
      </c>
      <c r="I35" s="122"/>
      <c r="J35" s="123"/>
      <c r="K35" s="121" t="s">
        <v>61</v>
      </c>
      <c r="L35" s="122"/>
      <c r="M35" s="123"/>
      <c r="N35" s="121" t="s">
        <v>61</v>
      </c>
      <c r="O35" s="122"/>
      <c r="P35" s="123"/>
      <c r="Q35" s="121" t="s">
        <v>61</v>
      </c>
      <c r="R35" s="122"/>
      <c r="S35" s="123"/>
      <c r="T35" s="17"/>
    </row>
    <row r="36" spans="1:20" ht="18" customHeight="1" x14ac:dyDescent="0.2">
      <c r="B36" s="80" t="s">
        <v>5</v>
      </c>
      <c r="C36" s="81"/>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80"/>
      <c r="C37" s="81"/>
      <c r="D37" s="32" t="s">
        <v>26</v>
      </c>
      <c r="E37" s="72"/>
      <c r="F37" s="73">
        <v>1</v>
      </c>
      <c r="G37" s="74"/>
      <c r="H37" s="72"/>
      <c r="I37" s="73">
        <v>1</v>
      </c>
      <c r="J37" s="74"/>
      <c r="K37" s="72"/>
      <c r="L37" s="73">
        <v>1</v>
      </c>
      <c r="M37" s="74"/>
      <c r="N37" s="72"/>
      <c r="O37" s="73">
        <v>1</v>
      </c>
      <c r="P37" s="74"/>
      <c r="Q37" s="72"/>
      <c r="R37" s="73">
        <v>1</v>
      </c>
      <c r="S37" s="74"/>
      <c r="T37" s="17">
        <f t="shared" ref="T37:T43" si="5">SUM(E37:S37)</f>
        <v>5</v>
      </c>
    </row>
    <row r="38" spans="1:20" ht="57" customHeight="1" x14ac:dyDescent="0.2">
      <c r="A38" s="1">
        <v>2</v>
      </c>
      <c r="B38" s="80"/>
      <c r="C38" s="81"/>
      <c r="D38" s="32" t="s">
        <v>49</v>
      </c>
      <c r="E38" s="69">
        <v>1</v>
      </c>
      <c r="F38" s="69"/>
      <c r="G38" s="69"/>
      <c r="H38" s="69">
        <v>1</v>
      </c>
      <c r="I38" s="69"/>
      <c r="J38" s="69"/>
      <c r="K38" s="69">
        <v>1</v>
      </c>
      <c r="L38" s="69"/>
      <c r="M38" s="69"/>
      <c r="N38" s="69">
        <v>1</v>
      </c>
      <c r="O38" s="69"/>
      <c r="P38" s="69"/>
      <c r="Q38" s="69">
        <v>1</v>
      </c>
      <c r="R38" s="69"/>
      <c r="S38" s="69"/>
      <c r="T38" s="17">
        <f t="shared" si="5"/>
        <v>5</v>
      </c>
    </row>
    <row r="39" spans="1:20" ht="78.75" customHeight="1" x14ac:dyDescent="0.2">
      <c r="A39" s="1">
        <v>3</v>
      </c>
      <c r="B39" s="80"/>
      <c r="C39" s="81"/>
      <c r="D39" s="32" t="s">
        <v>63</v>
      </c>
      <c r="E39" s="30">
        <v>1</v>
      </c>
      <c r="F39" s="30"/>
      <c r="G39" s="30"/>
      <c r="H39" s="30">
        <v>1</v>
      </c>
      <c r="I39" s="30"/>
      <c r="J39" s="30"/>
      <c r="K39" s="30">
        <v>1</v>
      </c>
      <c r="L39" s="30"/>
      <c r="M39" s="30"/>
      <c r="N39" s="30">
        <v>1</v>
      </c>
      <c r="O39" s="30"/>
      <c r="P39" s="30"/>
      <c r="Q39" s="30">
        <v>1</v>
      </c>
      <c r="R39" s="30"/>
      <c r="S39" s="30"/>
      <c r="T39" s="17">
        <f t="shared" si="5"/>
        <v>5</v>
      </c>
    </row>
    <row r="40" spans="1:20" ht="70.5" customHeight="1" x14ac:dyDescent="0.2">
      <c r="A40" s="1">
        <v>4</v>
      </c>
      <c r="B40" s="80"/>
      <c r="C40" s="81"/>
      <c r="D40" s="32" t="s">
        <v>50</v>
      </c>
      <c r="E40" s="30"/>
      <c r="F40" s="30">
        <v>1</v>
      </c>
      <c r="G40" s="30"/>
      <c r="H40" s="30"/>
      <c r="I40" s="30">
        <v>1</v>
      </c>
      <c r="J40" s="30"/>
      <c r="K40" s="30"/>
      <c r="L40" s="30">
        <v>1</v>
      </c>
      <c r="M40" s="30"/>
      <c r="N40" s="30"/>
      <c r="O40" s="30">
        <v>1</v>
      </c>
      <c r="P40" s="30"/>
      <c r="Q40" s="30"/>
      <c r="R40" s="30">
        <v>1</v>
      </c>
      <c r="S40" s="30"/>
      <c r="T40" s="17">
        <f t="shared" si="5"/>
        <v>5</v>
      </c>
    </row>
    <row r="41" spans="1:20" ht="87.75" customHeight="1" x14ac:dyDescent="0.2">
      <c r="A41" s="1">
        <v>5</v>
      </c>
      <c r="B41" s="80"/>
      <c r="C41" s="81"/>
      <c r="D41" s="32" t="s">
        <v>51</v>
      </c>
      <c r="E41" s="30"/>
      <c r="F41" s="30">
        <v>1</v>
      </c>
      <c r="G41" s="30"/>
      <c r="H41" s="30"/>
      <c r="I41" s="30">
        <v>1</v>
      </c>
      <c r="J41" s="30"/>
      <c r="K41" s="30"/>
      <c r="L41" s="30">
        <v>1</v>
      </c>
      <c r="M41" s="30"/>
      <c r="N41" s="30"/>
      <c r="O41" s="30">
        <v>1</v>
      </c>
      <c r="P41" s="30"/>
      <c r="Q41" s="30"/>
      <c r="R41" s="30">
        <v>1</v>
      </c>
      <c r="S41" s="30"/>
      <c r="T41" s="17">
        <f t="shared" si="5"/>
        <v>5</v>
      </c>
    </row>
    <row r="42" spans="1:20" ht="66.75" customHeight="1" x14ac:dyDescent="0.2">
      <c r="A42" s="1">
        <v>6</v>
      </c>
      <c r="B42" s="80"/>
      <c r="C42" s="81"/>
      <c r="D42" s="32" t="s">
        <v>27</v>
      </c>
      <c r="E42" s="30"/>
      <c r="F42" s="30">
        <v>1</v>
      </c>
      <c r="G42" s="30"/>
      <c r="H42" s="30"/>
      <c r="I42" s="30">
        <v>1</v>
      </c>
      <c r="J42" s="30"/>
      <c r="K42" s="30"/>
      <c r="L42" s="30">
        <v>1</v>
      </c>
      <c r="M42" s="30"/>
      <c r="N42" s="30"/>
      <c r="O42" s="30">
        <v>1</v>
      </c>
      <c r="P42" s="30"/>
      <c r="Q42" s="30"/>
      <c r="R42" s="30">
        <v>1</v>
      </c>
      <c r="S42" s="30"/>
      <c r="T42" s="17">
        <f t="shared" si="5"/>
        <v>5</v>
      </c>
    </row>
    <row r="43" spans="1:20" ht="18" customHeight="1" x14ac:dyDescent="0.2">
      <c r="B43" s="80"/>
      <c r="C43" s="81"/>
      <c r="D43" s="31" t="s">
        <v>3</v>
      </c>
      <c r="E43" s="75">
        <f>SUM(E37:E42)</f>
        <v>2</v>
      </c>
      <c r="F43" s="75">
        <f t="shared" ref="F43:S43" si="6">SUM(F37:F42)</f>
        <v>4</v>
      </c>
      <c r="G43" s="75">
        <f t="shared" si="6"/>
        <v>0</v>
      </c>
      <c r="H43" s="75">
        <f t="shared" si="6"/>
        <v>2</v>
      </c>
      <c r="I43" s="75">
        <f t="shared" si="6"/>
        <v>4</v>
      </c>
      <c r="J43" s="75">
        <f t="shared" si="6"/>
        <v>0</v>
      </c>
      <c r="K43" s="75">
        <f t="shared" si="6"/>
        <v>2</v>
      </c>
      <c r="L43" s="75">
        <f t="shared" si="6"/>
        <v>4</v>
      </c>
      <c r="M43" s="75">
        <f t="shared" si="6"/>
        <v>0</v>
      </c>
      <c r="N43" s="75">
        <f t="shared" si="6"/>
        <v>2</v>
      </c>
      <c r="O43" s="75">
        <f t="shared" si="6"/>
        <v>4</v>
      </c>
      <c r="P43" s="75">
        <f t="shared" si="6"/>
        <v>0</v>
      </c>
      <c r="Q43" s="75">
        <f t="shared" si="6"/>
        <v>2</v>
      </c>
      <c r="R43" s="75">
        <f t="shared" si="6"/>
        <v>4</v>
      </c>
      <c r="S43" s="75">
        <f t="shared" si="6"/>
        <v>0</v>
      </c>
      <c r="T43" s="33">
        <f t="shared" si="5"/>
        <v>30</v>
      </c>
    </row>
    <row r="44" spans="1:20" ht="37.5" customHeight="1" x14ac:dyDescent="0.2">
      <c r="B44" s="80"/>
      <c r="C44" s="81"/>
      <c r="D44" s="22" t="s">
        <v>17</v>
      </c>
      <c r="E44" s="124" t="s">
        <v>64</v>
      </c>
      <c r="F44" s="125"/>
      <c r="G44" s="126"/>
      <c r="H44" s="124" t="s">
        <v>64</v>
      </c>
      <c r="I44" s="125"/>
      <c r="J44" s="126"/>
      <c r="K44" s="124" t="s">
        <v>64</v>
      </c>
      <c r="L44" s="125"/>
      <c r="M44" s="126"/>
      <c r="N44" s="124" t="s">
        <v>64</v>
      </c>
      <c r="O44" s="125"/>
      <c r="P44" s="126"/>
      <c r="Q44" s="124" t="s">
        <v>64</v>
      </c>
      <c r="R44" s="125"/>
      <c r="S44" s="126"/>
      <c r="T44" s="17"/>
    </row>
    <row r="45" spans="1:20" ht="18" customHeight="1" x14ac:dyDescent="0.2">
      <c r="B45" s="80" t="s">
        <v>6</v>
      </c>
      <c r="C45" s="81"/>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80"/>
      <c r="C46" s="81"/>
      <c r="D46" s="27" t="s">
        <v>28</v>
      </c>
      <c r="E46" s="30">
        <v>1</v>
      </c>
      <c r="F46" s="30"/>
      <c r="G46" s="30"/>
      <c r="H46" s="30">
        <v>1</v>
      </c>
      <c r="I46" s="30"/>
      <c r="J46" s="30"/>
      <c r="K46" s="30">
        <v>1</v>
      </c>
      <c r="L46" s="30"/>
      <c r="M46" s="30"/>
      <c r="N46" s="30">
        <v>1</v>
      </c>
      <c r="O46" s="30"/>
      <c r="P46" s="30"/>
      <c r="Q46" s="30">
        <v>1</v>
      </c>
      <c r="R46" s="30"/>
      <c r="S46" s="30"/>
      <c r="T46" s="17">
        <f>SUM(E46:S46)</f>
        <v>5</v>
      </c>
    </row>
    <row r="47" spans="1:20" ht="18" customHeight="1" x14ac:dyDescent="0.2">
      <c r="B47" s="80"/>
      <c r="C47" s="81"/>
      <c r="D47" s="31" t="s">
        <v>3</v>
      </c>
      <c r="E47" s="76">
        <f>+E46</f>
        <v>1</v>
      </c>
      <c r="F47" s="76">
        <f t="shared" ref="F47:S47" si="7">+F46</f>
        <v>0</v>
      </c>
      <c r="G47" s="76">
        <f t="shared" si="7"/>
        <v>0</v>
      </c>
      <c r="H47" s="76">
        <f t="shared" si="7"/>
        <v>1</v>
      </c>
      <c r="I47" s="76">
        <f t="shared" si="7"/>
        <v>0</v>
      </c>
      <c r="J47" s="76">
        <f t="shared" si="7"/>
        <v>0</v>
      </c>
      <c r="K47" s="76">
        <f t="shared" si="7"/>
        <v>1</v>
      </c>
      <c r="L47" s="76">
        <f t="shared" si="7"/>
        <v>0</v>
      </c>
      <c r="M47" s="76">
        <f t="shared" si="7"/>
        <v>0</v>
      </c>
      <c r="N47" s="76">
        <f t="shared" si="7"/>
        <v>1</v>
      </c>
      <c r="O47" s="76">
        <f t="shared" si="7"/>
        <v>0</v>
      </c>
      <c r="P47" s="76">
        <f t="shared" si="7"/>
        <v>0</v>
      </c>
      <c r="Q47" s="76">
        <f t="shared" si="7"/>
        <v>1</v>
      </c>
      <c r="R47" s="76">
        <f t="shared" si="7"/>
        <v>0</v>
      </c>
      <c r="S47" s="76">
        <f t="shared" si="7"/>
        <v>0</v>
      </c>
      <c r="T47" s="34">
        <f>SUM(E47:S47)</f>
        <v>5</v>
      </c>
    </row>
    <row r="48" spans="1:20" ht="44.25" customHeight="1" x14ac:dyDescent="0.2">
      <c r="B48" s="80"/>
      <c r="C48" s="81"/>
      <c r="D48" s="22" t="s">
        <v>17</v>
      </c>
      <c r="E48" s="115" t="s">
        <v>65</v>
      </c>
      <c r="F48" s="116"/>
      <c r="G48" s="117"/>
      <c r="H48" s="115" t="s">
        <v>65</v>
      </c>
      <c r="I48" s="116"/>
      <c r="J48" s="117"/>
      <c r="K48" s="115" t="s">
        <v>65</v>
      </c>
      <c r="L48" s="116"/>
      <c r="M48" s="117"/>
      <c r="N48" s="115" t="s">
        <v>65</v>
      </c>
      <c r="O48" s="116"/>
      <c r="P48" s="117"/>
      <c r="Q48" s="115" t="s">
        <v>65</v>
      </c>
      <c r="R48" s="116"/>
      <c r="S48" s="117"/>
      <c r="T48" s="17"/>
    </row>
    <row r="49" spans="1:20" ht="18" customHeight="1" x14ac:dyDescent="0.2">
      <c r="B49" s="77" t="s">
        <v>11</v>
      </c>
      <c r="C49" s="78"/>
      <c r="D49" s="22" t="s">
        <v>11</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77"/>
      <c r="C50" s="78"/>
      <c r="D50" s="32" t="s">
        <v>29</v>
      </c>
      <c r="E50" s="30"/>
      <c r="F50" s="30"/>
      <c r="G50" s="30">
        <v>1</v>
      </c>
      <c r="H50" s="30"/>
      <c r="I50" s="30"/>
      <c r="J50" s="30">
        <v>1</v>
      </c>
      <c r="K50" s="30"/>
      <c r="L50" s="30"/>
      <c r="M50" s="30">
        <v>1</v>
      </c>
      <c r="N50" s="30"/>
      <c r="O50" s="30"/>
      <c r="P50" s="30">
        <v>1</v>
      </c>
      <c r="Q50" s="30"/>
      <c r="R50" s="30"/>
      <c r="S50" s="30">
        <v>1</v>
      </c>
      <c r="T50" s="17">
        <f>SUM(E50:S50)</f>
        <v>5</v>
      </c>
    </row>
    <row r="51" spans="1:20" ht="30" customHeight="1" x14ac:dyDescent="0.2">
      <c r="B51" s="77"/>
      <c r="C51" s="78"/>
      <c r="D51" s="31" t="s">
        <v>3</v>
      </c>
      <c r="E51" s="76">
        <f t="shared" ref="E51:S51" si="8">SUM(E50:E50)</f>
        <v>0</v>
      </c>
      <c r="F51" s="76">
        <f t="shared" si="8"/>
        <v>0</v>
      </c>
      <c r="G51" s="76">
        <f t="shared" si="8"/>
        <v>1</v>
      </c>
      <c r="H51" s="76">
        <f t="shared" si="8"/>
        <v>0</v>
      </c>
      <c r="I51" s="76">
        <f t="shared" si="8"/>
        <v>0</v>
      </c>
      <c r="J51" s="76">
        <f t="shared" si="8"/>
        <v>1</v>
      </c>
      <c r="K51" s="76">
        <f t="shared" si="8"/>
        <v>0</v>
      </c>
      <c r="L51" s="76">
        <f t="shared" si="8"/>
        <v>0</v>
      </c>
      <c r="M51" s="76">
        <f t="shared" si="8"/>
        <v>1</v>
      </c>
      <c r="N51" s="76">
        <f t="shared" si="8"/>
        <v>0</v>
      </c>
      <c r="O51" s="76">
        <f t="shared" si="8"/>
        <v>0</v>
      </c>
      <c r="P51" s="76">
        <f t="shared" si="8"/>
        <v>1</v>
      </c>
      <c r="Q51" s="76">
        <f t="shared" si="8"/>
        <v>0</v>
      </c>
      <c r="R51" s="76">
        <f t="shared" si="8"/>
        <v>0</v>
      </c>
      <c r="S51" s="76">
        <f t="shared" si="8"/>
        <v>1</v>
      </c>
      <c r="T51" s="17">
        <f>SUM(E51:S51)</f>
        <v>5</v>
      </c>
    </row>
    <row r="52" spans="1:20" ht="51" customHeight="1" x14ac:dyDescent="0.2">
      <c r="B52" s="77"/>
      <c r="C52" s="78"/>
      <c r="D52" s="22" t="s">
        <v>17</v>
      </c>
      <c r="E52" s="127" t="s">
        <v>66</v>
      </c>
      <c r="F52" s="128"/>
      <c r="G52" s="129"/>
      <c r="H52" s="127" t="s">
        <v>66</v>
      </c>
      <c r="I52" s="128"/>
      <c r="J52" s="129"/>
      <c r="K52" s="127" t="s">
        <v>66</v>
      </c>
      <c r="L52" s="128"/>
      <c r="M52" s="129"/>
      <c r="N52" s="127" t="s">
        <v>66</v>
      </c>
      <c r="O52" s="128"/>
      <c r="P52" s="129"/>
      <c r="Q52" s="127" t="s">
        <v>66</v>
      </c>
      <c r="R52" s="128"/>
      <c r="S52" s="129"/>
      <c r="T52" s="17"/>
    </row>
    <row r="53" spans="1:20" x14ac:dyDescent="0.25">
      <c r="E53" s="62">
        <f t="shared" ref="E53:S53" si="9">+E51+E47+E43+E34+E26+E17</f>
        <v>13</v>
      </c>
      <c r="F53" s="62">
        <f t="shared" si="9"/>
        <v>8</v>
      </c>
      <c r="G53" s="62">
        <f t="shared" si="9"/>
        <v>2</v>
      </c>
      <c r="H53" s="62">
        <f t="shared" si="9"/>
        <v>13</v>
      </c>
      <c r="I53" s="62">
        <f t="shared" si="9"/>
        <v>8</v>
      </c>
      <c r="J53" s="62">
        <f t="shared" si="9"/>
        <v>2</v>
      </c>
      <c r="K53" s="62">
        <f t="shared" si="9"/>
        <v>13</v>
      </c>
      <c r="L53" s="62">
        <f t="shared" si="9"/>
        <v>8</v>
      </c>
      <c r="M53" s="62">
        <f t="shared" si="9"/>
        <v>2</v>
      </c>
      <c r="N53" s="62">
        <f t="shared" si="9"/>
        <v>13</v>
      </c>
      <c r="O53" s="62">
        <f t="shared" si="9"/>
        <v>8</v>
      </c>
      <c r="P53" s="62">
        <f t="shared" si="9"/>
        <v>2</v>
      </c>
      <c r="Q53" s="62">
        <f t="shared" si="9"/>
        <v>13</v>
      </c>
      <c r="R53" s="62">
        <f t="shared" si="9"/>
        <v>8</v>
      </c>
      <c r="S53" s="62">
        <f t="shared" si="9"/>
        <v>2</v>
      </c>
    </row>
    <row r="54" spans="1:20" s="1" customFormat="1" x14ac:dyDescent="0.25">
      <c r="A54" s="1">
        <f>A50+A46+A42+A33+A25+A16</f>
        <v>23</v>
      </c>
      <c r="E54" s="79">
        <f>+E53+F53+G53</f>
        <v>23</v>
      </c>
      <c r="F54" s="79"/>
      <c r="G54" s="79"/>
      <c r="H54" s="79">
        <f t="shared" ref="H54" si="10">+H53+I53+J53</f>
        <v>23</v>
      </c>
      <c r="I54" s="79"/>
      <c r="J54" s="79"/>
      <c r="K54" s="79">
        <f t="shared" ref="K54" si="11">+K53+L53+M53</f>
        <v>23</v>
      </c>
      <c r="L54" s="79"/>
      <c r="M54" s="79"/>
      <c r="N54" s="79">
        <f t="shared" ref="N54" si="12">+N53+O53+P53</f>
        <v>23</v>
      </c>
      <c r="O54" s="79"/>
      <c r="P54" s="79"/>
      <c r="Q54" s="79">
        <f t="shared" ref="Q54" si="13">+Q53+R53+S53</f>
        <v>23</v>
      </c>
      <c r="R54" s="79"/>
      <c r="S54" s="79"/>
      <c r="T54" s="66"/>
    </row>
    <row r="55" spans="1:20" x14ac:dyDescent="0.25">
      <c r="D55" s="36" t="s">
        <v>0</v>
      </c>
      <c r="E55" s="37">
        <f>+H53+K53+N53+Q53</f>
        <v>52</v>
      </c>
      <c r="F55" s="38">
        <f>+E55/$E$58</f>
        <v>0.50980392156862742</v>
      </c>
    </row>
    <row r="56" spans="1:20" x14ac:dyDescent="0.25">
      <c r="D56" s="36" t="s">
        <v>1</v>
      </c>
      <c r="E56" s="37">
        <f>+F53+I53+L53+O53+R53</f>
        <v>40</v>
      </c>
      <c r="F56" s="38">
        <f t="shared" ref="F56:F58" si="14">+E56/$E$58</f>
        <v>0.39215686274509803</v>
      </c>
    </row>
    <row r="57" spans="1:20" x14ac:dyDescent="0.25">
      <c r="D57" s="36" t="s">
        <v>2</v>
      </c>
      <c r="E57" s="37">
        <f>+G53+J53+M53+P53+S53</f>
        <v>10</v>
      </c>
      <c r="F57" s="38">
        <f t="shared" si="14"/>
        <v>9.8039215686274508E-2</v>
      </c>
    </row>
    <row r="58" spans="1:20" x14ac:dyDescent="0.25">
      <c r="E58" s="37">
        <f>SUM(E55:E57)</f>
        <v>102</v>
      </c>
      <c r="F58" s="38">
        <f t="shared" si="14"/>
        <v>1</v>
      </c>
    </row>
    <row r="60" spans="1:20" x14ac:dyDescent="0.25">
      <c r="D60" s="64" t="s">
        <v>41</v>
      </c>
      <c r="E60" s="63"/>
      <c r="F60" s="65">
        <f>+F55+F57</f>
        <v>0.60784313725490191</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B49:C52"/>
    <mergeCell ref="E54:G54"/>
    <mergeCell ref="H54:J54"/>
    <mergeCell ref="K54:M54"/>
    <mergeCell ref="N54:P54"/>
    <mergeCell ref="Q54:S54"/>
    <mergeCell ref="B45:C48"/>
    <mergeCell ref="E48:G48"/>
    <mergeCell ref="H48:J48"/>
    <mergeCell ref="K48:M48"/>
    <mergeCell ref="N48:P48"/>
    <mergeCell ref="E52:G52"/>
    <mergeCell ref="H52:J52"/>
    <mergeCell ref="K52:M52"/>
  </mergeCells>
  <conditionalFormatting sqref="T13:T52">
    <cfRule type="cellIs" dxfId="7" priority="5" operator="notEqual">
      <formula>$T$11</formula>
    </cfRule>
  </conditionalFormatting>
  <conditionalFormatting sqref="E54:S54">
    <cfRule type="cellIs" dxfId="6"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abSelected="1" zoomScale="115" zoomScaleNormal="115" workbookViewId="0">
      <selection activeCell="U6" sqref="U6"/>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84" t="s">
        <v>12</v>
      </c>
      <c r="F2" s="85"/>
      <c r="G2" s="85"/>
      <c r="H2" s="85"/>
      <c r="I2" s="85"/>
      <c r="J2" s="85"/>
      <c r="K2" s="85"/>
      <c r="L2" s="85"/>
      <c r="M2" s="85"/>
      <c r="N2" s="85"/>
      <c r="O2" s="85"/>
      <c r="P2" s="85"/>
      <c r="Q2" s="85"/>
      <c r="R2" s="85"/>
      <c r="S2" s="85"/>
      <c r="T2" s="86"/>
    </row>
    <row r="3" spans="1:20" s="2" customFormat="1" ht="15" customHeight="1" x14ac:dyDescent="0.2">
      <c r="A3" s="1"/>
      <c r="E3" s="87"/>
      <c r="F3" s="88"/>
      <c r="G3" s="88"/>
      <c r="H3" s="88"/>
      <c r="I3" s="88"/>
      <c r="J3" s="88"/>
      <c r="K3" s="88"/>
      <c r="L3" s="88"/>
      <c r="M3" s="88"/>
      <c r="N3" s="88"/>
      <c r="O3" s="88"/>
      <c r="P3" s="88"/>
      <c r="Q3" s="88"/>
      <c r="R3" s="88"/>
      <c r="S3" s="88"/>
      <c r="T3" s="89"/>
    </row>
    <row r="4" spans="1:20" s="2" customFormat="1" ht="15" customHeight="1" x14ac:dyDescent="0.2">
      <c r="A4" s="1"/>
      <c r="E4" s="105"/>
      <c r="F4" s="106"/>
      <c r="G4" s="106"/>
      <c r="H4" s="106"/>
      <c r="I4" s="106"/>
      <c r="J4" s="106"/>
      <c r="K4" s="106"/>
      <c r="L4" s="106"/>
      <c r="M4" s="106"/>
      <c r="N4" s="106"/>
      <c r="O4" s="106"/>
      <c r="P4" s="106"/>
      <c r="Q4" s="106"/>
      <c r="R4" s="106"/>
      <c r="S4" s="106"/>
      <c r="T4" s="10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90" t="s">
        <v>57</v>
      </c>
      <c r="D7" s="90"/>
      <c r="E7" s="90"/>
      <c r="K7" s="10"/>
      <c r="T7" s="10"/>
    </row>
    <row r="8" spans="1:20" s="2" customFormat="1" ht="14.25" customHeight="1" x14ac:dyDescent="0.2">
      <c r="A8" s="1"/>
      <c r="C8" s="11" t="s">
        <v>44</v>
      </c>
      <c r="D8" s="11"/>
      <c r="E8" s="11"/>
      <c r="K8" s="10"/>
      <c r="T8" s="10"/>
    </row>
    <row r="9" spans="1:20" s="2" customFormat="1" ht="12.75" x14ac:dyDescent="0.2">
      <c r="A9" s="1"/>
      <c r="C9" s="91" t="s">
        <v>58</v>
      </c>
      <c r="D9" s="91"/>
      <c r="E9" s="91"/>
      <c r="K9" s="10"/>
      <c r="T9" s="10"/>
    </row>
    <row r="10" spans="1:20" s="2" customFormat="1" ht="12.75" x14ac:dyDescent="0.2">
      <c r="A10" s="1"/>
      <c r="C10" s="91" t="s">
        <v>45</v>
      </c>
      <c r="D10" s="91"/>
      <c r="E10" s="91"/>
      <c r="K10" s="10"/>
      <c r="T10" s="10"/>
    </row>
    <row r="11" spans="1:20" s="2" customFormat="1" ht="12.75" x14ac:dyDescent="0.2">
      <c r="A11" s="1"/>
      <c r="B11" s="108" t="s">
        <v>30</v>
      </c>
      <c r="C11" s="109"/>
      <c r="D11" s="109"/>
      <c r="E11" s="109"/>
      <c r="F11" s="109"/>
      <c r="G11" s="109"/>
      <c r="H11" s="109"/>
      <c r="I11" s="109"/>
      <c r="J11" s="42"/>
      <c r="K11" s="43"/>
      <c r="T11" s="10"/>
    </row>
    <row r="12" spans="1:20" s="2" customFormat="1" ht="12.75" x14ac:dyDescent="0.2">
      <c r="A12" s="1"/>
      <c r="B12" s="108"/>
      <c r="C12" s="109"/>
      <c r="D12" s="109"/>
      <c r="E12" s="109"/>
      <c r="F12" s="109"/>
      <c r="G12" s="109"/>
      <c r="H12" s="109"/>
      <c r="I12" s="109"/>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7</v>
      </c>
      <c r="E14" s="110">
        <v>4466746</v>
      </c>
      <c r="F14" s="111"/>
      <c r="G14" s="112"/>
      <c r="H14" s="110">
        <v>10107284</v>
      </c>
      <c r="I14" s="111"/>
      <c r="J14" s="112"/>
      <c r="K14" s="110">
        <v>21977027</v>
      </c>
      <c r="L14" s="111"/>
      <c r="M14" s="112"/>
      <c r="N14" s="110">
        <v>42064927</v>
      </c>
      <c r="O14" s="111"/>
      <c r="P14" s="112"/>
      <c r="Q14" s="110">
        <v>42085935</v>
      </c>
      <c r="R14" s="111"/>
      <c r="S14" s="112"/>
      <c r="T14" s="48"/>
    </row>
    <row r="15" spans="1:20" s="2" customFormat="1" ht="25.5" x14ac:dyDescent="0.2">
      <c r="A15" s="1"/>
      <c r="B15" s="104" t="s">
        <v>8</v>
      </c>
      <c r="C15" s="78"/>
      <c r="D15" s="49" t="s">
        <v>9</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50.25" customHeight="1" x14ac:dyDescent="0.2">
      <c r="A16" s="1">
        <v>1</v>
      </c>
      <c r="B16" s="104"/>
      <c r="C16" s="78"/>
      <c r="D16" s="50" t="s">
        <v>13</v>
      </c>
      <c r="E16" s="130">
        <v>1</v>
      </c>
      <c r="F16" s="130"/>
      <c r="G16" s="130"/>
      <c r="H16" s="130">
        <v>1</v>
      </c>
      <c r="I16" s="130"/>
      <c r="J16" s="130"/>
      <c r="K16" s="130">
        <v>1</v>
      </c>
      <c r="L16" s="130"/>
      <c r="M16" s="130"/>
      <c r="N16" s="130">
        <v>1</v>
      </c>
      <c r="O16" s="130"/>
      <c r="P16" s="130"/>
      <c r="Q16" s="130">
        <v>1</v>
      </c>
      <c r="R16" s="130"/>
      <c r="S16" s="130"/>
      <c r="T16" s="48">
        <f>SUM(E16:S16)</f>
        <v>5</v>
      </c>
    </row>
    <row r="17" spans="1:20" s="2" customFormat="1" ht="51" customHeight="1" x14ac:dyDescent="0.2">
      <c r="A17" s="1">
        <v>2</v>
      </c>
      <c r="B17" s="104"/>
      <c r="C17" s="78"/>
      <c r="D17" s="52" t="s">
        <v>14</v>
      </c>
      <c r="E17" s="130">
        <v>1</v>
      </c>
      <c r="F17" s="130"/>
      <c r="G17" s="130"/>
      <c r="H17" s="130">
        <v>1</v>
      </c>
      <c r="I17" s="130"/>
      <c r="J17" s="130"/>
      <c r="K17" s="130">
        <v>1</v>
      </c>
      <c r="L17" s="130"/>
      <c r="M17" s="130"/>
      <c r="N17" s="130">
        <v>1</v>
      </c>
      <c r="O17" s="130"/>
      <c r="P17" s="130"/>
      <c r="Q17" s="130">
        <v>1</v>
      </c>
      <c r="R17" s="130"/>
      <c r="S17" s="130"/>
      <c r="T17" s="48">
        <f>SUM(E17:S17)</f>
        <v>5</v>
      </c>
    </row>
    <row r="18" spans="1:20" s="2" customFormat="1" ht="66" customHeight="1" x14ac:dyDescent="0.2">
      <c r="A18" s="1">
        <v>3</v>
      </c>
      <c r="B18" s="104"/>
      <c r="C18" s="78"/>
      <c r="D18" s="52" t="s">
        <v>15</v>
      </c>
      <c r="E18" s="130">
        <v>1</v>
      </c>
      <c r="F18" s="130"/>
      <c r="G18" s="130"/>
      <c r="H18" s="130">
        <v>1</v>
      </c>
      <c r="I18" s="130"/>
      <c r="J18" s="130"/>
      <c r="K18" s="130">
        <v>1</v>
      </c>
      <c r="L18" s="130"/>
      <c r="M18" s="130"/>
      <c r="N18" s="130">
        <v>1</v>
      </c>
      <c r="O18" s="130"/>
      <c r="P18" s="130"/>
      <c r="Q18" s="130">
        <v>1</v>
      </c>
      <c r="R18" s="130"/>
      <c r="S18" s="130"/>
      <c r="T18" s="48">
        <f>SUM(E18:S18)</f>
        <v>5</v>
      </c>
    </row>
    <row r="19" spans="1:20" s="2" customFormat="1" ht="18" customHeight="1" x14ac:dyDescent="0.2">
      <c r="A19" s="1"/>
      <c r="B19" s="104"/>
      <c r="C19" s="78"/>
      <c r="D19" s="54" t="s">
        <v>3</v>
      </c>
      <c r="E19" s="51">
        <f t="shared" ref="E19:S19" si="0">SUM(E16:E18)</f>
        <v>3</v>
      </c>
      <c r="F19" s="51">
        <f t="shared" si="0"/>
        <v>0</v>
      </c>
      <c r="G19" s="51">
        <f t="shared" si="0"/>
        <v>0</v>
      </c>
      <c r="H19" s="51">
        <f t="shared" si="0"/>
        <v>3</v>
      </c>
      <c r="I19" s="51">
        <f t="shared" si="0"/>
        <v>0</v>
      </c>
      <c r="J19" s="51">
        <f t="shared" si="0"/>
        <v>0</v>
      </c>
      <c r="K19" s="51">
        <f t="shared" si="0"/>
        <v>3</v>
      </c>
      <c r="L19" s="51">
        <f t="shared" si="0"/>
        <v>0</v>
      </c>
      <c r="M19" s="51">
        <f t="shared" si="0"/>
        <v>0</v>
      </c>
      <c r="N19" s="51">
        <f t="shared" si="0"/>
        <v>3</v>
      </c>
      <c r="O19" s="51">
        <f t="shared" si="0"/>
        <v>0</v>
      </c>
      <c r="P19" s="51">
        <f t="shared" si="0"/>
        <v>0</v>
      </c>
      <c r="Q19" s="51">
        <f t="shared" si="0"/>
        <v>3</v>
      </c>
      <c r="R19" s="51">
        <f t="shared" si="0"/>
        <v>0</v>
      </c>
      <c r="S19" s="51">
        <f t="shared" si="0"/>
        <v>0</v>
      </c>
      <c r="T19" s="48">
        <f>SUM(E19:S19)</f>
        <v>15</v>
      </c>
    </row>
    <row r="20" spans="1:20" s="2" customFormat="1" ht="37.5" customHeight="1" x14ac:dyDescent="0.2">
      <c r="A20" s="1"/>
      <c r="B20" s="104"/>
      <c r="C20" s="78"/>
      <c r="D20" s="55" t="s">
        <v>17</v>
      </c>
      <c r="E20" s="115" t="s">
        <v>59</v>
      </c>
      <c r="F20" s="116"/>
      <c r="G20" s="117"/>
      <c r="H20" s="115" t="s">
        <v>59</v>
      </c>
      <c r="I20" s="116"/>
      <c r="J20" s="117"/>
      <c r="K20" s="115" t="s">
        <v>59</v>
      </c>
      <c r="L20" s="116"/>
      <c r="M20" s="117"/>
      <c r="N20" s="115" t="s">
        <v>59</v>
      </c>
      <c r="O20" s="116"/>
      <c r="P20" s="117"/>
      <c r="Q20" s="115" t="s">
        <v>59</v>
      </c>
      <c r="R20" s="116"/>
      <c r="S20" s="117"/>
    </row>
    <row r="21" spans="1:20" s="2" customFormat="1" ht="18" customHeight="1" x14ac:dyDescent="0.2">
      <c r="A21" s="1"/>
      <c r="B21" s="104" t="s">
        <v>18</v>
      </c>
      <c r="C21" s="78"/>
      <c r="D21" s="55" t="s">
        <v>18</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14" customHeight="1" x14ac:dyDescent="0.2">
      <c r="A22" s="1">
        <v>1</v>
      </c>
      <c r="B22" s="104"/>
      <c r="C22" s="78"/>
      <c r="D22" s="56" t="s">
        <v>31</v>
      </c>
      <c r="E22" s="53">
        <v>1</v>
      </c>
      <c r="F22" s="53"/>
      <c r="G22" s="53"/>
      <c r="H22" s="53">
        <v>1</v>
      </c>
      <c r="I22" s="53"/>
      <c r="J22" s="53"/>
      <c r="K22" s="53">
        <v>1</v>
      </c>
      <c r="L22" s="53"/>
      <c r="M22" s="53"/>
      <c r="N22" s="53">
        <v>1</v>
      </c>
      <c r="O22" s="53"/>
      <c r="P22" s="53"/>
      <c r="Q22" s="53">
        <v>1</v>
      </c>
      <c r="R22" s="53"/>
      <c r="S22" s="53"/>
      <c r="T22" s="48">
        <f t="shared" ref="T22:T27" si="1">SUM(E22:S22)</f>
        <v>5</v>
      </c>
    </row>
    <row r="23" spans="1:20" s="2" customFormat="1" ht="105.75" customHeight="1" x14ac:dyDescent="0.2">
      <c r="A23" s="1">
        <v>2</v>
      </c>
      <c r="B23" s="104"/>
      <c r="C23" s="78"/>
      <c r="D23" s="56" t="s">
        <v>32</v>
      </c>
      <c r="E23" s="53">
        <v>1</v>
      </c>
      <c r="F23" s="53"/>
      <c r="G23" s="53"/>
      <c r="H23" s="53">
        <v>1</v>
      </c>
      <c r="I23" s="53"/>
      <c r="J23" s="53"/>
      <c r="K23" s="53">
        <v>1</v>
      </c>
      <c r="L23" s="53"/>
      <c r="M23" s="53"/>
      <c r="N23" s="53">
        <v>1</v>
      </c>
      <c r="O23" s="53"/>
      <c r="P23" s="53"/>
      <c r="Q23" s="53">
        <v>1</v>
      </c>
      <c r="R23" s="53"/>
      <c r="S23" s="53"/>
      <c r="T23" s="48">
        <f t="shared" si="1"/>
        <v>5</v>
      </c>
    </row>
    <row r="24" spans="1:20" s="2" customFormat="1" ht="48.75" customHeight="1" x14ac:dyDescent="0.2">
      <c r="A24" s="1">
        <v>3</v>
      </c>
      <c r="B24" s="104"/>
      <c r="C24" s="78"/>
      <c r="D24" s="29" t="s">
        <v>33</v>
      </c>
      <c r="E24" s="53">
        <v>1</v>
      </c>
      <c r="F24" s="53"/>
      <c r="G24" s="53"/>
      <c r="H24" s="53">
        <v>1</v>
      </c>
      <c r="I24" s="53"/>
      <c r="J24" s="53"/>
      <c r="K24" s="53">
        <v>1</v>
      </c>
      <c r="L24" s="53"/>
      <c r="M24" s="53"/>
      <c r="N24" s="53">
        <v>1</v>
      </c>
      <c r="O24" s="53"/>
      <c r="P24" s="53"/>
      <c r="Q24" s="53">
        <v>1</v>
      </c>
      <c r="R24" s="53"/>
      <c r="S24" s="53"/>
      <c r="T24" s="48">
        <f t="shared" si="1"/>
        <v>5</v>
      </c>
    </row>
    <row r="25" spans="1:20" s="2" customFormat="1" ht="47.25" customHeight="1" x14ac:dyDescent="0.2">
      <c r="A25" s="1">
        <v>4</v>
      </c>
      <c r="B25" s="104"/>
      <c r="C25" s="78"/>
      <c r="D25" s="29" t="s">
        <v>34</v>
      </c>
      <c r="E25" s="53">
        <v>1</v>
      </c>
      <c r="F25" s="53"/>
      <c r="G25" s="53"/>
      <c r="H25" s="53">
        <v>1</v>
      </c>
      <c r="I25" s="53"/>
      <c r="J25" s="53"/>
      <c r="K25" s="53">
        <v>1</v>
      </c>
      <c r="L25" s="53"/>
      <c r="M25" s="53"/>
      <c r="N25" s="53">
        <v>1</v>
      </c>
      <c r="O25" s="53"/>
      <c r="P25" s="53"/>
      <c r="Q25" s="53">
        <v>1</v>
      </c>
      <c r="R25" s="53"/>
      <c r="S25" s="53"/>
      <c r="T25" s="48">
        <f t="shared" si="1"/>
        <v>5</v>
      </c>
    </row>
    <row r="26" spans="1:20" s="2" customFormat="1" ht="75" customHeight="1" x14ac:dyDescent="0.2">
      <c r="A26" s="1">
        <v>5</v>
      </c>
      <c r="B26" s="104"/>
      <c r="C26" s="78"/>
      <c r="D26" s="56" t="s">
        <v>52</v>
      </c>
      <c r="E26" s="53"/>
      <c r="F26" s="53">
        <v>1</v>
      </c>
      <c r="G26" s="53"/>
      <c r="H26" s="53"/>
      <c r="I26" s="53">
        <v>1</v>
      </c>
      <c r="J26" s="53"/>
      <c r="K26" s="53"/>
      <c r="L26" s="53">
        <v>1</v>
      </c>
      <c r="M26" s="53"/>
      <c r="N26" s="53"/>
      <c r="O26" s="53">
        <v>1</v>
      </c>
      <c r="P26" s="53"/>
      <c r="Q26" s="53"/>
      <c r="R26" s="53">
        <v>1</v>
      </c>
      <c r="S26" s="53"/>
      <c r="T26" s="48">
        <f t="shared" si="1"/>
        <v>5</v>
      </c>
    </row>
    <row r="27" spans="1:20" s="2" customFormat="1" ht="18" customHeight="1" x14ac:dyDescent="0.2">
      <c r="A27" s="1"/>
      <c r="B27" s="104"/>
      <c r="C27" s="78"/>
      <c r="D27" s="54" t="s">
        <v>3</v>
      </c>
      <c r="E27" s="51">
        <f t="shared" ref="E27:S27" si="2">SUM(E22:E26)</f>
        <v>4</v>
      </c>
      <c r="F27" s="51">
        <f t="shared" si="2"/>
        <v>1</v>
      </c>
      <c r="G27" s="51">
        <f t="shared" si="2"/>
        <v>0</v>
      </c>
      <c r="H27" s="51">
        <f t="shared" si="2"/>
        <v>4</v>
      </c>
      <c r="I27" s="51">
        <f t="shared" si="2"/>
        <v>1</v>
      </c>
      <c r="J27" s="51">
        <f t="shared" si="2"/>
        <v>0</v>
      </c>
      <c r="K27" s="51">
        <f t="shared" si="2"/>
        <v>4</v>
      </c>
      <c r="L27" s="51">
        <f t="shared" si="2"/>
        <v>1</v>
      </c>
      <c r="M27" s="51">
        <f t="shared" si="2"/>
        <v>0</v>
      </c>
      <c r="N27" s="51">
        <f t="shared" si="2"/>
        <v>4</v>
      </c>
      <c r="O27" s="51">
        <f t="shared" si="2"/>
        <v>1</v>
      </c>
      <c r="P27" s="51">
        <f t="shared" si="2"/>
        <v>0</v>
      </c>
      <c r="Q27" s="51">
        <f t="shared" si="2"/>
        <v>4</v>
      </c>
      <c r="R27" s="51">
        <f t="shared" si="2"/>
        <v>1</v>
      </c>
      <c r="S27" s="51">
        <f t="shared" si="2"/>
        <v>0</v>
      </c>
      <c r="T27" s="48">
        <f t="shared" si="1"/>
        <v>25</v>
      </c>
    </row>
    <row r="28" spans="1:20" s="2" customFormat="1" ht="48.75" customHeight="1" x14ac:dyDescent="0.2">
      <c r="A28" s="1"/>
      <c r="B28" s="104"/>
      <c r="C28" s="78"/>
      <c r="D28" s="55" t="s">
        <v>17</v>
      </c>
      <c r="E28" s="131" t="s">
        <v>67</v>
      </c>
      <c r="F28" s="132"/>
      <c r="G28" s="133"/>
      <c r="H28" s="131" t="s">
        <v>67</v>
      </c>
      <c r="I28" s="132"/>
      <c r="J28" s="133"/>
      <c r="K28" s="131" t="s">
        <v>67</v>
      </c>
      <c r="L28" s="132"/>
      <c r="M28" s="133"/>
      <c r="N28" s="131" t="s">
        <v>67</v>
      </c>
      <c r="O28" s="132"/>
      <c r="P28" s="133"/>
      <c r="Q28" s="131" t="s">
        <v>67</v>
      </c>
      <c r="R28" s="132"/>
      <c r="S28" s="133"/>
    </row>
    <row r="29" spans="1:20" s="2" customFormat="1" ht="18" customHeight="1" x14ac:dyDescent="0.2">
      <c r="A29" s="1"/>
      <c r="B29" s="104" t="s">
        <v>4</v>
      </c>
      <c r="C29" s="78"/>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04"/>
      <c r="C30" s="78"/>
      <c r="D30" s="56" t="s">
        <v>35</v>
      </c>
      <c r="E30" s="53">
        <v>1</v>
      </c>
      <c r="F30" s="53"/>
      <c r="G30" s="53"/>
      <c r="H30" s="53">
        <v>1</v>
      </c>
      <c r="I30" s="53"/>
      <c r="J30" s="53"/>
      <c r="K30" s="53">
        <v>1</v>
      </c>
      <c r="L30" s="53"/>
      <c r="M30" s="53"/>
      <c r="N30" s="53">
        <v>1</v>
      </c>
      <c r="O30" s="53"/>
      <c r="P30" s="53"/>
      <c r="Q30" s="53">
        <v>1</v>
      </c>
      <c r="R30" s="53"/>
      <c r="S30" s="53"/>
      <c r="T30" s="48">
        <f>SUM(E30:S30)</f>
        <v>5</v>
      </c>
    </row>
    <row r="31" spans="1:20" s="2" customFormat="1" ht="18" customHeight="1" x14ac:dyDescent="0.2">
      <c r="A31" s="1"/>
      <c r="B31" s="104"/>
      <c r="C31" s="78"/>
      <c r="D31" s="54" t="s">
        <v>3</v>
      </c>
      <c r="E31" s="51">
        <f t="shared" ref="E31:S31" si="3">SUM(E30:E30)</f>
        <v>1</v>
      </c>
      <c r="F31" s="51">
        <f t="shared" si="3"/>
        <v>0</v>
      </c>
      <c r="G31" s="51">
        <f t="shared" si="3"/>
        <v>0</v>
      </c>
      <c r="H31" s="51">
        <f t="shared" si="3"/>
        <v>1</v>
      </c>
      <c r="I31" s="51">
        <f t="shared" si="3"/>
        <v>0</v>
      </c>
      <c r="J31" s="51">
        <f t="shared" si="3"/>
        <v>0</v>
      </c>
      <c r="K31" s="51">
        <f t="shared" si="3"/>
        <v>1</v>
      </c>
      <c r="L31" s="51">
        <f t="shared" si="3"/>
        <v>0</v>
      </c>
      <c r="M31" s="51">
        <f t="shared" si="3"/>
        <v>0</v>
      </c>
      <c r="N31" s="51">
        <f t="shared" si="3"/>
        <v>1</v>
      </c>
      <c r="O31" s="51">
        <f t="shared" si="3"/>
        <v>0</v>
      </c>
      <c r="P31" s="51">
        <f t="shared" si="3"/>
        <v>0</v>
      </c>
      <c r="Q31" s="51">
        <f t="shared" si="3"/>
        <v>1</v>
      </c>
      <c r="R31" s="51">
        <f t="shared" si="3"/>
        <v>0</v>
      </c>
      <c r="S31" s="51">
        <f t="shared" si="3"/>
        <v>0</v>
      </c>
      <c r="T31" s="48">
        <f>SUM(E31:S31)</f>
        <v>5</v>
      </c>
    </row>
    <row r="32" spans="1:20" s="2" customFormat="1" ht="37.5" customHeight="1" x14ac:dyDescent="0.2">
      <c r="A32" s="1"/>
      <c r="B32" s="104"/>
      <c r="C32" s="78"/>
      <c r="D32" s="55" t="s">
        <v>17</v>
      </c>
      <c r="E32" s="131" t="s">
        <v>68</v>
      </c>
      <c r="F32" s="132"/>
      <c r="G32" s="133"/>
      <c r="H32" s="131" t="s">
        <v>68</v>
      </c>
      <c r="I32" s="132"/>
      <c r="J32" s="133"/>
      <c r="K32" s="131" t="s">
        <v>68</v>
      </c>
      <c r="L32" s="132"/>
      <c r="M32" s="133"/>
      <c r="N32" s="131" t="s">
        <v>68</v>
      </c>
      <c r="O32" s="132"/>
      <c r="P32" s="133"/>
      <c r="Q32" s="131" t="s">
        <v>68</v>
      </c>
      <c r="R32" s="132"/>
      <c r="S32" s="133"/>
    </row>
    <row r="33" spans="1:20" s="2" customFormat="1" ht="18" customHeight="1" x14ac:dyDescent="0.2">
      <c r="A33" s="1"/>
      <c r="B33" s="104" t="s">
        <v>5</v>
      </c>
      <c r="C33" s="78"/>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04"/>
      <c r="C34" s="78"/>
      <c r="D34" s="57" t="s">
        <v>36</v>
      </c>
      <c r="E34" s="67"/>
      <c r="F34" s="67">
        <v>1</v>
      </c>
      <c r="G34" s="67"/>
      <c r="H34" s="67"/>
      <c r="I34" s="67">
        <v>1</v>
      </c>
      <c r="J34" s="67"/>
      <c r="K34" s="67"/>
      <c r="L34" s="67">
        <v>1</v>
      </c>
      <c r="M34" s="67"/>
      <c r="N34" s="67"/>
      <c r="O34" s="67">
        <v>1</v>
      </c>
      <c r="P34" s="67"/>
      <c r="Q34" s="67"/>
      <c r="R34" s="67">
        <v>1</v>
      </c>
      <c r="S34" s="67"/>
      <c r="T34" s="48">
        <f>SUM(E34:S34)</f>
        <v>5</v>
      </c>
    </row>
    <row r="35" spans="1:20" s="2" customFormat="1" ht="81" customHeight="1" x14ac:dyDescent="0.2">
      <c r="A35" s="1">
        <v>2</v>
      </c>
      <c r="B35" s="104"/>
      <c r="C35" s="78"/>
      <c r="D35" s="32" t="s">
        <v>37</v>
      </c>
      <c r="E35" s="67"/>
      <c r="F35" s="67">
        <v>1</v>
      </c>
      <c r="G35" s="67"/>
      <c r="H35" s="67"/>
      <c r="I35" s="67">
        <v>1</v>
      </c>
      <c r="J35" s="67"/>
      <c r="K35" s="67"/>
      <c r="L35" s="67">
        <v>1</v>
      </c>
      <c r="M35" s="67"/>
      <c r="N35" s="67"/>
      <c r="O35" s="67">
        <v>1</v>
      </c>
      <c r="P35" s="67"/>
      <c r="Q35" s="67"/>
      <c r="R35" s="67">
        <v>1</v>
      </c>
      <c r="S35" s="67"/>
      <c r="T35" s="48">
        <f>SUM(E35:S35)</f>
        <v>5</v>
      </c>
    </row>
    <row r="36" spans="1:20" s="2" customFormat="1" ht="91.5" customHeight="1" x14ac:dyDescent="0.2">
      <c r="A36" s="1">
        <v>3</v>
      </c>
      <c r="B36" s="104"/>
      <c r="C36" s="78"/>
      <c r="D36" s="57" t="s">
        <v>38</v>
      </c>
      <c r="E36" s="67">
        <v>1</v>
      </c>
      <c r="F36" s="67"/>
      <c r="G36" s="67"/>
      <c r="H36" s="67">
        <v>1</v>
      </c>
      <c r="I36" s="67"/>
      <c r="J36" s="67"/>
      <c r="K36" s="67">
        <v>1</v>
      </c>
      <c r="L36" s="67"/>
      <c r="M36" s="67"/>
      <c r="N36" s="67">
        <v>1</v>
      </c>
      <c r="O36" s="67"/>
      <c r="P36" s="67"/>
      <c r="Q36" s="67">
        <v>1</v>
      </c>
      <c r="R36" s="67"/>
      <c r="S36" s="67"/>
      <c r="T36" s="48">
        <f>SUM(E36:S36)</f>
        <v>5</v>
      </c>
    </row>
    <row r="37" spans="1:20" s="2" customFormat="1" ht="18" customHeight="1" x14ac:dyDescent="0.2">
      <c r="A37" s="1"/>
      <c r="B37" s="104"/>
      <c r="C37" s="78"/>
      <c r="D37" s="54" t="s">
        <v>3</v>
      </c>
      <c r="E37" s="51">
        <f t="shared" ref="E37:S37" si="4">SUM(E34:E36)</f>
        <v>1</v>
      </c>
      <c r="F37" s="51">
        <f t="shared" si="4"/>
        <v>2</v>
      </c>
      <c r="G37" s="51">
        <f t="shared" si="4"/>
        <v>0</v>
      </c>
      <c r="H37" s="51">
        <f t="shared" si="4"/>
        <v>1</v>
      </c>
      <c r="I37" s="51">
        <f t="shared" si="4"/>
        <v>2</v>
      </c>
      <c r="J37" s="51">
        <f t="shared" si="4"/>
        <v>0</v>
      </c>
      <c r="K37" s="51">
        <f t="shared" si="4"/>
        <v>1</v>
      </c>
      <c r="L37" s="51">
        <f t="shared" si="4"/>
        <v>2</v>
      </c>
      <c r="M37" s="51">
        <f t="shared" si="4"/>
        <v>0</v>
      </c>
      <c r="N37" s="51">
        <f t="shared" si="4"/>
        <v>1</v>
      </c>
      <c r="O37" s="51">
        <f t="shared" si="4"/>
        <v>2</v>
      </c>
      <c r="P37" s="51">
        <f t="shared" si="4"/>
        <v>0</v>
      </c>
      <c r="Q37" s="51">
        <f t="shared" si="4"/>
        <v>1</v>
      </c>
      <c r="R37" s="51">
        <f t="shared" si="4"/>
        <v>2</v>
      </c>
      <c r="S37" s="51">
        <f t="shared" si="4"/>
        <v>0</v>
      </c>
      <c r="T37" s="48">
        <f>SUM(E37:S37)</f>
        <v>15</v>
      </c>
    </row>
    <row r="38" spans="1:20" s="2" customFormat="1" ht="46.5" customHeight="1" x14ac:dyDescent="0.2">
      <c r="A38" s="1"/>
      <c r="B38" s="104"/>
      <c r="C38" s="78"/>
      <c r="D38" s="55" t="s">
        <v>17</v>
      </c>
      <c r="E38" s="131" t="s">
        <v>69</v>
      </c>
      <c r="F38" s="132"/>
      <c r="G38" s="133"/>
      <c r="H38" s="131" t="s">
        <v>69</v>
      </c>
      <c r="I38" s="132"/>
      <c r="J38" s="133"/>
      <c r="K38" s="131" t="s">
        <v>69</v>
      </c>
      <c r="L38" s="132"/>
      <c r="M38" s="133"/>
      <c r="N38" s="131" t="s">
        <v>69</v>
      </c>
      <c r="O38" s="132"/>
      <c r="P38" s="133"/>
      <c r="Q38" s="131" t="s">
        <v>69</v>
      </c>
      <c r="R38" s="132"/>
      <c r="S38" s="133"/>
    </row>
    <row r="39" spans="1:20" s="2" customFormat="1" ht="18" customHeight="1" x14ac:dyDescent="0.2">
      <c r="A39" s="1"/>
      <c r="B39" s="80" t="s">
        <v>6</v>
      </c>
      <c r="C39" s="81"/>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80"/>
      <c r="C40" s="81"/>
      <c r="D40" s="56" t="s">
        <v>39</v>
      </c>
      <c r="E40" s="67">
        <v>1</v>
      </c>
      <c r="F40" s="67"/>
      <c r="G40" s="67"/>
      <c r="H40" s="67">
        <v>1</v>
      </c>
      <c r="I40" s="67"/>
      <c r="J40" s="67"/>
      <c r="K40" s="67">
        <v>1</v>
      </c>
      <c r="L40" s="67"/>
      <c r="M40" s="67"/>
      <c r="N40" s="67">
        <v>1</v>
      </c>
      <c r="O40" s="67"/>
      <c r="P40" s="67"/>
      <c r="Q40" s="67">
        <v>1</v>
      </c>
      <c r="R40" s="67"/>
      <c r="S40" s="67"/>
      <c r="T40" s="48">
        <f>SUM(E40:S40)</f>
        <v>5</v>
      </c>
    </row>
    <row r="41" spans="1:20" s="2" customFormat="1" ht="39.75" customHeight="1" x14ac:dyDescent="0.2">
      <c r="A41" s="1">
        <v>2</v>
      </c>
      <c r="B41" s="80"/>
      <c r="C41" s="81"/>
      <c r="D41" s="58" t="s">
        <v>53</v>
      </c>
      <c r="E41" s="67"/>
      <c r="F41" s="67"/>
      <c r="G41" s="67">
        <v>1</v>
      </c>
      <c r="H41" s="67"/>
      <c r="I41" s="67"/>
      <c r="J41" s="67">
        <v>1</v>
      </c>
      <c r="K41" s="67"/>
      <c r="L41" s="67"/>
      <c r="M41" s="67">
        <v>1</v>
      </c>
      <c r="N41" s="67"/>
      <c r="O41" s="67"/>
      <c r="P41" s="67">
        <v>1</v>
      </c>
      <c r="Q41" s="67"/>
      <c r="R41" s="67"/>
      <c r="S41" s="67">
        <v>1</v>
      </c>
      <c r="T41" s="48">
        <f>SUM(E41:S41)</f>
        <v>5</v>
      </c>
    </row>
    <row r="42" spans="1:20" s="2" customFormat="1" ht="18" customHeight="1" x14ac:dyDescent="0.2">
      <c r="A42" s="1"/>
      <c r="B42" s="80"/>
      <c r="C42" s="81"/>
      <c r="D42" s="54" t="s">
        <v>3</v>
      </c>
      <c r="E42" s="51">
        <f t="shared" ref="E42:S42" si="5">SUM(E40:E41)</f>
        <v>1</v>
      </c>
      <c r="F42" s="51">
        <f t="shared" si="5"/>
        <v>0</v>
      </c>
      <c r="G42" s="51">
        <f t="shared" si="5"/>
        <v>1</v>
      </c>
      <c r="H42" s="51">
        <f t="shared" si="5"/>
        <v>1</v>
      </c>
      <c r="I42" s="51">
        <f t="shared" si="5"/>
        <v>0</v>
      </c>
      <c r="J42" s="51">
        <f t="shared" si="5"/>
        <v>1</v>
      </c>
      <c r="K42" s="51">
        <f t="shared" si="5"/>
        <v>1</v>
      </c>
      <c r="L42" s="51">
        <f t="shared" si="5"/>
        <v>0</v>
      </c>
      <c r="M42" s="51">
        <f t="shared" si="5"/>
        <v>1</v>
      </c>
      <c r="N42" s="51">
        <f t="shared" si="5"/>
        <v>1</v>
      </c>
      <c r="O42" s="51">
        <f t="shared" si="5"/>
        <v>0</v>
      </c>
      <c r="P42" s="51">
        <f t="shared" si="5"/>
        <v>1</v>
      </c>
      <c r="Q42" s="51">
        <f t="shared" si="5"/>
        <v>1</v>
      </c>
      <c r="R42" s="51">
        <f t="shared" si="5"/>
        <v>0</v>
      </c>
      <c r="S42" s="51">
        <f t="shared" si="5"/>
        <v>1</v>
      </c>
      <c r="T42" s="48">
        <f>SUM(E42:S42)</f>
        <v>10</v>
      </c>
    </row>
    <row r="43" spans="1:20" s="2" customFormat="1" ht="38.25" customHeight="1" x14ac:dyDescent="0.2">
      <c r="A43" s="1"/>
      <c r="B43" s="80"/>
      <c r="C43" s="81"/>
      <c r="D43" s="55" t="s">
        <v>17</v>
      </c>
      <c r="E43" s="134" t="s">
        <v>70</v>
      </c>
      <c r="F43" s="134"/>
      <c r="G43" s="134"/>
      <c r="H43" s="134" t="s">
        <v>70</v>
      </c>
      <c r="I43" s="134"/>
      <c r="J43" s="134"/>
      <c r="K43" s="134" t="s">
        <v>70</v>
      </c>
      <c r="L43" s="134"/>
      <c r="M43" s="134"/>
      <c r="N43" s="134" t="s">
        <v>70</v>
      </c>
      <c r="O43" s="134"/>
      <c r="P43" s="134"/>
      <c r="Q43" s="134" t="s">
        <v>70</v>
      </c>
      <c r="R43" s="134"/>
      <c r="S43" s="134"/>
    </row>
    <row r="44" spans="1:20" s="2" customFormat="1" ht="37.5" customHeight="1" x14ac:dyDescent="0.2">
      <c r="A44" s="1"/>
      <c r="B44" s="103" t="s">
        <v>10</v>
      </c>
      <c r="C44" s="81"/>
      <c r="D44" s="55" t="s">
        <v>10</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03"/>
      <c r="C45" s="81"/>
      <c r="D45" s="59" t="s">
        <v>54</v>
      </c>
      <c r="E45" s="67">
        <v>1</v>
      </c>
      <c r="F45" s="67"/>
      <c r="G45" s="67"/>
      <c r="H45" s="67">
        <v>1</v>
      </c>
      <c r="I45" s="67"/>
      <c r="J45" s="67"/>
      <c r="K45" s="67">
        <v>1</v>
      </c>
      <c r="L45" s="67"/>
      <c r="M45" s="67"/>
      <c r="N45" s="67">
        <v>1</v>
      </c>
      <c r="O45" s="67"/>
      <c r="P45" s="67"/>
      <c r="Q45" s="67">
        <v>1</v>
      </c>
      <c r="R45" s="67"/>
      <c r="S45" s="67"/>
      <c r="T45" s="48">
        <f>SUM(E45:S45)</f>
        <v>5</v>
      </c>
    </row>
    <row r="46" spans="1:20" s="2" customFormat="1" ht="18" customHeight="1" x14ac:dyDescent="0.2">
      <c r="A46" s="1"/>
      <c r="B46" s="103"/>
      <c r="C46" s="81"/>
      <c r="D46" s="54" t="s">
        <v>3</v>
      </c>
      <c r="E46" s="51">
        <f t="shared" ref="E46:S46" si="6">SUM(E45:E45)</f>
        <v>1</v>
      </c>
      <c r="F46" s="51">
        <f t="shared" si="6"/>
        <v>0</v>
      </c>
      <c r="G46" s="51">
        <f t="shared" si="6"/>
        <v>0</v>
      </c>
      <c r="H46" s="51">
        <f t="shared" si="6"/>
        <v>1</v>
      </c>
      <c r="I46" s="51">
        <f t="shared" si="6"/>
        <v>0</v>
      </c>
      <c r="J46" s="51">
        <f t="shared" si="6"/>
        <v>0</v>
      </c>
      <c r="K46" s="51">
        <f t="shared" si="6"/>
        <v>1</v>
      </c>
      <c r="L46" s="51">
        <f t="shared" si="6"/>
        <v>0</v>
      </c>
      <c r="M46" s="51">
        <f t="shared" si="6"/>
        <v>0</v>
      </c>
      <c r="N46" s="51">
        <f t="shared" si="6"/>
        <v>1</v>
      </c>
      <c r="O46" s="51">
        <f t="shared" si="6"/>
        <v>0</v>
      </c>
      <c r="P46" s="51">
        <f t="shared" si="6"/>
        <v>0</v>
      </c>
      <c r="Q46" s="51">
        <f t="shared" si="6"/>
        <v>1</v>
      </c>
      <c r="R46" s="51">
        <f t="shared" si="6"/>
        <v>0</v>
      </c>
      <c r="S46" s="51">
        <f t="shared" si="6"/>
        <v>0</v>
      </c>
      <c r="T46" s="48">
        <f>SUM(E46:S46)</f>
        <v>5</v>
      </c>
    </row>
    <row r="47" spans="1:20" s="2" customFormat="1" ht="37.5" customHeight="1" x14ac:dyDescent="0.2">
      <c r="A47" s="1"/>
      <c r="B47" s="103"/>
      <c r="C47" s="81"/>
      <c r="D47" s="55" t="s">
        <v>17</v>
      </c>
      <c r="E47" s="134" t="s">
        <v>71</v>
      </c>
      <c r="F47" s="134"/>
      <c r="G47" s="134"/>
      <c r="H47" s="134" t="s">
        <v>71</v>
      </c>
      <c r="I47" s="134"/>
      <c r="J47" s="134"/>
      <c r="K47" s="134" t="s">
        <v>71</v>
      </c>
      <c r="L47" s="134"/>
      <c r="M47" s="134"/>
      <c r="N47" s="134" t="s">
        <v>71</v>
      </c>
      <c r="O47" s="134"/>
      <c r="P47" s="134"/>
      <c r="Q47" s="134" t="s">
        <v>71</v>
      </c>
      <c r="R47" s="134"/>
      <c r="S47" s="134"/>
      <c r="T47" s="48"/>
    </row>
    <row r="48" spans="1:20" s="2" customFormat="1" ht="18" customHeight="1" x14ac:dyDescent="0.2">
      <c r="A48" s="1"/>
      <c r="B48" s="77" t="s">
        <v>11</v>
      </c>
      <c r="C48" s="78"/>
      <c r="D48" s="55" t="s">
        <v>40</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77"/>
      <c r="C49" s="78"/>
      <c r="D49" s="32" t="s">
        <v>55</v>
      </c>
      <c r="E49" s="67"/>
      <c r="F49" s="67"/>
      <c r="G49" s="67">
        <v>1</v>
      </c>
      <c r="H49" s="67"/>
      <c r="I49" s="67"/>
      <c r="J49" s="67">
        <v>1</v>
      </c>
      <c r="K49" s="67"/>
      <c r="L49" s="67"/>
      <c r="M49" s="67">
        <v>1</v>
      </c>
      <c r="N49" s="67"/>
      <c r="O49" s="67"/>
      <c r="P49" s="67">
        <v>1</v>
      </c>
      <c r="Q49" s="67"/>
      <c r="R49" s="67"/>
      <c r="S49" s="67">
        <v>1</v>
      </c>
      <c r="T49" s="48">
        <f>SUM(E49:S49)</f>
        <v>5</v>
      </c>
    </row>
    <row r="50" spans="1:20" s="2" customFormat="1" ht="79.5" customHeight="1" x14ac:dyDescent="0.2">
      <c r="A50" s="1">
        <v>2</v>
      </c>
      <c r="B50" s="77"/>
      <c r="C50" s="78"/>
      <c r="D50" s="60" t="s">
        <v>56</v>
      </c>
      <c r="E50" s="67"/>
      <c r="F50" s="67"/>
      <c r="G50" s="67">
        <v>1</v>
      </c>
      <c r="H50" s="67"/>
      <c r="I50" s="67"/>
      <c r="J50" s="67">
        <v>1</v>
      </c>
      <c r="K50" s="67"/>
      <c r="L50" s="67"/>
      <c r="M50" s="67">
        <v>1</v>
      </c>
      <c r="N50" s="67"/>
      <c r="O50" s="67"/>
      <c r="P50" s="67">
        <v>1</v>
      </c>
      <c r="Q50" s="67"/>
      <c r="R50" s="67"/>
      <c r="S50" s="67">
        <v>1</v>
      </c>
      <c r="T50" s="48">
        <f>SUM(E50:S50)</f>
        <v>5</v>
      </c>
    </row>
    <row r="51" spans="1:20" s="2" customFormat="1" ht="18" customHeight="1" x14ac:dyDescent="0.2">
      <c r="A51" s="1"/>
      <c r="B51" s="77"/>
      <c r="C51" s="78"/>
      <c r="D51" s="54" t="s">
        <v>3</v>
      </c>
      <c r="E51" s="53">
        <f t="shared" ref="E51:S51" si="7">SUM(E49:E50)</f>
        <v>0</v>
      </c>
      <c r="F51" s="53">
        <f t="shared" si="7"/>
        <v>0</v>
      </c>
      <c r="G51" s="53">
        <f t="shared" si="7"/>
        <v>2</v>
      </c>
      <c r="H51" s="53">
        <f t="shared" si="7"/>
        <v>0</v>
      </c>
      <c r="I51" s="53">
        <f t="shared" si="7"/>
        <v>0</v>
      </c>
      <c r="J51" s="53">
        <f t="shared" si="7"/>
        <v>2</v>
      </c>
      <c r="K51" s="53">
        <f t="shared" si="7"/>
        <v>0</v>
      </c>
      <c r="L51" s="53">
        <f t="shared" si="7"/>
        <v>0</v>
      </c>
      <c r="M51" s="53">
        <f t="shared" si="7"/>
        <v>2</v>
      </c>
      <c r="N51" s="53">
        <f t="shared" si="7"/>
        <v>0</v>
      </c>
      <c r="O51" s="53">
        <f t="shared" si="7"/>
        <v>0</v>
      </c>
      <c r="P51" s="53">
        <f t="shared" si="7"/>
        <v>2</v>
      </c>
      <c r="Q51" s="53">
        <f t="shared" si="7"/>
        <v>0</v>
      </c>
      <c r="R51" s="53">
        <f t="shared" si="7"/>
        <v>0</v>
      </c>
      <c r="S51" s="53">
        <f t="shared" si="7"/>
        <v>2</v>
      </c>
      <c r="T51" s="48">
        <f>SUM(E51:S51)</f>
        <v>10</v>
      </c>
    </row>
    <row r="52" spans="1:20" s="2" customFormat="1" ht="58.5" customHeight="1" x14ac:dyDescent="0.2">
      <c r="A52" s="1"/>
      <c r="B52" s="77"/>
      <c r="C52" s="78"/>
      <c r="D52" s="55" t="s">
        <v>17</v>
      </c>
      <c r="E52" s="131" t="s">
        <v>72</v>
      </c>
      <c r="F52" s="132"/>
      <c r="G52" s="133"/>
      <c r="H52" s="131" t="s">
        <v>72</v>
      </c>
      <c r="I52" s="132"/>
      <c r="J52" s="133"/>
      <c r="K52" s="131" t="s">
        <v>72</v>
      </c>
      <c r="L52" s="132"/>
      <c r="M52" s="133"/>
      <c r="N52" s="131" t="s">
        <v>72</v>
      </c>
      <c r="O52" s="132"/>
      <c r="P52" s="133"/>
      <c r="Q52" s="131" t="s">
        <v>72</v>
      </c>
      <c r="R52" s="132"/>
      <c r="S52" s="133"/>
    </row>
    <row r="53" spans="1:20" x14ac:dyDescent="0.25">
      <c r="E53" s="39">
        <f>+E51+E46+E42+E37+E31+E27+E19</f>
        <v>11</v>
      </c>
      <c r="F53" s="39">
        <f t="shared" ref="F53:G53" si="8">+F51+F46+F42+F37+F31+F27+F19</f>
        <v>3</v>
      </c>
      <c r="G53" s="39">
        <f t="shared" si="8"/>
        <v>3</v>
      </c>
      <c r="H53" s="39">
        <f>+H51+H46+H42+H37+H31+H27+H19</f>
        <v>11</v>
      </c>
      <c r="I53" s="39">
        <f t="shared" ref="I53:J53" si="9">+I51+I46+I42+I37+I31+I27+I19</f>
        <v>3</v>
      </c>
      <c r="J53" s="39">
        <f t="shared" si="9"/>
        <v>3</v>
      </c>
      <c r="K53" s="39">
        <f>+K51+K46+K42+K37+K31+K27+K19</f>
        <v>11</v>
      </c>
      <c r="L53" s="39">
        <f t="shared" ref="L53:M53" si="10">+L51+L46+L42+L37+L31+L27+L19</f>
        <v>3</v>
      </c>
      <c r="M53" s="39">
        <f t="shared" si="10"/>
        <v>3</v>
      </c>
      <c r="N53" s="39">
        <f>+N51+N46+N42+N37+N31+N27+N19</f>
        <v>11</v>
      </c>
      <c r="O53" s="39">
        <f t="shared" ref="O53:P53" si="11">+O51+O46+O42+O37+O31+O27+O19</f>
        <v>3</v>
      </c>
      <c r="P53" s="39">
        <f t="shared" si="11"/>
        <v>3</v>
      </c>
      <c r="Q53" s="39">
        <f>+Q51+Q46+Q42+Q37+Q31+Q27+Q19</f>
        <v>11</v>
      </c>
      <c r="R53" s="39">
        <f t="shared" ref="R53:S53" si="12">+R51+R46+R42+R37+R31+R27+R19</f>
        <v>3</v>
      </c>
      <c r="S53" s="39">
        <f t="shared" si="12"/>
        <v>3</v>
      </c>
    </row>
    <row r="54" spans="1:20" s="61" customFormat="1" x14ac:dyDescent="0.25">
      <c r="A54" s="61">
        <f>+A50+A45+A41+A36+A30+A26+A18</f>
        <v>17</v>
      </c>
      <c r="E54" s="102">
        <f>+E53+F53+G53</f>
        <v>17</v>
      </c>
      <c r="F54" s="102"/>
      <c r="G54" s="102"/>
      <c r="H54" s="102">
        <f>+H53+I53+J53</f>
        <v>17</v>
      </c>
      <c r="I54" s="102"/>
      <c r="J54" s="102"/>
      <c r="K54" s="102">
        <f>+K53+L53+M53</f>
        <v>17</v>
      </c>
      <c r="L54" s="102"/>
      <c r="M54" s="102"/>
      <c r="N54" s="102">
        <f>+N53+O53+P53</f>
        <v>17</v>
      </c>
      <c r="O54" s="102"/>
      <c r="P54" s="102"/>
      <c r="Q54" s="102">
        <f>+Q53+R53+S53</f>
        <v>17</v>
      </c>
      <c r="R54" s="102"/>
      <c r="S54" s="102"/>
      <c r="T54" s="66"/>
    </row>
    <row r="55" spans="1:20" x14ac:dyDescent="0.25">
      <c r="D55" s="36" t="s">
        <v>0</v>
      </c>
      <c r="E55" s="39">
        <f>+E53+H53+K53+N53+Q53</f>
        <v>55</v>
      </c>
      <c r="F55" s="38">
        <f>+E55/$E$58</f>
        <v>0.6470588235294118</v>
      </c>
    </row>
    <row r="56" spans="1:20" x14ac:dyDescent="0.25">
      <c r="D56" s="36" t="s">
        <v>1</v>
      </c>
      <c r="E56" s="39">
        <f>+F53+I53+L53+O53+R53</f>
        <v>15</v>
      </c>
      <c r="F56" s="38">
        <f t="shared" ref="F56:F58" si="13">+E56/$E$58</f>
        <v>0.17647058823529413</v>
      </c>
    </row>
    <row r="57" spans="1:20" x14ac:dyDescent="0.25">
      <c r="D57" s="36" t="s">
        <v>2</v>
      </c>
      <c r="E57" s="39">
        <f>+G53+J53+M53+P53+S53</f>
        <v>15</v>
      </c>
      <c r="F57" s="38">
        <f t="shared" si="13"/>
        <v>0.17647058823529413</v>
      </c>
    </row>
    <row r="58" spans="1:20" x14ac:dyDescent="0.25">
      <c r="E58" s="39">
        <f>+E57+E56+E55</f>
        <v>85</v>
      </c>
      <c r="F58" s="38">
        <f t="shared" si="13"/>
        <v>1</v>
      </c>
    </row>
    <row r="60" spans="1:20" x14ac:dyDescent="0.25">
      <c r="D60" s="64" t="s">
        <v>41</v>
      </c>
      <c r="E60" s="63"/>
      <c r="F60" s="65">
        <f>+F55+F57</f>
        <v>0.82352941176470595</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2021-07-20T04:19:56Z</dcterms:modified>
</cp:coreProperties>
</file>