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uli\OneDrive\Documentos\Secretaria 2021\INSTITUCIONES\IPS\INFORMES MENSUALES\"/>
    </mc:Choice>
  </mc:AlternateContent>
  <bookViews>
    <workbookView xWindow="0" yWindow="0" windowWidth="20490" windowHeight="7050"/>
  </bookViews>
  <sheets>
    <sheet name="UI CENTRO" sheetId="1" r:id="rId1"/>
    <sheet name="UI CUBA" sheetId="2" r:id="rId2"/>
    <sheet name="UI KENNEDY" sheetId="3" r:id="rId3"/>
    <sheet name="CS BOSTON" sheetId="4" r:id="rId4"/>
    <sheet name="CS CASA DEL ABUELO" sheetId="5" r:id="rId5"/>
    <sheet name="CS REMANSO" sheetId="6" r:id="rId6"/>
    <sheet name="CS PERLA DEL OTUN" sheetId="7" r:id="rId7"/>
    <sheet name="CS SAN CAMILO" sheetId="8" r:id="rId8"/>
    <sheet name="CS SAN NICOLAS" sheetId="9" r:id="rId9"/>
    <sheet name="CS SANTA TERESITA" sheetId="10" r:id="rId10"/>
    <sheet name="CS VILLA CONSOTA" sheetId="11" r:id="rId11"/>
    <sheet name="CS VILLA SANTANA" sheetId="12" r:id="rId12"/>
    <sheet name="PS ALTAGRACIA" sheetId="13" r:id="rId13"/>
    <sheet name="PS ARABIA" sheetId="14" r:id="rId14"/>
    <sheet name="PS CAIMALITO" sheetId="15" r:id="rId15"/>
    <sheet name="PS CRUCERO COMBIA" sheetId="16" r:id="rId16"/>
    <sheet name="PS FONDA CENTRAL" sheetId="17" r:id="rId17"/>
    <sheet name="PS LA FLORIDA" sheetId="18" r:id="rId18"/>
    <sheet name="PS MORELIA" sheetId="19" r:id="rId19"/>
    <sheet name="PS PUERTO CALDAS" sheetId="20" r:id="rId2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0" i="20" l="1"/>
  <c r="G110" i="20"/>
  <c r="E110" i="20"/>
  <c r="D110" i="20"/>
  <c r="C110" i="20"/>
  <c r="K109" i="20"/>
  <c r="H109" i="20"/>
  <c r="E109" i="20"/>
  <c r="D109" i="20"/>
  <c r="C109" i="20"/>
  <c r="K108" i="20"/>
  <c r="E108" i="20"/>
  <c r="D108" i="20"/>
  <c r="C108" i="20"/>
  <c r="K107" i="20"/>
  <c r="J107" i="20"/>
  <c r="E107" i="20"/>
  <c r="D107" i="20"/>
  <c r="C107" i="20"/>
  <c r="K106" i="20"/>
  <c r="G106" i="20"/>
  <c r="E106" i="20"/>
  <c r="D106" i="20"/>
  <c r="C106" i="20"/>
  <c r="K105" i="20"/>
  <c r="H105" i="20"/>
  <c r="E105" i="20"/>
  <c r="D105" i="20"/>
  <c r="C105" i="20"/>
  <c r="K104" i="20"/>
  <c r="E104" i="20"/>
  <c r="D104" i="20"/>
  <c r="C104" i="20"/>
  <c r="K103" i="20"/>
  <c r="J103" i="20"/>
  <c r="E103" i="20"/>
  <c r="D103" i="20"/>
  <c r="C103" i="20"/>
  <c r="K102" i="20"/>
  <c r="G102" i="20"/>
  <c r="E102" i="20"/>
  <c r="E111" i="20" s="1"/>
  <c r="D102" i="20"/>
  <c r="D111" i="20" s="1"/>
  <c r="C102" i="20"/>
  <c r="C100" i="20"/>
  <c r="G92" i="20"/>
  <c r="J110" i="20" s="1"/>
  <c r="F92" i="20"/>
  <c r="I110" i="20" s="1"/>
  <c r="E92" i="20"/>
  <c r="H110" i="20" s="1"/>
  <c r="D92" i="20"/>
  <c r="H92" i="20" s="1"/>
  <c r="G81" i="20"/>
  <c r="J109" i="20" s="1"/>
  <c r="F81" i="20"/>
  <c r="I109" i="20" s="1"/>
  <c r="E81" i="20"/>
  <c r="D81" i="20"/>
  <c r="G109" i="20" s="1"/>
  <c r="G73" i="20"/>
  <c r="J108" i="20" s="1"/>
  <c r="F73" i="20"/>
  <c r="I108" i="20" s="1"/>
  <c r="E73" i="20"/>
  <c r="H108" i="20" s="1"/>
  <c r="D73" i="20"/>
  <c r="G108" i="20" s="1"/>
  <c r="H66" i="20"/>
  <c r="G66" i="20"/>
  <c r="F66" i="20"/>
  <c r="I107" i="20" s="1"/>
  <c r="E66" i="20"/>
  <c r="H107" i="20" s="1"/>
  <c r="D66" i="20"/>
  <c r="J63" i="20" s="1"/>
  <c r="F107" i="20" s="1"/>
  <c r="G61" i="20"/>
  <c r="J106" i="20" s="1"/>
  <c r="F61" i="20"/>
  <c r="I106" i="20" s="1"/>
  <c r="E61" i="20"/>
  <c r="H106" i="20" s="1"/>
  <c r="D61" i="20"/>
  <c r="H61" i="20" s="1"/>
  <c r="G56" i="20"/>
  <c r="J105" i="20" s="1"/>
  <c r="F56" i="20"/>
  <c r="I105" i="20" s="1"/>
  <c r="E56" i="20"/>
  <c r="D56" i="20"/>
  <c r="G105" i="20" s="1"/>
  <c r="G49" i="20"/>
  <c r="J104" i="20" s="1"/>
  <c r="F49" i="20"/>
  <c r="I104" i="20" s="1"/>
  <c r="E49" i="20"/>
  <c r="H104" i="20" s="1"/>
  <c r="D49" i="20"/>
  <c r="G104" i="20" s="1"/>
  <c r="G40" i="20"/>
  <c r="F40" i="20"/>
  <c r="I103" i="20" s="1"/>
  <c r="E40" i="20"/>
  <c r="H103" i="20" s="1"/>
  <c r="D40" i="20"/>
  <c r="I39" i="20"/>
  <c r="I38" i="20"/>
  <c r="I37" i="20"/>
  <c r="I36" i="20"/>
  <c r="I35" i="20"/>
  <c r="I34" i="20"/>
  <c r="I31" i="20"/>
  <c r="I30" i="20"/>
  <c r="I29" i="20"/>
  <c r="I28" i="20"/>
  <c r="I27" i="20"/>
  <c r="I26" i="20"/>
  <c r="G20" i="20"/>
  <c r="J102" i="20" s="1"/>
  <c r="J111" i="20" s="1"/>
  <c r="F20" i="20"/>
  <c r="I102" i="20" s="1"/>
  <c r="I111" i="20" s="1"/>
  <c r="E20" i="20"/>
  <c r="H102" i="20" s="1"/>
  <c r="H111" i="20" s="1"/>
  <c r="D20" i="20"/>
  <c r="H20" i="20" s="1"/>
  <c r="J16" i="20" l="1"/>
  <c r="F102" i="20" s="1"/>
  <c r="J42" i="20"/>
  <c r="F104" i="20" s="1"/>
  <c r="J58" i="20"/>
  <c r="F106" i="20" s="1"/>
  <c r="J83" i="20"/>
  <c r="F110" i="20" s="1"/>
  <c r="G103" i="20"/>
  <c r="G111" i="20" s="1"/>
  <c r="G107" i="20"/>
  <c r="H56" i="20"/>
  <c r="H49" i="20"/>
  <c r="H73" i="20"/>
  <c r="J68" i="20" s="1"/>
  <c r="F108" i="20" s="1"/>
  <c r="H40" i="20"/>
  <c r="J22" i="20" s="1"/>
  <c r="F103" i="20" s="1"/>
  <c r="H81" i="20"/>
  <c r="J51" i="20"/>
  <c r="F105" i="20" s="1"/>
  <c r="J75" i="20"/>
  <c r="F109" i="20" s="1"/>
  <c r="F111" i="20" l="1"/>
  <c r="K110" i="19" l="1"/>
  <c r="G110" i="19"/>
  <c r="E110" i="19"/>
  <c r="D110" i="19"/>
  <c r="C110" i="19"/>
  <c r="K109" i="19"/>
  <c r="H109" i="19"/>
  <c r="G109" i="19"/>
  <c r="E109" i="19"/>
  <c r="D109" i="19"/>
  <c r="C109" i="19"/>
  <c r="K108" i="19"/>
  <c r="E108" i="19"/>
  <c r="D108" i="19"/>
  <c r="C108" i="19"/>
  <c r="K107" i="19"/>
  <c r="I107" i="19"/>
  <c r="E107" i="19"/>
  <c r="D107" i="19"/>
  <c r="C107" i="19"/>
  <c r="K106" i="19"/>
  <c r="J106" i="19"/>
  <c r="G106" i="19"/>
  <c r="E106" i="19"/>
  <c r="D106" i="19"/>
  <c r="C106" i="19"/>
  <c r="K105" i="19"/>
  <c r="H105" i="19"/>
  <c r="G105" i="19"/>
  <c r="E105" i="19"/>
  <c r="D105" i="19"/>
  <c r="C105" i="19"/>
  <c r="K104" i="19"/>
  <c r="E104" i="19"/>
  <c r="D104" i="19"/>
  <c r="C104" i="19"/>
  <c r="K103" i="19"/>
  <c r="I103" i="19"/>
  <c r="E103" i="19"/>
  <c r="D103" i="19"/>
  <c r="C103" i="19"/>
  <c r="K102" i="19"/>
  <c r="J102" i="19"/>
  <c r="G102" i="19"/>
  <c r="E102" i="19"/>
  <c r="E111" i="19" s="1"/>
  <c r="D102" i="19"/>
  <c r="D111" i="19" s="1"/>
  <c r="C102" i="19"/>
  <c r="C100" i="19"/>
  <c r="G92" i="19"/>
  <c r="J110" i="19" s="1"/>
  <c r="F92" i="19"/>
  <c r="I110" i="19" s="1"/>
  <c r="E92" i="19"/>
  <c r="H110" i="19" s="1"/>
  <c r="D92" i="19"/>
  <c r="H92" i="19" s="1"/>
  <c r="G81" i="19"/>
  <c r="J109" i="19" s="1"/>
  <c r="F81" i="19"/>
  <c r="I109" i="19" s="1"/>
  <c r="E81" i="19"/>
  <c r="D81" i="19"/>
  <c r="H81" i="19" s="1"/>
  <c r="J75" i="19" s="1"/>
  <c r="F109" i="19" s="1"/>
  <c r="G73" i="19"/>
  <c r="J108" i="19" s="1"/>
  <c r="F73" i="19"/>
  <c r="E73" i="19"/>
  <c r="H108" i="19" s="1"/>
  <c r="D73" i="19"/>
  <c r="G108" i="19" s="1"/>
  <c r="G66" i="19"/>
  <c r="J107" i="19" s="1"/>
  <c r="F66" i="19"/>
  <c r="E66" i="19"/>
  <c r="H107" i="19" s="1"/>
  <c r="D66" i="19"/>
  <c r="G107" i="19" s="1"/>
  <c r="G61" i="19"/>
  <c r="F61" i="19"/>
  <c r="I106" i="19" s="1"/>
  <c r="E61" i="19"/>
  <c r="H106" i="19" s="1"/>
  <c r="D61" i="19"/>
  <c r="H61" i="19" s="1"/>
  <c r="G56" i="19"/>
  <c r="J105" i="19" s="1"/>
  <c r="F56" i="19"/>
  <c r="I105" i="19" s="1"/>
  <c r="E56" i="19"/>
  <c r="D56" i="19"/>
  <c r="H56" i="19" s="1"/>
  <c r="J51" i="19" s="1"/>
  <c r="F105" i="19" s="1"/>
  <c r="G49" i="19"/>
  <c r="J104" i="19" s="1"/>
  <c r="F49" i="19"/>
  <c r="I104" i="19" s="1"/>
  <c r="E49" i="19"/>
  <c r="H104" i="19" s="1"/>
  <c r="D49" i="19"/>
  <c r="G104" i="19" s="1"/>
  <c r="G40" i="19"/>
  <c r="J103" i="19" s="1"/>
  <c r="F40" i="19"/>
  <c r="E40" i="19"/>
  <c r="H103" i="19" s="1"/>
  <c r="D40" i="19"/>
  <c r="G103" i="19" s="1"/>
  <c r="I39" i="19"/>
  <c r="I38" i="19"/>
  <c r="I37" i="19"/>
  <c r="I36" i="19"/>
  <c r="I35" i="19"/>
  <c r="I34" i="19"/>
  <c r="I31" i="19"/>
  <c r="I30" i="19"/>
  <c r="I29" i="19"/>
  <c r="I28" i="19"/>
  <c r="I27" i="19"/>
  <c r="I26" i="19"/>
  <c r="G20" i="19"/>
  <c r="F20" i="19"/>
  <c r="I102" i="19" s="1"/>
  <c r="E20" i="19"/>
  <c r="H102" i="19" s="1"/>
  <c r="H111" i="19" s="1"/>
  <c r="D20" i="19"/>
  <c r="H20" i="19" s="1"/>
  <c r="G111" i="19" l="1"/>
  <c r="J111" i="19"/>
  <c r="H40" i="19"/>
  <c r="J22" i="19" s="1"/>
  <c r="F103" i="19" s="1"/>
  <c r="H66" i="19"/>
  <c r="J63" i="19" s="1"/>
  <c r="F107" i="19" s="1"/>
  <c r="I108" i="19"/>
  <c r="I111" i="19" s="1"/>
  <c r="J16" i="19"/>
  <c r="F102" i="19" s="1"/>
  <c r="J58" i="19"/>
  <c r="F106" i="19" s="1"/>
  <c r="J83" i="19"/>
  <c r="F110" i="19" s="1"/>
  <c r="H49" i="19"/>
  <c r="J42" i="19" s="1"/>
  <c r="F104" i="19" s="1"/>
  <c r="H73" i="19"/>
  <c r="J68" i="19" s="1"/>
  <c r="F108" i="19" s="1"/>
  <c r="F111" i="19" l="1"/>
  <c r="K110" i="18" l="1"/>
  <c r="G110" i="18"/>
  <c r="E110" i="18"/>
  <c r="D110" i="18"/>
  <c r="C110" i="18"/>
  <c r="K109" i="18"/>
  <c r="H109" i="18"/>
  <c r="E109" i="18"/>
  <c r="D109" i="18"/>
  <c r="C109" i="18"/>
  <c r="K108" i="18"/>
  <c r="E108" i="18"/>
  <c r="D108" i="18"/>
  <c r="C108" i="18"/>
  <c r="K107" i="18"/>
  <c r="J107" i="18"/>
  <c r="E107" i="18"/>
  <c r="D107" i="18"/>
  <c r="C107" i="18"/>
  <c r="K106" i="18"/>
  <c r="G106" i="18"/>
  <c r="E106" i="18"/>
  <c r="D106" i="18"/>
  <c r="C106" i="18"/>
  <c r="K105" i="18"/>
  <c r="H105" i="18"/>
  <c r="E105" i="18"/>
  <c r="D105" i="18"/>
  <c r="C105" i="18"/>
  <c r="K104" i="18"/>
  <c r="E104" i="18"/>
  <c r="D104" i="18"/>
  <c r="C104" i="18"/>
  <c r="K103" i="18"/>
  <c r="J103" i="18"/>
  <c r="E103" i="18"/>
  <c r="D103" i="18"/>
  <c r="C103" i="18"/>
  <c r="K102" i="18"/>
  <c r="G102" i="18"/>
  <c r="E102" i="18"/>
  <c r="E111" i="18" s="1"/>
  <c r="D102" i="18"/>
  <c r="D111" i="18" s="1"/>
  <c r="C102" i="18"/>
  <c r="C100" i="18"/>
  <c r="G92" i="18"/>
  <c r="J110" i="18" s="1"/>
  <c r="F92" i="18"/>
  <c r="I110" i="18" s="1"/>
  <c r="E92" i="18"/>
  <c r="H110" i="18" s="1"/>
  <c r="D92" i="18"/>
  <c r="H92" i="18" s="1"/>
  <c r="G81" i="18"/>
  <c r="J109" i="18" s="1"/>
  <c r="F81" i="18"/>
  <c r="I109" i="18" s="1"/>
  <c r="E81" i="18"/>
  <c r="D81" i="18"/>
  <c r="G109" i="18" s="1"/>
  <c r="G73" i="18"/>
  <c r="J108" i="18" s="1"/>
  <c r="F73" i="18"/>
  <c r="I108" i="18" s="1"/>
  <c r="E73" i="18"/>
  <c r="H108" i="18" s="1"/>
  <c r="D73" i="18"/>
  <c r="G108" i="18" s="1"/>
  <c r="G66" i="18"/>
  <c r="F66" i="18"/>
  <c r="I107" i="18" s="1"/>
  <c r="E66" i="18"/>
  <c r="H107" i="18" s="1"/>
  <c r="D66" i="18"/>
  <c r="G61" i="18"/>
  <c r="J106" i="18" s="1"/>
  <c r="F61" i="18"/>
  <c r="I106" i="18" s="1"/>
  <c r="E61" i="18"/>
  <c r="H106" i="18" s="1"/>
  <c r="D61" i="18"/>
  <c r="H61" i="18" s="1"/>
  <c r="G56" i="18"/>
  <c r="J105" i="18" s="1"/>
  <c r="F56" i="18"/>
  <c r="I105" i="18" s="1"/>
  <c r="E56" i="18"/>
  <c r="D56" i="18"/>
  <c r="G105" i="18" s="1"/>
  <c r="G49" i="18"/>
  <c r="J104" i="18" s="1"/>
  <c r="F49" i="18"/>
  <c r="E49" i="18"/>
  <c r="H104" i="18" s="1"/>
  <c r="D49" i="18"/>
  <c r="G104" i="18" s="1"/>
  <c r="G40" i="18"/>
  <c r="F40" i="18"/>
  <c r="I103" i="18" s="1"/>
  <c r="E40" i="18"/>
  <c r="H103" i="18" s="1"/>
  <c r="D40" i="18"/>
  <c r="I39" i="18"/>
  <c r="I38" i="18"/>
  <c r="I37" i="18"/>
  <c r="I36" i="18"/>
  <c r="I35" i="18"/>
  <c r="I34" i="18"/>
  <c r="I31" i="18"/>
  <c r="I30" i="18"/>
  <c r="I29" i="18"/>
  <c r="I28" i="18"/>
  <c r="I27" i="18"/>
  <c r="I26" i="18"/>
  <c r="G20" i="18"/>
  <c r="J102" i="18" s="1"/>
  <c r="J111" i="18" s="1"/>
  <c r="F20" i="18"/>
  <c r="I102" i="18" s="1"/>
  <c r="E20" i="18"/>
  <c r="H102" i="18" s="1"/>
  <c r="H111" i="18" s="1"/>
  <c r="D20" i="18"/>
  <c r="H20" i="18" s="1"/>
  <c r="I111" i="18" l="1"/>
  <c r="J42" i="18"/>
  <c r="F104" i="18" s="1"/>
  <c r="I104" i="18"/>
  <c r="J16" i="18"/>
  <c r="F102" i="18" s="1"/>
  <c r="J58" i="18"/>
  <c r="F106" i="18" s="1"/>
  <c r="J68" i="18"/>
  <c r="F108" i="18" s="1"/>
  <c r="J83" i="18"/>
  <c r="F110" i="18" s="1"/>
  <c r="G103" i="18"/>
  <c r="G111" i="18" s="1"/>
  <c r="G107" i="18"/>
  <c r="H40" i="18"/>
  <c r="J22" i="18" s="1"/>
  <c r="F103" i="18" s="1"/>
  <c r="H56" i="18"/>
  <c r="H49" i="18"/>
  <c r="H73" i="18"/>
  <c r="H66" i="18"/>
  <c r="J63" i="18" s="1"/>
  <c r="F107" i="18" s="1"/>
  <c r="H81" i="18"/>
  <c r="J51" i="18"/>
  <c r="F105" i="18" s="1"/>
  <c r="J75" i="18"/>
  <c r="F109" i="18" s="1"/>
  <c r="F111" i="18" l="1"/>
  <c r="K110" i="17" l="1"/>
  <c r="H110" i="17"/>
  <c r="G110" i="17"/>
  <c r="E110" i="17"/>
  <c r="D110" i="17"/>
  <c r="C110" i="17"/>
  <c r="K109" i="17"/>
  <c r="I109" i="17"/>
  <c r="H109" i="17"/>
  <c r="E109" i="17"/>
  <c r="D109" i="17"/>
  <c r="C109" i="17"/>
  <c r="K108" i="17"/>
  <c r="E108" i="17"/>
  <c r="D108" i="17"/>
  <c r="C108" i="17"/>
  <c r="K107" i="17"/>
  <c r="J107" i="17"/>
  <c r="E107" i="17"/>
  <c r="D107" i="17"/>
  <c r="C107" i="17"/>
  <c r="K106" i="17"/>
  <c r="H106" i="17"/>
  <c r="G106" i="17"/>
  <c r="E106" i="17"/>
  <c r="D106" i="17"/>
  <c r="C106" i="17"/>
  <c r="K105" i="17"/>
  <c r="I105" i="17"/>
  <c r="H105" i="17"/>
  <c r="E105" i="17"/>
  <c r="D105" i="17"/>
  <c r="C105" i="17"/>
  <c r="K104" i="17"/>
  <c r="E104" i="17"/>
  <c r="D104" i="17"/>
  <c r="C104" i="17"/>
  <c r="K103" i="17"/>
  <c r="J103" i="17"/>
  <c r="E103" i="17"/>
  <c r="D103" i="17"/>
  <c r="C103" i="17"/>
  <c r="K102" i="17"/>
  <c r="H102" i="17"/>
  <c r="G102" i="17"/>
  <c r="E102" i="17"/>
  <c r="E111" i="17" s="1"/>
  <c r="D102" i="17"/>
  <c r="D111" i="17" s="1"/>
  <c r="C102" i="17"/>
  <c r="C100" i="17"/>
  <c r="G92" i="17"/>
  <c r="J110" i="17" s="1"/>
  <c r="F92" i="17"/>
  <c r="J83" i="17" s="1"/>
  <c r="F110" i="17" s="1"/>
  <c r="E92" i="17"/>
  <c r="D92" i="17"/>
  <c r="H92" i="17" s="1"/>
  <c r="G81" i="17"/>
  <c r="J109" i="17" s="1"/>
  <c r="F81" i="17"/>
  <c r="E81" i="17"/>
  <c r="D81" i="17"/>
  <c r="G109" i="17" s="1"/>
  <c r="G73" i="17"/>
  <c r="J108" i="17" s="1"/>
  <c r="F73" i="17"/>
  <c r="E73" i="17"/>
  <c r="H108" i="17" s="1"/>
  <c r="D73" i="17"/>
  <c r="G108" i="17" s="1"/>
  <c r="G66" i="17"/>
  <c r="F66" i="17"/>
  <c r="I107" i="17" s="1"/>
  <c r="E66" i="17"/>
  <c r="H107" i="17" s="1"/>
  <c r="D66" i="17"/>
  <c r="G61" i="17"/>
  <c r="J106" i="17" s="1"/>
  <c r="F61" i="17"/>
  <c r="I106" i="17" s="1"/>
  <c r="E61" i="17"/>
  <c r="D61" i="17"/>
  <c r="H61" i="17" s="1"/>
  <c r="G56" i="17"/>
  <c r="J105" i="17" s="1"/>
  <c r="F56" i="17"/>
  <c r="E56" i="17"/>
  <c r="D56" i="17"/>
  <c r="G105" i="17" s="1"/>
  <c r="G49" i="17"/>
  <c r="J104" i="17" s="1"/>
  <c r="F49" i="17"/>
  <c r="E49" i="17"/>
  <c r="H104" i="17" s="1"/>
  <c r="D49" i="17"/>
  <c r="G104" i="17" s="1"/>
  <c r="G40" i="17"/>
  <c r="F40" i="17"/>
  <c r="I103" i="17" s="1"/>
  <c r="E40" i="17"/>
  <c r="H103" i="17" s="1"/>
  <c r="D40" i="17"/>
  <c r="I39" i="17"/>
  <c r="I38" i="17"/>
  <c r="I37" i="17"/>
  <c r="I36" i="17"/>
  <c r="I35" i="17"/>
  <c r="I34" i="17"/>
  <c r="I31" i="17"/>
  <c r="I30" i="17"/>
  <c r="I29" i="17"/>
  <c r="I28" i="17"/>
  <c r="I27" i="17"/>
  <c r="I26" i="17"/>
  <c r="G20" i="17"/>
  <c r="J102" i="17" s="1"/>
  <c r="J111" i="17" s="1"/>
  <c r="F20" i="17"/>
  <c r="J16" i="17" s="1"/>
  <c r="F102" i="17" s="1"/>
  <c r="E20" i="17"/>
  <c r="D20" i="17"/>
  <c r="H20" i="17" s="1"/>
  <c r="H111" i="17" l="1"/>
  <c r="J68" i="17"/>
  <c r="F108" i="17" s="1"/>
  <c r="I104" i="17"/>
  <c r="I108" i="17"/>
  <c r="J58" i="17"/>
  <c r="F106" i="17" s="1"/>
  <c r="G103" i="17"/>
  <c r="G111" i="17" s="1"/>
  <c r="H49" i="17"/>
  <c r="J42" i="17" s="1"/>
  <c r="F104" i="17" s="1"/>
  <c r="H73" i="17"/>
  <c r="I102" i="17"/>
  <c r="I110" i="17"/>
  <c r="H40" i="17"/>
  <c r="J22" i="17" s="1"/>
  <c r="F103" i="17" s="1"/>
  <c r="H56" i="17"/>
  <c r="H66" i="17"/>
  <c r="J63" i="17" s="1"/>
  <c r="F107" i="17" s="1"/>
  <c r="H81" i="17"/>
  <c r="J75" i="17" s="1"/>
  <c r="F109" i="17" s="1"/>
  <c r="G107" i="17"/>
  <c r="J51" i="17"/>
  <c r="F105" i="17" s="1"/>
  <c r="F111" i="17" l="1"/>
  <c r="I111" i="17"/>
  <c r="K110" i="16" l="1"/>
  <c r="G110" i="16"/>
  <c r="E110" i="16"/>
  <c r="D110" i="16"/>
  <c r="C110" i="16"/>
  <c r="K109" i="16"/>
  <c r="H109" i="16"/>
  <c r="E109" i="16"/>
  <c r="D109" i="16"/>
  <c r="C109" i="16"/>
  <c r="K108" i="16"/>
  <c r="E108" i="16"/>
  <c r="D108" i="16"/>
  <c r="C108" i="16"/>
  <c r="K107" i="16"/>
  <c r="J107" i="16"/>
  <c r="E107" i="16"/>
  <c r="D107" i="16"/>
  <c r="C107" i="16"/>
  <c r="K106" i="16"/>
  <c r="G106" i="16"/>
  <c r="E106" i="16"/>
  <c r="D106" i="16"/>
  <c r="C106" i="16"/>
  <c r="K105" i="16"/>
  <c r="H105" i="16"/>
  <c r="E105" i="16"/>
  <c r="D105" i="16"/>
  <c r="C105" i="16"/>
  <c r="K104" i="16"/>
  <c r="E104" i="16"/>
  <c r="D104" i="16"/>
  <c r="C104" i="16"/>
  <c r="K103" i="16"/>
  <c r="J103" i="16"/>
  <c r="E103" i="16"/>
  <c r="D103" i="16"/>
  <c r="C103" i="16"/>
  <c r="K102" i="16"/>
  <c r="G102" i="16"/>
  <c r="E102" i="16"/>
  <c r="E111" i="16" s="1"/>
  <c r="D102" i="16"/>
  <c r="D111" i="16" s="1"/>
  <c r="C102" i="16"/>
  <c r="C100" i="16"/>
  <c r="G92" i="16"/>
  <c r="J110" i="16" s="1"/>
  <c r="F92" i="16"/>
  <c r="I110" i="16" s="1"/>
  <c r="E92" i="16"/>
  <c r="H110" i="16" s="1"/>
  <c r="D92" i="16"/>
  <c r="H92" i="16" s="1"/>
  <c r="G81" i="16"/>
  <c r="J109" i="16" s="1"/>
  <c r="F81" i="16"/>
  <c r="I109" i="16" s="1"/>
  <c r="E81" i="16"/>
  <c r="D81" i="16"/>
  <c r="G109" i="16" s="1"/>
  <c r="G73" i="16"/>
  <c r="J108" i="16" s="1"/>
  <c r="F73" i="16"/>
  <c r="I108" i="16" s="1"/>
  <c r="E73" i="16"/>
  <c r="H108" i="16" s="1"/>
  <c r="D73" i="16"/>
  <c r="G108" i="16" s="1"/>
  <c r="G66" i="16"/>
  <c r="F66" i="16"/>
  <c r="I107" i="16" s="1"/>
  <c r="E66" i="16"/>
  <c r="H107" i="16" s="1"/>
  <c r="D66" i="16"/>
  <c r="G61" i="16"/>
  <c r="J106" i="16" s="1"/>
  <c r="F61" i="16"/>
  <c r="I106" i="16" s="1"/>
  <c r="E61" i="16"/>
  <c r="H106" i="16" s="1"/>
  <c r="D61" i="16"/>
  <c r="H61" i="16" s="1"/>
  <c r="G56" i="16"/>
  <c r="J105" i="16" s="1"/>
  <c r="F56" i="16"/>
  <c r="I105" i="16" s="1"/>
  <c r="E56" i="16"/>
  <c r="D56" i="16"/>
  <c r="G105" i="16" s="1"/>
  <c r="G49" i="16"/>
  <c r="J104" i="16" s="1"/>
  <c r="F49" i="16"/>
  <c r="I104" i="16" s="1"/>
  <c r="E49" i="16"/>
  <c r="H104" i="16" s="1"/>
  <c r="D49" i="16"/>
  <c r="G104" i="16" s="1"/>
  <c r="G40" i="16"/>
  <c r="F40" i="16"/>
  <c r="I103" i="16" s="1"/>
  <c r="E40" i="16"/>
  <c r="H103" i="16" s="1"/>
  <c r="D40" i="16"/>
  <c r="I39" i="16"/>
  <c r="I38" i="16"/>
  <c r="I37" i="16"/>
  <c r="I36" i="16"/>
  <c r="I35" i="16"/>
  <c r="I34" i="16"/>
  <c r="I31" i="16"/>
  <c r="I30" i="16"/>
  <c r="I29" i="16"/>
  <c r="I28" i="16"/>
  <c r="I27" i="16"/>
  <c r="I26" i="16"/>
  <c r="G20" i="16"/>
  <c r="J102" i="16" s="1"/>
  <c r="J111" i="16" s="1"/>
  <c r="F20" i="16"/>
  <c r="I102" i="16" s="1"/>
  <c r="I111" i="16" s="1"/>
  <c r="E20" i="16"/>
  <c r="H102" i="16" s="1"/>
  <c r="H111" i="16" s="1"/>
  <c r="D20" i="16"/>
  <c r="H20" i="16" s="1"/>
  <c r="G111" i="16" l="1"/>
  <c r="J16" i="16"/>
  <c r="F102" i="16" s="1"/>
  <c r="J58" i="16"/>
  <c r="F106" i="16" s="1"/>
  <c r="J83" i="16"/>
  <c r="F110" i="16" s="1"/>
  <c r="G103" i="16"/>
  <c r="G107" i="16"/>
  <c r="H40" i="16"/>
  <c r="J22" i="16" s="1"/>
  <c r="F103" i="16" s="1"/>
  <c r="H66" i="16"/>
  <c r="J63" i="16" s="1"/>
  <c r="F107" i="16" s="1"/>
  <c r="H81" i="16"/>
  <c r="H49" i="16"/>
  <c r="J42" i="16" s="1"/>
  <c r="F104" i="16" s="1"/>
  <c r="H73" i="16"/>
  <c r="J68" i="16" s="1"/>
  <c r="F108" i="16" s="1"/>
  <c r="H56" i="16"/>
  <c r="J51" i="16" s="1"/>
  <c r="F105" i="16" s="1"/>
  <c r="J75" i="16"/>
  <c r="F109" i="16" s="1"/>
  <c r="F111" i="16" l="1"/>
  <c r="K110" i="15" l="1"/>
  <c r="H110" i="15"/>
  <c r="G110" i="15"/>
  <c r="E110" i="15"/>
  <c r="D110" i="15"/>
  <c r="C110" i="15"/>
  <c r="K109" i="15"/>
  <c r="I109" i="15"/>
  <c r="H109" i="15"/>
  <c r="E109" i="15"/>
  <c r="D109" i="15"/>
  <c r="C109" i="15"/>
  <c r="K108" i="15"/>
  <c r="E108" i="15"/>
  <c r="D108" i="15"/>
  <c r="C108" i="15"/>
  <c r="K107" i="15"/>
  <c r="J107" i="15"/>
  <c r="E107" i="15"/>
  <c r="D107" i="15"/>
  <c r="C107" i="15"/>
  <c r="K106" i="15"/>
  <c r="H106" i="15"/>
  <c r="G106" i="15"/>
  <c r="E106" i="15"/>
  <c r="D106" i="15"/>
  <c r="C106" i="15"/>
  <c r="K105" i="15"/>
  <c r="I105" i="15"/>
  <c r="H105" i="15"/>
  <c r="E105" i="15"/>
  <c r="D105" i="15"/>
  <c r="C105" i="15"/>
  <c r="K104" i="15"/>
  <c r="E104" i="15"/>
  <c r="D104" i="15"/>
  <c r="C104" i="15"/>
  <c r="K103" i="15"/>
  <c r="J103" i="15"/>
  <c r="E103" i="15"/>
  <c r="D103" i="15"/>
  <c r="C103" i="15"/>
  <c r="K102" i="15"/>
  <c r="H102" i="15"/>
  <c r="G102" i="15"/>
  <c r="E102" i="15"/>
  <c r="E111" i="15" s="1"/>
  <c r="D102" i="15"/>
  <c r="D111" i="15" s="1"/>
  <c r="C102" i="15"/>
  <c r="C100" i="15"/>
  <c r="G92" i="15"/>
  <c r="J110" i="15" s="1"/>
  <c r="F92" i="15"/>
  <c r="I110" i="15" s="1"/>
  <c r="E92" i="15"/>
  <c r="D92" i="15"/>
  <c r="H92" i="15" s="1"/>
  <c r="G81" i="15"/>
  <c r="J109" i="15" s="1"/>
  <c r="F81" i="15"/>
  <c r="E81" i="15"/>
  <c r="D81" i="15"/>
  <c r="G109" i="15" s="1"/>
  <c r="G73" i="15"/>
  <c r="J108" i="15" s="1"/>
  <c r="F73" i="15"/>
  <c r="E73" i="15"/>
  <c r="H108" i="15" s="1"/>
  <c r="D73" i="15"/>
  <c r="G108" i="15" s="1"/>
  <c r="G66" i="15"/>
  <c r="F66" i="15"/>
  <c r="I107" i="15" s="1"/>
  <c r="E66" i="15"/>
  <c r="H107" i="15" s="1"/>
  <c r="D66" i="15"/>
  <c r="G61" i="15"/>
  <c r="J106" i="15" s="1"/>
  <c r="F61" i="15"/>
  <c r="J58" i="15" s="1"/>
  <c r="F106" i="15" s="1"/>
  <c r="E61" i="15"/>
  <c r="D61" i="15"/>
  <c r="H61" i="15" s="1"/>
  <c r="G56" i="15"/>
  <c r="J105" i="15" s="1"/>
  <c r="F56" i="15"/>
  <c r="E56" i="15"/>
  <c r="D56" i="15"/>
  <c r="G105" i="15" s="1"/>
  <c r="G49" i="15"/>
  <c r="J104" i="15" s="1"/>
  <c r="F49" i="15"/>
  <c r="I104" i="15" s="1"/>
  <c r="E49" i="15"/>
  <c r="H104" i="15" s="1"/>
  <c r="D49" i="15"/>
  <c r="G104" i="15" s="1"/>
  <c r="G40" i="15"/>
  <c r="F40" i="15"/>
  <c r="I103" i="15" s="1"/>
  <c r="E40" i="15"/>
  <c r="H103" i="15" s="1"/>
  <c r="D40" i="15"/>
  <c r="I39" i="15"/>
  <c r="I38" i="15"/>
  <c r="I37" i="15"/>
  <c r="I36" i="15"/>
  <c r="I35" i="15"/>
  <c r="I34" i="15"/>
  <c r="I31" i="15"/>
  <c r="I30" i="15"/>
  <c r="I29" i="15"/>
  <c r="I28" i="15"/>
  <c r="I27" i="15"/>
  <c r="I26" i="15"/>
  <c r="G20" i="15"/>
  <c r="J102" i="15" s="1"/>
  <c r="J111" i="15" s="1"/>
  <c r="F20" i="15"/>
  <c r="J16" i="15" s="1"/>
  <c r="F102" i="15" s="1"/>
  <c r="E20" i="15"/>
  <c r="D20" i="15"/>
  <c r="H20" i="15" s="1"/>
  <c r="H111" i="15" l="1"/>
  <c r="J22" i="15"/>
  <c r="F103" i="15" s="1"/>
  <c r="H56" i="15"/>
  <c r="H81" i="15"/>
  <c r="J75" i="15" s="1"/>
  <c r="F109" i="15" s="1"/>
  <c r="I108" i="15"/>
  <c r="J83" i="15"/>
  <c r="F110" i="15" s="1"/>
  <c r="G103" i="15"/>
  <c r="G111" i="15" s="1"/>
  <c r="G107" i="15"/>
  <c r="H49" i="15"/>
  <c r="J42" i="15" s="1"/>
  <c r="F104" i="15" s="1"/>
  <c r="H73" i="15"/>
  <c r="J68" i="15" s="1"/>
  <c r="F108" i="15" s="1"/>
  <c r="I102" i="15"/>
  <c r="I111" i="15" s="1"/>
  <c r="I106" i="15"/>
  <c r="H40" i="15"/>
  <c r="H66" i="15"/>
  <c r="J63" i="15" s="1"/>
  <c r="F107" i="15" s="1"/>
  <c r="J51" i="15"/>
  <c r="F105" i="15" s="1"/>
  <c r="F111" i="15" l="1"/>
  <c r="K110" i="14" l="1"/>
  <c r="G110" i="14"/>
  <c r="E110" i="14"/>
  <c r="D110" i="14"/>
  <c r="C110" i="14"/>
  <c r="K109" i="14"/>
  <c r="H109" i="14"/>
  <c r="E109" i="14"/>
  <c r="D109" i="14"/>
  <c r="C109" i="14"/>
  <c r="K108" i="14"/>
  <c r="E108" i="14"/>
  <c r="D108" i="14"/>
  <c r="C108" i="14"/>
  <c r="K107" i="14"/>
  <c r="J107" i="14"/>
  <c r="E107" i="14"/>
  <c r="D107" i="14"/>
  <c r="C107" i="14"/>
  <c r="K106" i="14"/>
  <c r="G106" i="14"/>
  <c r="E106" i="14"/>
  <c r="D106" i="14"/>
  <c r="C106" i="14"/>
  <c r="K105" i="14"/>
  <c r="H105" i="14"/>
  <c r="E105" i="14"/>
  <c r="D105" i="14"/>
  <c r="C105" i="14"/>
  <c r="K104" i="14"/>
  <c r="E104" i="14"/>
  <c r="D104" i="14"/>
  <c r="C104" i="14"/>
  <c r="K103" i="14"/>
  <c r="J103" i="14"/>
  <c r="E103" i="14"/>
  <c r="D103" i="14"/>
  <c r="C103" i="14"/>
  <c r="K102" i="14"/>
  <c r="G102" i="14"/>
  <c r="E102" i="14"/>
  <c r="E111" i="14" s="1"/>
  <c r="D102" i="14"/>
  <c r="D111" i="14" s="1"/>
  <c r="C102" i="14"/>
  <c r="C100" i="14"/>
  <c r="G92" i="14"/>
  <c r="J110" i="14" s="1"/>
  <c r="F92" i="14"/>
  <c r="I110" i="14" s="1"/>
  <c r="E92" i="14"/>
  <c r="H110" i="14" s="1"/>
  <c r="D92" i="14"/>
  <c r="H92" i="14" s="1"/>
  <c r="G81" i="14"/>
  <c r="J109" i="14" s="1"/>
  <c r="F81" i="14"/>
  <c r="I109" i="14" s="1"/>
  <c r="E81" i="14"/>
  <c r="D81" i="14"/>
  <c r="G109" i="14" s="1"/>
  <c r="G73" i="14"/>
  <c r="J108" i="14" s="1"/>
  <c r="F73" i="14"/>
  <c r="E73" i="14"/>
  <c r="H108" i="14" s="1"/>
  <c r="D73" i="14"/>
  <c r="G108" i="14" s="1"/>
  <c r="G66" i="14"/>
  <c r="F66" i="14"/>
  <c r="I107" i="14" s="1"/>
  <c r="E66" i="14"/>
  <c r="H107" i="14" s="1"/>
  <c r="D66" i="14"/>
  <c r="G61" i="14"/>
  <c r="J106" i="14" s="1"/>
  <c r="F61" i="14"/>
  <c r="I106" i="14" s="1"/>
  <c r="E61" i="14"/>
  <c r="H106" i="14" s="1"/>
  <c r="D61" i="14"/>
  <c r="H61" i="14" s="1"/>
  <c r="G56" i="14"/>
  <c r="J105" i="14" s="1"/>
  <c r="F56" i="14"/>
  <c r="I105" i="14" s="1"/>
  <c r="E56" i="14"/>
  <c r="D56" i="14"/>
  <c r="G105" i="14" s="1"/>
  <c r="G49" i="14"/>
  <c r="J104" i="14" s="1"/>
  <c r="F49" i="14"/>
  <c r="I104" i="14" s="1"/>
  <c r="E49" i="14"/>
  <c r="H104" i="14" s="1"/>
  <c r="D49" i="14"/>
  <c r="G104" i="14" s="1"/>
  <c r="G40" i="14"/>
  <c r="F40" i="14"/>
  <c r="I103" i="14" s="1"/>
  <c r="E40" i="14"/>
  <c r="H103" i="14" s="1"/>
  <c r="D40" i="14"/>
  <c r="I39" i="14"/>
  <c r="I38" i="14"/>
  <c r="I37" i="14"/>
  <c r="I36" i="14"/>
  <c r="I35" i="14"/>
  <c r="I34" i="14"/>
  <c r="I31" i="14"/>
  <c r="I30" i="14"/>
  <c r="I29" i="14"/>
  <c r="I28" i="14"/>
  <c r="I27" i="14"/>
  <c r="I26" i="14"/>
  <c r="G20" i="14"/>
  <c r="J102" i="14" s="1"/>
  <c r="J111" i="14" s="1"/>
  <c r="F20" i="14"/>
  <c r="I102" i="14" s="1"/>
  <c r="E20" i="14"/>
  <c r="H102" i="14" s="1"/>
  <c r="H111" i="14" s="1"/>
  <c r="D20" i="14"/>
  <c r="H20" i="14" s="1"/>
  <c r="J63" i="14" l="1"/>
  <c r="F107" i="14" s="1"/>
  <c r="H40" i="14"/>
  <c r="J22" i="14" s="1"/>
  <c r="F103" i="14" s="1"/>
  <c r="H56" i="14"/>
  <c r="I108" i="14"/>
  <c r="I111" i="14" s="1"/>
  <c r="J16" i="14"/>
  <c r="F102" i="14" s="1"/>
  <c r="J42" i="14"/>
  <c r="F104" i="14" s="1"/>
  <c r="J58" i="14"/>
  <c r="F106" i="14" s="1"/>
  <c r="J83" i="14"/>
  <c r="F110" i="14" s="1"/>
  <c r="G103" i="14"/>
  <c r="G111" i="14" s="1"/>
  <c r="G107" i="14"/>
  <c r="H66" i="14"/>
  <c r="H81" i="14"/>
  <c r="J75" i="14" s="1"/>
  <c r="F109" i="14" s="1"/>
  <c r="H49" i="14"/>
  <c r="H73" i="14"/>
  <c r="J68" i="14" s="1"/>
  <c r="F108" i="14" s="1"/>
  <c r="J51" i="14"/>
  <c r="F105" i="14" s="1"/>
  <c r="F111" i="14" l="1"/>
  <c r="K110" i="13" l="1"/>
  <c r="G110" i="13"/>
  <c r="E110" i="13"/>
  <c r="D110" i="13"/>
  <c r="C110" i="13"/>
  <c r="K109" i="13"/>
  <c r="H109" i="13"/>
  <c r="E109" i="13"/>
  <c r="D109" i="13"/>
  <c r="C109" i="13"/>
  <c r="K108" i="13"/>
  <c r="E108" i="13"/>
  <c r="D108" i="13"/>
  <c r="C108" i="13"/>
  <c r="K107" i="13"/>
  <c r="J107" i="13"/>
  <c r="E107" i="13"/>
  <c r="D107" i="13"/>
  <c r="C107" i="13"/>
  <c r="K106" i="13"/>
  <c r="G106" i="13"/>
  <c r="E106" i="13"/>
  <c r="D106" i="13"/>
  <c r="C106" i="13"/>
  <c r="K105" i="13"/>
  <c r="H105" i="13"/>
  <c r="E105" i="13"/>
  <c r="D105" i="13"/>
  <c r="C105" i="13"/>
  <c r="K104" i="13"/>
  <c r="E104" i="13"/>
  <c r="D104" i="13"/>
  <c r="C104" i="13"/>
  <c r="K103" i="13"/>
  <c r="J103" i="13"/>
  <c r="E103" i="13"/>
  <c r="D103" i="13"/>
  <c r="C103" i="13"/>
  <c r="K102" i="13"/>
  <c r="G102" i="13"/>
  <c r="E102" i="13"/>
  <c r="E111" i="13" s="1"/>
  <c r="D102" i="13"/>
  <c r="D111" i="13" s="1"/>
  <c r="C102" i="13"/>
  <c r="C100" i="13"/>
  <c r="G92" i="13"/>
  <c r="J110" i="13" s="1"/>
  <c r="F92" i="13"/>
  <c r="I110" i="13" s="1"/>
  <c r="E92" i="13"/>
  <c r="H110" i="13" s="1"/>
  <c r="D92" i="13"/>
  <c r="H92" i="13" s="1"/>
  <c r="G81" i="13"/>
  <c r="J109" i="13" s="1"/>
  <c r="F81" i="13"/>
  <c r="I109" i="13" s="1"/>
  <c r="E81" i="13"/>
  <c r="D81" i="13"/>
  <c r="G109" i="13" s="1"/>
  <c r="G73" i="13"/>
  <c r="J108" i="13" s="1"/>
  <c r="F73" i="13"/>
  <c r="I108" i="13" s="1"/>
  <c r="E73" i="13"/>
  <c r="H108" i="13" s="1"/>
  <c r="D73" i="13"/>
  <c r="G108" i="13" s="1"/>
  <c r="G66" i="13"/>
  <c r="F66" i="13"/>
  <c r="I107" i="13" s="1"/>
  <c r="E66" i="13"/>
  <c r="H107" i="13" s="1"/>
  <c r="D66" i="13"/>
  <c r="G61" i="13"/>
  <c r="J106" i="13" s="1"/>
  <c r="F61" i="13"/>
  <c r="I106" i="13" s="1"/>
  <c r="E61" i="13"/>
  <c r="H106" i="13" s="1"/>
  <c r="D61" i="13"/>
  <c r="H61" i="13" s="1"/>
  <c r="G56" i="13"/>
  <c r="J105" i="13" s="1"/>
  <c r="F56" i="13"/>
  <c r="I105" i="13" s="1"/>
  <c r="E56" i="13"/>
  <c r="D56" i="13"/>
  <c r="G105" i="13" s="1"/>
  <c r="G49" i="13"/>
  <c r="J104" i="13" s="1"/>
  <c r="F49" i="13"/>
  <c r="I104" i="13" s="1"/>
  <c r="E49" i="13"/>
  <c r="H104" i="13" s="1"/>
  <c r="D49" i="13"/>
  <c r="G104" i="13" s="1"/>
  <c r="G40" i="13"/>
  <c r="F40" i="13"/>
  <c r="I103" i="13" s="1"/>
  <c r="E40" i="13"/>
  <c r="H103" i="13" s="1"/>
  <c r="D40" i="13"/>
  <c r="I39" i="13"/>
  <c r="I38" i="13"/>
  <c r="I37" i="13"/>
  <c r="I36" i="13"/>
  <c r="I35" i="13"/>
  <c r="I34" i="13"/>
  <c r="I31" i="13"/>
  <c r="I30" i="13"/>
  <c r="I29" i="13"/>
  <c r="I28" i="13"/>
  <c r="I27" i="13"/>
  <c r="I26" i="13"/>
  <c r="G20" i="13"/>
  <c r="J102" i="13" s="1"/>
  <c r="J111" i="13" s="1"/>
  <c r="F20" i="13"/>
  <c r="I102" i="13" s="1"/>
  <c r="I111" i="13" s="1"/>
  <c r="E20" i="13"/>
  <c r="H102" i="13" s="1"/>
  <c r="H111" i="13" s="1"/>
  <c r="D20" i="13"/>
  <c r="H20" i="13" s="1"/>
  <c r="J63" i="13" l="1"/>
  <c r="F107" i="13" s="1"/>
  <c r="H56" i="13"/>
  <c r="J51" i="13" s="1"/>
  <c r="F105" i="13" s="1"/>
  <c r="H66" i="13"/>
  <c r="H81" i="13"/>
  <c r="J16" i="13"/>
  <c r="F102" i="13" s="1"/>
  <c r="J42" i="13"/>
  <c r="F104" i="13" s="1"/>
  <c r="J58" i="13"/>
  <c r="F106" i="13" s="1"/>
  <c r="J83" i="13"/>
  <c r="F110" i="13" s="1"/>
  <c r="G103" i="13"/>
  <c r="G111" i="13" s="1"/>
  <c r="G107" i="13"/>
  <c r="H40" i="13"/>
  <c r="J22" i="13" s="1"/>
  <c r="F103" i="13" s="1"/>
  <c r="H49" i="13"/>
  <c r="H73" i="13"/>
  <c r="J68" i="13" s="1"/>
  <c r="F108" i="13" s="1"/>
  <c r="J75" i="13"/>
  <c r="F109" i="13" s="1"/>
  <c r="F111" i="13" l="1"/>
  <c r="K110" i="12" l="1"/>
  <c r="G110" i="12"/>
  <c r="E110" i="12"/>
  <c r="D110" i="12"/>
  <c r="C110" i="12"/>
  <c r="K109" i="12"/>
  <c r="H109" i="12"/>
  <c r="E109" i="12"/>
  <c r="D109" i="12"/>
  <c r="C109" i="12"/>
  <c r="K108" i="12"/>
  <c r="E108" i="12"/>
  <c r="D108" i="12"/>
  <c r="C108" i="12"/>
  <c r="K107" i="12"/>
  <c r="J107" i="12"/>
  <c r="E107" i="12"/>
  <c r="D107" i="12"/>
  <c r="C107" i="12"/>
  <c r="K106" i="12"/>
  <c r="G106" i="12"/>
  <c r="E106" i="12"/>
  <c r="D106" i="12"/>
  <c r="C106" i="12"/>
  <c r="K105" i="12"/>
  <c r="H105" i="12"/>
  <c r="E105" i="12"/>
  <c r="D105" i="12"/>
  <c r="C105" i="12"/>
  <c r="K104" i="12"/>
  <c r="E104" i="12"/>
  <c r="D104" i="12"/>
  <c r="C104" i="12"/>
  <c r="K103" i="12"/>
  <c r="J103" i="12"/>
  <c r="E103" i="12"/>
  <c r="D103" i="12"/>
  <c r="C103" i="12"/>
  <c r="K102" i="12"/>
  <c r="E102" i="12"/>
  <c r="E111" i="12" s="1"/>
  <c r="D102" i="12"/>
  <c r="D111" i="12" s="1"/>
  <c r="C102" i="12"/>
  <c r="C100" i="12"/>
  <c r="G92" i="12"/>
  <c r="J110" i="12" s="1"/>
  <c r="F92" i="12"/>
  <c r="I110" i="12" s="1"/>
  <c r="E92" i="12"/>
  <c r="H110" i="12" s="1"/>
  <c r="D92" i="12"/>
  <c r="H92" i="12" s="1"/>
  <c r="G81" i="12"/>
  <c r="J109" i="12" s="1"/>
  <c r="F81" i="12"/>
  <c r="I109" i="12" s="1"/>
  <c r="E81" i="12"/>
  <c r="D81" i="12"/>
  <c r="G109" i="12" s="1"/>
  <c r="G73" i="12"/>
  <c r="J108" i="12" s="1"/>
  <c r="F73" i="12"/>
  <c r="I108" i="12" s="1"/>
  <c r="E73" i="12"/>
  <c r="H108" i="12" s="1"/>
  <c r="D73" i="12"/>
  <c r="G108" i="12" s="1"/>
  <c r="H66" i="12"/>
  <c r="G66" i="12"/>
  <c r="F66" i="12"/>
  <c r="I107" i="12" s="1"/>
  <c r="E66" i="12"/>
  <c r="H107" i="12" s="1"/>
  <c r="D66" i="12"/>
  <c r="J63" i="12" s="1"/>
  <c r="F107" i="12" s="1"/>
  <c r="G61" i="12"/>
  <c r="J106" i="12" s="1"/>
  <c r="F61" i="12"/>
  <c r="I106" i="12" s="1"/>
  <c r="E61" i="12"/>
  <c r="H106" i="12" s="1"/>
  <c r="D61" i="12"/>
  <c r="H61" i="12" s="1"/>
  <c r="G56" i="12"/>
  <c r="J105" i="12" s="1"/>
  <c r="F56" i="12"/>
  <c r="I105" i="12" s="1"/>
  <c r="E56" i="12"/>
  <c r="D56" i="12"/>
  <c r="G105" i="12" s="1"/>
  <c r="G49" i="12"/>
  <c r="J104" i="12" s="1"/>
  <c r="F49" i="12"/>
  <c r="I104" i="12" s="1"/>
  <c r="E49" i="12"/>
  <c r="H104" i="12" s="1"/>
  <c r="D49" i="12"/>
  <c r="G104" i="12" s="1"/>
  <c r="G40" i="12"/>
  <c r="F40" i="12"/>
  <c r="I103" i="12" s="1"/>
  <c r="E40" i="12"/>
  <c r="H103" i="12" s="1"/>
  <c r="D40" i="12"/>
  <c r="H40" i="12" s="1"/>
  <c r="I39" i="12"/>
  <c r="I37" i="12"/>
  <c r="I36" i="12"/>
  <c r="I35" i="12"/>
  <c r="H35" i="12"/>
  <c r="I34" i="12"/>
  <c r="I31" i="12"/>
  <c r="I30" i="12"/>
  <c r="H30" i="12"/>
  <c r="I38" i="12" s="1"/>
  <c r="I29" i="12"/>
  <c r="I28" i="12"/>
  <c r="I27" i="12"/>
  <c r="I26" i="12"/>
  <c r="G20" i="12"/>
  <c r="J102" i="12" s="1"/>
  <c r="F20" i="12"/>
  <c r="I102" i="12" s="1"/>
  <c r="E20" i="12"/>
  <c r="H102" i="12" s="1"/>
  <c r="H111" i="12" s="1"/>
  <c r="D20" i="12"/>
  <c r="I111" i="12" l="1"/>
  <c r="J111" i="12"/>
  <c r="H56" i="12"/>
  <c r="J51" i="12" s="1"/>
  <c r="F105" i="12" s="1"/>
  <c r="H81" i="12"/>
  <c r="G102" i="12"/>
  <c r="J22" i="12"/>
  <c r="F103" i="12" s="1"/>
  <c r="J42" i="12"/>
  <c r="F104" i="12" s="1"/>
  <c r="J58" i="12"/>
  <c r="F106" i="12" s="1"/>
  <c r="J83" i="12"/>
  <c r="F110" i="12" s="1"/>
  <c r="G103" i="12"/>
  <c r="G107" i="12"/>
  <c r="H20" i="12"/>
  <c r="J16" i="12" s="1"/>
  <c r="F102" i="12" s="1"/>
  <c r="F111" i="12" s="1"/>
  <c r="H49" i="12"/>
  <c r="H73" i="12"/>
  <c r="J68" i="12" s="1"/>
  <c r="F108" i="12" s="1"/>
  <c r="J75" i="12"/>
  <c r="F109" i="12" s="1"/>
  <c r="G111" i="12" l="1"/>
  <c r="K110" i="11" l="1"/>
  <c r="H110" i="11"/>
  <c r="G110" i="11"/>
  <c r="E110" i="11"/>
  <c r="D110" i="11"/>
  <c r="C110" i="11"/>
  <c r="K109" i="11"/>
  <c r="I109" i="11"/>
  <c r="H109" i="11"/>
  <c r="E109" i="11"/>
  <c r="D109" i="11"/>
  <c r="C109" i="11"/>
  <c r="K108" i="11"/>
  <c r="E108" i="11"/>
  <c r="D108" i="11"/>
  <c r="C108" i="11"/>
  <c r="K107" i="11"/>
  <c r="J107" i="11"/>
  <c r="E107" i="11"/>
  <c r="D107" i="11"/>
  <c r="C107" i="11"/>
  <c r="K106" i="11"/>
  <c r="H106" i="11"/>
  <c r="G106" i="11"/>
  <c r="E106" i="11"/>
  <c r="D106" i="11"/>
  <c r="C106" i="11"/>
  <c r="K105" i="11"/>
  <c r="I105" i="11"/>
  <c r="H105" i="11"/>
  <c r="E105" i="11"/>
  <c r="D105" i="11"/>
  <c r="C105" i="11"/>
  <c r="K104" i="11"/>
  <c r="E104" i="11"/>
  <c r="D104" i="11"/>
  <c r="C104" i="11"/>
  <c r="K103" i="11"/>
  <c r="J103" i="11"/>
  <c r="E103" i="11"/>
  <c r="D103" i="11"/>
  <c r="C103" i="11"/>
  <c r="K102" i="11"/>
  <c r="H102" i="11"/>
  <c r="G102" i="11"/>
  <c r="E102" i="11"/>
  <c r="E111" i="11" s="1"/>
  <c r="D102" i="11"/>
  <c r="D111" i="11" s="1"/>
  <c r="C102" i="11"/>
  <c r="C100" i="11"/>
  <c r="G92" i="11"/>
  <c r="J110" i="11" s="1"/>
  <c r="F92" i="11"/>
  <c r="J83" i="11" s="1"/>
  <c r="F110" i="11" s="1"/>
  <c r="E92" i="11"/>
  <c r="D92" i="11"/>
  <c r="H92" i="11" s="1"/>
  <c r="G81" i="11"/>
  <c r="J109" i="11" s="1"/>
  <c r="F81" i="11"/>
  <c r="E81" i="11"/>
  <c r="D81" i="11"/>
  <c r="G109" i="11" s="1"/>
  <c r="G73" i="11"/>
  <c r="J108" i="11" s="1"/>
  <c r="F73" i="11"/>
  <c r="I108" i="11" s="1"/>
  <c r="E73" i="11"/>
  <c r="H108" i="11" s="1"/>
  <c r="D73" i="11"/>
  <c r="G108" i="11" s="1"/>
  <c r="G66" i="11"/>
  <c r="F66" i="11"/>
  <c r="I107" i="11" s="1"/>
  <c r="E66" i="11"/>
  <c r="H107" i="11" s="1"/>
  <c r="D66" i="11"/>
  <c r="G61" i="11"/>
  <c r="J106" i="11" s="1"/>
  <c r="F61" i="11"/>
  <c r="J58" i="11" s="1"/>
  <c r="F106" i="11" s="1"/>
  <c r="E61" i="11"/>
  <c r="D61" i="11"/>
  <c r="H61" i="11" s="1"/>
  <c r="G56" i="11"/>
  <c r="J105" i="11" s="1"/>
  <c r="F56" i="11"/>
  <c r="E56" i="11"/>
  <c r="D56" i="11"/>
  <c r="G105" i="11" s="1"/>
  <c r="G49" i="11"/>
  <c r="J104" i="11" s="1"/>
  <c r="F49" i="11"/>
  <c r="E49" i="11"/>
  <c r="H104" i="11" s="1"/>
  <c r="D49" i="11"/>
  <c r="G104" i="11" s="1"/>
  <c r="G40" i="11"/>
  <c r="F40" i="11"/>
  <c r="I103" i="11" s="1"/>
  <c r="E40" i="11"/>
  <c r="H103" i="11" s="1"/>
  <c r="D40" i="11"/>
  <c r="I39" i="11"/>
  <c r="I38" i="11"/>
  <c r="I37" i="11"/>
  <c r="I36" i="11"/>
  <c r="I35" i="11"/>
  <c r="I34" i="11"/>
  <c r="I31" i="11"/>
  <c r="I30" i="11"/>
  <c r="I29" i="11"/>
  <c r="I28" i="11"/>
  <c r="I27" i="11"/>
  <c r="I26" i="11"/>
  <c r="G20" i="11"/>
  <c r="J102" i="11" s="1"/>
  <c r="J111" i="11" s="1"/>
  <c r="F20" i="11"/>
  <c r="I102" i="11" s="1"/>
  <c r="E20" i="11"/>
  <c r="D20" i="11"/>
  <c r="H20" i="11" s="1"/>
  <c r="H111" i="11" l="1"/>
  <c r="J42" i="11"/>
  <c r="F104" i="11" s="1"/>
  <c r="J22" i="11"/>
  <c r="F103" i="11" s="1"/>
  <c r="H40" i="11"/>
  <c r="H81" i="11"/>
  <c r="J75" i="11" s="1"/>
  <c r="F109" i="11" s="1"/>
  <c r="I104" i="11"/>
  <c r="J16" i="11"/>
  <c r="F102" i="11" s="1"/>
  <c r="G103" i="11"/>
  <c r="G111" i="11" s="1"/>
  <c r="G107" i="11"/>
  <c r="H49" i="11"/>
  <c r="H73" i="11"/>
  <c r="J68" i="11" s="1"/>
  <c r="F108" i="11" s="1"/>
  <c r="I106" i="11"/>
  <c r="I111" i="11" s="1"/>
  <c r="I110" i="11"/>
  <c r="H56" i="11"/>
  <c r="H66" i="11"/>
  <c r="J63" i="11" s="1"/>
  <c r="F107" i="11" s="1"/>
  <c r="J51" i="11"/>
  <c r="F105" i="11" s="1"/>
  <c r="F111" i="11" l="1"/>
  <c r="K110" i="10" l="1"/>
  <c r="G110" i="10"/>
  <c r="E110" i="10"/>
  <c r="D110" i="10"/>
  <c r="C110" i="10"/>
  <c r="K109" i="10"/>
  <c r="H109" i="10"/>
  <c r="E109" i="10"/>
  <c r="D109" i="10"/>
  <c r="C109" i="10"/>
  <c r="K108" i="10"/>
  <c r="E108" i="10"/>
  <c r="D108" i="10"/>
  <c r="C108" i="10"/>
  <c r="K107" i="10"/>
  <c r="J107" i="10"/>
  <c r="E107" i="10"/>
  <c r="D107" i="10"/>
  <c r="C107" i="10"/>
  <c r="K106" i="10"/>
  <c r="G106" i="10"/>
  <c r="E106" i="10"/>
  <c r="D106" i="10"/>
  <c r="C106" i="10"/>
  <c r="K105" i="10"/>
  <c r="H105" i="10"/>
  <c r="E105" i="10"/>
  <c r="D105" i="10"/>
  <c r="C105" i="10"/>
  <c r="K104" i="10"/>
  <c r="E104" i="10"/>
  <c r="D104" i="10"/>
  <c r="C104" i="10"/>
  <c r="K103" i="10"/>
  <c r="J103" i="10"/>
  <c r="E103" i="10"/>
  <c r="D103" i="10"/>
  <c r="C103" i="10"/>
  <c r="K102" i="10"/>
  <c r="G102" i="10"/>
  <c r="E102" i="10"/>
  <c r="E111" i="10" s="1"/>
  <c r="D102" i="10"/>
  <c r="D111" i="10" s="1"/>
  <c r="C102" i="10"/>
  <c r="C100" i="10"/>
  <c r="G92" i="10"/>
  <c r="J110" i="10" s="1"/>
  <c r="F92" i="10"/>
  <c r="I110" i="10" s="1"/>
  <c r="E92" i="10"/>
  <c r="H110" i="10" s="1"/>
  <c r="D92" i="10"/>
  <c r="H92" i="10" s="1"/>
  <c r="G81" i="10"/>
  <c r="J109" i="10" s="1"/>
  <c r="F81" i="10"/>
  <c r="I109" i="10" s="1"/>
  <c r="E81" i="10"/>
  <c r="D81" i="10"/>
  <c r="G109" i="10" s="1"/>
  <c r="G73" i="10"/>
  <c r="J108" i="10" s="1"/>
  <c r="F73" i="10"/>
  <c r="I108" i="10" s="1"/>
  <c r="E73" i="10"/>
  <c r="H108" i="10" s="1"/>
  <c r="D73" i="10"/>
  <c r="G108" i="10" s="1"/>
  <c r="G66" i="10"/>
  <c r="F66" i="10"/>
  <c r="I107" i="10" s="1"/>
  <c r="E66" i="10"/>
  <c r="H107" i="10" s="1"/>
  <c r="D66" i="10"/>
  <c r="G61" i="10"/>
  <c r="J106" i="10" s="1"/>
  <c r="F61" i="10"/>
  <c r="I106" i="10" s="1"/>
  <c r="E61" i="10"/>
  <c r="H106" i="10" s="1"/>
  <c r="D61" i="10"/>
  <c r="H61" i="10" s="1"/>
  <c r="G56" i="10"/>
  <c r="J105" i="10" s="1"/>
  <c r="F56" i="10"/>
  <c r="I105" i="10" s="1"/>
  <c r="E56" i="10"/>
  <c r="D56" i="10"/>
  <c r="G105" i="10" s="1"/>
  <c r="G49" i="10"/>
  <c r="J104" i="10" s="1"/>
  <c r="F49" i="10"/>
  <c r="I104" i="10" s="1"/>
  <c r="E49" i="10"/>
  <c r="H104" i="10" s="1"/>
  <c r="D49" i="10"/>
  <c r="G104" i="10" s="1"/>
  <c r="G40" i="10"/>
  <c r="F40" i="10"/>
  <c r="I103" i="10" s="1"/>
  <c r="E40" i="10"/>
  <c r="H103" i="10" s="1"/>
  <c r="D40" i="10"/>
  <c r="I39" i="10"/>
  <c r="I38" i="10"/>
  <c r="I37" i="10"/>
  <c r="I36" i="10"/>
  <c r="I35" i="10"/>
  <c r="I34" i="10"/>
  <c r="I31" i="10"/>
  <c r="I30" i="10"/>
  <c r="I29" i="10"/>
  <c r="I28" i="10"/>
  <c r="I27" i="10"/>
  <c r="I26" i="10"/>
  <c r="G20" i="10"/>
  <c r="J102" i="10" s="1"/>
  <c r="J111" i="10" s="1"/>
  <c r="F20" i="10"/>
  <c r="I102" i="10" s="1"/>
  <c r="I111" i="10" s="1"/>
  <c r="E20" i="10"/>
  <c r="H102" i="10" s="1"/>
  <c r="H111" i="10" s="1"/>
  <c r="D20" i="10"/>
  <c r="H20" i="10" s="1"/>
  <c r="J16" i="10" l="1"/>
  <c r="F102" i="10" s="1"/>
  <c r="J58" i="10"/>
  <c r="F106" i="10" s="1"/>
  <c r="J83" i="10"/>
  <c r="F110" i="10" s="1"/>
  <c r="G103" i="10"/>
  <c r="G111" i="10" s="1"/>
  <c r="G107" i="10"/>
  <c r="H40" i="10"/>
  <c r="J22" i="10" s="1"/>
  <c r="F103" i="10" s="1"/>
  <c r="H56" i="10"/>
  <c r="J51" i="10" s="1"/>
  <c r="F105" i="10" s="1"/>
  <c r="H66" i="10"/>
  <c r="J63" i="10" s="1"/>
  <c r="F107" i="10" s="1"/>
  <c r="H81" i="10"/>
  <c r="H49" i="10"/>
  <c r="J42" i="10" s="1"/>
  <c r="F104" i="10" s="1"/>
  <c r="H73" i="10"/>
  <c r="J68" i="10" s="1"/>
  <c r="F108" i="10" s="1"/>
  <c r="J75" i="10"/>
  <c r="F109" i="10" s="1"/>
  <c r="F111" i="10" l="1"/>
  <c r="K110" i="9" l="1"/>
  <c r="G110" i="9"/>
  <c r="E110" i="9"/>
  <c r="D110" i="9"/>
  <c r="C110" i="9"/>
  <c r="K109" i="9"/>
  <c r="H109" i="9"/>
  <c r="E109" i="9"/>
  <c r="D109" i="9"/>
  <c r="C109" i="9"/>
  <c r="K108" i="9"/>
  <c r="E108" i="9"/>
  <c r="D108" i="9"/>
  <c r="C108" i="9"/>
  <c r="K107" i="9"/>
  <c r="J107" i="9"/>
  <c r="E107" i="9"/>
  <c r="D107" i="9"/>
  <c r="C107" i="9"/>
  <c r="K106" i="9"/>
  <c r="G106" i="9"/>
  <c r="E106" i="9"/>
  <c r="D106" i="9"/>
  <c r="C106" i="9"/>
  <c r="K105" i="9"/>
  <c r="H105" i="9"/>
  <c r="E105" i="9"/>
  <c r="D105" i="9"/>
  <c r="C105" i="9"/>
  <c r="K104" i="9"/>
  <c r="E104" i="9"/>
  <c r="D104" i="9"/>
  <c r="C104" i="9"/>
  <c r="K103" i="9"/>
  <c r="J103" i="9"/>
  <c r="E103" i="9"/>
  <c r="D103" i="9"/>
  <c r="C103" i="9"/>
  <c r="K102" i="9"/>
  <c r="G102" i="9"/>
  <c r="E102" i="9"/>
  <c r="E111" i="9" s="1"/>
  <c r="D102" i="9"/>
  <c r="D111" i="9" s="1"/>
  <c r="C102" i="9"/>
  <c r="C100" i="9"/>
  <c r="G92" i="9"/>
  <c r="J110" i="9" s="1"/>
  <c r="F92" i="9"/>
  <c r="I110" i="9" s="1"/>
  <c r="E92" i="9"/>
  <c r="H110" i="9" s="1"/>
  <c r="D92" i="9"/>
  <c r="H92" i="9" s="1"/>
  <c r="G81" i="9"/>
  <c r="J109" i="9" s="1"/>
  <c r="F81" i="9"/>
  <c r="I109" i="9" s="1"/>
  <c r="E81" i="9"/>
  <c r="D81" i="9"/>
  <c r="G109" i="9" s="1"/>
  <c r="G73" i="9"/>
  <c r="J108" i="9" s="1"/>
  <c r="F73" i="9"/>
  <c r="I108" i="9" s="1"/>
  <c r="E73" i="9"/>
  <c r="H108" i="9" s="1"/>
  <c r="D73" i="9"/>
  <c r="G108" i="9" s="1"/>
  <c r="G66" i="9"/>
  <c r="F66" i="9"/>
  <c r="I107" i="9" s="1"/>
  <c r="E66" i="9"/>
  <c r="H107" i="9" s="1"/>
  <c r="D66" i="9"/>
  <c r="G61" i="9"/>
  <c r="J106" i="9" s="1"/>
  <c r="F61" i="9"/>
  <c r="I106" i="9" s="1"/>
  <c r="E61" i="9"/>
  <c r="H106" i="9" s="1"/>
  <c r="D61" i="9"/>
  <c r="H61" i="9" s="1"/>
  <c r="G56" i="9"/>
  <c r="J105" i="9" s="1"/>
  <c r="F56" i="9"/>
  <c r="I105" i="9" s="1"/>
  <c r="E56" i="9"/>
  <c r="D56" i="9"/>
  <c r="G105" i="9" s="1"/>
  <c r="G49" i="9"/>
  <c r="J104" i="9" s="1"/>
  <c r="F49" i="9"/>
  <c r="I104" i="9" s="1"/>
  <c r="E49" i="9"/>
  <c r="H104" i="9" s="1"/>
  <c r="D49" i="9"/>
  <c r="G104" i="9" s="1"/>
  <c r="G40" i="9"/>
  <c r="F40" i="9"/>
  <c r="I103" i="9" s="1"/>
  <c r="E40" i="9"/>
  <c r="H103" i="9" s="1"/>
  <c r="D40" i="9"/>
  <c r="I39" i="9"/>
  <c r="I38" i="9"/>
  <c r="I37" i="9"/>
  <c r="I36" i="9"/>
  <c r="I35" i="9"/>
  <c r="I34" i="9"/>
  <c r="I31" i="9"/>
  <c r="I30" i="9"/>
  <c r="I29" i="9"/>
  <c r="I28" i="9"/>
  <c r="I27" i="9"/>
  <c r="I26" i="9"/>
  <c r="G20" i="9"/>
  <c r="J102" i="9" s="1"/>
  <c r="J111" i="9" s="1"/>
  <c r="F20" i="9"/>
  <c r="I102" i="9" s="1"/>
  <c r="I111" i="9" s="1"/>
  <c r="E20" i="9"/>
  <c r="H102" i="9" s="1"/>
  <c r="H111" i="9" s="1"/>
  <c r="D20" i="9"/>
  <c r="H20" i="9" s="1"/>
  <c r="H56" i="9" l="1"/>
  <c r="J51" i="9" s="1"/>
  <c r="F105" i="9" s="1"/>
  <c r="H66" i="9"/>
  <c r="J63" i="9" s="1"/>
  <c r="F107" i="9" s="1"/>
  <c r="J16" i="9"/>
  <c r="F102" i="9" s="1"/>
  <c r="J42" i="9"/>
  <c r="F104" i="9" s="1"/>
  <c r="J58" i="9"/>
  <c r="F106" i="9" s="1"/>
  <c r="J83" i="9"/>
  <c r="F110" i="9" s="1"/>
  <c r="G103" i="9"/>
  <c r="G111" i="9" s="1"/>
  <c r="G107" i="9"/>
  <c r="H49" i="9"/>
  <c r="H73" i="9"/>
  <c r="J68" i="9" s="1"/>
  <c r="F108" i="9" s="1"/>
  <c r="H40" i="9"/>
  <c r="J22" i="9" s="1"/>
  <c r="F103" i="9" s="1"/>
  <c r="H81" i="9"/>
  <c r="J75" i="9" s="1"/>
  <c r="F109" i="9" s="1"/>
  <c r="F111" i="9" l="1"/>
  <c r="K110" i="8" l="1"/>
  <c r="G110" i="8"/>
  <c r="E110" i="8"/>
  <c r="D110" i="8"/>
  <c r="C110" i="8"/>
  <c r="K109" i="8"/>
  <c r="H109" i="8"/>
  <c r="E109" i="8"/>
  <c r="D109" i="8"/>
  <c r="C109" i="8"/>
  <c r="K108" i="8"/>
  <c r="E108" i="8"/>
  <c r="D108" i="8"/>
  <c r="C108" i="8"/>
  <c r="K107" i="8"/>
  <c r="J107" i="8"/>
  <c r="E107" i="8"/>
  <c r="D107" i="8"/>
  <c r="C107" i="8"/>
  <c r="K106" i="8"/>
  <c r="G106" i="8"/>
  <c r="E106" i="8"/>
  <c r="D106" i="8"/>
  <c r="C106" i="8"/>
  <c r="K105" i="8"/>
  <c r="H105" i="8"/>
  <c r="E105" i="8"/>
  <c r="D105" i="8"/>
  <c r="C105" i="8"/>
  <c r="K104" i="8"/>
  <c r="E104" i="8"/>
  <c r="D104" i="8"/>
  <c r="C104" i="8"/>
  <c r="K103" i="8"/>
  <c r="J103" i="8"/>
  <c r="E103" i="8"/>
  <c r="D103" i="8"/>
  <c r="C103" i="8"/>
  <c r="K102" i="8"/>
  <c r="G102" i="8"/>
  <c r="E102" i="8"/>
  <c r="E111" i="8" s="1"/>
  <c r="D102" i="8"/>
  <c r="D111" i="8" s="1"/>
  <c r="C102" i="8"/>
  <c r="C100" i="8"/>
  <c r="G92" i="8"/>
  <c r="J110" i="8" s="1"/>
  <c r="F92" i="8"/>
  <c r="I110" i="8" s="1"/>
  <c r="E92" i="8"/>
  <c r="H110" i="8" s="1"/>
  <c r="D92" i="8"/>
  <c r="H92" i="8" s="1"/>
  <c r="G81" i="8"/>
  <c r="J109" i="8" s="1"/>
  <c r="F81" i="8"/>
  <c r="I109" i="8" s="1"/>
  <c r="E81" i="8"/>
  <c r="D81" i="8"/>
  <c r="G109" i="8" s="1"/>
  <c r="G73" i="8"/>
  <c r="J108" i="8" s="1"/>
  <c r="F73" i="8"/>
  <c r="E73" i="8"/>
  <c r="H108" i="8" s="1"/>
  <c r="D73" i="8"/>
  <c r="G108" i="8" s="1"/>
  <c r="G66" i="8"/>
  <c r="F66" i="8"/>
  <c r="I107" i="8" s="1"/>
  <c r="E66" i="8"/>
  <c r="H107" i="8" s="1"/>
  <c r="D66" i="8"/>
  <c r="G61" i="8"/>
  <c r="J106" i="8" s="1"/>
  <c r="F61" i="8"/>
  <c r="I106" i="8" s="1"/>
  <c r="E61" i="8"/>
  <c r="H106" i="8" s="1"/>
  <c r="D61" i="8"/>
  <c r="H61" i="8" s="1"/>
  <c r="G56" i="8"/>
  <c r="J105" i="8" s="1"/>
  <c r="F56" i="8"/>
  <c r="I105" i="8" s="1"/>
  <c r="E56" i="8"/>
  <c r="D56" i="8"/>
  <c r="G105" i="8" s="1"/>
  <c r="G49" i="8"/>
  <c r="J104" i="8" s="1"/>
  <c r="F49" i="8"/>
  <c r="I104" i="8" s="1"/>
  <c r="E49" i="8"/>
  <c r="H104" i="8" s="1"/>
  <c r="D49" i="8"/>
  <c r="G104" i="8" s="1"/>
  <c r="G40" i="8"/>
  <c r="F40" i="8"/>
  <c r="I103" i="8" s="1"/>
  <c r="E40" i="8"/>
  <c r="H103" i="8" s="1"/>
  <c r="D40" i="8"/>
  <c r="I39" i="8"/>
  <c r="I38" i="8"/>
  <c r="I37" i="8"/>
  <c r="I36" i="8"/>
  <c r="I35" i="8"/>
  <c r="I34" i="8"/>
  <c r="I31" i="8"/>
  <c r="I30" i="8"/>
  <c r="I29" i="8"/>
  <c r="I28" i="8"/>
  <c r="I27" i="8"/>
  <c r="I26" i="8"/>
  <c r="G20" i="8"/>
  <c r="J102" i="8" s="1"/>
  <c r="J111" i="8" s="1"/>
  <c r="F20" i="8"/>
  <c r="I102" i="8" s="1"/>
  <c r="E20" i="8"/>
  <c r="H102" i="8" s="1"/>
  <c r="H111" i="8" s="1"/>
  <c r="D20" i="8"/>
  <c r="H20" i="8" s="1"/>
  <c r="I111" i="8" l="1"/>
  <c r="H56" i="8"/>
  <c r="I108" i="8"/>
  <c r="J16" i="8"/>
  <c r="F102" i="8" s="1"/>
  <c r="J58" i="8"/>
  <c r="F106" i="8" s="1"/>
  <c r="J83" i="8"/>
  <c r="F110" i="8" s="1"/>
  <c r="G103" i="8"/>
  <c r="G111" i="8" s="1"/>
  <c r="G107" i="8"/>
  <c r="H40" i="8"/>
  <c r="J22" i="8" s="1"/>
  <c r="F103" i="8" s="1"/>
  <c r="H66" i="8"/>
  <c r="J63" i="8" s="1"/>
  <c r="F107" i="8" s="1"/>
  <c r="H81" i="8"/>
  <c r="J75" i="8" s="1"/>
  <c r="F109" i="8" s="1"/>
  <c r="H49" i="8"/>
  <c r="J42" i="8" s="1"/>
  <c r="F104" i="8" s="1"/>
  <c r="H73" i="8"/>
  <c r="J68" i="8" s="1"/>
  <c r="F108" i="8" s="1"/>
  <c r="J51" i="8"/>
  <c r="F105" i="8" s="1"/>
  <c r="F111" i="8" l="1"/>
  <c r="K110" i="7" l="1"/>
  <c r="G110" i="7"/>
  <c r="E110" i="7"/>
  <c r="D110" i="7"/>
  <c r="C110" i="7"/>
  <c r="K109" i="7"/>
  <c r="H109" i="7"/>
  <c r="E109" i="7"/>
  <c r="D109" i="7"/>
  <c r="C109" i="7"/>
  <c r="K108" i="7"/>
  <c r="E108" i="7"/>
  <c r="D108" i="7"/>
  <c r="C108" i="7"/>
  <c r="K107" i="7"/>
  <c r="J107" i="7"/>
  <c r="E107" i="7"/>
  <c r="D107" i="7"/>
  <c r="C107" i="7"/>
  <c r="K106" i="7"/>
  <c r="G106" i="7"/>
  <c r="E106" i="7"/>
  <c r="D106" i="7"/>
  <c r="C106" i="7"/>
  <c r="K105" i="7"/>
  <c r="H105" i="7"/>
  <c r="E105" i="7"/>
  <c r="D105" i="7"/>
  <c r="C105" i="7"/>
  <c r="K104" i="7"/>
  <c r="E104" i="7"/>
  <c r="D104" i="7"/>
  <c r="C104" i="7"/>
  <c r="K103" i="7"/>
  <c r="J103" i="7"/>
  <c r="E103" i="7"/>
  <c r="D103" i="7"/>
  <c r="C103" i="7"/>
  <c r="K102" i="7"/>
  <c r="G102" i="7"/>
  <c r="E102" i="7"/>
  <c r="E111" i="7" s="1"/>
  <c r="D102" i="7"/>
  <c r="D111" i="7" s="1"/>
  <c r="C102" i="7"/>
  <c r="C100" i="7"/>
  <c r="G92" i="7"/>
  <c r="J110" i="7" s="1"/>
  <c r="F92" i="7"/>
  <c r="I110" i="7" s="1"/>
  <c r="E92" i="7"/>
  <c r="H110" i="7" s="1"/>
  <c r="D92" i="7"/>
  <c r="H92" i="7" s="1"/>
  <c r="G81" i="7"/>
  <c r="J109" i="7" s="1"/>
  <c r="F81" i="7"/>
  <c r="I109" i="7" s="1"/>
  <c r="E81" i="7"/>
  <c r="D81" i="7"/>
  <c r="G109" i="7" s="1"/>
  <c r="G73" i="7"/>
  <c r="J108" i="7" s="1"/>
  <c r="F73" i="7"/>
  <c r="I108" i="7" s="1"/>
  <c r="E73" i="7"/>
  <c r="H108" i="7" s="1"/>
  <c r="D73" i="7"/>
  <c r="G108" i="7" s="1"/>
  <c r="G66" i="7"/>
  <c r="F66" i="7"/>
  <c r="I107" i="7" s="1"/>
  <c r="E66" i="7"/>
  <c r="H107" i="7" s="1"/>
  <c r="D66" i="7"/>
  <c r="G61" i="7"/>
  <c r="J106" i="7" s="1"/>
  <c r="F61" i="7"/>
  <c r="I106" i="7" s="1"/>
  <c r="E61" i="7"/>
  <c r="H106" i="7" s="1"/>
  <c r="D61" i="7"/>
  <c r="H61" i="7" s="1"/>
  <c r="G56" i="7"/>
  <c r="J105" i="7" s="1"/>
  <c r="F56" i="7"/>
  <c r="I105" i="7" s="1"/>
  <c r="E56" i="7"/>
  <c r="D56" i="7"/>
  <c r="G105" i="7" s="1"/>
  <c r="G49" i="7"/>
  <c r="J104" i="7" s="1"/>
  <c r="F49" i="7"/>
  <c r="I104" i="7" s="1"/>
  <c r="E49" i="7"/>
  <c r="H104" i="7" s="1"/>
  <c r="D49" i="7"/>
  <c r="G104" i="7" s="1"/>
  <c r="G40" i="7"/>
  <c r="F40" i="7"/>
  <c r="I103" i="7" s="1"/>
  <c r="E40" i="7"/>
  <c r="H103" i="7" s="1"/>
  <c r="D40" i="7"/>
  <c r="I39" i="7"/>
  <c r="I38" i="7"/>
  <c r="I37" i="7"/>
  <c r="I36" i="7"/>
  <c r="I35" i="7"/>
  <c r="I34" i="7"/>
  <c r="I31" i="7"/>
  <c r="I30" i="7"/>
  <c r="I29" i="7"/>
  <c r="I28" i="7"/>
  <c r="I27" i="7"/>
  <c r="I26" i="7"/>
  <c r="G20" i="7"/>
  <c r="J102" i="7" s="1"/>
  <c r="J111" i="7" s="1"/>
  <c r="F20" i="7"/>
  <c r="I102" i="7" s="1"/>
  <c r="I111" i="7" s="1"/>
  <c r="E20" i="7"/>
  <c r="H102" i="7" s="1"/>
  <c r="H111" i="7" s="1"/>
  <c r="D20" i="7"/>
  <c r="H20" i="7" s="1"/>
  <c r="H56" i="7" l="1"/>
  <c r="J51" i="7" s="1"/>
  <c r="F105" i="7" s="1"/>
  <c r="H66" i="7"/>
  <c r="J63" i="7" s="1"/>
  <c r="F107" i="7" s="1"/>
  <c r="H81" i="7"/>
  <c r="J16" i="7"/>
  <c r="F102" i="7" s="1"/>
  <c r="J42" i="7"/>
  <c r="F104" i="7" s="1"/>
  <c r="J58" i="7"/>
  <c r="F106" i="7" s="1"/>
  <c r="J83" i="7"/>
  <c r="F110" i="7" s="1"/>
  <c r="G103" i="7"/>
  <c r="G111" i="7" s="1"/>
  <c r="G107" i="7"/>
  <c r="H40" i="7"/>
  <c r="J22" i="7" s="1"/>
  <c r="F103" i="7" s="1"/>
  <c r="H49" i="7"/>
  <c r="H73" i="7"/>
  <c r="J68" i="7" s="1"/>
  <c r="F108" i="7" s="1"/>
  <c r="J75" i="7"/>
  <c r="F109" i="7" s="1"/>
  <c r="F111" i="7" l="1"/>
  <c r="K110" i="6" l="1"/>
  <c r="G110" i="6"/>
  <c r="E110" i="6"/>
  <c r="D110" i="6"/>
  <c r="C110" i="6"/>
  <c r="K109" i="6"/>
  <c r="H109" i="6"/>
  <c r="E109" i="6"/>
  <c r="D109" i="6"/>
  <c r="C109" i="6"/>
  <c r="K108" i="6"/>
  <c r="E108" i="6"/>
  <c r="D108" i="6"/>
  <c r="C108" i="6"/>
  <c r="K107" i="6"/>
  <c r="J107" i="6"/>
  <c r="E107" i="6"/>
  <c r="D107" i="6"/>
  <c r="C107" i="6"/>
  <c r="K106" i="6"/>
  <c r="G106" i="6"/>
  <c r="E106" i="6"/>
  <c r="D106" i="6"/>
  <c r="C106" i="6"/>
  <c r="K105" i="6"/>
  <c r="H105" i="6"/>
  <c r="E105" i="6"/>
  <c r="D105" i="6"/>
  <c r="C105" i="6"/>
  <c r="K104" i="6"/>
  <c r="E104" i="6"/>
  <c r="D104" i="6"/>
  <c r="C104" i="6"/>
  <c r="K103" i="6"/>
  <c r="J103" i="6"/>
  <c r="E103" i="6"/>
  <c r="D103" i="6"/>
  <c r="C103" i="6"/>
  <c r="K102" i="6"/>
  <c r="G102" i="6"/>
  <c r="E102" i="6"/>
  <c r="E111" i="6" s="1"/>
  <c r="D102" i="6"/>
  <c r="D111" i="6" s="1"/>
  <c r="C102" i="6"/>
  <c r="C100" i="6"/>
  <c r="G92" i="6"/>
  <c r="J110" i="6" s="1"/>
  <c r="F92" i="6"/>
  <c r="I110" i="6" s="1"/>
  <c r="E92" i="6"/>
  <c r="H110" i="6" s="1"/>
  <c r="D92" i="6"/>
  <c r="H92" i="6" s="1"/>
  <c r="G81" i="6"/>
  <c r="J109" i="6" s="1"/>
  <c r="F81" i="6"/>
  <c r="I109" i="6" s="1"/>
  <c r="E81" i="6"/>
  <c r="D81" i="6"/>
  <c r="G109" i="6" s="1"/>
  <c r="G73" i="6"/>
  <c r="J108" i="6" s="1"/>
  <c r="F73" i="6"/>
  <c r="E73" i="6"/>
  <c r="H108" i="6" s="1"/>
  <c r="D73" i="6"/>
  <c r="G108" i="6" s="1"/>
  <c r="G66" i="6"/>
  <c r="F66" i="6"/>
  <c r="I107" i="6" s="1"/>
  <c r="E66" i="6"/>
  <c r="H107" i="6" s="1"/>
  <c r="D66" i="6"/>
  <c r="G61" i="6"/>
  <c r="J106" i="6" s="1"/>
  <c r="F61" i="6"/>
  <c r="I106" i="6" s="1"/>
  <c r="E61" i="6"/>
  <c r="H106" i="6" s="1"/>
  <c r="D61" i="6"/>
  <c r="H61" i="6" s="1"/>
  <c r="G56" i="6"/>
  <c r="J105" i="6" s="1"/>
  <c r="F56" i="6"/>
  <c r="I105" i="6" s="1"/>
  <c r="E56" i="6"/>
  <c r="D56" i="6"/>
  <c r="G105" i="6" s="1"/>
  <c r="G49" i="6"/>
  <c r="J104" i="6" s="1"/>
  <c r="F49" i="6"/>
  <c r="I104" i="6" s="1"/>
  <c r="E49" i="6"/>
  <c r="H104" i="6" s="1"/>
  <c r="D49" i="6"/>
  <c r="G104" i="6" s="1"/>
  <c r="G40" i="6"/>
  <c r="F40" i="6"/>
  <c r="I103" i="6" s="1"/>
  <c r="E40" i="6"/>
  <c r="H103" i="6" s="1"/>
  <c r="D40" i="6"/>
  <c r="I39" i="6"/>
  <c r="I38" i="6"/>
  <c r="I37" i="6"/>
  <c r="I36" i="6"/>
  <c r="I35" i="6"/>
  <c r="I34" i="6"/>
  <c r="I31" i="6"/>
  <c r="I30" i="6"/>
  <c r="I29" i="6"/>
  <c r="I28" i="6"/>
  <c r="I27" i="6"/>
  <c r="I26" i="6"/>
  <c r="G20" i="6"/>
  <c r="J102" i="6" s="1"/>
  <c r="J111" i="6" s="1"/>
  <c r="F20" i="6"/>
  <c r="I102" i="6" s="1"/>
  <c r="E20" i="6"/>
  <c r="H102" i="6" s="1"/>
  <c r="H111" i="6" s="1"/>
  <c r="D20" i="6"/>
  <c r="H20" i="6" s="1"/>
  <c r="J63" i="6" l="1"/>
  <c r="F107" i="6" s="1"/>
  <c r="H66" i="6"/>
  <c r="H81" i="6"/>
  <c r="I108" i="6"/>
  <c r="I111" i="6" s="1"/>
  <c r="J16" i="6"/>
  <c r="F102" i="6" s="1"/>
  <c r="J58" i="6"/>
  <c r="F106" i="6" s="1"/>
  <c r="J83" i="6"/>
  <c r="F110" i="6" s="1"/>
  <c r="G103" i="6"/>
  <c r="G111" i="6" s="1"/>
  <c r="G107" i="6"/>
  <c r="H49" i="6"/>
  <c r="J42" i="6" s="1"/>
  <c r="F104" i="6" s="1"/>
  <c r="H73" i="6"/>
  <c r="J68" i="6" s="1"/>
  <c r="F108" i="6" s="1"/>
  <c r="H40" i="6"/>
  <c r="J22" i="6" s="1"/>
  <c r="F103" i="6" s="1"/>
  <c r="H56" i="6"/>
  <c r="J51" i="6"/>
  <c r="F105" i="6" s="1"/>
  <c r="J75" i="6"/>
  <c r="F109" i="6" s="1"/>
  <c r="F111" i="6" l="1"/>
  <c r="K110" i="5" l="1"/>
  <c r="G110" i="5"/>
  <c r="E110" i="5"/>
  <c r="D110" i="5"/>
  <c r="C110" i="5"/>
  <c r="K109" i="5"/>
  <c r="H109" i="5"/>
  <c r="E109" i="5"/>
  <c r="D109" i="5"/>
  <c r="C109" i="5"/>
  <c r="K108" i="5"/>
  <c r="E108" i="5"/>
  <c r="D108" i="5"/>
  <c r="C108" i="5"/>
  <c r="K107" i="5"/>
  <c r="J107" i="5"/>
  <c r="E107" i="5"/>
  <c r="D107" i="5"/>
  <c r="C107" i="5"/>
  <c r="K106" i="5"/>
  <c r="G106" i="5"/>
  <c r="E106" i="5"/>
  <c r="D106" i="5"/>
  <c r="C106" i="5"/>
  <c r="K105" i="5"/>
  <c r="H105" i="5"/>
  <c r="E105" i="5"/>
  <c r="D105" i="5"/>
  <c r="C105" i="5"/>
  <c r="K104" i="5"/>
  <c r="E104" i="5"/>
  <c r="D104" i="5"/>
  <c r="C104" i="5"/>
  <c r="K103" i="5"/>
  <c r="J103" i="5"/>
  <c r="E103" i="5"/>
  <c r="D103" i="5"/>
  <c r="C103" i="5"/>
  <c r="K102" i="5"/>
  <c r="G102" i="5"/>
  <c r="E102" i="5"/>
  <c r="E111" i="5" s="1"/>
  <c r="D102" i="5"/>
  <c r="D111" i="5" s="1"/>
  <c r="C102" i="5"/>
  <c r="C100" i="5"/>
  <c r="G92" i="5"/>
  <c r="J110" i="5" s="1"/>
  <c r="F92" i="5"/>
  <c r="I110" i="5" s="1"/>
  <c r="E92" i="5"/>
  <c r="H110" i="5" s="1"/>
  <c r="D92" i="5"/>
  <c r="H92" i="5" s="1"/>
  <c r="G81" i="5"/>
  <c r="J109" i="5" s="1"/>
  <c r="F81" i="5"/>
  <c r="I109" i="5" s="1"/>
  <c r="E81" i="5"/>
  <c r="D81" i="5"/>
  <c r="G109" i="5" s="1"/>
  <c r="G73" i="5"/>
  <c r="J108" i="5" s="1"/>
  <c r="F73" i="5"/>
  <c r="I108" i="5" s="1"/>
  <c r="E73" i="5"/>
  <c r="H108" i="5" s="1"/>
  <c r="D73" i="5"/>
  <c r="G108" i="5" s="1"/>
  <c r="G66" i="5"/>
  <c r="F66" i="5"/>
  <c r="I107" i="5" s="1"/>
  <c r="E66" i="5"/>
  <c r="H107" i="5" s="1"/>
  <c r="D66" i="5"/>
  <c r="G61" i="5"/>
  <c r="J106" i="5" s="1"/>
  <c r="F61" i="5"/>
  <c r="I106" i="5" s="1"/>
  <c r="E61" i="5"/>
  <c r="H106" i="5" s="1"/>
  <c r="D61" i="5"/>
  <c r="H61" i="5" s="1"/>
  <c r="G56" i="5"/>
  <c r="J105" i="5" s="1"/>
  <c r="F56" i="5"/>
  <c r="I105" i="5" s="1"/>
  <c r="E56" i="5"/>
  <c r="D56" i="5"/>
  <c r="G105" i="5" s="1"/>
  <c r="G49" i="5"/>
  <c r="J104" i="5" s="1"/>
  <c r="F49" i="5"/>
  <c r="I104" i="5" s="1"/>
  <c r="E49" i="5"/>
  <c r="H104" i="5" s="1"/>
  <c r="D49" i="5"/>
  <c r="G104" i="5" s="1"/>
  <c r="G40" i="5"/>
  <c r="F40" i="5"/>
  <c r="I103" i="5" s="1"/>
  <c r="E40" i="5"/>
  <c r="H103" i="5" s="1"/>
  <c r="D40" i="5"/>
  <c r="I39" i="5"/>
  <c r="I38" i="5"/>
  <c r="I37" i="5"/>
  <c r="I36" i="5"/>
  <c r="I35" i="5"/>
  <c r="I34" i="5"/>
  <c r="I31" i="5"/>
  <c r="I30" i="5"/>
  <c r="I29" i="5"/>
  <c r="I28" i="5"/>
  <c r="I27" i="5"/>
  <c r="I26" i="5"/>
  <c r="G20" i="5"/>
  <c r="J102" i="5" s="1"/>
  <c r="J111" i="5" s="1"/>
  <c r="F20" i="5"/>
  <c r="I102" i="5" s="1"/>
  <c r="I111" i="5" s="1"/>
  <c r="E20" i="5"/>
  <c r="H102" i="5" s="1"/>
  <c r="H111" i="5" s="1"/>
  <c r="D20" i="5"/>
  <c r="H20" i="5" s="1"/>
  <c r="J16" i="5" l="1"/>
  <c r="F102" i="5" s="1"/>
  <c r="J58" i="5"/>
  <c r="F106" i="5" s="1"/>
  <c r="J83" i="5"/>
  <c r="F110" i="5" s="1"/>
  <c r="G103" i="5"/>
  <c r="G111" i="5" s="1"/>
  <c r="G107" i="5"/>
  <c r="H66" i="5"/>
  <c r="J63" i="5" s="1"/>
  <c r="F107" i="5" s="1"/>
  <c r="H81" i="5"/>
  <c r="J75" i="5" s="1"/>
  <c r="F109" i="5" s="1"/>
  <c r="H49" i="5"/>
  <c r="J42" i="5" s="1"/>
  <c r="F104" i="5" s="1"/>
  <c r="H73" i="5"/>
  <c r="J68" i="5" s="1"/>
  <c r="F108" i="5" s="1"/>
  <c r="H40" i="5"/>
  <c r="J22" i="5" s="1"/>
  <c r="F103" i="5" s="1"/>
  <c r="H56" i="5"/>
  <c r="J51" i="5" s="1"/>
  <c r="F105" i="5" s="1"/>
  <c r="F111" i="5" l="1"/>
  <c r="K110" i="4" l="1"/>
  <c r="G110" i="4"/>
  <c r="E110" i="4"/>
  <c r="D110" i="4"/>
  <c r="C110" i="4"/>
  <c r="K109" i="4"/>
  <c r="H109" i="4"/>
  <c r="E109" i="4"/>
  <c r="D109" i="4"/>
  <c r="C109" i="4"/>
  <c r="K108" i="4"/>
  <c r="E108" i="4"/>
  <c r="D108" i="4"/>
  <c r="C108" i="4"/>
  <c r="K107" i="4"/>
  <c r="J107" i="4"/>
  <c r="E107" i="4"/>
  <c r="D107" i="4"/>
  <c r="C107" i="4"/>
  <c r="K106" i="4"/>
  <c r="G106" i="4"/>
  <c r="E106" i="4"/>
  <c r="D106" i="4"/>
  <c r="C106" i="4"/>
  <c r="K105" i="4"/>
  <c r="H105" i="4"/>
  <c r="E105" i="4"/>
  <c r="D105" i="4"/>
  <c r="C105" i="4"/>
  <c r="K104" i="4"/>
  <c r="E104" i="4"/>
  <c r="D104" i="4"/>
  <c r="C104" i="4"/>
  <c r="K103" i="4"/>
  <c r="J103" i="4"/>
  <c r="E103" i="4"/>
  <c r="D103" i="4"/>
  <c r="C103" i="4"/>
  <c r="K102" i="4"/>
  <c r="G102" i="4"/>
  <c r="E102" i="4"/>
  <c r="E111" i="4" s="1"/>
  <c r="D102" i="4"/>
  <c r="D111" i="4" s="1"/>
  <c r="C102" i="4"/>
  <c r="C100" i="4"/>
  <c r="G92" i="4"/>
  <c r="J110" i="4" s="1"/>
  <c r="F92" i="4"/>
  <c r="I110" i="4" s="1"/>
  <c r="E92" i="4"/>
  <c r="H110" i="4" s="1"/>
  <c r="D92" i="4"/>
  <c r="H92" i="4" s="1"/>
  <c r="G81" i="4"/>
  <c r="J109" i="4" s="1"/>
  <c r="F81" i="4"/>
  <c r="I109" i="4" s="1"/>
  <c r="E81" i="4"/>
  <c r="D81" i="4"/>
  <c r="G109" i="4" s="1"/>
  <c r="G73" i="4"/>
  <c r="J108" i="4" s="1"/>
  <c r="F73" i="4"/>
  <c r="I108" i="4" s="1"/>
  <c r="E73" i="4"/>
  <c r="H108" i="4" s="1"/>
  <c r="D73" i="4"/>
  <c r="G108" i="4" s="1"/>
  <c r="G66" i="4"/>
  <c r="F66" i="4"/>
  <c r="I107" i="4" s="1"/>
  <c r="E66" i="4"/>
  <c r="H107" i="4" s="1"/>
  <c r="D66" i="4"/>
  <c r="G61" i="4"/>
  <c r="J106" i="4" s="1"/>
  <c r="F61" i="4"/>
  <c r="I106" i="4" s="1"/>
  <c r="E61" i="4"/>
  <c r="H106" i="4" s="1"/>
  <c r="D61" i="4"/>
  <c r="H61" i="4" s="1"/>
  <c r="G56" i="4"/>
  <c r="J105" i="4" s="1"/>
  <c r="F56" i="4"/>
  <c r="I105" i="4" s="1"/>
  <c r="E56" i="4"/>
  <c r="D56" i="4"/>
  <c r="G105" i="4" s="1"/>
  <c r="G49" i="4"/>
  <c r="J104" i="4" s="1"/>
  <c r="F49" i="4"/>
  <c r="I104" i="4" s="1"/>
  <c r="E49" i="4"/>
  <c r="H104" i="4" s="1"/>
  <c r="D49" i="4"/>
  <c r="G104" i="4" s="1"/>
  <c r="G40" i="4"/>
  <c r="F40" i="4"/>
  <c r="I103" i="4" s="1"/>
  <c r="E40" i="4"/>
  <c r="H103" i="4" s="1"/>
  <c r="D40" i="4"/>
  <c r="I39" i="4"/>
  <c r="I38" i="4"/>
  <c r="I37" i="4"/>
  <c r="I36" i="4"/>
  <c r="I35" i="4"/>
  <c r="I34" i="4"/>
  <c r="I31" i="4"/>
  <c r="I30" i="4"/>
  <c r="I29" i="4"/>
  <c r="I28" i="4"/>
  <c r="I27" i="4"/>
  <c r="I26" i="4"/>
  <c r="G20" i="4"/>
  <c r="J102" i="4" s="1"/>
  <c r="J111" i="4" s="1"/>
  <c r="F20" i="4"/>
  <c r="I102" i="4" s="1"/>
  <c r="I111" i="4" s="1"/>
  <c r="E20" i="4"/>
  <c r="H102" i="4" s="1"/>
  <c r="H111" i="4" s="1"/>
  <c r="D20" i="4"/>
  <c r="H20" i="4" s="1"/>
  <c r="H56" i="4" l="1"/>
  <c r="J51" i="4" s="1"/>
  <c r="F105" i="4" s="1"/>
  <c r="H66" i="4"/>
  <c r="J63" i="4" s="1"/>
  <c r="F107" i="4" s="1"/>
  <c r="J16" i="4"/>
  <c r="F102" i="4" s="1"/>
  <c r="J58" i="4"/>
  <c r="F106" i="4" s="1"/>
  <c r="J83" i="4"/>
  <c r="F110" i="4" s="1"/>
  <c r="G103" i="4"/>
  <c r="G111" i="4" s="1"/>
  <c r="G107" i="4"/>
  <c r="H81" i="4"/>
  <c r="H49" i="4"/>
  <c r="J42" i="4" s="1"/>
  <c r="F104" i="4" s="1"/>
  <c r="H73" i="4"/>
  <c r="J68" i="4" s="1"/>
  <c r="F108" i="4" s="1"/>
  <c r="H40" i="4"/>
  <c r="J22" i="4" s="1"/>
  <c r="F103" i="4" s="1"/>
  <c r="J75" i="4"/>
  <c r="F109" i="4" s="1"/>
  <c r="F111" i="4" l="1"/>
  <c r="K110" i="3" l="1"/>
  <c r="G110" i="3"/>
  <c r="E110" i="3"/>
  <c r="D110" i="3"/>
  <c r="C110" i="3"/>
  <c r="K109" i="3"/>
  <c r="H109" i="3"/>
  <c r="E109" i="3"/>
  <c r="D109" i="3"/>
  <c r="C109" i="3"/>
  <c r="K108" i="3"/>
  <c r="E108" i="3"/>
  <c r="D108" i="3"/>
  <c r="C108" i="3"/>
  <c r="K107" i="3"/>
  <c r="J107" i="3"/>
  <c r="E107" i="3"/>
  <c r="D107" i="3"/>
  <c r="C107" i="3"/>
  <c r="K106" i="3"/>
  <c r="G106" i="3"/>
  <c r="E106" i="3"/>
  <c r="D106" i="3"/>
  <c r="C106" i="3"/>
  <c r="K105" i="3"/>
  <c r="H105" i="3"/>
  <c r="F105" i="3"/>
  <c r="E105" i="3"/>
  <c r="D105" i="3"/>
  <c r="C105" i="3"/>
  <c r="K104" i="3"/>
  <c r="E104" i="3"/>
  <c r="D104" i="3"/>
  <c r="C104" i="3"/>
  <c r="K103" i="3"/>
  <c r="J103" i="3"/>
  <c r="E103" i="3"/>
  <c r="D103" i="3"/>
  <c r="C103" i="3"/>
  <c r="K102" i="3"/>
  <c r="E102" i="3"/>
  <c r="E111" i="3" s="1"/>
  <c r="D102" i="3"/>
  <c r="D111" i="3" s="1"/>
  <c r="C102" i="3"/>
  <c r="C100" i="3"/>
  <c r="G92" i="3"/>
  <c r="J110" i="3" s="1"/>
  <c r="F92" i="3"/>
  <c r="I110" i="3" s="1"/>
  <c r="E92" i="3"/>
  <c r="H110" i="3" s="1"/>
  <c r="D92" i="3"/>
  <c r="H92" i="3" s="1"/>
  <c r="G81" i="3"/>
  <c r="J109" i="3" s="1"/>
  <c r="F81" i="3"/>
  <c r="I109" i="3" s="1"/>
  <c r="E81" i="3"/>
  <c r="D81" i="3"/>
  <c r="G109" i="3" s="1"/>
  <c r="G73" i="3"/>
  <c r="J108" i="3" s="1"/>
  <c r="F73" i="3"/>
  <c r="E73" i="3"/>
  <c r="H108" i="3" s="1"/>
  <c r="D73" i="3"/>
  <c r="G108" i="3" s="1"/>
  <c r="G66" i="3"/>
  <c r="F66" i="3"/>
  <c r="I107" i="3" s="1"/>
  <c r="E66" i="3"/>
  <c r="H107" i="3" s="1"/>
  <c r="D66" i="3"/>
  <c r="G61" i="3"/>
  <c r="J106" i="3" s="1"/>
  <c r="F61" i="3"/>
  <c r="I106" i="3" s="1"/>
  <c r="E61" i="3"/>
  <c r="H106" i="3" s="1"/>
  <c r="D61" i="3"/>
  <c r="H61" i="3" s="1"/>
  <c r="G56" i="3"/>
  <c r="J105" i="3" s="1"/>
  <c r="F56" i="3"/>
  <c r="I105" i="3" s="1"/>
  <c r="E56" i="3"/>
  <c r="D56" i="3"/>
  <c r="G105" i="3" s="1"/>
  <c r="G49" i="3"/>
  <c r="J104" i="3" s="1"/>
  <c r="F49" i="3"/>
  <c r="I104" i="3" s="1"/>
  <c r="E49" i="3"/>
  <c r="H104" i="3" s="1"/>
  <c r="D49" i="3"/>
  <c r="G104" i="3" s="1"/>
  <c r="G40" i="3"/>
  <c r="F40" i="3"/>
  <c r="I103" i="3" s="1"/>
  <c r="E40" i="3"/>
  <c r="H103" i="3" s="1"/>
  <c r="D40" i="3"/>
  <c r="H40" i="3" s="1"/>
  <c r="I39" i="3"/>
  <c r="I37" i="3"/>
  <c r="I36" i="3"/>
  <c r="I35" i="3"/>
  <c r="H35" i="3"/>
  <c r="I34" i="3"/>
  <c r="I31" i="3"/>
  <c r="I30" i="3"/>
  <c r="H30" i="3"/>
  <c r="I38" i="3" s="1"/>
  <c r="I29" i="3"/>
  <c r="I28" i="3"/>
  <c r="I27" i="3"/>
  <c r="I26" i="3"/>
  <c r="G20" i="3"/>
  <c r="J102" i="3" s="1"/>
  <c r="J111" i="3" s="1"/>
  <c r="F20" i="3"/>
  <c r="I102" i="3" s="1"/>
  <c r="E20" i="3"/>
  <c r="H102" i="3" s="1"/>
  <c r="H111" i="3" s="1"/>
  <c r="D20" i="3"/>
  <c r="I111" i="3" l="1"/>
  <c r="H20" i="3"/>
  <c r="J16" i="3" s="1"/>
  <c r="F102" i="3" s="1"/>
  <c r="G102" i="3"/>
  <c r="I108" i="3"/>
  <c r="J22" i="3"/>
  <c r="F103" i="3" s="1"/>
  <c r="J42" i="3"/>
  <c r="F104" i="3" s="1"/>
  <c r="J58" i="3"/>
  <c r="F106" i="3" s="1"/>
  <c r="J83" i="3"/>
  <c r="F110" i="3" s="1"/>
  <c r="G103" i="3"/>
  <c r="G107" i="3"/>
  <c r="H66" i="3"/>
  <c r="J63" i="3" s="1"/>
  <c r="F107" i="3" s="1"/>
  <c r="H49" i="3"/>
  <c r="H73" i="3"/>
  <c r="J68" i="3" s="1"/>
  <c r="F108" i="3" s="1"/>
  <c r="H56" i="3"/>
  <c r="J51" i="3" s="1"/>
  <c r="H81" i="3"/>
  <c r="J75" i="3"/>
  <c r="F109" i="3" s="1"/>
  <c r="F111" i="3" l="1"/>
  <c r="G111" i="3"/>
  <c r="K110" i="2" l="1"/>
  <c r="G110" i="2"/>
  <c r="E110" i="2"/>
  <c r="D110" i="2"/>
  <c r="C110" i="2"/>
  <c r="K109" i="2"/>
  <c r="H109" i="2"/>
  <c r="E109" i="2"/>
  <c r="D109" i="2"/>
  <c r="C109" i="2"/>
  <c r="K108" i="2"/>
  <c r="E108" i="2"/>
  <c r="D108" i="2"/>
  <c r="C108" i="2"/>
  <c r="K107" i="2"/>
  <c r="J107" i="2"/>
  <c r="E107" i="2"/>
  <c r="D107" i="2"/>
  <c r="C107" i="2"/>
  <c r="K106" i="2"/>
  <c r="G106" i="2"/>
  <c r="E106" i="2"/>
  <c r="D106" i="2"/>
  <c r="C106" i="2"/>
  <c r="K105" i="2"/>
  <c r="H105" i="2"/>
  <c r="E105" i="2"/>
  <c r="D105" i="2"/>
  <c r="C105" i="2"/>
  <c r="K104" i="2"/>
  <c r="E104" i="2"/>
  <c r="D104" i="2"/>
  <c r="C104" i="2"/>
  <c r="K103" i="2"/>
  <c r="J103" i="2"/>
  <c r="E103" i="2"/>
  <c r="D103" i="2"/>
  <c r="C103" i="2"/>
  <c r="K102" i="2"/>
  <c r="G102" i="2"/>
  <c r="E102" i="2"/>
  <c r="E111" i="2" s="1"/>
  <c r="D102" i="2"/>
  <c r="D111" i="2" s="1"/>
  <c r="C102" i="2"/>
  <c r="C100" i="2"/>
  <c r="G92" i="2"/>
  <c r="J110" i="2" s="1"/>
  <c r="F92" i="2"/>
  <c r="I110" i="2" s="1"/>
  <c r="E92" i="2"/>
  <c r="H110" i="2" s="1"/>
  <c r="D92" i="2"/>
  <c r="H92" i="2" s="1"/>
  <c r="G81" i="2"/>
  <c r="J109" i="2" s="1"/>
  <c r="F81" i="2"/>
  <c r="I109" i="2" s="1"/>
  <c r="E81" i="2"/>
  <c r="D81" i="2"/>
  <c r="G109" i="2" s="1"/>
  <c r="G73" i="2"/>
  <c r="J108" i="2" s="1"/>
  <c r="F73" i="2"/>
  <c r="I108" i="2" s="1"/>
  <c r="E73" i="2"/>
  <c r="H108" i="2" s="1"/>
  <c r="D73" i="2"/>
  <c r="G108" i="2" s="1"/>
  <c r="G66" i="2"/>
  <c r="F66" i="2"/>
  <c r="I107" i="2" s="1"/>
  <c r="E66" i="2"/>
  <c r="H107" i="2" s="1"/>
  <c r="D66" i="2"/>
  <c r="G61" i="2"/>
  <c r="J106" i="2" s="1"/>
  <c r="F61" i="2"/>
  <c r="I106" i="2" s="1"/>
  <c r="E61" i="2"/>
  <c r="H106" i="2" s="1"/>
  <c r="D61" i="2"/>
  <c r="H61" i="2" s="1"/>
  <c r="G56" i="2"/>
  <c r="J105" i="2" s="1"/>
  <c r="F56" i="2"/>
  <c r="I105" i="2" s="1"/>
  <c r="E56" i="2"/>
  <c r="D56" i="2"/>
  <c r="G105" i="2" s="1"/>
  <c r="G49" i="2"/>
  <c r="J104" i="2" s="1"/>
  <c r="F49" i="2"/>
  <c r="I104" i="2" s="1"/>
  <c r="E49" i="2"/>
  <c r="H104" i="2" s="1"/>
  <c r="D49" i="2"/>
  <c r="G104" i="2" s="1"/>
  <c r="G40" i="2"/>
  <c r="F40" i="2"/>
  <c r="I103" i="2" s="1"/>
  <c r="E40" i="2"/>
  <c r="H103" i="2" s="1"/>
  <c r="D40" i="2"/>
  <c r="I39" i="2"/>
  <c r="I38" i="2"/>
  <c r="I37" i="2"/>
  <c r="I36" i="2"/>
  <c r="I35" i="2"/>
  <c r="I34" i="2"/>
  <c r="I31" i="2"/>
  <c r="I30" i="2"/>
  <c r="I29" i="2"/>
  <c r="I28" i="2"/>
  <c r="I27" i="2"/>
  <c r="I26" i="2"/>
  <c r="G20" i="2"/>
  <c r="J102" i="2" s="1"/>
  <c r="J111" i="2" s="1"/>
  <c r="F20" i="2"/>
  <c r="I102" i="2" s="1"/>
  <c r="I111" i="2" s="1"/>
  <c r="E20" i="2"/>
  <c r="H102" i="2" s="1"/>
  <c r="H111" i="2" s="1"/>
  <c r="D20" i="2"/>
  <c r="H20" i="2" s="1"/>
  <c r="H66" i="2" l="1"/>
  <c r="J63" i="2" s="1"/>
  <c r="F107" i="2" s="1"/>
  <c r="H81" i="2"/>
  <c r="J16" i="2"/>
  <c r="F102" i="2" s="1"/>
  <c r="J58" i="2"/>
  <c r="F106" i="2" s="1"/>
  <c r="J83" i="2"/>
  <c r="F110" i="2" s="1"/>
  <c r="G103" i="2"/>
  <c r="G111" i="2" s="1"/>
  <c r="G107" i="2"/>
  <c r="H56" i="2"/>
  <c r="H49" i="2"/>
  <c r="J42" i="2" s="1"/>
  <c r="F104" i="2" s="1"/>
  <c r="H73" i="2"/>
  <c r="J68" i="2" s="1"/>
  <c r="F108" i="2" s="1"/>
  <c r="H40" i="2"/>
  <c r="J22" i="2" s="1"/>
  <c r="F103" i="2" s="1"/>
  <c r="J51" i="2"/>
  <c r="F105" i="2" s="1"/>
  <c r="J75" i="2"/>
  <c r="F109" i="2" s="1"/>
  <c r="F111" i="2" l="1"/>
  <c r="K110" i="1" l="1"/>
  <c r="E110" i="1"/>
  <c r="D110" i="1"/>
  <c r="C110" i="1"/>
  <c r="K109" i="1"/>
  <c r="E109" i="1"/>
  <c r="D109" i="1"/>
  <c r="C109" i="1"/>
  <c r="K108" i="1"/>
  <c r="E108" i="1"/>
  <c r="D108" i="1"/>
  <c r="C108" i="1"/>
  <c r="K107" i="1"/>
  <c r="E107" i="1"/>
  <c r="D107" i="1"/>
  <c r="C107" i="1"/>
  <c r="K106" i="1"/>
  <c r="E106" i="1"/>
  <c r="D106" i="1"/>
  <c r="C106" i="1"/>
  <c r="K105" i="1"/>
  <c r="F105" i="1"/>
  <c r="E105" i="1"/>
  <c r="D105" i="1"/>
  <c r="C105" i="1"/>
  <c r="K104" i="1"/>
  <c r="E104" i="1"/>
  <c r="D104" i="1"/>
  <c r="C104" i="1"/>
  <c r="K103" i="1"/>
  <c r="E103" i="1"/>
  <c r="D103" i="1"/>
  <c r="C103" i="1"/>
  <c r="K102" i="1"/>
  <c r="E102" i="1"/>
  <c r="E111" i="1" s="1"/>
  <c r="D102" i="1"/>
  <c r="D111" i="1" s="1"/>
  <c r="C102" i="1"/>
  <c r="C100" i="1"/>
  <c r="G92" i="1"/>
  <c r="J110" i="1" s="1"/>
  <c r="F92" i="1"/>
  <c r="I110" i="1" s="1"/>
  <c r="E92" i="1"/>
  <c r="H110" i="1" s="1"/>
  <c r="D92" i="1"/>
  <c r="H92" i="1" s="1"/>
  <c r="G81" i="1"/>
  <c r="J109" i="1" s="1"/>
  <c r="F81" i="1"/>
  <c r="I109" i="1" s="1"/>
  <c r="E81" i="1"/>
  <c r="H109" i="1" s="1"/>
  <c r="D81" i="1"/>
  <c r="G109" i="1" s="1"/>
  <c r="G73" i="1"/>
  <c r="J108" i="1" s="1"/>
  <c r="F73" i="1"/>
  <c r="E73" i="1"/>
  <c r="H108" i="1" s="1"/>
  <c r="D73" i="1"/>
  <c r="G108" i="1" s="1"/>
  <c r="G66" i="1"/>
  <c r="J107" i="1" s="1"/>
  <c r="F66" i="1"/>
  <c r="I107" i="1" s="1"/>
  <c r="E66" i="1"/>
  <c r="H107" i="1" s="1"/>
  <c r="D66" i="1"/>
  <c r="G61" i="1"/>
  <c r="J106" i="1" s="1"/>
  <c r="F61" i="1"/>
  <c r="I106" i="1" s="1"/>
  <c r="E61" i="1"/>
  <c r="H106" i="1" s="1"/>
  <c r="D61" i="1"/>
  <c r="H61" i="1" s="1"/>
  <c r="G56" i="1"/>
  <c r="J105" i="1" s="1"/>
  <c r="F56" i="1"/>
  <c r="I105" i="1" s="1"/>
  <c r="E56" i="1"/>
  <c r="H105" i="1" s="1"/>
  <c r="D56" i="1"/>
  <c r="G105" i="1" s="1"/>
  <c r="G49" i="1"/>
  <c r="J104" i="1" s="1"/>
  <c r="F49" i="1"/>
  <c r="E49" i="1"/>
  <c r="H104" i="1" s="1"/>
  <c r="D49" i="1"/>
  <c r="G104" i="1" s="1"/>
  <c r="G40" i="1"/>
  <c r="J103" i="1" s="1"/>
  <c r="F40" i="1"/>
  <c r="I103" i="1" s="1"/>
  <c r="E40" i="1"/>
  <c r="H103" i="1" s="1"/>
  <c r="D40" i="1"/>
  <c r="H40" i="1" s="1"/>
  <c r="J22" i="1" s="1"/>
  <c r="F103" i="1" s="1"/>
  <c r="I39" i="1"/>
  <c r="I38" i="1"/>
  <c r="I37" i="1"/>
  <c r="I36" i="1"/>
  <c r="I35" i="1"/>
  <c r="I34" i="1"/>
  <c r="I31" i="1"/>
  <c r="I30" i="1"/>
  <c r="I29" i="1"/>
  <c r="I28" i="1"/>
  <c r="I27" i="1"/>
  <c r="I26" i="1"/>
  <c r="G20" i="1"/>
  <c r="J102" i="1" s="1"/>
  <c r="J111" i="1" s="1"/>
  <c r="F20" i="1"/>
  <c r="I102" i="1" s="1"/>
  <c r="E20" i="1"/>
  <c r="H102" i="1" s="1"/>
  <c r="H111" i="1" s="1"/>
  <c r="D20" i="1"/>
  <c r="H20" i="1" s="1"/>
  <c r="H81" i="1" l="1"/>
  <c r="G102" i="1"/>
  <c r="I104" i="1"/>
  <c r="I111" i="1" s="1"/>
  <c r="G106" i="1"/>
  <c r="I108" i="1"/>
  <c r="G110" i="1"/>
  <c r="J16" i="1"/>
  <c r="F102" i="1" s="1"/>
  <c r="J58" i="1"/>
  <c r="F106" i="1" s="1"/>
  <c r="J83" i="1"/>
  <c r="F110" i="1" s="1"/>
  <c r="G103" i="1"/>
  <c r="G107" i="1"/>
  <c r="H56" i="1"/>
  <c r="H66" i="1"/>
  <c r="J63" i="1" s="1"/>
  <c r="F107" i="1" s="1"/>
  <c r="H49" i="1"/>
  <c r="J42" i="1" s="1"/>
  <c r="F104" i="1" s="1"/>
  <c r="H73" i="1"/>
  <c r="J68" i="1" s="1"/>
  <c r="F108" i="1" s="1"/>
  <c r="J51" i="1"/>
  <c r="J75" i="1"/>
  <c r="F109" i="1" s="1"/>
  <c r="F111" i="1" l="1"/>
  <c r="G111" i="1"/>
</calcChain>
</file>

<file path=xl/comments1.xml><?xml version="1.0" encoding="utf-8"?>
<comments xmlns="http://schemas.openxmlformats.org/spreadsheetml/2006/main">
  <authors>
    <author/>
  </authors>
  <commentList>
    <comment ref="H39" authorId="0" shapeId="0">
      <text>
        <r>
          <rPr>
            <b/>
            <sz val="9"/>
            <color rgb="FF000000"/>
            <rFont val="Arial"/>
            <family val="2"/>
          </rPr>
          <t xml:space="preserve">Autor:
</t>
        </r>
        <r>
          <rPr>
            <sz val="9"/>
            <color rgb="FF000000"/>
            <rFont val="Arial"/>
            <family val="2"/>
          </rPr>
          <t>Diligenciar el numero de usuarios que tienen alteración en las pruebas de tamizaje para cáncer colorrectal (SOMF y colonoscopia) sugestivas de cáncer, que son remitidos a Gastroenterología, para el año 2016.</t>
        </r>
      </text>
    </comment>
  </commentList>
</comments>
</file>

<file path=xl/comments2.xml><?xml version="1.0" encoding="utf-8"?>
<comments xmlns="http://schemas.openxmlformats.org/spreadsheetml/2006/main">
  <authors>
    <author/>
  </authors>
  <commentList>
    <comment ref="H39" authorId="0" shapeId="0">
      <text>
        <r>
          <rPr>
            <b/>
            <sz val="9"/>
            <color rgb="FF000000"/>
            <rFont val="Arial"/>
            <family val="2"/>
          </rPr>
          <t xml:space="preserve">Autor:
</t>
        </r>
        <r>
          <rPr>
            <sz val="9"/>
            <color rgb="FF000000"/>
            <rFont val="Arial"/>
            <family val="2"/>
          </rPr>
          <t>Diligenciar el numero de usuarios que tienen alteración en las pruebas de tamizaje para cáncer colorrectal (SOMF y colonoscopia) sugestivas de cáncer, que son remitidos a Gastroenterología, para el año 2016.</t>
        </r>
      </text>
    </comment>
  </commentList>
</comments>
</file>

<file path=xl/comments3.xml><?xml version="1.0" encoding="utf-8"?>
<comments xmlns="http://schemas.openxmlformats.org/spreadsheetml/2006/main">
  <authors>
    <author>Autor</author>
  </authors>
  <commentList>
    <comment ref="H39" authorId="0" shapeId="0">
      <text>
        <r>
          <rPr>
            <b/>
            <sz val="9"/>
            <color indexed="81"/>
            <rFont val="Tahoma"/>
            <family val="2"/>
          </rPr>
          <t>Autor:</t>
        </r>
        <r>
          <rPr>
            <sz val="9"/>
            <color indexed="81"/>
            <rFont val="Tahoma"/>
            <family val="2"/>
          </rPr>
          <t xml:space="preserve">
Diligenciar el numero de usuarios que tienen alteración en las pruebas de tamizaje para cáncer colorrectal (SOMF y colonoscopia) sugestivas de cáncer, que son remitidos a Gastroenterología, para el año 2016.</t>
        </r>
      </text>
    </comment>
  </commentList>
</comments>
</file>

<file path=xl/comments4.xml><?xml version="1.0" encoding="utf-8"?>
<comments xmlns="http://schemas.openxmlformats.org/spreadsheetml/2006/main">
  <authors>
    <author/>
  </authors>
  <commentList>
    <comment ref="H39" authorId="0" shapeId="0">
      <text>
        <r>
          <rPr>
            <b/>
            <sz val="9"/>
            <color rgb="FF000000"/>
            <rFont val="Arial"/>
            <family val="2"/>
          </rPr>
          <t xml:space="preserve">Autor:
</t>
        </r>
        <r>
          <rPr>
            <sz val="9"/>
            <color rgb="FF000000"/>
            <rFont val="Arial"/>
            <family val="2"/>
          </rPr>
          <t>Diligenciar el numero de usuarios que tienen alteración en las pruebas de tamizaje para cáncer colorrectal (SOMF y colonoscopia) sugestivas de cáncer, que son remitidos a Gastroenterología, para el año 2016.</t>
        </r>
      </text>
    </comment>
  </commentList>
</comments>
</file>

<file path=xl/comments5.xml><?xml version="1.0" encoding="utf-8"?>
<comments xmlns="http://schemas.openxmlformats.org/spreadsheetml/2006/main">
  <authors>
    <author/>
  </authors>
  <commentList>
    <comment ref="H39" authorId="0" shapeId="0">
      <text>
        <r>
          <rPr>
            <b/>
            <sz val="9"/>
            <color rgb="FF000000"/>
            <rFont val="Arial"/>
            <family val="2"/>
          </rPr>
          <t xml:space="preserve">Autor:
</t>
        </r>
        <r>
          <rPr>
            <sz val="9"/>
            <color rgb="FF000000"/>
            <rFont val="Arial"/>
            <family val="2"/>
          </rPr>
          <t>Diligenciar el numero de usuarios que tienen alteración en las pruebas de tamizaje para cáncer colorrectal (SOMF y colonoscopia) sugestivas de cáncer, que son remitidos a Gastroenterología, para el año 2016.</t>
        </r>
      </text>
    </comment>
  </commentList>
</comments>
</file>

<file path=xl/comments6.xml><?xml version="1.0" encoding="utf-8"?>
<comments xmlns="http://schemas.openxmlformats.org/spreadsheetml/2006/main">
  <authors>
    <author>Autor</author>
  </authors>
  <commentList>
    <comment ref="H39" authorId="0" shapeId="0">
      <text>
        <r>
          <rPr>
            <b/>
            <sz val="9"/>
            <color indexed="81"/>
            <rFont val="Tahoma"/>
            <family val="2"/>
          </rPr>
          <t>Autor:</t>
        </r>
        <r>
          <rPr>
            <sz val="9"/>
            <color indexed="81"/>
            <rFont val="Tahoma"/>
            <family val="2"/>
          </rPr>
          <t xml:space="preserve">
Diligenciar el numero de usuarios que tienen alteración en las pruebas de tamizaje para cáncer colorrectal (SOMF y colonoscopia) sugestivas de cáncer, que son remitidos a Gastroenterología, para el año 2016.</t>
        </r>
      </text>
    </comment>
  </commentList>
</comments>
</file>

<file path=xl/comments7.xml><?xml version="1.0" encoding="utf-8"?>
<comments xmlns="http://schemas.openxmlformats.org/spreadsheetml/2006/main">
  <authors>
    <author/>
  </authors>
  <commentList>
    <comment ref="H39" authorId="0" shapeId="0">
      <text>
        <r>
          <rPr>
            <b/>
            <sz val="9"/>
            <color rgb="FF000000"/>
            <rFont val="Arial"/>
            <family val="2"/>
          </rPr>
          <t xml:space="preserve">Autor:
</t>
        </r>
        <r>
          <rPr>
            <sz val="9"/>
            <color rgb="FF000000"/>
            <rFont val="Arial"/>
            <family val="2"/>
          </rPr>
          <t>Diligenciar el numero de usuarios que tienen alteración en las pruebas de tamizaje para cáncer colorrectal (SOMF y colonoscopia) sugestivas de cáncer, que son remitidos a Gastroenterología, para el año 2016.</t>
        </r>
      </text>
    </comment>
  </commentList>
</comments>
</file>

<file path=xl/comments8.xml><?xml version="1.0" encoding="utf-8"?>
<comments xmlns="http://schemas.openxmlformats.org/spreadsheetml/2006/main">
  <authors>
    <author/>
  </authors>
  <commentList>
    <comment ref="H39" authorId="0" shapeId="0">
      <text>
        <r>
          <rPr>
            <b/>
            <sz val="9"/>
            <color rgb="FF000000"/>
            <rFont val="Arial"/>
            <family val="2"/>
          </rPr>
          <t xml:space="preserve">Autor:
</t>
        </r>
        <r>
          <rPr>
            <sz val="9"/>
            <color rgb="FF000000"/>
            <rFont val="Arial"/>
            <family val="2"/>
          </rPr>
          <t>Diligenciar el numero de usuarios que tienen alteración en las pruebas de tamizaje para cáncer colorrectal (SOMF y colonoscopia) sugestivas de cáncer, que son remitidos a Gastroenterología, para el año 2016.</t>
        </r>
      </text>
    </comment>
  </commentList>
</comments>
</file>

<file path=xl/comments9.xml><?xml version="1.0" encoding="utf-8"?>
<comments xmlns="http://schemas.openxmlformats.org/spreadsheetml/2006/main">
  <authors>
    <author/>
  </authors>
  <commentList>
    <comment ref="H39" authorId="0" shapeId="0">
      <text>
        <r>
          <rPr>
            <b/>
            <sz val="9"/>
            <color rgb="FF000000"/>
            <rFont val="Arial"/>
            <family val="2"/>
          </rPr>
          <t xml:space="preserve">Autor:
</t>
        </r>
        <r>
          <rPr>
            <sz val="9"/>
            <color rgb="FF000000"/>
            <rFont val="Arial"/>
            <family val="2"/>
          </rPr>
          <t>Diligenciar el numero de usuarios que tienen alteración en las pruebas de tamizaje para cáncer colorrectal (SOMF y colonoscopia) sugestivas de cáncer, que son remitidos a Gastroenterología, para el año 2016.</t>
        </r>
      </text>
    </comment>
  </commentList>
</comments>
</file>

<file path=xl/comments10.xml><?xml version="1.0" encoding="utf-8"?>
<comments xmlns="http://schemas.openxmlformats.org/spreadsheetml/2006/main">
  <authors>
    <author/>
  </authors>
  <commentList>
    <comment ref="H39" authorId="0" shapeId="0">
      <text>
        <r>
          <rPr>
            <b/>
            <sz val="9"/>
            <color rgb="FF000000"/>
            <rFont val="Arial"/>
            <family val="2"/>
          </rPr>
          <t xml:space="preserve">Autor:
</t>
        </r>
        <r>
          <rPr>
            <sz val="9"/>
            <color rgb="FF000000"/>
            <rFont val="Arial"/>
            <family val="2"/>
          </rPr>
          <t>Diligenciar el numero de usuarios que tienen alteración en las pruebas de tamizaje para cáncer colorrectal (SOMF y colonoscopia) sugestivas de cáncer, que son remitidos a Gastroenterología, para el año 2016.</t>
        </r>
      </text>
    </comment>
  </commentList>
</comments>
</file>

<file path=xl/comments11.xml><?xml version="1.0" encoding="utf-8"?>
<comments xmlns="http://schemas.openxmlformats.org/spreadsheetml/2006/main">
  <authors>
    <author/>
  </authors>
  <commentList>
    <comment ref="H39" authorId="0" shapeId="0">
      <text>
        <r>
          <rPr>
            <b/>
            <sz val="9"/>
            <color rgb="FF000000"/>
            <rFont val="Arial"/>
            <family val="2"/>
          </rPr>
          <t xml:space="preserve">Autor:
</t>
        </r>
        <r>
          <rPr>
            <sz val="9"/>
            <color rgb="FF000000"/>
            <rFont val="Arial"/>
            <family val="2"/>
          </rPr>
          <t>Diligenciar el numero de usuarios que tienen alteración en las pruebas de tamizaje para cáncer colorrectal (SOMF y colonoscopia) sugestivas de cáncer, que son remitidos a Gastroenterología, para el año 2016.</t>
        </r>
      </text>
    </comment>
  </commentList>
</comments>
</file>

<file path=xl/comments12.xml><?xml version="1.0" encoding="utf-8"?>
<comments xmlns="http://schemas.openxmlformats.org/spreadsheetml/2006/main">
  <authors>
    <author>Autor</author>
  </authors>
  <commentList>
    <comment ref="H39" authorId="0" shapeId="0">
      <text>
        <r>
          <rPr>
            <b/>
            <sz val="9"/>
            <color indexed="81"/>
            <rFont val="Tahoma"/>
            <family val="2"/>
          </rPr>
          <t>Autor:</t>
        </r>
        <r>
          <rPr>
            <sz val="9"/>
            <color indexed="81"/>
            <rFont val="Tahoma"/>
            <family val="2"/>
          </rPr>
          <t xml:space="preserve">
Diligenciar el numero de usuarios que tienen alteración en las pruebas de tamizaje para cáncer colorrectal (SOMF y colonoscopia) sugestivas de cáncer, que son remitidos a Gastroenterología, para el año 2016.</t>
        </r>
      </text>
    </comment>
  </commentList>
</comments>
</file>

<file path=xl/comments13.xml><?xml version="1.0" encoding="utf-8"?>
<comments xmlns="http://schemas.openxmlformats.org/spreadsheetml/2006/main">
  <authors>
    <author/>
  </authors>
  <commentList>
    <comment ref="H39" authorId="0" shapeId="0">
      <text>
        <r>
          <rPr>
            <b/>
            <sz val="9"/>
            <color rgb="FF000000"/>
            <rFont val="Arial"/>
            <family val="2"/>
          </rPr>
          <t xml:space="preserve">Autor:
</t>
        </r>
        <r>
          <rPr>
            <sz val="9"/>
            <color rgb="FF000000"/>
            <rFont val="Arial"/>
            <family val="2"/>
          </rPr>
          <t>Diligenciar el numero de usuarios que tienen alteración en las pruebas de tamizaje para cáncer colorrectal (SOMF y colonoscopia) sugestivas de cáncer, que son remitidos a Gastroenterología, para el año 2016.</t>
        </r>
      </text>
    </comment>
  </commentList>
</comments>
</file>

<file path=xl/comments14.xml><?xml version="1.0" encoding="utf-8"?>
<comments xmlns="http://schemas.openxmlformats.org/spreadsheetml/2006/main">
  <authors>
    <author/>
  </authors>
  <commentList>
    <comment ref="H39" authorId="0" shapeId="0">
      <text>
        <r>
          <rPr>
            <b/>
            <sz val="9"/>
            <color rgb="FF000000"/>
            <rFont val="Arial"/>
            <family val="2"/>
          </rPr>
          <t xml:space="preserve">Autor:
</t>
        </r>
        <r>
          <rPr>
            <sz val="9"/>
            <color rgb="FF000000"/>
            <rFont val="Arial"/>
            <family val="2"/>
          </rPr>
          <t>Diligenciar el numero de usuarios que tienen alteración en las pruebas de tamizaje para cáncer colorrectal (SOMF y colonoscopia) sugestivas de cáncer, que son remitidos a Gastroenterología, para el año 2016.</t>
        </r>
      </text>
    </comment>
  </commentList>
</comments>
</file>

<file path=xl/comments15.xml><?xml version="1.0" encoding="utf-8"?>
<comments xmlns="http://schemas.openxmlformats.org/spreadsheetml/2006/main">
  <authors>
    <author/>
  </authors>
  <commentList>
    <comment ref="H39" authorId="0" shapeId="0">
      <text>
        <r>
          <rPr>
            <b/>
            <sz val="9"/>
            <color rgb="FF000000"/>
            <rFont val="Arial"/>
            <family val="2"/>
          </rPr>
          <t xml:space="preserve">Autor:
</t>
        </r>
        <r>
          <rPr>
            <sz val="9"/>
            <color rgb="FF000000"/>
            <rFont val="Arial"/>
            <family val="2"/>
          </rPr>
          <t>Diligenciar el numero de usuarios que tienen alteración en las pruebas de tamizaje para cáncer colorrectal (SOMF y colonoscopia) sugestivas de cáncer, que son remitidos a Gastroenterología, para el año 2016.</t>
        </r>
      </text>
    </comment>
  </commentList>
</comments>
</file>

<file path=xl/comments16.xml><?xml version="1.0" encoding="utf-8"?>
<comments xmlns="http://schemas.openxmlformats.org/spreadsheetml/2006/main">
  <authors>
    <author/>
  </authors>
  <commentList>
    <comment ref="H39" authorId="0" shapeId="0">
      <text>
        <r>
          <rPr>
            <b/>
            <sz val="9"/>
            <color rgb="FF000000"/>
            <rFont val="Arial"/>
            <family val="2"/>
          </rPr>
          <t xml:space="preserve">Autor:
</t>
        </r>
        <r>
          <rPr>
            <sz val="9"/>
            <color rgb="FF000000"/>
            <rFont val="Arial"/>
            <family val="2"/>
          </rPr>
          <t>Diligenciar el numero de usuarios que tienen alteración en las pruebas de tamizaje para cáncer colorrectal (SOMF y colonoscopia) sugestivas de cáncer, que son remitidos a Gastroenterología, para el año 2016.</t>
        </r>
      </text>
    </comment>
  </commentList>
</comments>
</file>

<file path=xl/comments17.xml><?xml version="1.0" encoding="utf-8"?>
<comments xmlns="http://schemas.openxmlformats.org/spreadsheetml/2006/main">
  <authors>
    <author/>
  </authors>
  <commentList>
    <comment ref="H39" authorId="0" shapeId="0">
      <text>
        <r>
          <rPr>
            <b/>
            <sz val="9"/>
            <color rgb="FF000000"/>
            <rFont val="Arial"/>
            <family val="2"/>
          </rPr>
          <t xml:space="preserve">Autor:
</t>
        </r>
        <r>
          <rPr>
            <sz val="9"/>
            <color rgb="FF000000"/>
            <rFont val="Arial"/>
            <family val="2"/>
          </rPr>
          <t>Diligenciar el numero de usuarios que tienen alteración en las pruebas de tamizaje para cáncer colorrectal (SOMF y colonoscopia) sugestivas de cáncer, que son remitidos a Gastroenterología, para el año 2016.</t>
        </r>
      </text>
    </comment>
  </commentList>
</comments>
</file>

<file path=xl/comments18.xml><?xml version="1.0" encoding="utf-8"?>
<comments xmlns="http://schemas.openxmlformats.org/spreadsheetml/2006/main">
  <authors>
    <author>Autor</author>
  </authors>
  <commentList>
    <comment ref="H39" authorId="0" shapeId="0">
      <text>
        <r>
          <rPr>
            <b/>
            <sz val="9"/>
            <color indexed="81"/>
            <rFont val="Tahoma"/>
            <family val="2"/>
          </rPr>
          <t>Autor:</t>
        </r>
        <r>
          <rPr>
            <sz val="9"/>
            <color indexed="81"/>
            <rFont val="Tahoma"/>
            <family val="2"/>
          </rPr>
          <t xml:space="preserve">
Diligenciar el numero de usuarios que tienen alteración en las pruebas de tamizaje para cáncer colorrectal (SOMF y colonoscopia) sugestivas de cáncer, que son remitidos a Gastroenterología, para el año 2016.</t>
        </r>
      </text>
    </comment>
  </commentList>
</comments>
</file>

<file path=xl/comments19.xml><?xml version="1.0" encoding="utf-8"?>
<comments xmlns="http://schemas.openxmlformats.org/spreadsheetml/2006/main">
  <authors>
    <author/>
  </authors>
  <commentList>
    <comment ref="H39" authorId="0" shapeId="0">
      <text>
        <r>
          <rPr>
            <b/>
            <sz val="9"/>
            <color rgb="FF000000"/>
            <rFont val="Arial"/>
            <family val="2"/>
          </rPr>
          <t xml:space="preserve">Autor:
</t>
        </r>
        <r>
          <rPr>
            <sz val="9"/>
            <color rgb="FF000000"/>
            <rFont val="Arial"/>
            <family val="2"/>
          </rPr>
          <t>Diligenciar el numero de usuarios que tienen alteración en las pruebas de tamizaje para cáncer colorrectal (SOMF y colonoscopia) sugestivas de cáncer, que son remitidos a Gastroenterología, para el año 2016.</t>
        </r>
      </text>
    </comment>
  </commentList>
</comments>
</file>

<file path=xl/comments20.xml><?xml version="1.0" encoding="utf-8"?>
<comments xmlns="http://schemas.openxmlformats.org/spreadsheetml/2006/main">
  <authors>
    <author/>
  </authors>
  <commentList>
    <comment ref="H39" authorId="0" shapeId="0">
      <text>
        <r>
          <rPr>
            <b/>
            <sz val="9"/>
            <color rgb="FF000000"/>
            <rFont val="Arial"/>
            <family val="2"/>
          </rPr>
          <t xml:space="preserve">Autor:
</t>
        </r>
        <r>
          <rPr>
            <sz val="9"/>
            <color rgb="FF000000"/>
            <rFont val="Arial"/>
            <family val="2"/>
          </rPr>
          <t>Diligenciar el numero de usuarios que tienen alteración en las pruebas de tamizaje para cáncer colorrectal (SOMF y colonoscopia) sugestivas de cáncer, que son remitidos a Gastroenterología, para el año 2016.</t>
        </r>
      </text>
    </comment>
  </commentList>
</comments>
</file>

<file path=xl/sharedStrings.xml><?xml version="1.0" encoding="utf-8"?>
<sst xmlns="http://schemas.openxmlformats.org/spreadsheetml/2006/main" count="4150" uniqueCount="333">
  <si>
    <t>VISITA DE ASISTENCIA TECNICA INTEGRADA
LISTAS DE CHEQUEO</t>
  </si>
  <si>
    <t>LISTA DE CHEQUEO CANCER DE PROSTATA Y COLORRECTAL</t>
  </si>
  <si>
    <t>Días y Horario de atención                            AM
                                                                      PM</t>
  </si>
  <si>
    <t>L</t>
  </si>
  <si>
    <t>M</t>
  </si>
  <si>
    <t>J</t>
  </si>
  <si>
    <t>V</t>
  </si>
  <si>
    <t>S</t>
  </si>
  <si>
    <t>D</t>
  </si>
  <si>
    <t xml:space="preserve">7:00am a 12:00m </t>
  </si>
  <si>
    <t xml:space="preserve">7:00am </t>
  </si>
  <si>
    <t>1:00pm a 5:00pm</t>
  </si>
  <si>
    <t>Nombre del coordinador</t>
  </si>
  <si>
    <t>ANGELA MARIA VALLEJO ORREGO</t>
  </si>
  <si>
    <t>Perfil o profesión de base del coordinador</t>
  </si>
  <si>
    <t>ENFERMERA</t>
  </si>
  <si>
    <t>Correo del coordinador</t>
  </si>
  <si>
    <t>COORDEXT.CENTRO@SALUDPEREIRA.GOV.CO</t>
  </si>
  <si>
    <t>Teléfono del coordinador</t>
  </si>
  <si>
    <t>Tiempo en el programa del coordinador</t>
  </si>
  <si>
    <t>4 AÑOS</t>
  </si>
  <si>
    <t>Fecha de la visita</t>
  </si>
  <si>
    <t>1. CAPACIDAD INSTALADA Y RED (INVENTARIO RECURSO FISICO Y HUMANO )</t>
  </si>
  <si>
    <t>C</t>
  </si>
  <si>
    <t>NC</t>
  </si>
  <si>
    <t>NA</t>
  </si>
  <si>
    <t>NV</t>
  </si>
  <si>
    <t>GENERALIDADES Y HALLAZGOS:</t>
  </si>
  <si>
    <t>RECURSO HUMANO</t>
  </si>
  <si>
    <t>Médicos Generales</t>
  </si>
  <si>
    <t>SON 5 MEDICOS GENERALES</t>
  </si>
  <si>
    <t>Médicos Especialistas</t>
  </si>
  <si>
    <t>3 MEDICOS ESPECIALISTAS EN LA RUTA CARDIOVASCULAR</t>
  </si>
  <si>
    <t>TOTAL CAPACIDAD INSTALADA Y RED</t>
  </si>
  <si>
    <t>OBSERVACIONES: Cuentan con médicos generales y especialistas con la capacidad y orientación para abordar todos los cursos de vida y aplicación de las acciones específicas de cada uno de ellos según la Ruta Integral de Atención en Salud de Promoción y Mantenimiento.</t>
  </si>
  <si>
    <t>2. COBERTURAS  DT, PE E INDICADORES PROPIOS DEL PROGRAMA</t>
  </si>
  <si>
    <t>INDICADORES</t>
  </si>
  <si>
    <t>NUMERO</t>
  </si>
  <si>
    <t>PORCENTAJE</t>
  </si>
  <si>
    <t>POBLACION</t>
  </si>
  <si>
    <t>Total de Usuarios Afiliados</t>
  </si>
  <si>
    <t>Total de Usuarios Afiliados ≥ 50 años</t>
  </si>
  <si>
    <t>Total de Usuarios Hombres ≥ 50 años</t>
  </si>
  <si>
    <t>Total de Usuarios Diagnosticados con cualquier tipo de Cáncer</t>
  </si>
  <si>
    <t>Ca de Próstata</t>
  </si>
  <si>
    <t>Total de Usuarios Diagnosticados con Cáncer de Próstata</t>
  </si>
  <si>
    <t>Total de usuarios tamizados para Cáncer de Próstata por medio de PSA (Antígeno Prostático) en lo corrido de la vigencia</t>
  </si>
  <si>
    <t>Del total de usuarios tamizados con PSA para cáncer de Próstata cuántos han salido con alteración del PSA</t>
  </si>
  <si>
    <t>Rangos de normalidad para el PSA ajustado por la edad</t>
  </si>
  <si>
    <t>Total de usuarios tamizados para Cáncer de Próstata por medio de tacto rectal en lo corrido de la vigencia</t>
  </si>
  <si>
    <t>Total de usuarios tamizados para cáncer de Próstata por medio de tacto rectal y PSA combinado en lo corrido de la vigencia.</t>
  </si>
  <si>
    <t>Ca Colorrectal</t>
  </si>
  <si>
    <t>Total de Usuarios Diagnosticados Cáncer Colorrectal</t>
  </si>
  <si>
    <t>Edad (años)</t>
  </si>
  <si>
    <t>PSA normal</t>
  </si>
  <si>
    <t>Total de usuarios Tamizados para Cáncer Colorrectal por medio de SOMF (Sangre Oculta en Materia Fecal) en lo corrido de la vigencia.</t>
  </si>
  <si>
    <t>40-49</t>
  </si>
  <si>
    <t>0-2,5 ng/ml</t>
  </si>
  <si>
    <t>Total de Pacientes Tamizados para Cáncer Colorrectal por medio de SOMF y se confirmó diagnóstico o se le realizó Colonoscopia en lo corrido de la vigencia</t>
  </si>
  <si>
    <t>50-59</t>
  </si>
  <si>
    <t>0-3,5 ng/ml</t>
  </si>
  <si>
    <t>Total de usuarios con alteración en las pruebas de Tamizaje para Cáncer Colorrectal por medio de SOMF</t>
  </si>
  <si>
    <t>60-69</t>
  </si>
  <si>
    <t>0-4,5 ng/ml</t>
  </si>
  <si>
    <t>Total de Pacientes con Cáncer Colorrectal que reciben Cuidado Paliativo</t>
  </si>
  <si>
    <t>70-79</t>
  </si>
  <si>
    <t>0-6,5 ng/ml</t>
  </si>
  <si>
    <t>Total de Pacientes  con alteración en las pruebas de Tamizaje para Cáncer Colorrectal remitidos a Gastroenterología</t>
  </si>
  <si>
    <t xml:space="preserve">TOTAL COBERTURAS  DT, PE E INDICADORES  </t>
  </si>
  <si>
    <t>OBSERVACIONES: Cuentan con ingeniero en sistemas que apoya el proceso de asistencia técnica el cual puede obtener información para determinar por edad los cursos de vida, género, diagnósticos y dar trazabilidad a datos generales de identificación.</t>
  </si>
  <si>
    <t>3. DEMANDA INDUCIDA</t>
  </si>
  <si>
    <t>¿La IPS cuenta con una base de datos estructurada de los pacientes con Cáncer Próstata y realiza un seguimiento tanto a la base de datos como al usuario.</t>
  </si>
  <si>
    <t>JEFE OLGA ENCARGADA DEL PROGRAMA CONTIENE LAS BASES DE DATOS DE PROSTATA Y REALIZA SEGUIMIENTO A LOS USUARIOS POR MEDIO DE LLAMADAS TELEFONICAS, ASIGNACION DE CITAS POR MEDICO GENERAL.</t>
  </si>
  <si>
    <t>¿La IPS cuenta con una base de datos estructurada de los pacientes con Cáncer Colorrectal y realiza un seguimiento tanto a la base de datos como al usuario.</t>
  </si>
  <si>
    <t>JEFE OLGA ENCARGADA DEL PROGRAMA CONTIENE LAS BASES DE DATOS DE COLON Y RECTO Y  REALIZA SEGUIMIENTO A LOS USUARIOS POR MEDIO DE LLAMADAS TELEFONICAS, ASIGNACION DE CITAS POR MEDICO GENERAL.</t>
  </si>
  <si>
    <t>Se realiza búsqueda activa del usuario por curso de vida para tamización de cáncer de próstata y cáncer colorrectal según Ruta de Promoción y mantenimiento de la salud ¿Cómo es el proceso?</t>
  </si>
  <si>
    <t>EL MEDICO GENERAL MEDIANTE LA CONSULTA MEDICA ENVIA PARACLINICOS DE PSA Y SANGRE OCULTA EN HECES. A DICHOS PACIENTES SE LES HACE SEGUIMIENTO</t>
  </si>
  <si>
    <t>Verificar flujograma, disponibilidad y conocimiento del personal para la captación, atención, interpretación y seguimiento de pacientes con riesgo de Cáncer de próstata, según curso de vida de la Ruta de Promoción y Mantenimiento de la salud.</t>
  </si>
  <si>
    <t>SE ENVIAN SOPORTES DE CAPACITACIONES RECIENTES DE PYPTE EN RUTA DE PROMOCION Y MANTENIMIENTO DE LA SALUD RESOLUCION 3280 2018 LIDERADO POR LA DOCTORA ISABEL ESTRADA Y DE LA UNIDAD INTERMEDIA DE KENNEDY DE PREVENCION DE CANCER DE PROSTATA</t>
  </si>
  <si>
    <t>Verificar flujograma, disponibilidad y conocimiento del personal para la captación, atención, interpretación y seguimiento de pacientes con riesgo de Cáncer Colorrectal, según curso de vida de la Ruta de Promoción y Mantenimiento de la salud.</t>
  </si>
  <si>
    <t>SE ENVIAN SOPORTES DE CAPACITACIONES RECIENTES DE PYP EN RUTA DE PROMOCION Y MANTENIMIENTO DE LA SALUD RESOLUCION 3280 2018 LIDERADO POR LA DOCTORA ISABEL ESTRADA REALIZADO EN EL HOSPITAL DE SAN JOAQUIN</t>
  </si>
  <si>
    <t>TOTAL  DEMANDA INDUCIDA</t>
  </si>
  <si>
    <t xml:space="preserve">OBSERVACIONES: Cuentan con una enfermera profesional encargada del programa o los usuarios objeto de tamización y diagnóstico de cáncer de estómago, próstata y colorrectal según Ruta Integral de atención en salud por cursos de vida adultez y vejez. Así mismo realiza seguimiento a los usuarios por medio de llamadas telefónicas, asignación de citas por médico general para seguimiento.   </t>
  </si>
  <si>
    <t>4. CARACTERIZACIÓN POBLACIONAL</t>
  </si>
  <si>
    <t>Realizan seguimiento al usuario en tratamiento por cáncer de Próstata o colorrectal</t>
  </si>
  <si>
    <t>Cuentan con una enfermera profesional encargada del programa que realiza seguimiento a los usuarios a los usuarios por medio de llamadas telefónicas, asignación de citas por médico general para seguimiento</t>
  </si>
  <si>
    <t>Cantidad de pesquisas por Códigos CIE 10 (Z120 estómago, Z121 Colorrectal, Z125 de Próstata.</t>
  </si>
  <si>
    <t>Z125 (Hospital del Centro 4 casos, San Camilo 6 casos)</t>
  </si>
  <si>
    <t>TOTAL  CARACTERIZACIÓN POBLACIONAL</t>
  </si>
  <si>
    <t>OBSERVACIONES: Cuentan con una enfermera profesional encargada del programa que realiza seguimiento a los usuarios a los usuarios por medio de llamadas telefónicas, asignación de citas por médico general para seguimiento</t>
  </si>
  <si>
    <t>5.   ATENCION A POBLACIONES CON ENFOQUE DIFERENCIAL</t>
  </si>
  <si>
    <t>El software institucional de Historia Clínica permite la marcación de la población con enfoque diferencial en (Afrocolombianos, indígenas, en situación de desplazamiento, migrantes y privados de la libertad)</t>
  </si>
  <si>
    <t>EL SOFTWARE INSTITUCIONAL CONITIENE EL ITEM DE ENFOQUE DIFEENCIAL LLAMADO ETNIA</t>
  </si>
  <si>
    <t>TOTAL  ATENCION A POBLACIONES VULNERABLES</t>
  </si>
  <si>
    <t>OBSERVACIONES: El software institucional de Historia Clínica contiene la marcación de campo obligatorio diligenciamiento de la población con enfoque diferencial.</t>
  </si>
  <si>
    <t>6. ACCESIBILIDAD</t>
  </si>
  <si>
    <t>Verificar proceso de inducción y reinducción para los profesionales en las Rutas Integrales de Atención en Salud</t>
  </si>
  <si>
    <t>EN LA ESE SALUD PEREIRA TENEMOS UN PROCESO DE INDUCCION Y REINDUCCION POR MEDIO DE CAPACITACION MEDIANTE LA PLATAFORMA PLEXO CON ALGUNOS CURSOS QUE CONTIENEN ALGUNAS ROTAS. POR AHORA NO SE CUENTA CON INDUCCION DE RUTA DE CANCER DE PROSTATA Y COLONRECTAL</t>
  </si>
  <si>
    <t>TOTAL ACCESIBILIDAD</t>
  </si>
  <si>
    <t>OBSERVACION: En la ESE salud Pereira tenemos un proceso de inducción y reinducción por medio de capacitación mediante la plataforma plexo con algunos cursos que contienen algunas rutas. por ahora no se cuenta con inducción de ruta de cáncer de próstata y colorrectal.</t>
  </si>
  <si>
    <t>7. OPORTUNIDAD</t>
  </si>
  <si>
    <t>Oportunidad de servicio por Medico General</t>
  </si>
  <si>
    <t>TENEMOS LINEAS HABILITADAS DE CALL CENTER PARA CONSULTAS DE MORBILIDAD Y CITAS DE AGENDAMIENTO PREFERENCIAL EN EL SIAU  Y PRESENCIAL PARA TODOS LOS CURSOS DE VIDA CONTEMPLADOS EN LA 3280 DEL 2018.</t>
  </si>
  <si>
    <t>Si la IPS cuenta con médicos especialistas en Urología y Gastroenterología o en su defecto con médico familiar verificar oportunidad de servicios</t>
  </si>
  <si>
    <t xml:space="preserve"> ESPECIALIDADES CONTRATADAS CON PRESTADOR COMPLEMTARIO</t>
  </si>
  <si>
    <t>Revisar el proceso de remisión a  especialistas( Urología, gastroenterología) evitando barreras de accesibilidad según normatividad de servicio.</t>
  </si>
  <si>
    <t>EL SEGUIMIENTO CLINICO SE HACE A TRAVES DE LA CONSULTA MEDICA Y EL ADMINISTRATIVO A TRAVES DE LA AUDITORIA DE HISTORIAS CLINICAS DE LA JEFE OLGA</t>
  </si>
  <si>
    <t>TOTAL OPORTUNIDAD</t>
  </si>
  <si>
    <t>OBSERVACIONES: Cuentan con líneas habilitadas de Call Center para consultas de morbilidad y citas de agendamiento preferencial en el SIAU y presencial para todos los cursos de vida contemplados en la Resolución 3280 del 2018.</t>
  </si>
  <si>
    <t>8. SEGURIDAD</t>
  </si>
  <si>
    <t>Protocolos, Flujogramas y/o guías de atención en Cáncer Colorrectal y de Próstata, conocimiento, disponibilidad.</t>
  </si>
  <si>
    <t>SE CUENTA EN LA INTRANET EL CUAL ES EL APLICATIVO DE LA ESE SALUD PEREIRA AL CUAL TODOS LOS TRABAJADORES TENEMOS ACCESO LA IDSPONIBILIDAD DE GUIA DE PRACTICA CLINICA, CANCER DE COLON Y RECTO CODIGO CM-EX-033 Y GUIA DE PRACTICA CLINICA DE PROSTATA CODIGO CM-EX-032</t>
  </si>
  <si>
    <t>Plan de estrategias IEC para la población objeto por curso de vida relacionado a adultez y vejez para tamización oportuna en  Cáncer de Próstata y Colorrectal</t>
  </si>
  <si>
    <t>LA DOCTORA ISABEL ESTRADA REALIZA EL DESPLIGUE DE INFORMACION, EDUCACION Y COMUNICACION A LAS COMUNIDADES Y A LOS GRUPOS ORGANIZADOS</t>
  </si>
  <si>
    <t>Evaluación y análisis interno de la receptividad y satisfacción  del paciente</t>
  </si>
  <si>
    <t>ENCUESTAS REALIZADAS POR EL CALL CENTER DE SATISFACCION DEL USUARIO</t>
  </si>
  <si>
    <t>Evaluación interna de Adherencia a Guías de Practica Clínica</t>
  </si>
  <si>
    <t>ADUITORIA DE HISTORIAS CLINICAS, SE CUENTA CON AUDITOR MEDICO POR UNIDAD.</t>
  </si>
  <si>
    <t>TOTAL SEGURIDAD</t>
  </si>
  <si>
    <t>OBSERVACIONES: Se cuenta en la intranet el cual es el aplicativo de la ESE Salud Pereira al cual todos los trabajadores tenemos acceso la disponibilidad de Guía de práctica clínica, cáncer de colon y recto Código CM-EX-033 y Guía De Práctica Clínica de Próstata Código CM-EX-032.</t>
  </si>
  <si>
    <t>9. PERTINENCIA</t>
  </si>
  <si>
    <t>HALLAZGOS:</t>
  </si>
  <si>
    <t>La IPS  realiza clasificación del riesgo según los antecedentes personales y familiares basados en las indicaciones de buena práctica GPC para Cáncer de Próstata. (familiares de primer o segundo grado de consanguinidad, raza, obesidad, hábitos y estilos de vida)</t>
  </si>
  <si>
    <t>LA JEFE OLGA REFIERE QUE EN LA AUDITORIA DE HISTORIAS CLINICAS SE CUENTA CON EL SEGUIMIENTO POR PARTE DEL MEDICO Y SE REALIZA LA CLASIFICACION DEL RIESGO SEGUN LOS ANTECENDENTES PERSONALES Y FAMILIARES PERO NO SE REALIZA LA CLASIFICACION</t>
  </si>
  <si>
    <t>La IPS  realiza clasificación del riesgo según los antecedentes personales y familiares basados en las indicaciones de buena práctica GPC para Cáncer  Colorrectal  (antecedentes personales y familiares en primer grado de poliposis adenomatosis miliar(PAF) Historia familiar de cáncer de colon y recto polipodio hereditario(CCRNPH), enfermedad infamatoria intestinal (EII).</t>
  </si>
  <si>
    <t>La IPS cuenta con un método de seguimiento para el tamizaje  para Cáncer de Próstata por medio de Antígeno Prostático (PSA) y Tacto Rectal combinado, donde posteriormente se realice análisis situacional, actos de mejora para mejorar la prestación del servicio.</t>
  </si>
  <si>
    <t>SE REALIZA EL SEGUIMIENTO CON LOS ANTIGENOS PROSTATICOS ORDENADOS VERSUS LOS TOMADOS Y SE EVIDENCIA QUE EL TACTO RECTAL ES OCASIONALMENTE LA LIDER TIENE CONOCIMIENTO Y SE VAN A GENERAR ESTRATEFIAS PARA MEJORAR LA PRESTACION DEL SERVICIO</t>
  </si>
  <si>
    <t>La IPS cuenta con un método de seguimiento para la  tamización para Cáncer Colorrectal por medio de Sangre Oculta en Materia Fecal (SOMF)  por inmunoquimica.</t>
  </si>
  <si>
    <t>SE REALIZA SEGUIMIENTO CON LA TAMIZACION DE CANCER POR SANGRE OCULTA EN HECES ORDENADOS VERSUS LOS TOMADOS</t>
  </si>
  <si>
    <t>La IPS cuenta con un método de seguimiento a la tamización para Cáncer Colorrectal por medio de Colonoscopia</t>
  </si>
  <si>
    <t>SE PIEDEN LOS PLANOS DE LAS COLONOSCOPIAS ENVIADAS Y EN REVISION DE HISTORIAS CLINICAS LA JEFE OLGA REVISA DIRECCIONAMIENTO</t>
  </si>
  <si>
    <t>Socialización de la periodicidad establecida institucionalmente para la tamización de cáncer de próstata.</t>
  </si>
  <si>
    <t>CAPACITACION DE 3280 POR PARTE DE LA DOCTORA ESTRADA</t>
  </si>
  <si>
    <t>Socialización de la periodicidad establecida institucionalmente para la tamización de cáncer Colorrectal.</t>
  </si>
  <si>
    <t>TOTAL PERTINENCIA</t>
  </si>
  <si>
    <t xml:space="preserve">OBSERVACIONES: Con base a las auditorias de historias clínicas revisadas en anterior visita de asistencia técnica se pudo evidenciar que no se realiza la clasificación del riesgo según antecedentes personales y familiares; sin embargo, la auditora institucional refiere que ya se ha venido mejorando el proceso. </t>
  </si>
  <si>
    <t>CIERRE DEL DOCUMENTO</t>
  </si>
  <si>
    <t>Secretaria de  Salud  Publica y Seguridad Social</t>
  </si>
  <si>
    <t>Institución: ESE SALUD PEREIRA UNIDAD INTERMEDIA CENTRO</t>
  </si>
  <si>
    <t xml:space="preserve">Nombre:  </t>
  </si>
  <si>
    <t>Nombre: ANGELA MARIA VALLEJO ORREGO</t>
  </si>
  <si>
    <t>Cargo:  Enfermera Programa CA CEPO</t>
  </si>
  <si>
    <t xml:space="preserve">Cargo: referente coordinadora de servicio de Consulta Externa </t>
  </si>
  <si>
    <t>Cedula: 1088249229</t>
  </si>
  <si>
    <t>Cedula:</t>
  </si>
  <si>
    <t>LINEA DE TRABJO</t>
  </si>
  <si>
    <t>ESTANDARES</t>
  </si>
  <si>
    <t>% E</t>
  </si>
  <si>
    <t>% C</t>
  </si>
  <si>
    <t>OBSERVACIONES</t>
  </si>
  <si>
    <t>PLAN DE MEJORAMIENTO</t>
  </si>
  <si>
    <t>Crear estrategias que permitan identificar, marcar y consolidar el total de usuarios tamizados para cáncer de Próstata por medio de tacto rectal y PSA combinado en lo corrido de una cohorte o vigencia.</t>
  </si>
  <si>
    <t>Incluir en el plan de capacitación y orientación médica la importancia de registrar la clasificación del riesgo según los antecedentes personales y familiares basados en las indicaciones de buena práctica GPC para Cáncer de Próstata. (familiares de primer o segundo grado de consanguinidad, raza, obesidad, hábitos y estilos de vida)</t>
  </si>
  <si>
    <t>TOTAL</t>
  </si>
  <si>
    <t>7:oo am</t>
  </si>
  <si>
    <t>7:oo pm</t>
  </si>
  <si>
    <t>1:oo pm</t>
  </si>
  <si>
    <t>NATALIA HERNANDEZ ALDANA</t>
  </si>
  <si>
    <t>ENFERMERA APOYO DE COODINACION UNIDAD INTERMEDIA DE SAN JOAQUIN</t>
  </si>
  <si>
    <t>natyheral89@gmail.com</t>
  </si>
  <si>
    <t>1 año</t>
  </si>
  <si>
    <t>15 MEDICOS GENERALES</t>
  </si>
  <si>
    <t>2 MEDICOS INTERNISTAS MEDIO TIEMPO</t>
  </si>
  <si>
    <t>Total de usuarios Tamizados para Cáncer Colorrectal por medio de SOMF (Sangre Oculta en Materia Fecal) en lo corido de la vigencia.</t>
  </si>
  <si>
    <t>Total de Pacientes Tamizados para Cáncer Colorrectal por medio de SOMF y se confirmó diagnóstico o se le realizó Colonoscopia en lo corrido d ela vigencia</t>
  </si>
  <si>
    <t>Cuentan con una enfermera profesional encargada del programa o los usuarios objeto de tamización y diagnóstico de cáncer de estómago, próstata y colorrectal según Ruta Integral de atención en salud por cursos de vida adultez y vejez.</t>
  </si>
  <si>
    <t>Se realiza búsqueda activa del usuario por curso de vida para tamización de cáncer de protara y cáncer colorrectal según Ruta de Promoción y mantenimiento d ela salud ¿Cómo es el proceso?</t>
  </si>
  <si>
    <t xml:space="preserve">El médico general mediante la consulta médica envía paraclínicos de PSA y sangre oculta en materia fecal y según resultados se les realiza seguimiento.  </t>
  </si>
  <si>
    <t>Se evidencian soportes de capacitaciones recientes de P y P en Ruta Integral de Atención en Salud de promoción y mantenimiento según resolución 3280 2018 liderado por la doctora Isabel Estrada.</t>
  </si>
  <si>
    <t>Cantidad de pezquizas por Códigos CIE 10 (Z120 estómago, Z121 Colorrectal, Z125 de Próstata.</t>
  </si>
  <si>
    <t>Z121 (Hospital San Joaquín 2 casos, Perla del Otún 1 caso, Villa Consota 1 caso)
Z125 (Hospital San Joaquín 2 casos, Perla del Otún 1 caso)</t>
  </si>
  <si>
    <t>El software instrucional de Historia Clinica permite la marcación de la poblaicón con enfoque diferencial en (Afrocolombianos, indigenas, en situación de desplazamieno, migrantes y privados de la libertad)</t>
  </si>
  <si>
    <t>El software institucional de Historia Clínica contiene la marcación de campo obligatorio diligenciamiento de la población con enfoque diferencial.</t>
  </si>
  <si>
    <t>En la ESE salud Pereira tenemos un proceso de inducción y reinducción por medio de capacitación mediante la plataforma plexo con algunos cursos que contienen algunas rutas. por ahora no se cuenta con inducción de ruta de cáncer de próstata y colorrectal.</t>
  </si>
  <si>
    <t>Cuentan con líneas telefónicas habilitadas de CALL center para consultas de morbilidad y citas de agendamiento preferencial en el SIAU y presencial para todos los cursos de vida contemplados en la 3280 del 2018, con oportunidad de 3 a 5 días.</t>
  </si>
  <si>
    <t>Si la IPS cuenta con médicos especilistas en Urología y Gastroenterología o en su defecto con médico familiar verificar oportunidad de servicios</t>
  </si>
  <si>
    <t xml:space="preserve">No cuentan en la unidad con atención por especialistas ya que se encuentra contratado con prestador complementario. </t>
  </si>
  <si>
    <t>El seguimiento clínico se hace a través de la consulta médica y el administrativo a través de la auditoria de historias clínicas de la profesional del programa.</t>
  </si>
  <si>
    <t>Se cuenta en la intranet el cual es el aplicativo de la ESE Salud Pereira al cual todos los trabajadores tenemos acceso la disponibilidad de Guía de práctica clínica, cáncer de colon y recto Código CM-EX-033 y Guía De Práctica Clínica de Próstata Código CM-EX-032.</t>
  </si>
  <si>
    <t>Plan de estrategias IEC para la poblacIón objeto por curso de vida relacioando a adultez y vejez para tamización oportuna en  Cáncer de Próstata y Colorrectal</t>
  </si>
  <si>
    <t>La doctora Isabel Estrada realiza el despliegue de información, educación y comunicación a los usuarios y grupos organizados como parte de las estrategias de IEC.</t>
  </si>
  <si>
    <t>Evaluació y análisis interno de la receptividad y satisfacción  del paciente</t>
  </si>
  <si>
    <t>Implementan encuestas por el CALL CENTER de satisfacción del usuario los cuales se consolidan en una base de datos.</t>
  </si>
  <si>
    <t>A través de la auditoria de historias clínicas por calidad se evalúa internamente la Adherencia a Guías de Práctica Clínica</t>
  </si>
  <si>
    <t>La IPS  realiza clasificación del riesgo según los antecedentes personales y familiares basados en las indicaciones de buena práctica GPC para Cáncer de Próstata. (familiares de primer o segundo grado de consanguinidad, raza, obesidad, hábitos y estios de vida)</t>
  </si>
  <si>
    <t xml:space="preserve">Con base a las auditorias de historias clínicas revisadas en anterior visita de asistencia técnica se pudo evidenciar que no se realiza la clasificación del riesgo según antecedentes personales y familiares; sin embargo, la auditora institucional refiere que ya se ha venido mejorando el proceso. </t>
  </si>
  <si>
    <t>La IPS cuenta con un método de seguimiento para el tamizaje para Cáncer de Próstata con los antígenos ordenados versus los tomados y se evidencia que el tacto rectal es ocasiona, así mismo la líder tiene conocimiento y se van a generar estrategias para mejorar la prestación del servicio.</t>
  </si>
  <si>
    <t>La IPS cuenta con un método de seguimiento para la  tamización para Cáncer Colorrectal por medio de Sangre Oculta en Materia Fecal (SOMF)  por inmunoquímica.</t>
  </si>
  <si>
    <t>Mediante los planos de las colonoscopias enviadas y en revisión de historias clínicas se brinda direccionamiento de seguimiento a la tamización para Cáncer Colorrectal.</t>
  </si>
  <si>
    <t>Soialización de la periodicidad estabelcida institucionlmente para la tamización de cáncer de próstata.</t>
  </si>
  <si>
    <t>La periodicidad es acorde a la Resolución 3280 según indicaciones por la Dra. Isabel Estrada</t>
  </si>
  <si>
    <t>Soialización de la periodicidad estabelcida institucionlmente para la tamización de cáncer Colorrectal.</t>
  </si>
  <si>
    <t>Institución: Unidad Intermedia de Cuba</t>
  </si>
  <si>
    <t>Nombre: NATALIA HERNANDEZ ALDANA</t>
  </si>
  <si>
    <t>Cargo: ENFERMERA APOYO DE COODINACION UNIDAD INTERMEDIA DE SAN JOAQUIN</t>
  </si>
  <si>
    <t>Cedula: 1088001411</t>
  </si>
  <si>
    <t xml:space="preserve">VISITA DE ASISTENCIA TECNICA INTEGRADA
LISTAS DE CHEQUEO </t>
  </si>
  <si>
    <t>MELISSA LOZANO CIFUENTES</t>
  </si>
  <si>
    <t>ENFERMERA APOYO DE COODINACION UNIDAD INTERMEDIA DE KENNEDY</t>
  </si>
  <si>
    <t>lozanocifuentesmelissa@gmail.com</t>
  </si>
  <si>
    <t xml:space="preserve">Médicos Generales </t>
  </si>
  <si>
    <t>Cuentan con 13 MEDICOS GENERALES</t>
  </si>
  <si>
    <t>NO CUENTAN CON MEDICOS ESPECIALISTAS EN HOSPITAL DE KENNEDY SE ENCUENTRAN CENTRALIZADO EL INTERNISTA EN LA UNIDAD DE CUBA. EL RESTO DE ESPECIALIDADES CONTRATADO CON PRESTADOR COMPLEMENTARIO</t>
  </si>
  <si>
    <t xml:space="preserve">TOTAL CAPACIDAD INSTALADA Y RED </t>
  </si>
  <si>
    <t xml:space="preserve">OBSERVACIONES: No cuentan con médicos especialistas en hospital de Kennedy se encuentran centralizado el internista en la unidad de cuba. el resto de especialidades contratado con prestador complementario. </t>
  </si>
  <si>
    <t xml:space="preserve">2. COBERTURAS  DT, PE E INDICADORES PROPIOS DEL PROGRAMA </t>
  </si>
  <si>
    <t xml:space="preserve">Total de Usuarios Diagnosticados con cualquier tipo de Cáncer </t>
  </si>
  <si>
    <t xml:space="preserve">Del total de usuarios tamizados con PSA para cáncer de Próstata cuántos han salido con alteración del PSA </t>
  </si>
  <si>
    <t xml:space="preserve">Rangos de normalidad para el PSA ajustado por la edad </t>
  </si>
  <si>
    <t xml:space="preserve">Edad (años) </t>
  </si>
  <si>
    <t xml:space="preserve">PSA normal </t>
  </si>
  <si>
    <t xml:space="preserve">40-49 </t>
  </si>
  <si>
    <t xml:space="preserve">0-2,5 ng/ml </t>
  </si>
  <si>
    <t>Total de Pacientes Tamizados para Cáncer Colorrectal por medio de SOMF y se confirmó diagnóstico o se le realizó Colonoscopia en lo corrido de la  vigencia</t>
  </si>
  <si>
    <t xml:space="preserve">50-59 </t>
  </si>
  <si>
    <t xml:space="preserve">0-3,5 ng/ml </t>
  </si>
  <si>
    <t xml:space="preserve">60-69 </t>
  </si>
  <si>
    <t xml:space="preserve">0-4,5 ng/ml </t>
  </si>
  <si>
    <t xml:space="preserve">70-79 </t>
  </si>
  <si>
    <t xml:space="preserve">0-6,5 ng/ml </t>
  </si>
  <si>
    <t>OBSERVACIONES: Se observó proceso de implementación de aplicativo que, de manera sistemática, se puede obtener información para determinar por edad los tratamientos terminados, sin embargo, no se cuenta con la información de usuarios tamizados para cáncer de Próstata por medio de tacto rectal o combinado con en lo corrido de la vigencia.</t>
  </si>
  <si>
    <t xml:space="preserve">Cuentan con una profesional que se encarga del programa y maneja las bases de datos de próstata y realiza seguimiento a los usuarios por medio de llamadas telefónicas, asignación de citas por médico general. </t>
  </si>
  <si>
    <t xml:space="preserve">La búsqueda activa de pacientes se realiza a través del médico general mediante la consulta de morbilidad en donde se capta y se solicita paraclínicos de PSA y sangre oculta en materia fecal ingresando al programa para realizar seguimiento. </t>
  </si>
  <si>
    <t xml:space="preserve">OBSERVACIONES: Cuentan con una profesional que se encarga del programa y maneja las bases de datos de próstata y realiza seguimiento a los usuarios por medio de llamadas telefónicas, asignación de citas por médico general. </t>
  </si>
  <si>
    <t xml:space="preserve">4. CARACTERIZACIÓN POBLACIONAL </t>
  </si>
  <si>
    <t xml:space="preserve">Por medio de la profesional a cargo de la Ruta y del programa </t>
  </si>
  <si>
    <t>Z120 (0)
Z121 (0)
Z125 (5)</t>
  </si>
  <si>
    <t xml:space="preserve">OBSERVACIONES: Al momento de la visita de asesoría y asistencia técnica no cuentan con la información de códigos CIE 20 facturados a la fecha concernientes a las patologías de la visita. Se continúa revisando el aplicativo SISAP en donde se evidenció que para la unidad Intermedia de Kennedy se han reportado 5 usuarios con el código CIE 10 Z125 y ninguno con Z120 o Z121.  </t>
  </si>
  <si>
    <t xml:space="preserve">5.   ATENCION A POBLACIONES CON ENFOQUE DIFERENCIAL </t>
  </si>
  <si>
    <t xml:space="preserve">POBLACION </t>
  </si>
  <si>
    <t>Cuentan con proceso de inducción y Reinducción a través de la plataforma PLEXO que contiene módulos de cursos en donde se refleja de Rutas Integrales en general.</t>
  </si>
  <si>
    <t>OBSERVACIONES: Cuentan con proceso de inducción y Reinducción a través de la plataforma PLEXO que contiene módulos de cursos en donde se refleja de Rutas Integrales en general.</t>
  </si>
  <si>
    <t>EL proceso de seguimiento de referencia y contrarreferencia desde el área clínica se hace a través de la consulta médica de morbilidad o programa y el administrativo a través de la auditoria de historias clínicas del jefe de Rutas o Cáncer.</t>
  </si>
  <si>
    <t>OBSERVACIONES: EL proceso de seguimiento de referencia y contrarreferencia desde el área clínica se hace a través de la consulta médica de morbilidad o programa y el administrativo a través de la auditoria de historias clínicas del jefe de Rutas o Cáncer</t>
  </si>
  <si>
    <t>A través de la INTRANET institucional LA ESE SALUD Pereira confiere permisos a todos los trabajadores en donde se encuentran las Guía de practica clínica de cáncer de colon y recto código cm-ex-033 y Guía de practica clínica de próstata código cm-ex-032.</t>
  </si>
  <si>
    <t>OBSERVACIONES: A través de la auditoria de historias clínicas por calidad se evalúa internamente la Adherencia a Guías de Práctica Clínica.</t>
  </si>
  <si>
    <t>La IPS cuenta con un método de seguimiento a la tamización para Cáncer Colorrectal por medio de Colonoscopia a través de la líder por medio de los planos de las colonoscopias enviadas y en revisión de historias clínicas la jefe Olga revisa direccionamiento.</t>
  </si>
  <si>
    <t xml:space="preserve">CIERRE DEL DOCUMENTO </t>
  </si>
  <si>
    <t xml:space="preserve">Secretaria de  Salud  Publica y Seguridad Social </t>
  </si>
  <si>
    <t>Institución: ESE SALUD PEREIRA UNIDAD INTERMEDIA KENNEDY</t>
  </si>
  <si>
    <t>Nombre: MELISSA LOZANO CIFUENTES</t>
  </si>
  <si>
    <t>Cargo: ENFERMERA APOYO DE COODINACION UNIDAD INTERMEDIA DE KENNEDY</t>
  </si>
  <si>
    <t xml:space="preserve">Cedula: </t>
  </si>
  <si>
    <t xml:space="preserve">OBSERVACIONES </t>
  </si>
  <si>
    <t xml:space="preserve">TOTAL </t>
  </si>
  <si>
    <t xml:space="preserve">7:00 am a 12:00 m </t>
  </si>
  <si>
    <t>1:00 pm a 5:00 pm</t>
  </si>
  <si>
    <t>Enfermera Coordinadora de la Unidad Intermedia de Centro</t>
  </si>
  <si>
    <t>Cuentan con 1 médico de medio tiempo y 1 médico de 6 horas</t>
  </si>
  <si>
    <t>3 MEDICOS ESPECIALISTAS EN LA RUTA CARDIOVASCULAR QUE ATIENDEN ADULTO MAYOR Y HUBICADOS EN LA UNIDDA INTERMEDIA DE CENTRO</t>
  </si>
  <si>
    <t>OBSERVACIONES: Cuentan con 3 médicos generales especialistas en la ruta cardiovascular que a su vez atienden la población de los curos de vida adultez y vejez ubicados en la unidad intermedia de centro.</t>
  </si>
  <si>
    <t>OBSERVACIONES: dentro del proceso de información institucional no se cuenta con la desagregación de la población objeto de tamización, diagnósticos, tratamiento y demás por centros y puesto de salud que permitan dar una trazabilidad al estado de los usuarios por cursos de vida.</t>
  </si>
  <si>
    <t xml:space="preserve">OBSERVACIONES: Al momento de la visita de asesoría y asistencia técnica no cuentan con la información de códigos CIE 10 facturados a la fecha concernientes a las patologías de exámenes de pesquisas para cáncer de próstata, colorrectal y estómago. </t>
  </si>
  <si>
    <t>TIENEN LINEAS HABILITADAS DE CALL CENTER PARA CONSULTAS DE MORBILIDAD Y CITAS DE AGENDAMIENTO PREFERENCIAL EN EL SIAU  Y PRESENCIAL PARA TODOS LOS CURSOS DE VIDA CONTEMPLADOS EN LA 3280 DEL 2018.</t>
  </si>
  <si>
    <t>Cedula: 1087990722</t>
  </si>
  <si>
    <t>Cuentan con 1 médico de tiempo completo</t>
  </si>
  <si>
    <t>02:00 m</t>
  </si>
  <si>
    <t>Enfermera de la Unidad Intermedia de Kennedy</t>
  </si>
  <si>
    <t>Cuentan con 1 médico general de 4 horas de lunes a viernes</t>
  </si>
  <si>
    <t>OBSERVACIONES: Se observó que dentro del proceso de información institucional no se cuenta con la desagregación de la población objeto de tamización, diagnosticos, tratamiento y demás por centros y puesto de salud que permitan dar una trazabilidad al estado de los usuarios por cursos de vida.</t>
  </si>
  <si>
    <t xml:space="preserve">OBSERVACIONES: Al momento de la visita de asesoría y asistencia técnica no cuentan con la información de códigos CIE 10 facturados a la fecha concernientes a las patologías de exámenes de pesquisas para cáncer de próstata, colorrectal y estómago.  </t>
  </si>
  <si>
    <t>Institución: ESE Salud Pereira Centro de Salud el Remanso</t>
  </si>
  <si>
    <t>Cargo: Enfermera coordinadora d ela unidad intermedia de Kennedy</t>
  </si>
  <si>
    <t>Cedula: 1088022689</t>
  </si>
  <si>
    <t>Crear estrategias y ajustes al aplicativo institucional de información epidemiológica de población que permita identificar los usuarios objetos por cursos de vida según asignación y lineamientos de la Ruta Integral de Atención en salud, como también que permita evidenciar las acciones específicas de detección temprana y protección específica, resultados de laboratorios y demás teniendo en cuenta lugar de consulta o asignación por centro o puesto de salud.</t>
  </si>
  <si>
    <t>Crear estrategias que permitan identificar, marcar y consolidar el total de usuarios tamizados para cáncer de Próstata por medio de tacto rectal y PSA combinado en lo corrido de una cohorte o vigencia</t>
  </si>
  <si>
    <t xml:space="preserve">7am a 12 pm </t>
  </si>
  <si>
    <t xml:space="preserve"> 7:00 am </t>
  </si>
  <si>
    <t xml:space="preserve"> 12:30pm a 4:30pm</t>
  </si>
  <si>
    <t>Enfermera coordinadora de la Unidad Intermedia de Cuba</t>
  </si>
  <si>
    <t>Cuentan con 1 médico general durante la jornada completa de atención en salud</t>
  </si>
  <si>
    <t>2 MEDICOS INTERNISTAS MEDIO TIEMPO EN LA UNIDAD INTERMEDIA DE CUBA</t>
  </si>
  <si>
    <t>OBSERVACIONES: Cuentan con 1 médico general durante la jornada completa de atención en salud y 2 médicos especialistas internistas con la capacidad y orientación para abordar todos los cursos de vida y aplicación de las acciones específicas de cada uno de ellos según la Ruta Integral de Atención en Salud de Promoción y Mantenimiento en la Unidad Intermedia de Cuba.</t>
  </si>
  <si>
    <t>OBSERVACIONES: Se observó que dentro del proceso de información institucional no se cuenta con la desagregación de la población objeto de tamización, diagnósticos, tratamiento y demás por centros y puesto de salud que permitan dar una trazabilidad al estado de los usuarios por cursos de vida.</t>
  </si>
  <si>
    <t xml:space="preserve">OBSERVACIONES: Cuentan con una enfermera profesional encargada del programa que realiza seguimiento a los usuarios a los usuarios por medio de llamadas telefónicas, asignación de citas por médico general para seguimiento. Al momento de la visita de asesoría y asistencia técnica no cuentan con la información de códigos CIE 10 facturados a la fecha concernientes a las patologías de exámenes de pesquisas para cáncer de próstata, colorrectal y estómago.  </t>
  </si>
  <si>
    <t>Cargo: Enfermera coordinadora de programas de la Unidad Intermedia de Cuba</t>
  </si>
  <si>
    <t>7:00 am a 12:00 M</t>
  </si>
  <si>
    <t>01:00 a 05:00 pm</t>
  </si>
  <si>
    <t>Cuentan con 3 médicos generales distribuidos de la siguiente manera: 1 médico de tiempo completo, 1 médico de medio tiempo y 1 médico de 6 horas</t>
  </si>
  <si>
    <t>3 médicos especialistas en la ruta cardiovascular que atienden adulto mayor y ubicados en la unidad intermedia de centro</t>
  </si>
  <si>
    <t>jefe Olga encargada del programa contiene las bases de datos de próstata y realiza seguimiento a los usuarios por medio de llamadas telefónicas, asignación de citas por médico general.</t>
  </si>
  <si>
    <t>Jefe Olga encargada del programa contiene las bases de datos de colon y recto y realiza seguimiento a los usuarios por medio de llamadas telefónicas, asignación de citas por médico general.</t>
  </si>
  <si>
    <t>El médico general mediante la consulta médica envía paraclínicos de PSA y sangre oculta en heces. a dichos pacientes se les hace seguimiento</t>
  </si>
  <si>
    <t>Se envían soportes de capacitaciones recientes de PYP te en ruta de promoción y mantenimiento de la salud resolución 3280 2018 liderado por la doctora Isabel estrada y de la unidad intermedia de Kennedy de prevención de cáncer de próstata</t>
  </si>
  <si>
    <t>Se envían soportes de capacitaciones recientes de PYP en ruta de promoción y mantenimiento de la salud resolución 3280 2018 liderado por la doctora Isabel estrada realizado en el hospital de san Joaquín</t>
  </si>
  <si>
    <t>En la ESE salud Pereira tenemos un proceso de inducción y reinducción por medio de capacitación mediante la plataforma plexo con algunos cursos que contienen algunas rotas. por ahora no se cuenta con inducción de ruta de cáncer de próstata y colorrectal</t>
  </si>
  <si>
    <t>Tienen líneas habilitadas de call center para consultas de morbilidad y citas de agendamiento preferencial en el SIAU  y presencial para todos los cursos de vida contemplados en la 3280 del 2018.</t>
  </si>
  <si>
    <t xml:space="preserve"> Especialidades contratadas con prestador complementario</t>
  </si>
  <si>
    <t>El seguimiento clínico se hace a través de la consulta médica y el administrativo a través de la auditoria de historias clínicas del jefe Olga</t>
  </si>
  <si>
    <t>se cuenta en la intranet el cual es el aplicativo de la ESE salud Pereira al cual todos los trabajadores tenemos acceso la disponibilidad de guía de practica clínica, cáncer de colon y recto código CM-EX-033 y guía de practica clínica de próstata código CM-EX-032</t>
  </si>
  <si>
    <t>La doctora Isabel estrada realiza el despliegue de información, educación y comunicación a las comunidades y a los grupos organizados</t>
  </si>
  <si>
    <t>Encuestas realizadas por el call center de satisfacción del usuario</t>
  </si>
  <si>
    <t>Auditoria de historias clínicas, se cuenta con auditor medico por unidad.</t>
  </si>
  <si>
    <t>La jefe Olga refiere que en la auditoria de historias clínicas se cuenta con el seguimiento por parte del médico y se realiza la clasificación del riesgo según los antecedentes personales y familiares pero no se realiza la clasificación</t>
  </si>
  <si>
    <t>Se realiza el seguimiento con los antígenos prostáticos ordenados versus los tomados y se evidencia que el tacto rectal es ocasionalmente la líder tiene conocimiento y se van a generar estrategias para mejorar la prestación del servicio</t>
  </si>
  <si>
    <t>Se realiza seguimiento con la tamización de cáncer por sangre oculta en heces ordenados versus los tomados</t>
  </si>
  <si>
    <t>Se piden los planos de las colonoscopias enviadas y en revisión de historias clínicas la jefe Olga revisa direccionamiento</t>
  </si>
  <si>
    <t>Capacitación de 3280 por parte de la doctora estrada</t>
  </si>
  <si>
    <t>Cuentan con 1 médico de tiempo completo y 1 médico general de medio tiempo</t>
  </si>
  <si>
    <t>Cuentan con 1 médico general de tiempo completo mientras se presta servicios en el centro de salud</t>
  </si>
  <si>
    <t>Cuentan con 1 médico general durante la jornada completa de atención en salud Y 2 médicos generales de medio tiempo</t>
  </si>
  <si>
    <t>Enfermera Coordinadora de la Unidad</t>
  </si>
  <si>
    <t>Cuentan con 05 Médicos Generales</t>
  </si>
  <si>
    <t>Los médicos especialistas se encuentran centralizados en las unidades</t>
  </si>
  <si>
    <t>OBSERVACIONES: Los médicos especialistas se encuentran centralizados en las unidades.</t>
  </si>
  <si>
    <t>OBSERVACIONES: En este punto se hace referencia que los datos estadísticos corresponden a la Unidad intermedia de Kennedy ya que la población se encuentra asignada a la misma, y así también el centro o laboratorio se encuentra allí.</t>
  </si>
  <si>
    <t xml:space="preserve">La búsqueda activa de pacientes se realiza a través del médico general mediante la consulta de morbilidad en donde se capta y se solicita paraclínicos de PSA y sangre oculta en materia fecal como atención al adulto mayor. </t>
  </si>
  <si>
    <t>OBSERVACIONES: Cuentan con una profesional que se encarga del programa y maneja las bases de datos de próstata y realiza seguimiento a los usuarios por medio de llamadas telefónicas, asignación de citas por médico general</t>
  </si>
  <si>
    <t xml:space="preserve">OBSERVACIONES: Al momento de la visita de asesoría y asistencia técnica no cuentan con la información de códigos CIE 20 facturados a la fecha concernientes a las patologías de la visita.  </t>
  </si>
  <si>
    <t>El software institucional de Historia Clínica contiene la marcación de la población con enfoque diferencial.</t>
  </si>
  <si>
    <t>OBSERVACIONES: El software institucional de Historia Clínica contiene la marcación de la población con enfoque diferencial</t>
  </si>
  <si>
    <t>Cuentan con líneas telefónicas habilitadas de CALL center para solicitud de consultas de morbilidad y citas de agendamiento preferencial en el SIAU y presencial para todos los cursos de vida contemplados en la 3280 del 2018, con oportunidad en el centro de salud a 2 días.</t>
  </si>
  <si>
    <t>En el centro de salud no se cuenta con atención en especialidades.</t>
  </si>
  <si>
    <t>EL proceso de seguimiento de referencia y contrarreferencia se realiza desde el área clínica a través de la consulta médica de morbilidad o programa.</t>
  </si>
  <si>
    <t>OBSERVACIONES: En el centro de salud no se cuenta con atención en especialidades.</t>
  </si>
  <si>
    <t>OBSERVACIONES: La doctora Isabel Estrada realiza el despliegue de información, educación y comunicación a los usuarios y grupos organizados como parte de las estrategias de IEC.</t>
  </si>
  <si>
    <t xml:space="preserve"> Incluir en el plan de capacitación y orientación médica la importancia de registrar la clasificación del riesgo según los antecedentes personales y familiares basados en las indicaciones de buena práctica GPC para Cáncer de Próstata. (familiares de primer o segundo grado de consanguinidad, raza, obesidad, hábitos y estilos de vida</t>
  </si>
  <si>
    <t>07:00 am a 12:00 M</t>
  </si>
  <si>
    <t>12:30  A 04:30 pm</t>
  </si>
  <si>
    <t>Cuentan con 1 médico general de 4 horas los cuatro días de atención</t>
  </si>
  <si>
    <t>2 médicos internistas medio tiempo en la unidad intermedia de cuba</t>
  </si>
  <si>
    <t>Cuentan con una enfermera profesional encargada del programa o los usuarios objeto de tamización y diagnóstico de cáncer de estómago, próstata y colorrectal según ruta integral de atención en salud por cursos de vida adultez y vejez.</t>
  </si>
  <si>
    <t>12:30 pm a 4:30 pm</t>
  </si>
  <si>
    <t>Cuentan con 1 médico general durante la jornada completa de atención en salud, 1 médico de medio tiempo y 1 médico de 6 horas continuas</t>
  </si>
  <si>
    <t>Cuentan con 1 médico general de medio tiempo</t>
  </si>
  <si>
    <t>Cuentan con 1 médico general de 6 horas martes y jueves para citas médicas</t>
  </si>
  <si>
    <t>No cuentan con médicos especialistas en hospital de Kennedy se encuentran centralizado el internista en la unidad de cuba. el resto de especialidades contratado con prestador complementario</t>
  </si>
  <si>
    <t>Cuentan con una profesional que se encarga del programa y maneja las bases de datos de próstata y realiza seguimiento a los usuarios por medio de llamadas telefónicas, asignación de citas por médico general.</t>
  </si>
  <si>
    <t>Cargo: Enfermera coordinadora de la unidad intermedia de Kennedy</t>
  </si>
  <si>
    <t>Cuentan con 1 médico general de 4 horas los días de atención</t>
  </si>
  <si>
    <t xml:space="preserve">7:00 am a 12 m </t>
  </si>
  <si>
    <t>1:00 pm a  5:00 pm</t>
  </si>
  <si>
    <t>2::00:00 p.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</si>
</sst>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240A]General"/>
    <numFmt numFmtId="165" formatCode="[$-240A]hh:mm"/>
    <numFmt numFmtId="166" formatCode="[$-240A]dd/mm/yyyy"/>
    <numFmt numFmtId="167" formatCode="[$-240A]0%"/>
    <numFmt numFmtId="168" formatCode="0.0%"/>
    <numFmt numFmtId="169" formatCode="[$-240A]hh&quot;:&quot;mm"/>
    <numFmt numFmtId="170" formatCode="[$-F400]h:mm:ss\ AM/PM"/>
  </numFmts>
  <fonts count="61" x14ac:knownFonts="1">
    <font>
      <sz val="11"/>
      <color theme="1"/>
      <name val="Calibri"/>
      <family val="2"/>
      <scheme val="minor"/>
    </font>
    <font>
      <sz val="11"/>
      <color theme="1"/>
      <name val="Calibri"/>
      <family val="2"/>
      <scheme val="minor"/>
    </font>
    <font>
      <sz val="11"/>
      <color rgb="FFFF0000"/>
      <name val="Calibri"/>
      <family val="2"/>
      <scheme val="minor"/>
    </font>
    <font>
      <sz val="11"/>
      <color rgb="FF000000"/>
      <name val="Calibri"/>
      <family val="2"/>
      <charset val="1"/>
    </font>
    <font>
      <sz val="10"/>
      <color rgb="FFFF0000"/>
      <name val="Arial"/>
      <family val="2"/>
      <charset val="1"/>
    </font>
    <font>
      <sz val="10"/>
      <color rgb="FF000000"/>
      <name val="Arial"/>
      <family val="2"/>
      <charset val="1"/>
    </font>
    <font>
      <b/>
      <sz val="10"/>
      <color rgb="FF000000"/>
      <name val="Arial"/>
      <family val="2"/>
      <charset val="1"/>
    </font>
    <font>
      <b/>
      <sz val="10"/>
      <color rgb="FFFFFFFF"/>
      <name val="Arial"/>
      <family val="2"/>
      <charset val="1"/>
    </font>
    <font>
      <sz val="10"/>
      <color rgb="FFFFFFFF"/>
      <name val="Arial"/>
      <family val="2"/>
      <charset val="1"/>
    </font>
    <font>
      <sz val="8"/>
      <color theme="0"/>
      <name val="Arial"/>
      <family val="2"/>
      <charset val="1"/>
    </font>
    <font>
      <sz val="9"/>
      <color rgb="FFFFFFFF"/>
      <name val="Arial"/>
      <family val="2"/>
      <charset val="1"/>
    </font>
    <font>
      <u/>
      <sz val="11"/>
      <color rgb="FF0563C1"/>
      <name val="Calibri"/>
      <family val="2"/>
      <charset val="1"/>
    </font>
    <font>
      <u/>
      <sz val="9"/>
      <color rgb="FFFFFFFF"/>
      <name val="Calibri"/>
      <family val="2"/>
      <charset val="1"/>
    </font>
    <font>
      <sz val="8"/>
      <name val="Calibri"/>
      <family val="2"/>
    </font>
    <font>
      <sz val="8"/>
      <color rgb="FFFF0000"/>
      <name val="Calibri"/>
      <family val="2"/>
      <charset val="1"/>
    </font>
    <font>
      <sz val="8"/>
      <color rgb="FF595959"/>
      <name val="Calibri"/>
      <family val="2"/>
      <charset val="1"/>
    </font>
    <font>
      <b/>
      <sz val="10"/>
      <color rgb="FFFF0000"/>
      <name val="Arial"/>
      <family val="2"/>
      <charset val="1"/>
    </font>
    <font>
      <b/>
      <sz val="10"/>
      <color rgb="FF00B0F0"/>
      <name val="Arial"/>
      <family val="2"/>
      <charset val="1"/>
    </font>
    <font>
      <b/>
      <sz val="10"/>
      <color theme="0"/>
      <name val="Arial"/>
      <family val="2"/>
    </font>
    <font>
      <sz val="10"/>
      <name val="Arial"/>
      <family val="2"/>
    </font>
    <font>
      <sz val="10"/>
      <color rgb="FF000000"/>
      <name val="Arial"/>
      <family val="2"/>
    </font>
    <font>
      <sz val="11"/>
      <color theme="0"/>
      <name val="Arial"/>
      <family val="2"/>
      <charset val="1"/>
    </font>
    <font>
      <b/>
      <u/>
      <sz val="10"/>
      <color rgb="FF000000"/>
      <name val="Arial"/>
      <family val="2"/>
      <charset val="1"/>
    </font>
    <font>
      <sz val="11"/>
      <color theme="0"/>
      <name val="Arial"/>
      <family val="2"/>
    </font>
    <font>
      <sz val="8"/>
      <color rgb="FF595959"/>
      <name val="Calibri"/>
      <family val="2"/>
    </font>
    <font>
      <sz val="7"/>
      <color rgb="FF595959"/>
      <name val="Calibri"/>
      <family val="2"/>
      <charset val="1"/>
    </font>
    <font>
      <sz val="9"/>
      <color rgb="FF000000"/>
      <name val="Calibri"/>
      <family val="2"/>
      <charset val="1"/>
    </font>
    <font>
      <sz val="11"/>
      <color rgb="FFFF0000"/>
      <name val="Calibri"/>
      <family val="2"/>
      <charset val="1"/>
    </font>
    <font>
      <b/>
      <sz val="9"/>
      <color rgb="FF000000"/>
      <name val="Arial"/>
      <family val="2"/>
    </font>
    <font>
      <sz val="9"/>
      <color rgb="FF000000"/>
      <name val="Arial"/>
      <family val="2"/>
    </font>
    <font>
      <sz val="11"/>
      <color rgb="FF000000"/>
      <name val="Calibri"/>
      <family val="2"/>
    </font>
    <font>
      <sz val="10"/>
      <color rgb="FFFF0000"/>
      <name val="Arial"/>
      <family val="2"/>
    </font>
    <font>
      <b/>
      <sz val="10"/>
      <color rgb="FF000000"/>
      <name val="Arial"/>
      <family val="2"/>
    </font>
    <font>
      <b/>
      <sz val="10"/>
      <color rgb="FFFFFFFF"/>
      <name val="Arial"/>
      <family val="2"/>
    </font>
    <font>
      <sz val="10"/>
      <color rgb="FFFFFFFF"/>
      <name val="Arial"/>
      <family val="2"/>
    </font>
    <font>
      <sz val="11"/>
      <color rgb="FFFFFFFF"/>
      <name val="Arial"/>
      <family val="2"/>
    </font>
    <font>
      <u/>
      <sz val="11"/>
      <color theme="0"/>
      <name val="Arial"/>
      <family val="2"/>
    </font>
    <font>
      <u/>
      <sz val="11"/>
      <color rgb="FF0563C1"/>
      <name val="Calibri"/>
      <family val="2"/>
    </font>
    <font>
      <u/>
      <sz val="11"/>
      <color theme="0"/>
      <name val="Calibri"/>
      <family val="2"/>
    </font>
    <font>
      <b/>
      <sz val="10"/>
      <color rgb="FFFF0000"/>
      <name val="Arial"/>
      <family val="2"/>
    </font>
    <font>
      <b/>
      <sz val="10"/>
      <color rgb="FF00B0F0"/>
      <name val="Arial"/>
      <family val="2"/>
    </font>
    <font>
      <b/>
      <u/>
      <sz val="10"/>
      <color rgb="FF000000"/>
      <name val="Arial"/>
      <family val="2"/>
    </font>
    <font>
      <sz val="7"/>
      <color theme="1" tint="0.34998626667073579"/>
      <name val="Calibri"/>
      <family val="2"/>
      <scheme val="minor"/>
    </font>
    <font>
      <sz val="10"/>
      <color rgb="FF595959"/>
      <name val="Arial"/>
      <family val="2"/>
    </font>
    <font>
      <sz val="10"/>
      <color rgb="FF595959"/>
      <name val="Calibri"/>
      <family val="2"/>
    </font>
    <font>
      <sz val="7"/>
      <color rgb="FF595959"/>
      <name val="Calibri"/>
      <family val="2"/>
    </font>
    <font>
      <sz val="11"/>
      <color rgb="FFFF0000"/>
      <name val="Calibri"/>
      <family val="2"/>
    </font>
    <font>
      <sz val="10"/>
      <color theme="1"/>
      <name val="Arial"/>
      <family val="2"/>
    </font>
    <font>
      <b/>
      <sz val="10"/>
      <color theme="1"/>
      <name val="Arial"/>
      <family val="2"/>
    </font>
    <font>
      <sz val="10"/>
      <color indexed="9"/>
      <name val="Arial"/>
      <family val="2"/>
    </font>
    <font>
      <u/>
      <sz val="11"/>
      <color rgb="FFFFFFFF"/>
      <name val="Calibri"/>
      <family val="2"/>
    </font>
    <font>
      <sz val="10"/>
      <color theme="0"/>
      <name val="Arial"/>
      <family val="2"/>
    </font>
    <font>
      <b/>
      <sz val="10"/>
      <name val="Arial"/>
      <family val="2"/>
    </font>
    <font>
      <b/>
      <u/>
      <sz val="10"/>
      <color theme="1"/>
      <name val="Arial"/>
      <family val="2"/>
    </font>
    <font>
      <sz val="9"/>
      <name val="Calibri"/>
      <family val="2"/>
      <scheme val="minor"/>
    </font>
    <font>
      <b/>
      <sz val="9"/>
      <color indexed="81"/>
      <name val="Tahoma"/>
      <family val="2"/>
    </font>
    <font>
      <sz val="9"/>
      <color indexed="81"/>
      <name val="Tahoma"/>
      <family val="2"/>
    </font>
    <font>
      <sz val="11"/>
      <color theme="0"/>
      <name val="Calibri"/>
      <family val="2"/>
    </font>
    <font>
      <sz val="8"/>
      <color rgb="FF595959"/>
      <name val="Calibri"/>
      <family val="2"/>
      <scheme val="minor"/>
    </font>
    <font>
      <sz val="8"/>
      <color theme="1" tint="0.34998626667073579"/>
      <name val="Calibri"/>
      <family val="2"/>
      <scheme val="minor"/>
    </font>
    <font>
      <sz val="8"/>
      <color rgb="FF595959"/>
      <name val="Arial"/>
      <family val="2"/>
    </font>
  </fonts>
  <fills count="24">
    <fill>
      <patternFill patternType="none"/>
    </fill>
    <fill>
      <patternFill patternType="gray125"/>
    </fill>
    <fill>
      <patternFill patternType="solid">
        <fgColor rgb="FFFFFF00"/>
        <bgColor rgb="FFFFFF00"/>
      </patternFill>
    </fill>
    <fill>
      <patternFill patternType="solid">
        <fgColor rgb="FFC00000"/>
        <bgColor rgb="FF9C0006"/>
      </patternFill>
    </fill>
    <fill>
      <patternFill patternType="solid">
        <fgColor rgb="FF0070C0"/>
        <bgColor rgb="FF0066CC"/>
      </patternFill>
    </fill>
    <fill>
      <patternFill patternType="solid">
        <fgColor rgb="FF0066CC"/>
        <bgColor rgb="FF0563C1"/>
      </patternFill>
    </fill>
    <fill>
      <patternFill patternType="solid">
        <fgColor rgb="FF0070C0"/>
        <bgColor rgb="FFFFFF00"/>
      </patternFill>
    </fill>
    <fill>
      <patternFill patternType="solid">
        <fgColor rgb="FF0070C0"/>
        <bgColor indexed="64"/>
      </patternFill>
    </fill>
    <fill>
      <patternFill patternType="solid">
        <fgColor rgb="FFFFFFFF"/>
        <bgColor rgb="FFFFFFFF"/>
      </patternFill>
    </fill>
    <fill>
      <patternFill patternType="solid">
        <fgColor rgb="FFFFFFFF"/>
        <bgColor rgb="FFFFFFCC"/>
      </patternFill>
    </fill>
    <fill>
      <patternFill patternType="solid">
        <fgColor rgb="FF0070C0"/>
        <bgColor rgb="FF0070C0"/>
      </patternFill>
    </fill>
    <fill>
      <patternFill patternType="solid">
        <fgColor rgb="FFFFC000"/>
        <bgColor rgb="FFFF9900"/>
      </patternFill>
    </fill>
    <fill>
      <patternFill patternType="solid">
        <fgColor rgb="FFFF0000"/>
        <bgColor rgb="FFC00000"/>
      </patternFill>
    </fill>
    <fill>
      <patternFill patternType="solid">
        <fgColor rgb="FFC00000"/>
        <bgColor rgb="FFC00000"/>
      </patternFill>
    </fill>
    <fill>
      <patternFill patternType="solid">
        <fgColor rgb="FF0066CC"/>
        <bgColor rgb="FF0066CC"/>
      </patternFill>
    </fill>
    <fill>
      <patternFill patternType="solid">
        <fgColor theme="0"/>
        <bgColor indexed="64"/>
      </patternFill>
    </fill>
    <fill>
      <patternFill patternType="solid">
        <fgColor rgb="FFFFC000"/>
        <bgColor rgb="FFFFC000"/>
      </patternFill>
    </fill>
    <fill>
      <patternFill patternType="solid">
        <fgColor rgb="FFFF0000"/>
        <bgColor rgb="FFFF0000"/>
      </patternFill>
    </fill>
    <fill>
      <patternFill patternType="solid">
        <fgColor rgb="FFFFFF00"/>
        <bgColor indexed="64"/>
      </patternFill>
    </fill>
    <fill>
      <patternFill patternType="solid">
        <fgColor rgb="FFC00000"/>
        <bgColor indexed="64"/>
      </patternFill>
    </fill>
    <fill>
      <patternFill patternType="solid">
        <fgColor indexed="30"/>
        <bgColor indexed="64"/>
      </patternFill>
    </fill>
    <fill>
      <patternFill patternType="solid">
        <fgColor rgb="FFFFFFFF"/>
        <bgColor rgb="FFF2F2F2"/>
      </patternFill>
    </fill>
    <fill>
      <patternFill patternType="solid">
        <fgColor rgb="FFFFC000"/>
        <bgColor indexed="64"/>
      </patternFill>
    </fill>
    <fill>
      <patternFill patternType="solid">
        <fgColor rgb="FFFF0000"/>
        <bgColor indexed="64"/>
      </patternFill>
    </fill>
  </fills>
  <borders count="30">
    <border>
      <left/>
      <right/>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top/>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auto="1"/>
      </left>
      <right/>
      <top style="thin">
        <color auto="1"/>
      </top>
      <bottom/>
      <diagonal/>
    </border>
  </borders>
  <cellStyleXfs count="7">
    <xf numFmtId="0" fontId="0" fillId="0" borderId="0"/>
    <xf numFmtId="9" fontId="1" fillId="0" borderId="0" applyFont="0" applyFill="0" applyBorder="0" applyAlignment="0" applyProtection="0"/>
    <xf numFmtId="164" fontId="3" fillId="0" borderId="0"/>
    <xf numFmtId="164" fontId="5" fillId="0" borderId="0"/>
    <xf numFmtId="164" fontId="11" fillId="0" borderId="0"/>
    <xf numFmtId="164" fontId="37" fillId="0" borderId="0"/>
    <xf numFmtId="167" fontId="30" fillId="0" borderId="0"/>
  </cellStyleXfs>
  <cellXfs count="418">
    <xf numFmtId="0" fontId="0" fillId="0" borderId="0" xfId="0"/>
    <xf numFmtId="164" fontId="4" fillId="0" borderId="0" xfId="2" applyFont="1"/>
    <xf numFmtId="0" fontId="0" fillId="0" borderId="1" xfId="0" applyBorder="1"/>
    <xf numFmtId="0" fontId="0" fillId="0" borderId="0" xfId="0" applyBorder="1"/>
    <xf numFmtId="164" fontId="5" fillId="0" borderId="0" xfId="2" applyFont="1" applyBorder="1" applyAlignment="1"/>
    <xf numFmtId="164" fontId="5" fillId="0" borderId="0" xfId="2" applyFont="1"/>
    <xf numFmtId="164" fontId="3" fillId="0" borderId="0" xfId="2"/>
    <xf numFmtId="164" fontId="6" fillId="2" borderId="0" xfId="2" applyFont="1" applyFill="1" applyBorder="1" applyAlignment="1">
      <alignment horizontal="center" vertical="center" wrapText="1"/>
    </xf>
    <xf numFmtId="164" fontId="5" fillId="0" borderId="2" xfId="2" applyFont="1" applyBorder="1" applyAlignment="1"/>
    <xf numFmtId="164" fontId="7" fillId="3" borderId="3" xfId="2" applyFont="1" applyFill="1" applyBorder="1" applyAlignment="1">
      <alignment horizontal="center" vertical="center" wrapText="1"/>
    </xf>
    <xf numFmtId="164" fontId="5" fillId="4" borderId="0" xfId="2" applyFont="1" applyFill="1"/>
    <xf numFmtId="164" fontId="8" fillId="5" borderId="4" xfId="3" applyFont="1" applyFill="1" applyBorder="1" applyAlignment="1" applyProtection="1">
      <alignment horizontal="center" vertical="center" wrapText="1"/>
    </xf>
    <xf numFmtId="164" fontId="8" fillId="5" borderId="4" xfId="3" applyFont="1" applyFill="1" applyBorder="1" applyAlignment="1" applyProtection="1">
      <alignment horizontal="center" vertical="center"/>
    </xf>
    <xf numFmtId="164" fontId="8" fillId="5" borderId="4" xfId="3" applyFont="1" applyFill="1" applyBorder="1" applyAlignment="1" applyProtection="1">
      <alignment horizontal="left" vertical="center"/>
    </xf>
    <xf numFmtId="164" fontId="9" fillId="6" borderId="4" xfId="3" applyFont="1" applyFill="1" applyBorder="1" applyAlignment="1" applyProtection="1">
      <alignment horizontal="center" vertical="center" wrapText="1"/>
    </xf>
    <xf numFmtId="164" fontId="8" fillId="6" borderId="4" xfId="3" applyFont="1" applyFill="1" applyBorder="1" applyAlignment="1" applyProtection="1">
      <alignment horizontal="left" vertical="center"/>
    </xf>
    <xf numFmtId="165" fontId="8" fillId="6" borderId="5" xfId="3" applyNumberFormat="1" applyFont="1" applyFill="1" applyBorder="1" applyAlignment="1" applyProtection="1">
      <alignment horizontal="center" vertical="center" wrapText="1"/>
    </xf>
    <xf numFmtId="165" fontId="8" fillId="6" borderId="5" xfId="3" applyNumberFormat="1" applyFont="1" applyFill="1" applyBorder="1" applyAlignment="1" applyProtection="1">
      <alignment horizontal="center" vertical="center"/>
    </xf>
    <xf numFmtId="164" fontId="8" fillId="6" borderId="5" xfId="3" applyFont="1" applyFill="1" applyBorder="1" applyAlignment="1" applyProtection="1">
      <alignment horizontal="left" vertical="center"/>
    </xf>
    <xf numFmtId="164" fontId="7" fillId="4" borderId="4" xfId="2" applyFont="1" applyFill="1" applyBorder="1" applyAlignment="1">
      <alignment vertical="center"/>
    </xf>
    <xf numFmtId="0" fontId="10" fillId="4" borderId="4" xfId="0" applyFont="1" applyFill="1" applyBorder="1" applyAlignment="1">
      <alignment horizontal="center"/>
    </xf>
    <xf numFmtId="164" fontId="12" fillId="4" borderId="4" xfId="4" applyFont="1" applyFill="1" applyBorder="1" applyAlignment="1" applyProtection="1">
      <alignment horizontal="center"/>
    </xf>
    <xf numFmtId="164" fontId="7" fillId="4" borderId="5" xfId="2" applyFont="1" applyFill="1" applyBorder="1" applyAlignment="1">
      <alignment vertical="center"/>
    </xf>
    <xf numFmtId="166" fontId="8" fillId="4" borderId="5" xfId="2" applyNumberFormat="1" applyFont="1" applyFill="1" applyBorder="1" applyAlignment="1">
      <alignment horizontal="center" vertical="center"/>
    </xf>
    <xf numFmtId="164" fontId="7" fillId="4" borderId="0" xfId="2" applyFont="1" applyFill="1" applyBorder="1" applyAlignment="1">
      <alignment horizontal="left" wrapText="1"/>
    </xf>
    <xf numFmtId="167" fontId="7" fillId="4" borderId="6" xfId="2" applyNumberFormat="1" applyFont="1" applyFill="1" applyBorder="1" applyAlignment="1">
      <alignment wrapText="1"/>
    </xf>
    <xf numFmtId="167" fontId="7" fillId="4" borderId="7" xfId="2" applyNumberFormat="1" applyFont="1" applyFill="1" applyBorder="1" applyAlignment="1">
      <alignment wrapText="1"/>
    </xf>
    <xf numFmtId="164" fontId="7" fillId="4" borderId="8" xfId="2" applyFont="1" applyFill="1" applyBorder="1" applyAlignment="1">
      <alignment vertical="center"/>
    </xf>
    <xf numFmtId="164" fontId="7" fillId="4" borderId="9" xfId="2" applyFont="1" applyFill="1" applyBorder="1" applyAlignment="1">
      <alignment horizontal="center" vertical="center"/>
    </xf>
    <xf numFmtId="164" fontId="7" fillId="4" borderId="9" xfId="2" applyFont="1" applyFill="1" applyBorder="1" applyAlignment="1">
      <alignment horizontal="center" vertical="center"/>
    </xf>
    <xf numFmtId="164" fontId="8" fillId="4" borderId="4" xfId="2" applyFont="1" applyFill="1" applyBorder="1" applyAlignment="1">
      <alignment horizontal="center" vertical="center" textRotation="90" wrapText="1"/>
    </xf>
    <xf numFmtId="164" fontId="5" fillId="0" borderId="4" xfId="2" applyFont="1" applyBorder="1" applyAlignment="1">
      <alignment vertical="center" wrapText="1"/>
    </xf>
    <xf numFmtId="164" fontId="5" fillId="0" borderId="4" xfId="2" applyFont="1" applyBorder="1" applyAlignment="1">
      <alignment horizontal="center" vertical="center" wrapText="1"/>
    </xf>
    <xf numFmtId="0" fontId="13"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15" fillId="0" borderId="4" xfId="0" applyFont="1" applyBorder="1" applyAlignment="1">
      <alignment horizontal="center" vertical="center" wrapText="1"/>
    </xf>
    <xf numFmtId="164" fontId="16" fillId="0" borderId="0" xfId="2" applyFont="1" applyAlignment="1">
      <alignment horizontal="left" vertical="center"/>
    </xf>
    <xf numFmtId="164" fontId="17" fillId="0" borderId="4" xfId="2" applyFont="1" applyBorder="1" applyAlignment="1">
      <alignment horizontal="left" vertical="center"/>
    </xf>
    <xf numFmtId="0" fontId="17" fillId="0" borderId="4" xfId="2" applyNumberFormat="1" applyFont="1" applyBorder="1" applyAlignment="1">
      <alignment horizontal="left" vertical="center"/>
    </xf>
    <xf numFmtId="0" fontId="17" fillId="0" borderId="4" xfId="2" applyNumberFormat="1" applyFont="1" applyBorder="1" applyAlignment="1">
      <alignment horizontal="left" vertical="center" wrapText="1"/>
    </xf>
    <xf numFmtId="164" fontId="17" fillId="0" borderId="0" xfId="2" applyFont="1" applyAlignment="1">
      <alignment horizontal="left" vertical="center"/>
    </xf>
    <xf numFmtId="0" fontId="18" fillId="7" borderId="8" xfId="0" applyFont="1" applyFill="1" applyBorder="1" applyAlignment="1">
      <alignment horizontal="left" vertical="top" wrapText="1"/>
    </xf>
    <xf numFmtId="0" fontId="18" fillId="7" borderId="6" xfId="0" applyFont="1" applyFill="1" applyBorder="1" applyAlignment="1">
      <alignment horizontal="left" vertical="top" wrapText="1"/>
    </xf>
    <xf numFmtId="0" fontId="18" fillId="7" borderId="7" xfId="0" applyFont="1" applyFill="1" applyBorder="1" applyAlignment="1">
      <alignment horizontal="left" vertical="top" wrapText="1"/>
    </xf>
    <xf numFmtId="164" fontId="7" fillId="4" borderId="4" xfId="2" applyFont="1" applyFill="1" applyBorder="1" applyAlignment="1">
      <alignment horizontal="left"/>
    </xf>
    <xf numFmtId="167" fontId="7" fillId="4" borderId="6" xfId="2" applyNumberFormat="1" applyFont="1" applyFill="1" applyBorder="1" applyAlignment="1"/>
    <xf numFmtId="167" fontId="7" fillId="4" borderId="7" xfId="2" applyNumberFormat="1" applyFont="1" applyFill="1" applyBorder="1" applyAlignment="1"/>
    <xf numFmtId="164" fontId="7" fillId="4" borderId="4" xfId="2" applyFont="1" applyFill="1" applyBorder="1" applyAlignment="1">
      <alignment horizontal="center" vertical="center"/>
    </xf>
    <xf numFmtId="164" fontId="7" fillId="4" borderId="4" xfId="2" applyFont="1" applyFill="1" applyBorder="1" applyAlignment="1">
      <alignment horizontal="center" vertical="center"/>
    </xf>
    <xf numFmtId="164" fontId="8" fillId="4" borderId="10" xfId="2" applyFont="1" applyFill="1" applyBorder="1" applyAlignment="1">
      <alignment horizontal="center" vertical="center" textRotation="90"/>
    </xf>
    <xf numFmtId="164" fontId="5" fillId="0" borderId="8" xfId="2" applyFont="1" applyBorder="1" applyAlignment="1">
      <alignment vertical="center" wrapText="1"/>
    </xf>
    <xf numFmtId="0" fontId="19" fillId="0" borderId="4" xfId="0" applyFont="1" applyBorder="1" applyAlignment="1">
      <alignment horizontal="left" vertical="center" wrapText="1"/>
    </xf>
    <xf numFmtId="164" fontId="20" fillId="8" borderId="11" xfId="2" applyFont="1" applyFill="1" applyBorder="1" applyAlignment="1">
      <alignment horizontal="center"/>
    </xf>
    <xf numFmtId="0" fontId="0" fillId="4" borderId="8" xfId="0" applyFill="1" applyBorder="1"/>
    <xf numFmtId="164" fontId="5" fillId="9" borderId="0" xfId="2" applyFont="1" applyFill="1"/>
    <xf numFmtId="9" fontId="5" fillId="9" borderId="4" xfId="1" applyFont="1" applyFill="1" applyBorder="1" applyAlignment="1" applyProtection="1">
      <alignment horizontal="center"/>
    </xf>
    <xf numFmtId="164" fontId="8" fillId="4" borderId="5" xfId="2" applyFont="1" applyFill="1" applyBorder="1" applyAlignment="1">
      <alignment horizontal="center" vertical="center" textRotation="90"/>
    </xf>
    <xf numFmtId="164" fontId="20" fillId="0" borderId="11" xfId="2" applyFont="1" applyBorder="1" applyAlignment="1">
      <alignment horizontal="center"/>
    </xf>
    <xf numFmtId="168" fontId="5" fillId="9" borderId="4" xfId="1" applyNumberFormat="1" applyFont="1" applyFill="1" applyBorder="1" applyAlignment="1" applyProtection="1">
      <alignment horizontal="center"/>
    </xf>
    <xf numFmtId="0" fontId="19" fillId="0" borderId="8" xfId="0" applyFont="1" applyBorder="1" applyAlignment="1">
      <alignment horizontal="left" vertical="center" wrapText="1"/>
    </xf>
    <xf numFmtId="164" fontId="20" fillId="0" borderId="11" xfId="2" applyFont="1" applyFill="1" applyBorder="1" applyAlignment="1">
      <alignment horizontal="center"/>
    </xf>
    <xf numFmtId="164" fontId="7" fillId="4" borderId="4" xfId="2" applyFont="1" applyFill="1" applyBorder="1" applyAlignment="1">
      <alignment horizontal="center" vertical="center" wrapText="1"/>
    </xf>
    <xf numFmtId="164" fontId="8" fillId="4" borderId="12" xfId="2" applyFont="1" applyFill="1" applyBorder="1" applyAlignment="1">
      <alignment horizontal="center" vertical="center" textRotation="90"/>
    </xf>
    <xf numFmtId="168" fontId="5" fillId="9" borderId="8" xfId="1" applyNumberFormat="1" applyFont="1" applyFill="1" applyBorder="1" applyAlignment="1" applyProtection="1">
      <alignment horizontal="center"/>
    </xf>
    <xf numFmtId="168" fontId="5" fillId="9" borderId="7" xfId="1" applyNumberFormat="1" applyFont="1" applyFill="1" applyBorder="1" applyAlignment="1" applyProtection="1">
      <alignment horizontal="center"/>
    </xf>
    <xf numFmtId="164" fontId="7" fillId="4" borderId="4" xfId="2" applyFont="1" applyFill="1" applyBorder="1" applyAlignment="1">
      <alignment horizontal="center" vertical="center" wrapText="1"/>
    </xf>
    <xf numFmtId="164" fontId="8" fillId="4" borderId="9" xfId="2" applyFont="1" applyFill="1" applyBorder="1" applyAlignment="1">
      <alignment horizontal="center" vertical="center" textRotation="90"/>
    </xf>
    <xf numFmtId="0" fontId="19" fillId="0" borderId="8" xfId="0" applyFont="1" applyBorder="1" applyAlignment="1">
      <alignment horizontal="left" vertical="top" wrapText="1"/>
    </xf>
    <xf numFmtId="0" fontId="19" fillId="0" borderId="4" xfId="0" applyFont="1" applyBorder="1" applyAlignment="1">
      <alignment horizontal="left" vertical="top" wrapText="1"/>
    </xf>
    <xf numFmtId="164" fontId="8" fillId="4" borderId="4" xfId="2" applyFont="1" applyFill="1" applyBorder="1" applyAlignment="1">
      <alignment horizontal="center" vertical="center" wrapText="1"/>
    </xf>
    <xf numFmtId="0" fontId="19" fillId="0" borderId="2" xfId="0" applyFont="1" applyBorder="1" applyAlignment="1">
      <alignment horizontal="left" vertical="top" wrapText="1"/>
    </xf>
    <xf numFmtId="0" fontId="19" fillId="0" borderId="4" xfId="0" applyFont="1" applyFill="1" applyBorder="1" applyAlignment="1">
      <alignment horizontal="center" vertical="center" wrapText="1"/>
    </xf>
    <xf numFmtId="0" fontId="19" fillId="0" borderId="4" xfId="0" applyFont="1" applyFill="1" applyBorder="1" applyAlignment="1">
      <alignment horizontal="left" vertical="center" wrapText="1"/>
    </xf>
    <xf numFmtId="164" fontId="20" fillId="0" borderId="11" xfId="2" applyFont="1" applyFill="1" applyBorder="1" applyAlignment="1">
      <alignment horizontal="center" vertical="center" wrapText="1"/>
    </xf>
    <xf numFmtId="9" fontId="5" fillId="0" borderId="4" xfId="1" applyFont="1" applyBorder="1" applyAlignment="1" applyProtection="1">
      <alignment horizontal="center" vertical="center"/>
    </xf>
    <xf numFmtId="0" fontId="17" fillId="0" borderId="4" xfId="2" applyNumberFormat="1" applyFont="1" applyBorder="1" applyAlignment="1">
      <alignment horizontal="left" vertical="center" wrapText="1"/>
    </xf>
    <xf numFmtId="0" fontId="17" fillId="0" borderId="4" xfId="2" applyNumberFormat="1" applyFont="1" applyBorder="1" applyAlignment="1">
      <alignment horizontal="left" vertical="center"/>
    </xf>
    <xf numFmtId="164" fontId="5" fillId="0" borderId="0" xfId="2" applyFont="1" applyAlignment="1">
      <alignment vertical="center"/>
    </xf>
    <xf numFmtId="0" fontId="21" fillId="4" borderId="4" xfId="0" applyFont="1" applyFill="1" applyBorder="1" applyAlignment="1">
      <alignment wrapText="1"/>
    </xf>
    <xf numFmtId="164" fontId="7" fillId="4" borderId="13" xfId="2" applyFont="1" applyFill="1" applyBorder="1" applyAlignment="1">
      <alignment horizontal="left"/>
    </xf>
    <xf numFmtId="164" fontId="5" fillId="4" borderId="3" xfId="2" applyFont="1" applyFill="1" applyBorder="1" applyAlignment="1"/>
    <xf numFmtId="164" fontId="15" fillId="0" borderId="4" xfId="2" applyFont="1" applyBorder="1" applyAlignment="1">
      <alignment horizontal="center" vertical="center" wrapText="1"/>
    </xf>
    <xf numFmtId="164" fontId="5" fillId="4" borderId="14" xfId="2" applyFont="1" applyFill="1" applyBorder="1" applyAlignment="1"/>
    <xf numFmtId="164" fontId="22" fillId="0" borderId="0" xfId="2" applyFont="1" applyAlignment="1">
      <alignment vertical="center"/>
    </xf>
    <xf numFmtId="164" fontId="5" fillId="4" borderId="15" xfId="2" applyFont="1" applyFill="1" applyBorder="1" applyAlignment="1"/>
    <xf numFmtId="164" fontId="5" fillId="0" borderId="0" xfId="2" applyFont="1" applyAlignment="1">
      <alignment wrapText="1"/>
    </xf>
    <xf numFmtId="164" fontId="17" fillId="0" borderId="6" xfId="2" applyFont="1" applyBorder="1" applyAlignment="1">
      <alignment horizontal="left" vertical="center"/>
    </xf>
    <xf numFmtId="0" fontId="17" fillId="0" borderId="6" xfId="2" applyNumberFormat="1" applyFont="1" applyBorder="1" applyAlignment="1">
      <alignment horizontal="left" vertical="center" wrapText="1"/>
    </xf>
    <xf numFmtId="0" fontId="17" fillId="0" borderId="7" xfId="2" applyNumberFormat="1" applyFont="1" applyBorder="1" applyAlignment="1">
      <alignment horizontal="left" vertical="center" wrapText="1"/>
    </xf>
    <xf numFmtId="0" fontId="23" fillId="10" borderId="11" xfId="0" applyFont="1" applyFill="1" applyBorder="1" applyAlignment="1">
      <alignment wrapText="1"/>
    </xf>
    <xf numFmtId="164" fontId="7" fillId="4" borderId="6" xfId="2" applyFont="1" applyFill="1" applyBorder="1" applyAlignment="1">
      <alignment vertical="center"/>
    </xf>
    <xf numFmtId="164" fontId="7" fillId="4" borderId="0" xfId="2" applyFont="1" applyFill="1" applyBorder="1" applyAlignment="1">
      <alignment horizontal="left" vertical="top" wrapText="1"/>
    </xf>
    <xf numFmtId="167" fontId="7" fillId="4" borderId="6" xfId="2" applyNumberFormat="1" applyFont="1" applyFill="1" applyBorder="1" applyAlignment="1">
      <alignment horizontal="center" vertical="top" wrapText="1"/>
    </xf>
    <xf numFmtId="9" fontId="7" fillId="4" borderId="14" xfId="1" applyFont="1" applyFill="1" applyBorder="1" applyAlignment="1" applyProtection="1">
      <alignment horizontal="left" vertical="top" wrapText="1"/>
    </xf>
    <xf numFmtId="164" fontId="5" fillId="0" borderId="0" xfId="2" applyFont="1" applyBorder="1" applyAlignment="1">
      <alignment horizontal="center" vertical="center"/>
    </xf>
    <xf numFmtId="164" fontId="5" fillId="0" borderId="0" xfId="2" applyFont="1" applyAlignment="1">
      <alignment horizontal="center" vertical="center"/>
    </xf>
    <xf numFmtId="164" fontId="7" fillId="4" borderId="0" xfId="2" applyFont="1" applyFill="1" applyBorder="1" applyAlignment="1">
      <alignment horizontal="left"/>
    </xf>
    <xf numFmtId="164" fontId="5" fillId="0" borderId="4" xfId="2" applyFont="1" applyBorder="1" applyAlignment="1">
      <alignment horizontal="left" vertical="center" wrapText="1"/>
    </xf>
    <xf numFmtId="164" fontId="20" fillId="0" borderId="4" xfId="2" applyFont="1" applyBorder="1" applyAlignment="1">
      <alignment horizontal="left" vertical="center"/>
    </xf>
    <xf numFmtId="164" fontId="6" fillId="0" borderId="4" xfId="2" applyFont="1" applyBorder="1" applyAlignment="1">
      <alignment horizontal="left" vertical="center"/>
    </xf>
    <xf numFmtId="164" fontId="24" fillId="0" borderId="11" xfId="2" applyFont="1" applyFill="1" applyBorder="1" applyAlignment="1">
      <alignment horizontal="center" vertical="center" wrapText="1"/>
    </xf>
    <xf numFmtId="164" fontId="5" fillId="0" borderId="4" xfId="2" applyFont="1" applyBorder="1" applyAlignment="1">
      <alignment horizontal="center" vertical="center" wrapText="1"/>
    </xf>
    <xf numFmtId="164" fontId="19" fillId="0" borderId="4" xfId="2" applyFont="1" applyBorder="1" applyAlignment="1">
      <alignment horizontal="center" vertical="center"/>
    </xf>
    <xf numFmtId="164" fontId="17" fillId="9" borderId="2" xfId="2" applyFont="1" applyFill="1" applyBorder="1" applyAlignment="1">
      <alignment horizontal="left" vertical="center"/>
    </xf>
    <xf numFmtId="164" fontId="6" fillId="9" borderId="15" xfId="2" applyFont="1" applyFill="1" applyBorder="1" applyAlignment="1">
      <alignment horizontal="center" vertical="top"/>
    </xf>
    <xf numFmtId="164" fontId="5" fillId="9" borderId="0" xfId="2" applyFont="1" applyFill="1" applyBorder="1" applyAlignment="1">
      <alignment horizontal="center" vertical="top"/>
    </xf>
    <xf numFmtId="164" fontId="5" fillId="9" borderId="3" xfId="2" applyFont="1" applyFill="1" applyBorder="1" applyAlignment="1">
      <alignment horizontal="center" vertical="top"/>
    </xf>
    <xf numFmtId="164" fontId="16" fillId="0" borderId="0" xfId="2" applyFont="1" applyAlignment="1">
      <alignment horizontal="left"/>
    </xf>
    <xf numFmtId="0" fontId="17" fillId="9" borderId="4" xfId="2" applyNumberFormat="1" applyFont="1" applyFill="1" applyBorder="1" applyAlignment="1">
      <alignment horizontal="left" vertical="top"/>
    </xf>
    <xf numFmtId="0" fontId="17" fillId="9" borderId="4" xfId="2" applyNumberFormat="1" applyFont="1" applyFill="1" applyBorder="1" applyAlignment="1">
      <alignment horizontal="left" vertical="top"/>
    </xf>
    <xf numFmtId="164" fontId="17" fillId="0" borderId="0" xfId="2" applyFont="1" applyAlignment="1">
      <alignment horizontal="left"/>
    </xf>
    <xf numFmtId="164" fontId="7" fillId="4" borderId="13" xfId="2" applyFont="1" applyFill="1" applyBorder="1" applyAlignment="1">
      <alignment horizontal="left"/>
    </xf>
    <xf numFmtId="164" fontId="5" fillId="0" borderId="4" xfId="2" applyFont="1" applyBorder="1" applyAlignment="1">
      <alignment horizontal="left" vertical="center" wrapText="1"/>
    </xf>
    <xf numFmtId="164" fontId="25" fillId="0" borderId="4" xfId="2" applyFont="1" applyBorder="1" applyAlignment="1">
      <alignment horizontal="center" vertical="center" wrapText="1"/>
    </xf>
    <xf numFmtId="164" fontId="7" fillId="4" borderId="4" xfId="2" applyFont="1" applyFill="1" applyBorder="1" applyAlignment="1"/>
    <xf numFmtId="167" fontId="7" fillId="4" borderId="4" xfId="2" applyNumberFormat="1" applyFont="1" applyFill="1" applyBorder="1" applyAlignment="1"/>
    <xf numFmtId="0" fontId="0" fillId="4" borderId="4" xfId="0" applyFill="1" applyBorder="1"/>
    <xf numFmtId="164" fontId="5" fillId="9" borderId="4" xfId="2" applyFont="1" applyFill="1" applyBorder="1" applyAlignment="1">
      <alignment horizontal="center" vertical="center" wrapText="1"/>
    </xf>
    <xf numFmtId="164" fontId="26" fillId="9" borderId="4" xfId="2" applyFont="1" applyFill="1" applyBorder="1" applyAlignment="1">
      <alignment horizontal="center" vertical="center" wrapText="1"/>
    </xf>
    <xf numFmtId="0" fontId="17" fillId="9" borderId="4" xfId="2" applyNumberFormat="1" applyFont="1" applyFill="1" applyBorder="1" applyAlignment="1">
      <alignment horizontal="left" vertical="center" wrapText="1"/>
    </xf>
    <xf numFmtId="0" fontId="17" fillId="9" borderId="4" xfId="2" applyNumberFormat="1" applyFont="1" applyFill="1" applyBorder="1" applyAlignment="1">
      <alignment horizontal="left" vertical="center" wrapText="1"/>
    </xf>
    <xf numFmtId="0" fontId="0" fillId="10" borderId="11" xfId="0" applyFill="1" applyBorder="1" applyAlignment="1">
      <alignment wrapText="1"/>
    </xf>
    <xf numFmtId="164" fontId="5" fillId="4" borderId="4" xfId="2" applyFont="1" applyFill="1" applyBorder="1" applyAlignment="1"/>
    <xf numFmtId="167" fontId="5" fillId="11" borderId="0" xfId="2" applyNumberFormat="1" applyFont="1" applyFill="1"/>
    <xf numFmtId="164" fontId="5" fillId="0" borderId="4" xfId="2" applyFont="1" applyBorder="1" applyAlignment="1">
      <alignment horizontal="center" vertical="center"/>
    </xf>
    <xf numFmtId="164" fontId="17" fillId="0" borderId="7" xfId="2" applyFont="1" applyBorder="1" applyAlignment="1">
      <alignment horizontal="left" vertical="center"/>
    </xf>
    <xf numFmtId="164" fontId="7" fillId="4" borderId="4" xfId="2" applyFont="1" applyFill="1" applyBorder="1" applyAlignment="1">
      <alignment horizontal="center"/>
    </xf>
    <xf numFmtId="164" fontId="8" fillId="5" borderId="8" xfId="2" applyFont="1" applyFill="1" applyBorder="1" applyAlignment="1">
      <alignment vertical="center"/>
    </xf>
    <xf numFmtId="164" fontId="8" fillId="5" borderId="6" xfId="2" applyFont="1" applyFill="1" applyBorder="1" applyAlignment="1">
      <alignment vertical="center"/>
    </xf>
    <xf numFmtId="164" fontId="8" fillId="5" borderId="5" xfId="2" applyFont="1" applyFill="1" applyBorder="1" applyAlignment="1">
      <alignment horizontal="left"/>
    </xf>
    <xf numFmtId="0" fontId="7" fillId="12" borderId="4" xfId="2" applyNumberFormat="1" applyFont="1" applyFill="1" applyBorder="1" applyAlignment="1">
      <alignment horizontal="center" vertical="center"/>
    </xf>
    <xf numFmtId="0" fontId="5" fillId="0" borderId="4" xfId="2" applyNumberFormat="1" applyFont="1" applyBorder="1"/>
    <xf numFmtId="167" fontId="5" fillId="0" borderId="4" xfId="2" applyNumberFormat="1" applyFont="1" applyBorder="1"/>
    <xf numFmtId="164" fontId="20" fillId="0" borderId="11" xfId="2" applyFont="1" applyBorder="1"/>
    <xf numFmtId="164" fontId="20" fillId="0" borderId="11" xfId="2" applyFont="1" applyBorder="1" applyAlignment="1">
      <alignment wrapText="1"/>
    </xf>
    <xf numFmtId="9" fontId="5" fillId="0" borderId="4" xfId="1" applyFont="1" applyBorder="1" applyAlignment="1" applyProtection="1"/>
    <xf numFmtId="164" fontId="27" fillId="0" borderId="0" xfId="2" applyFont="1"/>
    <xf numFmtId="164" fontId="31" fillId="0" borderId="0" xfId="2" applyFont="1"/>
    <xf numFmtId="0" fontId="0" fillId="0" borderId="16" xfId="0" applyFill="1" applyBorder="1"/>
    <xf numFmtId="0" fontId="0" fillId="0" borderId="0" xfId="0" applyFill="1" applyBorder="1"/>
    <xf numFmtId="164" fontId="20" fillId="0" borderId="0" xfId="2" applyFont="1" applyBorder="1" applyAlignment="1"/>
    <xf numFmtId="164" fontId="20" fillId="0" borderId="0" xfId="2" applyFont="1"/>
    <xf numFmtId="164" fontId="32" fillId="2" borderId="0" xfId="2" applyFont="1" applyFill="1" applyBorder="1" applyAlignment="1">
      <alignment horizontal="center" vertical="center" wrapText="1"/>
    </xf>
    <xf numFmtId="164" fontId="20" fillId="0" borderId="17" xfId="2" applyFont="1" applyBorder="1" applyAlignment="1"/>
    <xf numFmtId="164" fontId="33" fillId="13" borderId="18" xfId="2" applyFont="1" applyFill="1" applyBorder="1" applyAlignment="1">
      <alignment horizontal="center" vertical="center" wrapText="1"/>
    </xf>
    <xf numFmtId="164" fontId="20" fillId="10" borderId="0" xfId="2" applyFont="1" applyFill="1"/>
    <xf numFmtId="164" fontId="34" fillId="14" borderId="11" xfId="3" applyFont="1" applyFill="1" applyBorder="1" applyAlignment="1" applyProtection="1">
      <alignment horizontal="center" vertical="center" wrapText="1"/>
    </xf>
    <xf numFmtId="164" fontId="34" fillId="14" borderId="11" xfId="3" applyFont="1" applyFill="1" applyBorder="1" applyAlignment="1" applyProtection="1">
      <alignment horizontal="center" vertical="center"/>
    </xf>
    <xf numFmtId="164" fontId="34" fillId="14" borderId="11" xfId="3" applyFont="1" applyFill="1" applyBorder="1" applyAlignment="1" applyProtection="1">
      <alignment horizontal="left" vertical="center"/>
    </xf>
    <xf numFmtId="169" fontId="34" fillId="14" borderId="19" xfId="3" applyNumberFormat="1" applyFont="1" applyFill="1" applyBorder="1" applyAlignment="1" applyProtection="1">
      <alignment horizontal="center" vertical="center"/>
    </xf>
    <xf numFmtId="164" fontId="34" fillId="14" borderId="19" xfId="3" applyFont="1" applyFill="1" applyBorder="1" applyAlignment="1" applyProtection="1">
      <alignment horizontal="left" vertical="center"/>
    </xf>
    <xf numFmtId="164" fontId="33" fillId="10" borderId="11" xfId="2" applyFont="1" applyFill="1" applyBorder="1" applyAlignment="1">
      <alignment vertical="center"/>
    </xf>
    <xf numFmtId="164" fontId="35" fillId="10" borderId="11" xfId="2" applyFont="1" applyFill="1" applyBorder="1" applyAlignment="1">
      <alignment horizontal="center"/>
    </xf>
    <xf numFmtId="164" fontId="36" fillId="10" borderId="11" xfId="4" applyNumberFormat="1" applyFont="1" applyFill="1" applyBorder="1" applyAlignment="1" applyProtection="1">
      <alignment horizontal="center"/>
    </xf>
    <xf numFmtId="164" fontId="38" fillId="10" borderId="11" xfId="5" applyFont="1" applyFill="1" applyBorder="1" applyAlignment="1" applyProtection="1">
      <alignment horizontal="center"/>
    </xf>
    <xf numFmtId="164" fontId="33" fillId="10" borderId="19" xfId="2" applyFont="1" applyFill="1" applyBorder="1" applyAlignment="1">
      <alignment vertical="center"/>
    </xf>
    <xf numFmtId="166" fontId="34" fillId="10" borderId="19" xfId="2" applyNumberFormat="1" applyFont="1" applyFill="1" applyBorder="1" applyAlignment="1">
      <alignment horizontal="center" vertical="center"/>
    </xf>
    <xf numFmtId="164" fontId="33" fillId="10" borderId="0" xfId="2" applyFont="1" applyFill="1" applyBorder="1" applyAlignment="1">
      <alignment horizontal="left" wrapText="1"/>
    </xf>
    <xf numFmtId="167" fontId="33" fillId="10" borderId="20" xfId="2" applyNumberFormat="1" applyFont="1" applyFill="1" applyBorder="1" applyAlignment="1">
      <alignment wrapText="1"/>
    </xf>
    <xf numFmtId="167" fontId="33" fillId="10" borderId="21" xfId="2" applyNumberFormat="1" applyFont="1" applyFill="1" applyBorder="1" applyAlignment="1">
      <alignment wrapText="1"/>
    </xf>
    <xf numFmtId="164" fontId="33" fillId="10" borderId="22" xfId="2" applyFont="1" applyFill="1" applyBorder="1" applyAlignment="1">
      <alignment vertical="center"/>
    </xf>
    <xf numFmtId="164" fontId="33" fillId="10" borderId="23" xfId="2" applyFont="1" applyFill="1" applyBorder="1" applyAlignment="1">
      <alignment horizontal="center" vertical="center"/>
    </xf>
    <xf numFmtId="164" fontId="33" fillId="10" borderId="23" xfId="2" applyFont="1" applyFill="1" applyBorder="1" applyAlignment="1">
      <alignment horizontal="center" vertical="center"/>
    </xf>
    <xf numFmtId="164" fontId="34" fillId="10" borderId="11" xfId="2" applyFont="1" applyFill="1" applyBorder="1" applyAlignment="1">
      <alignment horizontal="center" vertical="center" textRotation="90" wrapText="1"/>
    </xf>
    <xf numFmtId="164" fontId="20" fillId="0" borderId="11" xfId="2" applyFont="1" applyBorder="1" applyAlignment="1">
      <alignment vertical="center" wrapText="1"/>
    </xf>
    <xf numFmtId="164" fontId="20" fillId="0" borderId="11" xfId="2" applyFont="1" applyBorder="1" applyAlignment="1">
      <alignment horizontal="center" vertical="center" wrapText="1"/>
    </xf>
    <xf numFmtId="164" fontId="39" fillId="0" borderId="0" xfId="2" applyFont="1" applyAlignment="1">
      <alignment horizontal="left" vertical="center"/>
    </xf>
    <xf numFmtId="164" fontId="40" fillId="0" borderId="11" xfId="2" applyFont="1" applyFill="1" applyBorder="1" applyAlignment="1">
      <alignment horizontal="left" vertical="center"/>
    </xf>
    <xf numFmtId="164" fontId="40" fillId="0" borderId="11" xfId="2" applyFont="1" applyBorder="1" applyAlignment="1">
      <alignment horizontal="left" vertical="center"/>
    </xf>
    <xf numFmtId="164" fontId="40" fillId="0" borderId="11" xfId="2" applyFont="1" applyFill="1" applyBorder="1" applyAlignment="1">
      <alignment horizontal="left" vertical="center" wrapText="1"/>
    </xf>
    <xf numFmtId="164" fontId="40" fillId="0" borderId="0" xfId="2" applyFont="1" applyAlignment="1">
      <alignment horizontal="left" vertical="center"/>
    </xf>
    <xf numFmtId="164" fontId="33" fillId="10" borderId="11" xfId="2" applyFont="1" applyFill="1" applyBorder="1" applyAlignment="1">
      <alignment horizontal="left"/>
    </xf>
    <xf numFmtId="167" fontId="33" fillId="10" borderId="20" xfId="2" applyNumberFormat="1" applyFont="1" applyFill="1" applyBorder="1" applyAlignment="1"/>
    <xf numFmtId="167" fontId="33" fillId="10" borderId="21" xfId="2" applyNumberFormat="1" applyFont="1" applyFill="1" applyBorder="1" applyAlignment="1"/>
    <xf numFmtId="164" fontId="33" fillId="10" borderId="11" xfId="2" applyFont="1" applyFill="1" applyBorder="1" applyAlignment="1">
      <alignment horizontal="center" vertical="center"/>
    </xf>
    <xf numFmtId="164" fontId="33" fillId="10" borderId="11" xfId="2" applyFont="1" applyFill="1" applyBorder="1" applyAlignment="1">
      <alignment horizontal="center" vertical="center"/>
    </xf>
    <xf numFmtId="164" fontId="34" fillId="10" borderId="24" xfId="2" applyFont="1" applyFill="1" applyBorder="1" applyAlignment="1">
      <alignment horizontal="center" vertical="center" textRotation="90"/>
    </xf>
    <xf numFmtId="164" fontId="20" fillId="0" borderId="22" xfId="2" applyFont="1" applyBorder="1" applyAlignment="1">
      <alignment vertical="center" wrapText="1"/>
    </xf>
    <xf numFmtId="0" fontId="0" fillId="10" borderId="22" xfId="0" applyFill="1" applyBorder="1"/>
    <xf numFmtId="164" fontId="20" fillId="8" borderId="0" xfId="2" applyFont="1" applyFill="1"/>
    <xf numFmtId="167" fontId="20" fillId="8" borderId="11" xfId="6" applyFont="1" applyFill="1" applyBorder="1" applyAlignment="1" applyProtection="1">
      <alignment horizontal="center"/>
    </xf>
    <xf numFmtId="164" fontId="20" fillId="0" borderId="22" xfId="2" applyFont="1" applyFill="1" applyBorder="1" applyAlignment="1">
      <alignment vertical="center" wrapText="1"/>
    </xf>
    <xf numFmtId="164" fontId="34" fillId="10" borderId="19" xfId="2" applyFont="1" applyFill="1" applyBorder="1" applyAlignment="1">
      <alignment horizontal="center" vertical="center" textRotation="90"/>
    </xf>
    <xf numFmtId="168" fontId="20" fillId="8" borderId="11" xfId="6" applyNumberFormat="1" applyFont="1" applyFill="1" applyBorder="1" applyAlignment="1" applyProtection="1">
      <alignment horizontal="center"/>
    </xf>
    <xf numFmtId="164" fontId="33" fillId="10" borderId="11" xfId="2" applyFont="1" applyFill="1" applyBorder="1" applyAlignment="1">
      <alignment horizontal="center" vertical="center" wrapText="1"/>
    </xf>
    <xf numFmtId="164" fontId="34" fillId="10" borderId="25" xfId="2" applyFont="1" applyFill="1" applyBorder="1" applyAlignment="1">
      <alignment horizontal="center" vertical="center" textRotation="90"/>
    </xf>
    <xf numFmtId="168" fontId="20" fillId="8" borderId="22" xfId="6" applyNumberFormat="1" applyFont="1" applyFill="1" applyBorder="1" applyAlignment="1" applyProtection="1">
      <alignment horizontal="center"/>
    </xf>
    <xf numFmtId="168" fontId="20" fillId="8" borderId="21" xfId="6" applyNumberFormat="1" applyFont="1" applyFill="1" applyBorder="1" applyAlignment="1" applyProtection="1">
      <alignment horizontal="center"/>
    </xf>
    <xf numFmtId="164" fontId="33" fillId="10" borderId="11" xfId="2" applyFont="1" applyFill="1" applyBorder="1" applyAlignment="1">
      <alignment horizontal="center" vertical="center" wrapText="1"/>
    </xf>
    <xf numFmtId="164" fontId="34" fillId="10" borderId="23" xfId="2" applyFont="1" applyFill="1" applyBorder="1" applyAlignment="1">
      <alignment horizontal="center" vertical="center" textRotation="90"/>
    </xf>
    <xf numFmtId="164" fontId="34" fillId="10" borderId="11" xfId="2" applyFont="1" applyFill="1" applyBorder="1" applyAlignment="1">
      <alignment horizontal="center" vertical="center" wrapText="1"/>
    </xf>
    <xf numFmtId="164" fontId="20" fillId="0" borderId="11" xfId="2" applyFont="1" applyFill="1" applyBorder="1" applyAlignment="1">
      <alignment vertical="center" wrapText="1"/>
    </xf>
    <xf numFmtId="167" fontId="20" fillId="0" borderId="11" xfId="6" applyFont="1" applyFill="1" applyBorder="1" applyAlignment="1" applyProtection="1">
      <alignment horizontal="center" vertical="center"/>
    </xf>
    <xf numFmtId="164" fontId="40" fillId="0" borderId="11" xfId="2" applyFont="1" applyFill="1" applyBorder="1" applyAlignment="1">
      <alignment horizontal="left" vertical="center" wrapText="1"/>
    </xf>
    <xf numFmtId="164" fontId="20" fillId="0" borderId="0" xfId="2" applyFont="1" applyAlignment="1">
      <alignment vertical="center"/>
    </xf>
    <xf numFmtId="0" fontId="18" fillId="7" borderId="6" xfId="0" applyFont="1" applyFill="1" applyBorder="1" applyAlignment="1">
      <alignment horizontal="left" vertical="top"/>
    </xf>
    <xf numFmtId="0" fontId="18" fillId="7" borderId="7" xfId="0" applyFont="1" applyFill="1" applyBorder="1" applyAlignment="1">
      <alignment horizontal="left" vertical="top"/>
    </xf>
    <xf numFmtId="164" fontId="33" fillId="10" borderId="26" xfId="2" applyFont="1" applyFill="1" applyBorder="1" applyAlignment="1">
      <alignment horizontal="left"/>
    </xf>
    <xf numFmtId="164" fontId="20" fillId="10" borderId="18" xfId="2" applyFont="1" applyFill="1" applyBorder="1" applyAlignment="1"/>
    <xf numFmtId="164" fontId="20" fillId="10" borderId="27" xfId="2" applyFont="1" applyFill="1" applyBorder="1" applyAlignment="1"/>
    <xf numFmtId="164" fontId="41" fillId="0" borderId="0" xfId="2" applyFont="1" applyAlignment="1">
      <alignment vertical="center"/>
    </xf>
    <xf numFmtId="164" fontId="20" fillId="10" borderId="28" xfId="2" applyFont="1" applyFill="1" applyBorder="1" applyAlignment="1"/>
    <xf numFmtId="164" fontId="20" fillId="0" borderId="0" xfId="2" applyFont="1" applyFill="1" applyAlignment="1">
      <alignment wrapText="1"/>
    </xf>
    <xf numFmtId="164" fontId="40" fillId="0" borderId="20" xfId="2" applyFont="1" applyFill="1" applyBorder="1" applyAlignment="1">
      <alignment horizontal="left" vertical="center"/>
    </xf>
    <xf numFmtId="164" fontId="40" fillId="0" borderId="20" xfId="2" applyFont="1" applyBorder="1" applyAlignment="1">
      <alignment horizontal="left" vertical="center" wrapText="1"/>
    </xf>
    <xf numFmtId="164" fontId="40" fillId="0" borderId="21" xfId="2" applyFont="1" applyFill="1" applyBorder="1" applyAlignment="1">
      <alignment horizontal="left" vertical="center" wrapText="1"/>
    </xf>
    <xf numFmtId="164" fontId="33" fillId="10" borderId="20" xfId="2" applyFont="1" applyFill="1" applyBorder="1" applyAlignment="1">
      <alignment vertical="center"/>
    </xf>
    <xf numFmtId="164" fontId="33" fillId="10" borderId="0" xfId="2" applyFont="1" applyFill="1" applyBorder="1" applyAlignment="1">
      <alignment horizontal="left" vertical="top" wrapText="1"/>
    </xf>
    <xf numFmtId="167" fontId="33" fillId="10" borderId="20" xfId="2" applyNumberFormat="1" applyFont="1" applyFill="1" applyBorder="1" applyAlignment="1">
      <alignment horizontal="center" vertical="top" wrapText="1"/>
    </xf>
    <xf numFmtId="167" fontId="33" fillId="10" borderId="27" xfId="6" applyFont="1" applyFill="1" applyBorder="1" applyAlignment="1" applyProtection="1">
      <alignment horizontal="left" vertical="top" wrapText="1"/>
    </xf>
    <xf numFmtId="164" fontId="20" fillId="0" borderId="0" xfId="2" applyFont="1" applyBorder="1" applyAlignment="1">
      <alignment horizontal="center" vertical="center"/>
    </xf>
    <xf numFmtId="164" fontId="20" fillId="0" borderId="0" xfId="2" applyFont="1" applyAlignment="1">
      <alignment horizontal="center" vertical="center"/>
    </xf>
    <xf numFmtId="164" fontId="33" fillId="10" borderId="0" xfId="2" applyFont="1" applyFill="1" applyBorder="1" applyAlignment="1">
      <alignment horizontal="left"/>
    </xf>
    <xf numFmtId="164" fontId="31" fillId="0" borderId="0" xfId="2" applyFont="1" applyFill="1"/>
    <xf numFmtId="164" fontId="20" fillId="0" borderId="11" xfId="2" applyFont="1" applyFill="1" applyBorder="1" applyAlignment="1">
      <alignment horizontal="left" vertical="center" wrapText="1"/>
    </xf>
    <xf numFmtId="164" fontId="32" fillId="0" borderId="11" xfId="2" applyFont="1" applyFill="1" applyBorder="1" applyAlignment="1">
      <alignment horizontal="left" vertical="center"/>
    </xf>
    <xf numFmtId="164" fontId="41" fillId="0" borderId="0" xfId="2" applyFont="1" applyFill="1" applyAlignment="1">
      <alignment vertical="center"/>
    </xf>
    <xf numFmtId="164" fontId="20" fillId="0" borderId="0" xfId="2" applyFont="1" applyFill="1"/>
    <xf numFmtId="164" fontId="3" fillId="0" borderId="0" xfId="2" applyFill="1"/>
    <xf numFmtId="164" fontId="20" fillId="0" borderId="11" xfId="2" applyFont="1" applyFill="1" applyBorder="1" applyAlignment="1">
      <alignment horizontal="center" vertical="center" wrapText="1"/>
    </xf>
    <xf numFmtId="164" fontId="40" fillId="8" borderId="17" xfId="2" applyFont="1" applyFill="1" applyBorder="1" applyAlignment="1">
      <alignment horizontal="left" vertical="center"/>
    </xf>
    <xf numFmtId="164" fontId="32" fillId="8" borderId="28" xfId="2" applyFont="1" applyFill="1" applyBorder="1" applyAlignment="1">
      <alignment horizontal="center" vertical="top"/>
    </xf>
    <xf numFmtId="164" fontId="20" fillId="8" borderId="0" xfId="2" applyFont="1" applyFill="1" applyBorder="1" applyAlignment="1">
      <alignment horizontal="center" vertical="top"/>
    </xf>
    <xf numFmtId="164" fontId="20" fillId="8" borderId="18" xfId="2" applyFont="1" applyFill="1" applyBorder="1" applyAlignment="1">
      <alignment horizontal="center" vertical="top"/>
    </xf>
    <xf numFmtId="164" fontId="39" fillId="0" borderId="0" xfId="2" applyFont="1" applyAlignment="1">
      <alignment horizontal="left"/>
    </xf>
    <xf numFmtId="0" fontId="40" fillId="15" borderId="4" xfId="0" applyFont="1" applyFill="1" applyBorder="1" applyAlignment="1">
      <alignment horizontal="left" vertical="top"/>
    </xf>
    <xf numFmtId="0" fontId="40" fillId="15" borderId="8" xfId="0" applyFont="1" applyFill="1" applyBorder="1" applyAlignment="1">
      <alignment horizontal="left" vertical="top"/>
    </xf>
    <xf numFmtId="0" fontId="40" fillId="15" borderId="6" xfId="0" applyFont="1" applyFill="1" applyBorder="1" applyAlignment="1">
      <alignment horizontal="left" vertical="top"/>
    </xf>
    <xf numFmtId="0" fontId="40" fillId="15" borderId="7" xfId="0" applyFont="1" applyFill="1" applyBorder="1" applyAlignment="1">
      <alignment horizontal="left" vertical="top"/>
    </xf>
    <xf numFmtId="164" fontId="40" fillId="0" borderId="0" xfId="2" applyFont="1" applyAlignment="1">
      <alignment horizontal="left"/>
    </xf>
    <xf numFmtId="164" fontId="33" fillId="10" borderId="26" xfId="2" applyFont="1" applyFill="1" applyBorder="1" applyAlignment="1">
      <alignment horizontal="left"/>
    </xf>
    <xf numFmtId="164" fontId="20" fillId="0" borderId="11" xfId="2" applyFont="1" applyBorder="1" applyAlignment="1">
      <alignment horizontal="left" vertical="center" wrapText="1"/>
    </xf>
    <xf numFmtId="0" fontId="42" fillId="0" borderId="4" xfId="0" applyFont="1" applyBorder="1" applyAlignment="1">
      <alignment horizontal="center" vertical="center" wrapText="1"/>
    </xf>
    <xf numFmtId="164" fontId="40" fillId="0" borderId="11" xfId="2" applyFont="1" applyBorder="1" applyAlignment="1">
      <alignment horizontal="left" vertical="center" wrapText="1"/>
    </xf>
    <xf numFmtId="164" fontId="33" fillId="10" borderId="11" xfId="2" applyFont="1" applyFill="1" applyBorder="1" applyAlignment="1"/>
    <xf numFmtId="167" fontId="33" fillId="10" borderId="11" xfId="2" applyNumberFormat="1" applyFont="1" applyFill="1" applyBorder="1" applyAlignment="1"/>
    <xf numFmtId="0" fontId="0" fillId="10" borderId="11" xfId="0" applyFill="1" applyBorder="1"/>
    <xf numFmtId="164" fontId="20" fillId="8" borderId="11" xfId="2" applyFont="1" applyFill="1" applyBorder="1" applyAlignment="1">
      <alignment horizontal="center" vertical="center" wrapText="1"/>
    </xf>
    <xf numFmtId="164" fontId="40" fillId="8" borderId="11" xfId="2" applyFont="1" applyFill="1" applyBorder="1" applyAlignment="1">
      <alignment horizontal="left" vertical="center" wrapText="1"/>
    </xf>
    <xf numFmtId="164" fontId="40" fillId="8" borderId="11" xfId="2" applyFont="1" applyFill="1" applyBorder="1" applyAlignment="1">
      <alignment horizontal="left" vertical="center" wrapText="1"/>
    </xf>
    <xf numFmtId="164" fontId="20" fillId="10" borderId="11" xfId="2" applyFont="1" applyFill="1" applyBorder="1" applyAlignment="1"/>
    <xf numFmtId="164" fontId="43" fillId="0" borderId="11" xfId="2" applyFont="1" applyFill="1" applyBorder="1" applyAlignment="1">
      <alignment horizontal="center" vertical="center" wrapText="1"/>
    </xf>
    <xf numFmtId="164" fontId="44" fillId="0" borderId="11" xfId="2" applyFont="1" applyFill="1" applyBorder="1" applyAlignment="1">
      <alignment horizontal="center" vertical="center" wrapText="1"/>
    </xf>
    <xf numFmtId="164" fontId="45" fillId="0" borderId="11" xfId="2" applyFont="1" applyFill="1" applyBorder="1" applyAlignment="1">
      <alignment horizontal="center" vertical="center" wrapText="1"/>
    </xf>
    <xf numFmtId="167" fontId="20" fillId="16" borderId="0" xfId="2" applyNumberFormat="1" applyFont="1" applyFill="1"/>
    <xf numFmtId="164" fontId="20" fillId="0" borderId="11" xfId="2" applyFont="1" applyBorder="1" applyAlignment="1">
      <alignment horizontal="center" vertical="center"/>
    </xf>
    <xf numFmtId="164" fontId="40" fillId="0" borderId="21" xfId="2" applyFont="1" applyFill="1" applyBorder="1" applyAlignment="1">
      <alignment horizontal="left" vertical="center"/>
    </xf>
    <xf numFmtId="164" fontId="33" fillId="10" borderId="11" xfId="2" applyFont="1" applyFill="1" applyBorder="1" applyAlignment="1">
      <alignment horizontal="center"/>
    </xf>
    <xf numFmtId="164" fontId="34" fillId="14" borderId="22" xfId="2" applyFont="1" applyFill="1" applyBorder="1" applyAlignment="1">
      <alignment vertical="center"/>
    </xf>
    <xf numFmtId="164" fontId="34" fillId="14" borderId="20" xfId="2" applyFont="1" applyFill="1" applyBorder="1" applyAlignment="1">
      <alignment vertical="center"/>
    </xf>
    <xf numFmtId="164" fontId="34" fillId="14" borderId="19" xfId="2" applyFont="1" applyFill="1" applyBorder="1" applyAlignment="1">
      <alignment horizontal="left"/>
    </xf>
    <xf numFmtId="164" fontId="33" fillId="17" borderId="11" xfId="2" applyFont="1" applyFill="1" applyBorder="1" applyAlignment="1">
      <alignment horizontal="center" vertical="center"/>
    </xf>
    <xf numFmtId="167" fontId="20" fillId="0" borderId="11" xfId="2" applyNumberFormat="1" applyFont="1" applyBorder="1"/>
    <xf numFmtId="167" fontId="20" fillId="0" borderId="11" xfId="6" applyFont="1" applyFill="1" applyBorder="1" applyAlignment="1" applyProtection="1"/>
    <xf numFmtId="164" fontId="46" fillId="0" borderId="0" xfId="2" applyFont="1"/>
    <xf numFmtId="0" fontId="31" fillId="0" borderId="0" xfId="0" applyFont="1"/>
    <xf numFmtId="0" fontId="47" fillId="0" borderId="1" xfId="0" applyFont="1" applyBorder="1" applyAlignment="1">
      <alignment horizontal="center"/>
    </xf>
    <xf numFmtId="0" fontId="47" fillId="0" borderId="0" xfId="0" applyFont="1" applyBorder="1" applyAlignment="1">
      <alignment horizontal="center"/>
    </xf>
    <xf numFmtId="0" fontId="47" fillId="0" borderId="0" xfId="0" applyFont="1" applyBorder="1" applyAlignment="1"/>
    <xf numFmtId="0" fontId="47" fillId="0" borderId="0" xfId="0" applyFont="1"/>
    <xf numFmtId="0" fontId="48" fillId="18" borderId="0" xfId="0" applyFont="1" applyFill="1" applyBorder="1" applyAlignment="1">
      <alignment horizontal="center" vertical="center" wrapText="1"/>
    </xf>
    <xf numFmtId="0" fontId="47" fillId="0" borderId="2" xfId="0" applyFont="1" applyBorder="1" applyAlignment="1"/>
    <xf numFmtId="0" fontId="18" fillId="19" borderId="0" xfId="0" applyFont="1" applyFill="1" applyBorder="1" applyAlignment="1">
      <alignment horizontal="center" vertical="center" wrapText="1"/>
    </xf>
    <xf numFmtId="0" fontId="18" fillId="19" borderId="3" xfId="0" applyFont="1" applyFill="1" applyBorder="1" applyAlignment="1">
      <alignment horizontal="center" vertical="center" wrapText="1"/>
    </xf>
    <xf numFmtId="0" fontId="47" fillId="7" borderId="0" xfId="0" applyFont="1" applyFill="1"/>
    <xf numFmtId="164" fontId="49" fillId="20" borderId="4" xfId="3" applyFont="1" applyFill="1" applyBorder="1" applyAlignment="1">
      <alignment horizontal="center" vertical="center" wrapText="1"/>
    </xf>
    <xf numFmtId="164" fontId="49" fillId="20" borderId="4" xfId="3" applyFont="1" applyFill="1" applyBorder="1" applyAlignment="1">
      <alignment horizontal="center" vertical="center"/>
    </xf>
    <xf numFmtId="164" fontId="49" fillId="20" borderId="4" xfId="3" applyFont="1" applyFill="1" applyBorder="1" applyAlignment="1">
      <alignment horizontal="left" vertical="center"/>
    </xf>
    <xf numFmtId="18" fontId="49" fillId="20" borderId="4" xfId="3" applyNumberFormat="1" applyFont="1" applyFill="1" applyBorder="1" applyAlignment="1">
      <alignment horizontal="center" vertical="center"/>
    </xf>
    <xf numFmtId="20" fontId="49" fillId="20" borderId="5" xfId="3" applyNumberFormat="1" applyFont="1" applyFill="1" applyBorder="1" applyAlignment="1">
      <alignment horizontal="center" vertical="center"/>
    </xf>
    <xf numFmtId="18" fontId="49" fillId="20" borderId="5" xfId="3" applyNumberFormat="1" applyFont="1" applyFill="1" applyBorder="1" applyAlignment="1">
      <alignment horizontal="left" vertical="center"/>
    </xf>
    <xf numFmtId="164" fontId="49" fillId="20" borderId="5" xfId="3" applyFont="1" applyFill="1" applyBorder="1" applyAlignment="1">
      <alignment horizontal="left" vertical="center"/>
    </xf>
    <xf numFmtId="0" fontId="18" fillId="7" borderId="4" xfId="0" applyFont="1" applyFill="1" applyBorder="1" applyAlignment="1">
      <alignment vertical="center"/>
    </xf>
    <xf numFmtId="164" fontId="50" fillId="10" borderId="11" xfId="5" applyFont="1" applyFill="1" applyBorder="1" applyAlignment="1" applyProtection="1">
      <alignment horizontal="center"/>
    </xf>
    <xf numFmtId="0" fontId="18" fillId="7" borderId="5" xfId="0" applyFont="1" applyFill="1" applyBorder="1" applyAlignment="1">
      <alignment vertical="center"/>
    </xf>
    <xf numFmtId="0" fontId="18" fillId="7" borderId="0" xfId="0" applyFont="1" applyFill="1" applyBorder="1" applyAlignment="1">
      <alignment horizontal="left" wrapText="1"/>
    </xf>
    <xf numFmtId="9" fontId="18" fillId="7" borderId="6" xfId="0" applyNumberFormat="1" applyFont="1" applyFill="1" applyBorder="1" applyAlignment="1">
      <alignment wrapText="1"/>
    </xf>
    <xf numFmtId="9" fontId="18" fillId="7" borderId="7" xfId="0" applyNumberFormat="1" applyFont="1" applyFill="1" applyBorder="1" applyAlignment="1">
      <alignment wrapText="1"/>
    </xf>
    <xf numFmtId="0" fontId="18" fillId="7" borderId="8" xfId="0" applyFont="1" applyFill="1" applyBorder="1" applyAlignment="1">
      <alignment vertical="center"/>
    </xf>
    <xf numFmtId="0" fontId="18" fillId="7" borderId="9" xfId="0" applyFont="1" applyFill="1" applyBorder="1" applyAlignment="1">
      <alignment horizontal="center" vertical="center"/>
    </xf>
    <xf numFmtId="0" fontId="18" fillId="7" borderId="9" xfId="0" applyFont="1" applyFill="1" applyBorder="1" applyAlignment="1">
      <alignment horizontal="center" vertical="center"/>
    </xf>
    <xf numFmtId="0" fontId="51" fillId="7" borderId="4" xfId="0" applyFont="1" applyFill="1" applyBorder="1" applyAlignment="1">
      <alignment horizontal="center" vertical="center" textRotation="90" wrapText="1"/>
    </xf>
    <xf numFmtId="0" fontId="47" fillId="0" borderId="4" xfId="0" applyFont="1" applyBorder="1" applyAlignment="1">
      <alignment vertical="center" wrapText="1"/>
    </xf>
    <xf numFmtId="0" fontId="19" fillId="0" borderId="4" xfId="0" applyFont="1" applyBorder="1" applyAlignment="1">
      <alignment horizontal="center" vertical="center" wrapText="1"/>
    </xf>
    <xf numFmtId="0" fontId="39" fillId="0" borderId="0" xfId="0" applyFont="1" applyAlignment="1">
      <alignment horizontal="left" vertical="center"/>
    </xf>
    <xf numFmtId="0" fontId="40" fillId="0" borderId="4" xfId="0" applyFont="1" applyBorder="1" applyAlignment="1">
      <alignment horizontal="left" vertical="center"/>
    </xf>
    <xf numFmtId="0" fontId="40" fillId="0" borderId="4" xfId="0" applyFont="1" applyBorder="1" applyAlignment="1">
      <alignment horizontal="left" vertical="center"/>
    </xf>
    <xf numFmtId="0" fontId="40" fillId="0" borderId="4" xfId="0" applyFont="1" applyBorder="1" applyAlignment="1">
      <alignment horizontal="left" vertical="center" wrapText="1"/>
    </xf>
    <xf numFmtId="0" fontId="40" fillId="0" borderId="0" xfId="0" applyFont="1" applyAlignment="1">
      <alignment horizontal="left" vertical="center"/>
    </xf>
    <xf numFmtId="0" fontId="18" fillId="7" borderId="8" xfId="0" applyFont="1" applyFill="1" applyBorder="1" applyAlignment="1">
      <alignment horizontal="left"/>
    </xf>
    <xf numFmtId="0" fontId="18" fillId="7" borderId="6" xfId="0" applyFont="1" applyFill="1" applyBorder="1" applyAlignment="1">
      <alignment horizontal="left"/>
    </xf>
    <xf numFmtId="0" fontId="18" fillId="7" borderId="7" xfId="0" applyFont="1" applyFill="1" applyBorder="1" applyAlignment="1">
      <alignment horizontal="left"/>
    </xf>
    <xf numFmtId="9" fontId="18" fillId="7" borderId="6" xfId="0" applyNumberFormat="1" applyFont="1" applyFill="1" applyBorder="1" applyAlignment="1"/>
    <xf numFmtId="9" fontId="18" fillId="7" borderId="7" xfId="0" applyNumberFormat="1" applyFont="1" applyFill="1" applyBorder="1" applyAlignment="1"/>
    <xf numFmtId="0" fontId="18" fillId="7" borderId="12" xfId="0" applyFont="1" applyFill="1" applyBorder="1" applyAlignment="1">
      <alignment horizontal="center" vertical="center"/>
    </xf>
    <xf numFmtId="0" fontId="18" fillId="7" borderId="4" xfId="0" applyFont="1" applyFill="1" applyBorder="1" applyAlignment="1">
      <alignment horizontal="center" vertical="center"/>
    </xf>
    <xf numFmtId="0" fontId="18" fillId="7" borderId="8" xfId="0" applyFont="1" applyFill="1" applyBorder="1" applyAlignment="1">
      <alignment horizontal="center" vertical="center"/>
    </xf>
    <xf numFmtId="0" fontId="18" fillId="7" borderId="7" xfId="0" applyFont="1" applyFill="1" applyBorder="1" applyAlignment="1">
      <alignment horizontal="center" vertical="center"/>
    </xf>
    <xf numFmtId="0" fontId="51" fillId="7" borderId="10" xfId="0" applyFont="1" applyFill="1" applyBorder="1" applyAlignment="1">
      <alignment horizontal="center" vertical="center" textRotation="90"/>
    </xf>
    <xf numFmtId="0" fontId="19" fillId="0" borderId="8" xfId="0" applyFont="1" applyFill="1" applyBorder="1" applyAlignment="1">
      <alignment vertical="center" wrapText="1"/>
    </xf>
    <xf numFmtId="0" fontId="52" fillId="7" borderId="8" xfId="0" applyFont="1" applyFill="1" applyBorder="1" applyAlignment="1">
      <alignment horizontal="center" wrapText="1"/>
    </xf>
    <xf numFmtId="0" fontId="52" fillId="7" borderId="6" xfId="0" applyFont="1" applyFill="1" applyBorder="1" applyAlignment="1">
      <alignment horizontal="center" wrapText="1"/>
    </xf>
    <xf numFmtId="0" fontId="47" fillId="15" borderId="0" xfId="0" applyFont="1" applyFill="1"/>
    <xf numFmtId="0" fontId="51" fillId="7" borderId="3" xfId="0" applyFont="1" applyFill="1" applyBorder="1" applyAlignment="1">
      <alignment horizontal="center" vertical="center" textRotation="90"/>
    </xf>
    <xf numFmtId="9" fontId="19" fillId="15" borderId="8" xfId="1" applyFont="1" applyFill="1" applyBorder="1" applyAlignment="1" applyProtection="1">
      <alignment horizontal="center"/>
    </xf>
    <xf numFmtId="9" fontId="19" fillId="15" borderId="7" xfId="1" applyFont="1" applyFill="1" applyBorder="1" applyAlignment="1" applyProtection="1">
      <alignment horizontal="center"/>
    </xf>
    <xf numFmtId="164" fontId="32" fillId="8" borderId="11" xfId="2" applyFont="1" applyFill="1" applyBorder="1" applyAlignment="1">
      <alignment horizontal="center"/>
    </xf>
    <xf numFmtId="0" fontId="51" fillId="7" borderId="5" xfId="0" applyFont="1" applyFill="1" applyBorder="1" applyAlignment="1">
      <alignment horizontal="center" vertical="center" textRotation="90"/>
    </xf>
    <xf numFmtId="168" fontId="19" fillId="15" borderId="8" xfId="1" applyNumberFormat="1" applyFont="1" applyFill="1" applyBorder="1" applyAlignment="1" applyProtection="1">
      <alignment horizontal="center"/>
    </xf>
    <xf numFmtId="168" fontId="19" fillId="15" borderId="7" xfId="1" applyNumberFormat="1" applyFont="1" applyFill="1" applyBorder="1" applyAlignment="1" applyProtection="1">
      <alignment horizontal="center"/>
    </xf>
    <xf numFmtId="0" fontId="51" fillId="7" borderId="12" xfId="0" applyFont="1" applyFill="1" applyBorder="1" applyAlignment="1">
      <alignment horizontal="center" vertical="center" textRotation="90"/>
    </xf>
    <xf numFmtId="0" fontId="19" fillId="21" borderId="4" xfId="0" applyFont="1" applyFill="1" applyBorder="1" applyAlignment="1">
      <alignment horizontal="center"/>
    </xf>
    <xf numFmtId="0" fontId="18" fillId="7" borderId="4" xfId="0" applyFont="1" applyFill="1" applyBorder="1" applyAlignment="1">
      <alignment horizontal="center" vertical="center" wrapText="1"/>
    </xf>
    <xf numFmtId="0" fontId="51" fillId="7" borderId="12" xfId="0" applyFont="1" applyFill="1" applyBorder="1" applyAlignment="1">
      <alignment horizontal="center" vertical="center" textRotation="90"/>
    </xf>
    <xf numFmtId="168" fontId="19" fillId="15" borderId="8" xfId="1" applyNumberFormat="1" applyFont="1" applyFill="1" applyBorder="1" applyAlignment="1" applyProtection="1">
      <alignment horizontal="center"/>
    </xf>
    <xf numFmtId="168" fontId="19" fillId="15" borderId="7" xfId="1" applyNumberFormat="1" applyFont="1" applyFill="1" applyBorder="1" applyAlignment="1" applyProtection="1">
      <alignment horizontal="center"/>
    </xf>
    <xf numFmtId="0" fontId="18" fillId="7" borderId="4" xfId="0" applyFont="1" applyFill="1" applyBorder="1" applyAlignment="1">
      <alignment horizontal="center" vertical="center" wrapText="1"/>
    </xf>
    <xf numFmtId="0" fontId="51" fillId="7" borderId="4" xfId="0" applyFont="1" applyFill="1" applyBorder="1" applyAlignment="1">
      <alignment horizontal="center" vertical="center" wrapText="1"/>
    </xf>
    <xf numFmtId="0" fontId="19" fillId="0" borderId="4" xfId="0" applyFont="1" applyFill="1" applyBorder="1" applyAlignment="1">
      <alignment vertical="center" wrapText="1"/>
    </xf>
    <xf numFmtId="0" fontId="19" fillId="0" borderId="4" xfId="0" applyFont="1" applyBorder="1" applyAlignment="1">
      <alignment horizontal="center"/>
    </xf>
    <xf numFmtId="0" fontId="51" fillId="7" borderId="9" xfId="0" applyFont="1" applyFill="1" applyBorder="1" applyAlignment="1">
      <alignment horizontal="center" vertical="center" textRotation="90"/>
    </xf>
    <xf numFmtId="9" fontId="19" fillId="0" borderId="8" xfId="1" applyFont="1" applyBorder="1" applyAlignment="1">
      <alignment horizontal="center" vertical="center"/>
    </xf>
    <xf numFmtId="9" fontId="19" fillId="0" borderId="7" xfId="1" applyFont="1" applyBorder="1" applyAlignment="1">
      <alignment horizontal="center" vertical="center"/>
    </xf>
    <xf numFmtId="0" fontId="40" fillId="0" borderId="4" xfId="0" applyFont="1" applyFill="1" applyBorder="1" applyAlignment="1">
      <alignment horizontal="left" vertical="center" wrapText="1"/>
    </xf>
    <xf numFmtId="0" fontId="20" fillId="0" borderId="0" xfId="0" applyFont="1" applyAlignment="1">
      <alignment vertical="center"/>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18" fillId="7" borderId="13" xfId="0" applyFont="1" applyFill="1" applyBorder="1" applyAlignment="1">
      <alignment horizontal="left"/>
    </xf>
    <xf numFmtId="0" fontId="47" fillId="0" borderId="1" xfId="0" applyFont="1" applyBorder="1" applyAlignment="1">
      <alignment horizontal="center" vertical="center" wrapText="1"/>
    </xf>
    <xf numFmtId="0" fontId="47" fillId="0" borderId="0" xfId="0" applyFont="1" applyAlignment="1">
      <alignment horizontal="center" vertical="center" wrapText="1"/>
    </xf>
    <xf numFmtId="0" fontId="47" fillId="7" borderId="3" xfId="0" applyFont="1" applyFill="1" applyBorder="1" applyAlignment="1"/>
    <xf numFmtId="0" fontId="47" fillId="0" borderId="8" xfId="0" applyFont="1" applyFill="1" applyBorder="1" applyAlignment="1">
      <alignment vertical="center" wrapText="1"/>
    </xf>
    <xf numFmtId="0" fontId="47" fillId="7" borderId="14" xfId="0" applyFont="1" applyFill="1" applyBorder="1" applyAlignment="1"/>
    <xf numFmtId="0" fontId="53" fillId="0" borderId="0" xfId="0" applyFont="1" applyAlignment="1">
      <alignment vertical="center"/>
    </xf>
    <xf numFmtId="0" fontId="47" fillId="7" borderId="15" xfId="0" applyFont="1" applyFill="1" applyBorder="1" applyAlignment="1"/>
    <xf numFmtId="0" fontId="47" fillId="0" borderId="0" xfId="0" applyFont="1" applyFill="1" applyAlignment="1">
      <alignment wrapText="1"/>
    </xf>
    <xf numFmtId="0" fontId="40" fillId="0" borderId="6" xfId="0" applyFont="1" applyBorder="1" applyAlignment="1">
      <alignment horizontal="left" vertical="center"/>
    </xf>
    <xf numFmtId="0" fontId="40" fillId="0" borderId="6" xfId="0" applyFont="1" applyBorder="1" applyAlignment="1">
      <alignment horizontal="left" vertical="center" wrapText="1"/>
    </xf>
    <xf numFmtId="0" fontId="40" fillId="0" borderId="6" xfId="0" applyFont="1" applyBorder="1" applyAlignment="1">
      <alignment horizontal="left" vertical="center" wrapText="1"/>
    </xf>
    <xf numFmtId="0" fontId="40" fillId="0" borderId="7" xfId="0" applyFont="1" applyBorder="1" applyAlignment="1">
      <alignment horizontal="left" vertical="center" wrapText="1"/>
    </xf>
    <xf numFmtId="0" fontId="47" fillId="0" borderId="1" xfId="0" applyFont="1" applyBorder="1" applyAlignment="1">
      <alignment horizontal="center" vertical="center"/>
    </xf>
    <xf numFmtId="0" fontId="47" fillId="0" borderId="0" xfId="0" applyFont="1" applyAlignment="1">
      <alignment horizontal="center" vertical="center"/>
    </xf>
    <xf numFmtId="0" fontId="18" fillId="7" borderId="6" xfId="0" applyFont="1" applyFill="1" applyBorder="1" applyAlignment="1">
      <alignment vertical="center"/>
    </xf>
    <xf numFmtId="0" fontId="18" fillId="7" borderId="0" xfId="0" applyFont="1" applyFill="1" applyBorder="1" applyAlignment="1">
      <alignment horizontal="left" vertical="top" wrapText="1"/>
    </xf>
    <xf numFmtId="9" fontId="18" fillId="7" borderId="6" xfId="0" applyNumberFormat="1" applyFont="1" applyFill="1" applyBorder="1" applyAlignment="1">
      <alignment horizontal="center" vertical="top" wrapText="1"/>
    </xf>
    <xf numFmtId="0" fontId="18" fillId="7" borderId="6" xfId="0" applyFont="1" applyFill="1" applyBorder="1" applyAlignment="1">
      <alignment horizontal="center" vertical="top" wrapText="1"/>
    </xf>
    <xf numFmtId="9" fontId="18" fillId="7" borderId="14" xfId="1" applyFont="1" applyFill="1" applyBorder="1" applyAlignment="1">
      <alignment horizontal="left" vertical="top" wrapText="1"/>
    </xf>
    <xf numFmtId="0" fontId="47" fillId="0" borderId="0" xfId="0" applyFont="1" applyBorder="1" applyAlignment="1">
      <alignment horizontal="center" vertical="center"/>
    </xf>
    <xf numFmtId="0" fontId="47" fillId="0" borderId="0" xfId="0" applyFont="1" applyAlignment="1">
      <alignment horizontal="center" vertical="center"/>
    </xf>
    <xf numFmtId="0" fontId="18" fillId="7" borderId="0" xfId="0" applyFont="1" applyFill="1" applyBorder="1" applyAlignment="1">
      <alignment horizontal="left"/>
    </xf>
    <xf numFmtId="0" fontId="31" fillId="0" borderId="0" xfId="0" applyFont="1" applyFill="1"/>
    <xf numFmtId="0" fontId="19" fillId="0" borderId="8"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52" fillId="0" borderId="4" xfId="0" applyFont="1" applyFill="1" applyBorder="1" applyAlignment="1">
      <alignment horizontal="left" vertical="center"/>
    </xf>
    <xf numFmtId="0" fontId="19" fillId="0" borderId="8"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53" fillId="0" borderId="0" xfId="0" applyFont="1" applyFill="1" applyAlignment="1">
      <alignment vertical="center"/>
    </xf>
    <xf numFmtId="0" fontId="47" fillId="0" borderId="0" xfId="0" applyFont="1" applyFill="1"/>
    <xf numFmtId="0" fontId="0" fillId="0" borderId="0" xfId="0" applyFill="1"/>
    <xf numFmtId="0" fontId="19" fillId="0" borderId="4" xfId="0" applyFont="1" applyFill="1" applyBorder="1" applyAlignment="1">
      <alignment horizontal="center" vertical="center" wrapText="1"/>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40" fillId="15" borderId="1" xfId="0" applyFont="1" applyFill="1" applyBorder="1" applyAlignment="1">
      <alignment horizontal="left" vertical="center"/>
    </xf>
    <xf numFmtId="0" fontId="40" fillId="15" borderId="0" xfId="0" applyFont="1" applyFill="1" applyBorder="1" applyAlignment="1">
      <alignment horizontal="left" vertical="center"/>
    </xf>
    <xf numFmtId="0" fontId="52" fillId="15" borderId="15" xfId="0" applyFont="1" applyFill="1" applyBorder="1" applyAlignment="1">
      <alignment horizontal="center" vertical="top"/>
    </xf>
    <xf numFmtId="0" fontId="19" fillId="15" borderId="0" xfId="0" applyFont="1" applyFill="1" applyBorder="1" applyAlignment="1">
      <alignment horizontal="center" vertical="top"/>
    </xf>
    <xf numFmtId="0" fontId="19" fillId="15" borderId="3" xfId="0" applyFont="1" applyFill="1" applyBorder="1" applyAlignment="1">
      <alignment horizontal="center" vertical="top"/>
    </xf>
    <xf numFmtId="0" fontId="39" fillId="0" borderId="0" xfId="0" applyFont="1" applyAlignment="1">
      <alignment horizontal="left"/>
    </xf>
    <xf numFmtId="0" fontId="40" fillId="15" borderId="2" xfId="0" applyFont="1" applyFill="1" applyBorder="1" applyAlignment="1">
      <alignment horizontal="left" vertical="center"/>
    </xf>
    <xf numFmtId="0" fontId="40" fillId="15" borderId="15" xfId="0" applyFont="1" applyFill="1" applyBorder="1" applyAlignment="1">
      <alignment horizontal="left" vertical="center"/>
    </xf>
    <xf numFmtId="0" fontId="40" fillId="0" borderId="0" xfId="0" applyFont="1" applyAlignment="1">
      <alignment horizontal="left"/>
    </xf>
    <xf numFmtId="0" fontId="18" fillId="7" borderId="13" xfId="0" applyFont="1" applyFill="1" applyBorder="1" applyAlignment="1">
      <alignment horizontal="left"/>
    </xf>
    <xf numFmtId="0" fontId="47" fillId="0" borderId="4" xfId="0" applyFont="1" applyBorder="1" applyAlignment="1">
      <alignment horizontal="left" vertical="center" wrapText="1"/>
    </xf>
    <xf numFmtId="0" fontId="40" fillId="0" borderId="4" xfId="0" applyFont="1" applyBorder="1" applyAlignment="1">
      <alignment horizontal="left" vertical="center" wrapText="1"/>
    </xf>
    <xf numFmtId="0" fontId="18" fillId="7" borderId="4" xfId="0" applyFont="1" applyFill="1" applyBorder="1" applyAlignment="1"/>
    <xf numFmtId="9" fontId="18" fillId="7" borderId="4" xfId="0" applyNumberFormat="1" applyFont="1" applyFill="1" applyBorder="1" applyAlignment="1"/>
    <xf numFmtId="0" fontId="47" fillId="7" borderId="5" xfId="0" applyFont="1" applyFill="1" applyBorder="1" applyAlignment="1">
      <alignment horizontal="center"/>
    </xf>
    <xf numFmtId="0" fontId="47" fillId="7" borderId="9" xfId="0" applyFont="1" applyFill="1" applyBorder="1" applyAlignment="1">
      <alignment horizontal="center"/>
    </xf>
    <xf numFmtId="0" fontId="47" fillId="0" borderId="4" xfId="0" applyFont="1" applyFill="1" applyBorder="1" applyAlignment="1">
      <alignment vertical="center" wrapText="1"/>
    </xf>
    <xf numFmtId="0" fontId="19" fillId="15" borderId="4" xfId="0" applyFont="1" applyFill="1" applyBorder="1" applyAlignment="1">
      <alignment horizontal="center" vertical="center" wrapText="1"/>
    </xf>
    <xf numFmtId="0" fontId="54" fillId="15" borderId="4" xfId="0" applyFont="1" applyFill="1" applyBorder="1" applyAlignment="1">
      <alignment horizontal="center" vertical="center" wrapText="1"/>
    </xf>
    <xf numFmtId="0" fontId="40" fillId="15" borderId="4" xfId="0" applyFont="1" applyFill="1" applyBorder="1" applyAlignment="1">
      <alignment horizontal="left" vertical="center" wrapText="1"/>
    </xf>
    <xf numFmtId="0" fontId="40" fillId="15" borderId="4" xfId="0" applyFont="1" applyFill="1" applyBorder="1" applyAlignment="1">
      <alignment horizontal="left" vertical="center" wrapText="1"/>
    </xf>
    <xf numFmtId="0" fontId="18" fillId="7" borderId="4" xfId="0" applyFont="1" applyFill="1" applyBorder="1" applyAlignment="1">
      <alignment horizontal="left"/>
    </xf>
    <xf numFmtId="0" fontId="47" fillId="7" borderId="4" xfId="0" applyFont="1" applyFill="1" applyBorder="1" applyAlignment="1"/>
    <xf numFmtId="0" fontId="47" fillId="0" borderId="8" xfId="0" applyFont="1" applyBorder="1" applyAlignment="1">
      <alignment vertical="center" wrapText="1"/>
    </xf>
    <xf numFmtId="9" fontId="47" fillId="22" borderId="0" xfId="0" applyNumberFormat="1" applyFont="1" applyFill="1"/>
    <xf numFmtId="0" fontId="19" fillId="0" borderId="4" xfId="0" applyFont="1" applyBorder="1" applyAlignment="1">
      <alignment horizontal="center" vertical="center"/>
    </xf>
    <xf numFmtId="0" fontId="40" fillId="0" borderId="7" xfId="0" applyFont="1" applyBorder="1" applyAlignment="1">
      <alignment horizontal="left" vertical="center"/>
    </xf>
    <xf numFmtId="0" fontId="18" fillId="7" borderId="8" xfId="0" applyFont="1" applyFill="1" applyBorder="1" applyAlignment="1">
      <alignment horizontal="center"/>
    </xf>
    <xf numFmtId="0" fontId="18" fillId="7" borderId="6" xfId="0" applyFont="1" applyFill="1" applyBorder="1" applyAlignment="1">
      <alignment horizontal="center"/>
    </xf>
    <xf numFmtId="0" fontId="18" fillId="7" borderId="7" xfId="0" applyFont="1" applyFill="1" applyBorder="1" applyAlignment="1">
      <alignment horizontal="center"/>
    </xf>
    <xf numFmtId="0" fontId="49" fillId="20" borderId="8" xfId="0" applyFont="1" applyFill="1" applyBorder="1" applyAlignment="1">
      <alignment vertical="center"/>
    </xf>
    <xf numFmtId="0" fontId="49" fillId="20" borderId="6" xfId="0" applyFont="1" applyFill="1" applyBorder="1" applyAlignment="1">
      <alignment vertical="center"/>
    </xf>
    <xf numFmtId="0" fontId="49" fillId="20" borderId="29" xfId="0" applyFont="1" applyFill="1" applyBorder="1" applyAlignment="1">
      <alignment horizontal="left"/>
    </xf>
    <xf numFmtId="0" fontId="49" fillId="20" borderId="13" xfId="0" applyFont="1" applyFill="1" applyBorder="1" applyAlignment="1">
      <alignment horizontal="left"/>
    </xf>
    <xf numFmtId="0" fontId="49" fillId="20" borderId="10" xfId="0" applyFont="1" applyFill="1" applyBorder="1" applyAlignment="1">
      <alignment horizontal="left"/>
    </xf>
    <xf numFmtId="0" fontId="18" fillId="23" borderId="4" xfId="0" applyFont="1" applyFill="1" applyBorder="1" applyAlignment="1">
      <alignment horizontal="center" vertical="center"/>
    </xf>
    <xf numFmtId="0" fontId="47" fillId="0" borderId="4" xfId="0" applyFont="1" applyBorder="1"/>
    <xf numFmtId="9" fontId="47" fillId="0" borderId="4" xfId="0" applyNumberFormat="1" applyFont="1" applyBorder="1"/>
    <xf numFmtId="9" fontId="47" fillId="0" borderId="4" xfId="1" applyFont="1" applyBorder="1"/>
    <xf numFmtId="0" fontId="2" fillId="0" borderId="0" xfId="0" applyFont="1"/>
    <xf numFmtId="170" fontId="9" fillId="6" borderId="4" xfId="3" applyNumberFormat="1" applyFont="1" applyFill="1" applyBorder="1" applyAlignment="1" applyProtection="1">
      <alignment horizontal="center" vertical="center" wrapText="1"/>
    </xf>
    <xf numFmtId="0" fontId="47" fillId="0" borderId="4" xfId="0" applyFont="1" applyBorder="1" applyAlignment="1">
      <alignment wrapText="1"/>
    </xf>
    <xf numFmtId="164" fontId="11" fillId="10" borderId="11" xfId="4" applyNumberFormat="1" applyFill="1" applyBorder="1" applyAlignment="1" applyProtection="1">
      <alignment horizontal="center"/>
    </xf>
    <xf numFmtId="170" fontId="8" fillId="6" borderId="4" xfId="3" applyNumberFormat="1" applyFont="1" applyFill="1" applyBorder="1" applyAlignment="1" applyProtection="1">
      <alignment horizontal="left" vertical="center"/>
    </xf>
    <xf numFmtId="170" fontId="8" fillId="6" borderId="5" xfId="3" applyNumberFormat="1" applyFont="1" applyFill="1" applyBorder="1" applyAlignment="1" applyProtection="1">
      <alignment horizontal="left" vertical="center"/>
    </xf>
    <xf numFmtId="164" fontId="23" fillId="10" borderId="11" xfId="4" applyNumberFormat="1" applyFont="1" applyFill="1" applyBorder="1" applyAlignment="1" applyProtection="1">
      <alignment horizontal="center"/>
    </xf>
    <xf numFmtId="164" fontId="57" fillId="10" borderId="11" xfId="5" applyFont="1" applyFill="1" applyBorder="1" applyAlignment="1" applyProtection="1">
      <alignment horizontal="center"/>
    </xf>
    <xf numFmtId="170" fontId="34" fillId="14" borderId="19" xfId="3" applyNumberFormat="1" applyFont="1" applyFill="1" applyBorder="1" applyAlignment="1" applyProtection="1">
      <alignment horizontal="center" vertical="center" wrapText="1"/>
    </xf>
    <xf numFmtId="170" fontId="34" fillId="14" borderId="19" xfId="3" applyNumberFormat="1" applyFont="1" applyFill="1" applyBorder="1" applyAlignment="1" applyProtection="1">
      <alignment horizontal="center" vertical="center"/>
    </xf>
    <xf numFmtId="169" fontId="34" fillId="14" borderId="19" xfId="3" applyNumberFormat="1" applyFont="1" applyFill="1" applyBorder="1" applyAlignment="1" applyProtection="1">
      <alignment horizontal="center" vertical="center" wrapText="1"/>
    </xf>
    <xf numFmtId="164" fontId="58" fillId="0" borderId="11" xfId="2" applyFont="1" applyFill="1" applyBorder="1" applyAlignment="1">
      <alignment horizontal="center" vertical="center" wrapText="1"/>
    </xf>
    <xf numFmtId="170" fontId="8" fillId="6" borderId="5" xfId="3" applyNumberFormat="1" applyFont="1" applyFill="1" applyBorder="1" applyAlignment="1" applyProtection="1">
      <alignment horizontal="center" vertical="center" wrapText="1"/>
    </xf>
    <xf numFmtId="170" fontId="49" fillId="20" borderId="5" xfId="3" applyNumberFormat="1" applyFont="1" applyFill="1" applyBorder="1" applyAlignment="1">
      <alignment horizontal="center" vertical="center"/>
    </xf>
    <xf numFmtId="0" fontId="59" fillId="0" borderId="4" xfId="0" applyFont="1" applyBorder="1" applyAlignment="1">
      <alignment horizontal="center" vertical="center" wrapText="1"/>
    </xf>
    <xf numFmtId="164" fontId="60" fillId="0" borderId="11" xfId="2" applyFont="1" applyFill="1" applyBorder="1" applyAlignment="1">
      <alignment horizontal="center" vertical="center" wrapText="1"/>
    </xf>
  </cellXfs>
  <cellStyles count="7">
    <cellStyle name="Excel Built-in Hyperlink" xfId="5"/>
    <cellStyle name="Excel Built-in Normal" xfId="2"/>
    <cellStyle name="Excel Built-in Percent" xfId="6"/>
    <cellStyle name="Hipervínculo" xfId="4" builtinId="8"/>
    <cellStyle name="Normal" xfId="0" builtinId="0"/>
    <cellStyle name="Normal 3 3" xfId="3"/>
    <cellStyle name="Porcentaje" xfId="1" builtinId="5"/>
  </cellStyles>
  <dxfs count="680">
    <dxf>
      <fill>
        <patternFill>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932040</xdr:colOff>
      <xdr:row>1</xdr:row>
      <xdr:rowOff>40680</xdr:rowOff>
    </xdr:from>
    <xdr:to>
      <xdr:col>2</xdr:col>
      <xdr:colOff>587160</xdr:colOff>
      <xdr:row>1</xdr:row>
      <xdr:rowOff>80640</xdr:rowOff>
    </xdr:to>
    <xdr:pic>
      <xdr:nvPicPr>
        <xdr:cNvPr id="2" name="4 Imagen"/>
        <xdr:cNvPicPr/>
      </xdr:nvPicPr>
      <xdr:blipFill>
        <a:blip xmlns:r="http://schemas.openxmlformats.org/officeDocument/2006/relationships" r:embed="rId1"/>
        <a:stretch/>
      </xdr:blipFill>
      <xdr:spPr>
        <a:xfrm>
          <a:off x="1741665" y="326430"/>
          <a:ext cx="912420" cy="39960"/>
        </a:xfrm>
        <a:prstGeom prst="rect">
          <a:avLst/>
        </a:prstGeom>
        <a:ln>
          <a:noFill/>
        </a:ln>
      </xdr:spPr>
    </xdr:pic>
    <xdr:clientData/>
  </xdr:twoCellAnchor>
  <xdr:twoCellAnchor>
    <xdr:from>
      <xdr:col>1</xdr:col>
      <xdr:colOff>27000</xdr:colOff>
      <xdr:row>0</xdr:row>
      <xdr:rowOff>0</xdr:rowOff>
    </xdr:from>
    <xdr:to>
      <xdr:col>2</xdr:col>
      <xdr:colOff>629280</xdr:colOff>
      <xdr:row>3</xdr:row>
      <xdr:rowOff>200520</xdr:rowOff>
    </xdr:to>
    <xdr:pic>
      <xdr:nvPicPr>
        <xdr:cNvPr id="3" name="Imagen 2"/>
        <xdr:cNvPicPr/>
      </xdr:nvPicPr>
      <xdr:blipFill>
        <a:blip xmlns:r="http://schemas.openxmlformats.org/officeDocument/2006/relationships" r:embed="rId2"/>
        <a:stretch/>
      </xdr:blipFill>
      <xdr:spPr>
        <a:xfrm>
          <a:off x="836625" y="0"/>
          <a:ext cx="1859580" cy="1057770"/>
        </a:xfrm>
        <a:prstGeom prst="rect">
          <a:avLst/>
        </a:prstGeom>
        <a:ln>
          <a:noFill/>
        </a:ln>
      </xdr:spPr>
    </xdr:pic>
    <xdr:clientData/>
  </xdr:twoCellAnchor>
  <xdr:twoCellAnchor>
    <xdr:from>
      <xdr:col>1</xdr:col>
      <xdr:colOff>988920</xdr:colOff>
      <xdr:row>4</xdr:row>
      <xdr:rowOff>172080</xdr:rowOff>
    </xdr:from>
    <xdr:to>
      <xdr:col>2</xdr:col>
      <xdr:colOff>972000</xdr:colOff>
      <xdr:row>4</xdr:row>
      <xdr:rowOff>348840</xdr:rowOff>
    </xdr:to>
    <xdr:sp macro="" textlink="">
      <xdr:nvSpPr>
        <xdr:cNvPr id="4" name="CustomShape 1"/>
        <xdr:cNvSpPr/>
      </xdr:nvSpPr>
      <xdr:spPr>
        <a:xfrm>
          <a:off x="1798545" y="1315080"/>
          <a:ext cx="1240380" cy="17676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FF"/>
        </a:solidFill>
        <a:ln>
          <a:noFill/>
        </a:ln>
      </xdr:spPr>
      <xdr:style>
        <a:lnRef idx="0">
          <a:scrgbClr r="0" g="0" b="0"/>
        </a:lnRef>
        <a:fillRef idx="0">
          <a:scrgbClr r="0" g="0" b="0"/>
        </a:fillRef>
        <a:effectRef idx="0">
          <a:scrgbClr r="0" g="0" b="0"/>
        </a:effectRef>
        <a:fontRef idx="minor"/>
      </xdr:style>
      <xdr:txBody>
        <a:bodyPr>
          <a:noAutofit/>
        </a:bodyPr>
        <a:lstStyle/>
        <a:p>
          <a:pPr>
            <a:lnSpc>
              <a:spcPct val="100000"/>
            </a:lnSpc>
          </a:pPr>
          <a:r>
            <a:rPr lang="es-CO" sz="800" b="0" strike="noStrike" spc="-1">
              <a:solidFill>
                <a:srgbClr val="000000"/>
              </a:solidFill>
              <a:latin typeface="Arial"/>
              <a:ea typeface="Times New Roman"/>
            </a:rPr>
            <a:t>Versión:</a:t>
          </a:r>
          <a:endParaRPr lang="es-CO" sz="800" b="0" strike="noStrike" spc="-1">
            <a:latin typeface="Times New Roman"/>
          </a:endParaRPr>
        </a:p>
      </xdr:txBody>
    </xdr:sp>
    <xdr:clientData/>
  </xdr:twoCellAnchor>
  <xdr:twoCellAnchor>
    <xdr:from>
      <xdr:col>6</xdr:col>
      <xdr:colOff>246240</xdr:colOff>
      <xdr:row>4</xdr:row>
      <xdr:rowOff>133920</xdr:rowOff>
    </xdr:from>
    <xdr:to>
      <xdr:col>9</xdr:col>
      <xdr:colOff>466200</xdr:colOff>
      <xdr:row>4</xdr:row>
      <xdr:rowOff>330480</xdr:rowOff>
    </xdr:to>
    <xdr:sp macro="" textlink="">
      <xdr:nvSpPr>
        <xdr:cNvPr id="5" name="CustomShape 1"/>
        <xdr:cNvSpPr/>
      </xdr:nvSpPr>
      <xdr:spPr>
        <a:xfrm>
          <a:off x="7066140" y="1276920"/>
          <a:ext cx="2477385" cy="19656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00"/>
        </a:solidFill>
        <a:ln>
          <a:noFill/>
        </a:ln>
      </xdr:spPr>
      <xdr:style>
        <a:lnRef idx="0">
          <a:scrgbClr r="0" g="0" b="0"/>
        </a:lnRef>
        <a:fillRef idx="0">
          <a:scrgbClr r="0" g="0" b="0"/>
        </a:fillRef>
        <a:effectRef idx="0">
          <a:scrgbClr r="0" g="0" b="0"/>
        </a:effectRef>
        <a:fontRef idx="minor"/>
      </xdr:style>
      <xdr:txBody>
        <a:bodyPr>
          <a:noAutofit/>
        </a:bodyPr>
        <a:lstStyle/>
        <a:p>
          <a:pPr algn="r">
            <a:lnSpc>
              <a:spcPct val="100000"/>
            </a:lnSpc>
          </a:pPr>
          <a:r>
            <a:rPr lang="es-CO" sz="800" b="0" strike="noStrike" spc="-1">
              <a:solidFill>
                <a:srgbClr val="000000"/>
              </a:solidFill>
              <a:latin typeface="Arial"/>
              <a:ea typeface="Times New Roman"/>
            </a:rPr>
            <a:t>Fecha de Vigencia:</a:t>
          </a:r>
          <a:endParaRPr lang="es-CO" sz="800" b="0" strike="noStrike" spc="-1">
            <a:latin typeface="Times New Roman"/>
          </a:endParaRPr>
        </a:p>
      </xdr:txBody>
    </xdr:sp>
    <xdr:clientData/>
  </xdr:twoCellAnchor>
  <xdr:twoCellAnchor>
    <xdr:from>
      <xdr:col>1</xdr:col>
      <xdr:colOff>27000</xdr:colOff>
      <xdr:row>4</xdr:row>
      <xdr:rowOff>38520</xdr:rowOff>
    </xdr:from>
    <xdr:to>
      <xdr:col>9</xdr:col>
      <xdr:colOff>2891880</xdr:colOff>
      <xdr:row>4</xdr:row>
      <xdr:rowOff>38520</xdr:rowOff>
    </xdr:to>
    <xdr:sp macro="" textlink="">
      <xdr:nvSpPr>
        <xdr:cNvPr id="6" name="Line 1"/>
        <xdr:cNvSpPr/>
      </xdr:nvSpPr>
      <xdr:spPr>
        <a:xfrm>
          <a:off x="836625" y="1181520"/>
          <a:ext cx="11132580" cy="0"/>
        </a:xfrm>
        <a:prstGeom prst="line">
          <a:avLst/>
        </a:prstGeom>
        <a:ln w="19080">
          <a:solidFill>
            <a:srgbClr val="C00000"/>
          </a:solidFill>
          <a:miter/>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932040</xdr:colOff>
      <xdr:row>1</xdr:row>
      <xdr:rowOff>39960</xdr:rowOff>
    </xdr:from>
    <xdr:ext cx="0" cy="577440"/>
    <xdr:pic>
      <xdr:nvPicPr>
        <xdr:cNvPr id="2" name="4 Imagen">
          <a:extLst>
            <a:ext uri="{FF2B5EF4-FFF2-40B4-BE49-F238E27FC236}">
              <a16:creationId xmlns:a16="http://schemas.microsoft.com/office/drawing/2014/main" id="{CEF7006C-AC1A-4A10-B8B2-B9647AF364F9}"/>
            </a:ext>
          </a:extLst>
        </xdr:cNvPr>
        <xdr:cNvPicPr>
          <a:picLocks noChangeAspect="1"/>
        </xdr:cNvPicPr>
      </xdr:nvPicPr>
      <xdr:blipFill>
        <a:blip xmlns:r="http://schemas.openxmlformats.org/officeDocument/2006/relationships" r:embed="rId1">
          <a:lum/>
          <a:alphaModFix/>
        </a:blip>
        <a:srcRect/>
        <a:stretch>
          <a:fillRect/>
        </a:stretch>
      </xdr:blipFill>
      <xdr:spPr>
        <a:xfrm>
          <a:off x="1741665" y="325710"/>
          <a:ext cx="0" cy="577440"/>
        </a:xfrm>
        <a:prstGeom prst="rect">
          <a:avLst/>
        </a:prstGeom>
        <a:noFill/>
        <a:ln>
          <a:noFill/>
        </a:ln>
      </xdr:spPr>
    </xdr:pic>
    <xdr:clientData/>
  </xdr:oneCellAnchor>
  <xdr:oneCellAnchor>
    <xdr:from>
      <xdr:col>1</xdr:col>
      <xdr:colOff>27000</xdr:colOff>
      <xdr:row>0</xdr:row>
      <xdr:rowOff>0</xdr:rowOff>
    </xdr:from>
    <xdr:ext cx="1879560" cy="1058039"/>
    <xdr:pic>
      <xdr:nvPicPr>
        <xdr:cNvPr id="3" name="Imagen 2">
          <a:extLst>
            <a:ext uri="{FF2B5EF4-FFF2-40B4-BE49-F238E27FC236}">
              <a16:creationId xmlns:a16="http://schemas.microsoft.com/office/drawing/2014/main" id="{FBD368C1-E6AF-4C78-9BA5-5577516FCF20}"/>
            </a:ext>
          </a:extLst>
        </xdr:cNvPr>
        <xdr:cNvPicPr>
          <a:picLocks noChangeAspect="1"/>
        </xdr:cNvPicPr>
      </xdr:nvPicPr>
      <xdr:blipFill>
        <a:blip xmlns:r="http://schemas.openxmlformats.org/officeDocument/2006/relationships" r:embed="rId2">
          <a:lum/>
          <a:alphaModFix/>
        </a:blip>
        <a:srcRect/>
        <a:stretch>
          <a:fillRect/>
        </a:stretch>
      </xdr:blipFill>
      <xdr:spPr>
        <a:xfrm>
          <a:off x="836625" y="0"/>
          <a:ext cx="1879560" cy="1058039"/>
        </a:xfrm>
        <a:prstGeom prst="rect">
          <a:avLst/>
        </a:prstGeom>
        <a:noFill/>
        <a:ln>
          <a:noFill/>
        </a:ln>
      </xdr:spPr>
    </xdr:pic>
    <xdr:clientData/>
  </xdr:oneCellAnchor>
  <xdr:oneCellAnchor>
    <xdr:from>
      <xdr:col>1</xdr:col>
      <xdr:colOff>988920</xdr:colOff>
      <xdr:row>4</xdr:row>
      <xdr:rowOff>172080</xdr:rowOff>
    </xdr:from>
    <xdr:ext cx="1260360" cy="177120"/>
    <xdr:sp macro="" textlink="">
      <xdr:nvSpPr>
        <xdr:cNvPr id="4" name="4 Cuadro de texto">
          <a:extLst>
            <a:ext uri="{FF2B5EF4-FFF2-40B4-BE49-F238E27FC236}">
              <a16:creationId xmlns:a16="http://schemas.microsoft.com/office/drawing/2014/main" id="{93DF587A-3B93-4A08-9428-4FCCEE69FF1D}"/>
            </a:ext>
          </a:extLst>
        </xdr:cNvPr>
        <xdr:cNvSpPr/>
      </xdr:nvSpPr>
      <xdr:spPr>
        <a:xfrm>
          <a:off x="1798545" y="1315080"/>
          <a:ext cx="1260360" cy="17712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FF"/>
        </a:solidFill>
        <a:ln>
          <a:noFill/>
          <a:prstDash val="solid"/>
        </a:ln>
      </xdr:spPr>
      <xdr:txBody>
        <a:bodyPr vert="horz" wrap="square" lIns="91440" tIns="45720" rIns="91440" bIns="45720" anchor="t" compatLnSpc="0">
          <a:noAutofit/>
        </a:bodyPr>
        <a:lstStyle/>
        <a:p>
          <a:pPr lvl="0" rtl="0" hangingPunct="0">
            <a:spcBef>
              <a:spcPts val="0"/>
            </a:spcBef>
            <a:spcAft>
              <a:spcPts val="0"/>
            </a:spcAft>
            <a:buNone/>
            <a:tabLst/>
            <a:defRPr sz="1800"/>
          </a:pPr>
          <a:r>
            <a:rPr lang="es-CO" sz="800" b="0" i="0" u="none" strike="noStrike" kern="1200" spc="0">
              <a:solidFill>
                <a:srgbClr val="000000"/>
              </a:solidFill>
              <a:latin typeface="Arial" pitchFamily="18"/>
              <a:ea typeface="Times New Roman"/>
            </a:rPr>
            <a:t>Versión:</a:t>
          </a:r>
        </a:p>
      </xdr:txBody>
    </xdr:sp>
    <xdr:clientData/>
  </xdr:oneCellAnchor>
  <xdr:oneCellAnchor>
    <xdr:from>
      <xdr:col>6</xdr:col>
      <xdr:colOff>246240</xdr:colOff>
      <xdr:row>4</xdr:row>
      <xdr:rowOff>133920</xdr:rowOff>
    </xdr:from>
    <xdr:ext cx="2513880" cy="196920"/>
    <xdr:sp macro="" textlink="">
      <xdr:nvSpPr>
        <xdr:cNvPr id="5" name="5 Cuadro de texto">
          <a:extLst>
            <a:ext uri="{FF2B5EF4-FFF2-40B4-BE49-F238E27FC236}">
              <a16:creationId xmlns:a16="http://schemas.microsoft.com/office/drawing/2014/main" id="{594B0E74-3AF9-4863-8BE0-07402D39D3F6}"/>
            </a:ext>
          </a:extLst>
        </xdr:cNvPr>
        <xdr:cNvSpPr/>
      </xdr:nvSpPr>
      <xdr:spPr>
        <a:xfrm>
          <a:off x="7066140" y="1276920"/>
          <a:ext cx="2513880" cy="19692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00"/>
        </a:solidFill>
        <a:ln>
          <a:noFill/>
          <a:prstDash val="solid"/>
        </a:ln>
      </xdr:spPr>
      <xdr:txBody>
        <a:bodyPr vert="horz" wrap="square" lIns="91440" tIns="45720" rIns="91440" bIns="45720" anchor="t" compatLnSpc="0">
          <a:noAutofit/>
        </a:bodyPr>
        <a:lstStyle/>
        <a:p>
          <a:pPr lvl="0" algn="r" rtl="0" hangingPunct="0">
            <a:spcBef>
              <a:spcPts val="0"/>
            </a:spcBef>
            <a:spcAft>
              <a:spcPts val="0"/>
            </a:spcAft>
            <a:buNone/>
            <a:tabLst/>
            <a:defRPr sz="1800"/>
          </a:pPr>
          <a:r>
            <a:rPr lang="es-CO" sz="800" b="0" i="0" u="none" strike="noStrike" kern="1200" spc="0">
              <a:solidFill>
                <a:srgbClr val="000000"/>
              </a:solidFill>
              <a:latin typeface="Arial" pitchFamily="18"/>
              <a:ea typeface="Times New Roman"/>
            </a:rPr>
            <a:t>Fecha de Vigencia:</a:t>
          </a:r>
        </a:p>
      </xdr:txBody>
    </xdr:sp>
    <xdr:clientData/>
  </xdr:oneCellAnchor>
  <xdr:oneCellAnchor>
    <xdr:from>
      <xdr:col>1</xdr:col>
      <xdr:colOff>27000</xdr:colOff>
      <xdr:row>4</xdr:row>
      <xdr:rowOff>38520</xdr:rowOff>
    </xdr:from>
    <xdr:ext cx="11264040" cy="0"/>
    <xdr:sp macro="" textlink="">
      <xdr:nvSpPr>
        <xdr:cNvPr id="6" name="1 Conector recto">
          <a:extLst>
            <a:ext uri="{FF2B5EF4-FFF2-40B4-BE49-F238E27FC236}">
              <a16:creationId xmlns:a16="http://schemas.microsoft.com/office/drawing/2014/main" id="{702B2469-9AE4-40E7-B940-1531FD5120D7}"/>
            </a:ext>
          </a:extLst>
        </xdr:cNvPr>
        <xdr:cNvSpPr/>
      </xdr:nvSpPr>
      <xdr:spPr>
        <a:xfrm>
          <a:off x="836625" y="1181520"/>
          <a:ext cx="11264040" cy="0"/>
        </a:xfrm>
        <a:prstGeom prst="line">
          <a:avLst/>
        </a:prstGeom>
        <a:noFill/>
        <a:ln w="19080">
          <a:solidFill>
            <a:srgbClr val="C00000"/>
          </a:solidFill>
          <a:prstDash val="solid"/>
          <a:miter/>
        </a:ln>
      </xdr:spPr>
      <xdr:txBody>
        <a:bodyPr vert="horz" wrap="square" lIns="90000" tIns="45000" rIns="90000" bIns="45000" anchor="ctr" anchorCtr="1" compatLnSpc="0">
          <a:noAutofit/>
        </a:bodyPr>
        <a:lstStyle/>
        <a:p>
          <a:pPr lvl="0" rtl="0" hangingPunct="0">
            <a:buNone/>
            <a:tabLst/>
          </a:pPr>
          <a:endParaRPr lang="es-CO" sz="1200" kern="1200">
            <a:latin typeface="Times New Roman" pitchFamily="18"/>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904875</xdr:colOff>
      <xdr:row>0</xdr:row>
      <xdr:rowOff>333375</xdr:rowOff>
    </xdr:from>
    <xdr:to>
      <xdr:col>1</xdr:col>
      <xdr:colOff>904875</xdr:colOff>
      <xdr:row>3</xdr:row>
      <xdr:rowOff>57150</xdr:rowOff>
    </xdr:to>
    <xdr:pic>
      <xdr:nvPicPr>
        <xdr:cNvPr id="2" name="4 Imagen">
          <a:extLst>
            <a:ext uri="{FF2B5EF4-FFF2-40B4-BE49-F238E27FC236}">
              <a16:creationId xmlns:a16="http://schemas.microsoft.com/office/drawing/2014/main" id="{6AEE1537-E3F6-4604-BD64-5D09A77771C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6875" y="285750"/>
          <a:ext cx="0" cy="628650"/>
        </a:xfrm>
        <a:prstGeom prst="rect">
          <a:avLst/>
        </a:prstGeom>
        <a:noFill/>
        <a:ln>
          <a:noFill/>
        </a:ln>
      </xdr:spPr>
    </xdr:pic>
    <xdr:clientData/>
  </xdr:twoCellAnchor>
  <xdr:twoCellAnchor editAs="oneCell">
    <xdr:from>
      <xdr:col>1</xdr:col>
      <xdr:colOff>0</xdr:colOff>
      <xdr:row>0</xdr:row>
      <xdr:rowOff>0</xdr:rowOff>
    </xdr:from>
    <xdr:to>
      <xdr:col>2</xdr:col>
      <xdr:colOff>628650</xdr:colOff>
      <xdr:row>4</xdr:row>
      <xdr:rowOff>13964</xdr:rowOff>
    </xdr:to>
    <xdr:pic>
      <xdr:nvPicPr>
        <xdr:cNvPr id="3" name="Imagen 2">
          <a:extLst>
            <a:ext uri="{FF2B5EF4-FFF2-40B4-BE49-F238E27FC236}">
              <a16:creationId xmlns:a16="http://schemas.microsoft.com/office/drawing/2014/main" id="{EB55A718-7B75-4759-A477-6371B6D7CA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1809750" cy="1061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962025</xdr:colOff>
      <xdr:row>4</xdr:row>
      <xdr:rowOff>180975</xdr:rowOff>
    </xdr:from>
    <xdr:to>
      <xdr:col>2</xdr:col>
      <xdr:colOff>971550</xdr:colOff>
      <xdr:row>4</xdr:row>
      <xdr:rowOff>358334</xdr:rowOff>
    </xdr:to>
    <xdr:sp macro="" textlink="">
      <xdr:nvSpPr>
        <xdr:cNvPr id="4" name="4 Cuadro de texto">
          <a:extLst>
            <a:ext uri="{FF2B5EF4-FFF2-40B4-BE49-F238E27FC236}">
              <a16:creationId xmlns:a16="http://schemas.microsoft.com/office/drawing/2014/main" id="{00000000-0008-0000-0100-000004000000}"/>
            </a:ext>
          </a:extLst>
        </xdr:cNvPr>
        <xdr:cNvSpPr txBox="1"/>
      </xdr:nvSpPr>
      <xdr:spPr>
        <a:xfrm>
          <a:off x="1724025" y="1323975"/>
          <a:ext cx="1190625" cy="177359"/>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a:t>
          </a:r>
          <a:endParaRPr lang="es-CO" sz="1200">
            <a:effectLst/>
            <a:latin typeface="Times New Roman"/>
            <a:ea typeface="Times New Roman"/>
          </a:endParaRPr>
        </a:p>
      </xdr:txBody>
    </xdr:sp>
    <xdr:clientData/>
  </xdr:twoCellAnchor>
  <xdr:twoCellAnchor>
    <xdr:from>
      <xdr:col>6</xdr:col>
      <xdr:colOff>219075</xdr:colOff>
      <xdr:row>4</xdr:row>
      <xdr:rowOff>142875</xdr:rowOff>
    </xdr:from>
    <xdr:to>
      <xdr:col>9</xdr:col>
      <xdr:colOff>471171</xdr:colOff>
      <xdr:row>4</xdr:row>
      <xdr:rowOff>340171</xdr:rowOff>
    </xdr:to>
    <xdr:sp macro="" textlink="">
      <xdr:nvSpPr>
        <xdr:cNvPr id="5" name="5 Cuadro de texto">
          <a:extLst>
            <a:ext uri="{FF2B5EF4-FFF2-40B4-BE49-F238E27FC236}">
              <a16:creationId xmlns:a16="http://schemas.microsoft.com/office/drawing/2014/main" id="{00000000-0008-0000-0100-000003000000}"/>
            </a:ext>
          </a:extLst>
        </xdr:cNvPr>
        <xdr:cNvSpPr txBox="1"/>
      </xdr:nvSpPr>
      <xdr:spPr>
        <a:xfrm>
          <a:off x="6791325" y="1285875"/>
          <a:ext cx="2538096" cy="197296"/>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a:t>
          </a:r>
          <a:endParaRPr lang="es-CO" sz="1200">
            <a:effectLst/>
            <a:latin typeface="Times New Roman"/>
            <a:ea typeface="Times New Roman"/>
          </a:endParaRPr>
        </a:p>
      </xdr:txBody>
    </xdr:sp>
    <xdr:clientData/>
  </xdr:twoCellAnchor>
  <xdr:twoCellAnchor>
    <xdr:from>
      <xdr:col>1</xdr:col>
      <xdr:colOff>0</xdr:colOff>
      <xdr:row>4</xdr:row>
      <xdr:rowOff>47625</xdr:rowOff>
    </xdr:from>
    <xdr:to>
      <xdr:col>10</xdr:col>
      <xdr:colOff>9525</xdr:colOff>
      <xdr:row>4</xdr:row>
      <xdr:rowOff>47628</xdr:rowOff>
    </xdr:to>
    <xdr:cxnSp macro="">
      <xdr:nvCxnSpPr>
        <xdr:cNvPr id="6" name="1 Conector recto">
          <a:extLst>
            <a:ext uri="{FF2B5EF4-FFF2-40B4-BE49-F238E27FC236}">
              <a16:creationId xmlns:a16="http://schemas.microsoft.com/office/drawing/2014/main" id="{00000000-0008-0000-0100-000002000000}"/>
            </a:ext>
          </a:extLst>
        </xdr:cNvPr>
        <xdr:cNvCxnSpPr/>
      </xdr:nvCxnSpPr>
      <xdr:spPr>
        <a:xfrm flipV="1">
          <a:off x="762000" y="1190625"/>
          <a:ext cx="8867775" cy="3"/>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932040</xdr:colOff>
      <xdr:row>1</xdr:row>
      <xdr:rowOff>40680</xdr:rowOff>
    </xdr:from>
    <xdr:to>
      <xdr:col>2</xdr:col>
      <xdr:colOff>587160</xdr:colOff>
      <xdr:row>1</xdr:row>
      <xdr:rowOff>80640</xdr:rowOff>
    </xdr:to>
    <xdr:pic>
      <xdr:nvPicPr>
        <xdr:cNvPr id="2" name="4 Imagen"/>
        <xdr:cNvPicPr/>
      </xdr:nvPicPr>
      <xdr:blipFill>
        <a:blip xmlns:r="http://schemas.openxmlformats.org/officeDocument/2006/relationships" r:embed="rId1"/>
        <a:stretch/>
      </xdr:blipFill>
      <xdr:spPr>
        <a:xfrm>
          <a:off x="1741665" y="326430"/>
          <a:ext cx="912420" cy="39960"/>
        </a:xfrm>
        <a:prstGeom prst="rect">
          <a:avLst/>
        </a:prstGeom>
        <a:ln>
          <a:noFill/>
        </a:ln>
      </xdr:spPr>
    </xdr:pic>
    <xdr:clientData/>
  </xdr:twoCellAnchor>
  <xdr:twoCellAnchor>
    <xdr:from>
      <xdr:col>1</xdr:col>
      <xdr:colOff>27000</xdr:colOff>
      <xdr:row>0</xdr:row>
      <xdr:rowOff>0</xdr:rowOff>
    </xdr:from>
    <xdr:to>
      <xdr:col>2</xdr:col>
      <xdr:colOff>629280</xdr:colOff>
      <xdr:row>3</xdr:row>
      <xdr:rowOff>200520</xdr:rowOff>
    </xdr:to>
    <xdr:pic>
      <xdr:nvPicPr>
        <xdr:cNvPr id="3" name="Imagen 2"/>
        <xdr:cNvPicPr/>
      </xdr:nvPicPr>
      <xdr:blipFill>
        <a:blip xmlns:r="http://schemas.openxmlformats.org/officeDocument/2006/relationships" r:embed="rId2"/>
        <a:stretch/>
      </xdr:blipFill>
      <xdr:spPr>
        <a:xfrm>
          <a:off x="836625" y="0"/>
          <a:ext cx="1859580" cy="1057770"/>
        </a:xfrm>
        <a:prstGeom prst="rect">
          <a:avLst/>
        </a:prstGeom>
        <a:ln>
          <a:noFill/>
        </a:ln>
      </xdr:spPr>
    </xdr:pic>
    <xdr:clientData/>
  </xdr:twoCellAnchor>
  <xdr:twoCellAnchor>
    <xdr:from>
      <xdr:col>1</xdr:col>
      <xdr:colOff>988920</xdr:colOff>
      <xdr:row>4</xdr:row>
      <xdr:rowOff>172080</xdr:rowOff>
    </xdr:from>
    <xdr:to>
      <xdr:col>2</xdr:col>
      <xdr:colOff>972000</xdr:colOff>
      <xdr:row>4</xdr:row>
      <xdr:rowOff>348840</xdr:rowOff>
    </xdr:to>
    <xdr:sp macro="" textlink="">
      <xdr:nvSpPr>
        <xdr:cNvPr id="4" name="CustomShape 1"/>
        <xdr:cNvSpPr/>
      </xdr:nvSpPr>
      <xdr:spPr>
        <a:xfrm>
          <a:off x="1798545" y="1315080"/>
          <a:ext cx="1240380" cy="17676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FF"/>
        </a:solidFill>
        <a:ln>
          <a:noFill/>
        </a:ln>
      </xdr:spPr>
      <xdr:style>
        <a:lnRef idx="0">
          <a:scrgbClr r="0" g="0" b="0"/>
        </a:lnRef>
        <a:fillRef idx="0">
          <a:scrgbClr r="0" g="0" b="0"/>
        </a:fillRef>
        <a:effectRef idx="0">
          <a:scrgbClr r="0" g="0" b="0"/>
        </a:effectRef>
        <a:fontRef idx="minor"/>
      </xdr:style>
      <xdr:txBody>
        <a:bodyPr>
          <a:noAutofit/>
        </a:bodyPr>
        <a:lstStyle/>
        <a:p>
          <a:pPr>
            <a:lnSpc>
              <a:spcPct val="100000"/>
            </a:lnSpc>
          </a:pPr>
          <a:r>
            <a:rPr lang="es-CO" sz="800" b="0" strike="noStrike" spc="-1">
              <a:solidFill>
                <a:srgbClr val="000000"/>
              </a:solidFill>
              <a:latin typeface="Arial"/>
              <a:ea typeface="Times New Roman"/>
            </a:rPr>
            <a:t>Versión:</a:t>
          </a:r>
          <a:endParaRPr lang="es-CO" sz="800" b="0" strike="noStrike" spc="-1">
            <a:latin typeface="Times New Roman"/>
          </a:endParaRPr>
        </a:p>
      </xdr:txBody>
    </xdr:sp>
    <xdr:clientData/>
  </xdr:twoCellAnchor>
  <xdr:twoCellAnchor>
    <xdr:from>
      <xdr:col>6</xdr:col>
      <xdr:colOff>246240</xdr:colOff>
      <xdr:row>4</xdr:row>
      <xdr:rowOff>133920</xdr:rowOff>
    </xdr:from>
    <xdr:to>
      <xdr:col>9</xdr:col>
      <xdr:colOff>466200</xdr:colOff>
      <xdr:row>4</xdr:row>
      <xdr:rowOff>330480</xdr:rowOff>
    </xdr:to>
    <xdr:sp macro="" textlink="">
      <xdr:nvSpPr>
        <xdr:cNvPr id="5" name="CustomShape 1"/>
        <xdr:cNvSpPr/>
      </xdr:nvSpPr>
      <xdr:spPr>
        <a:xfrm>
          <a:off x="7066140" y="1276920"/>
          <a:ext cx="2477385" cy="19656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00"/>
        </a:solidFill>
        <a:ln>
          <a:noFill/>
        </a:ln>
      </xdr:spPr>
      <xdr:style>
        <a:lnRef idx="0">
          <a:scrgbClr r="0" g="0" b="0"/>
        </a:lnRef>
        <a:fillRef idx="0">
          <a:scrgbClr r="0" g="0" b="0"/>
        </a:fillRef>
        <a:effectRef idx="0">
          <a:scrgbClr r="0" g="0" b="0"/>
        </a:effectRef>
        <a:fontRef idx="minor"/>
      </xdr:style>
      <xdr:txBody>
        <a:bodyPr>
          <a:noAutofit/>
        </a:bodyPr>
        <a:lstStyle/>
        <a:p>
          <a:pPr algn="r">
            <a:lnSpc>
              <a:spcPct val="100000"/>
            </a:lnSpc>
          </a:pPr>
          <a:r>
            <a:rPr lang="es-CO" sz="800" b="0" strike="noStrike" spc="-1">
              <a:solidFill>
                <a:srgbClr val="000000"/>
              </a:solidFill>
              <a:latin typeface="Arial"/>
              <a:ea typeface="Times New Roman"/>
            </a:rPr>
            <a:t>Fecha de Vigencia:</a:t>
          </a:r>
          <a:endParaRPr lang="es-CO" sz="800" b="0" strike="noStrike" spc="-1">
            <a:latin typeface="Times New Roman"/>
          </a:endParaRPr>
        </a:p>
      </xdr:txBody>
    </xdr:sp>
    <xdr:clientData/>
  </xdr:twoCellAnchor>
  <xdr:twoCellAnchor>
    <xdr:from>
      <xdr:col>1</xdr:col>
      <xdr:colOff>27000</xdr:colOff>
      <xdr:row>4</xdr:row>
      <xdr:rowOff>38520</xdr:rowOff>
    </xdr:from>
    <xdr:to>
      <xdr:col>9</xdr:col>
      <xdr:colOff>2891880</xdr:colOff>
      <xdr:row>4</xdr:row>
      <xdr:rowOff>38520</xdr:rowOff>
    </xdr:to>
    <xdr:sp macro="" textlink="">
      <xdr:nvSpPr>
        <xdr:cNvPr id="6" name="Line 1"/>
        <xdr:cNvSpPr/>
      </xdr:nvSpPr>
      <xdr:spPr>
        <a:xfrm>
          <a:off x="836625" y="1181520"/>
          <a:ext cx="11132580" cy="0"/>
        </a:xfrm>
        <a:prstGeom prst="line">
          <a:avLst/>
        </a:prstGeom>
        <a:ln w="19080">
          <a:solidFill>
            <a:srgbClr val="C00000"/>
          </a:solidFill>
          <a:miter/>
        </a:ln>
      </xdr:spPr>
      <xdr:style>
        <a:lnRef idx="0">
          <a:scrgbClr r="0" g="0" b="0"/>
        </a:lnRef>
        <a:fillRef idx="0">
          <a:scrgbClr r="0" g="0" b="0"/>
        </a:fillRef>
        <a:effectRef idx="0">
          <a:scrgbClr r="0" g="0" b="0"/>
        </a:effectRef>
        <a:fontRef idx="minor"/>
      </xdr:style>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932040</xdr:colOff>
      <xdr:row>1</xdr:row>
      <xdr:rowOff>40680</xdr:rowOff>
    </xdr:from>
    <xdr:to>
      <xdr:col>2</xdr:col>
      <xdr:colOff>587160</xdr:colOff>
      <xdr:row>1</xdr:row>
      <xdr:rowOff>80640</xdr:rowOff>
    </xdr:to>
    <xdr:pic>
      <xdr:nvPicPr>
        <xdr:cNvPr id="2" name="4 Imagen"/>
        <xdr:cNvPicPr/>
      </xdr:nvPicPr>
      <xdr:blipFill>
        <a:blip xmlns:r="http://schemas.openxmlformats.org/officeDocument/2006/relationships" r:embed="rId1"/>
        <a:stretch/>
      </xdr:blipFill>
      <xdr:spPr>
        <a:xfrm>
          <a:off x="1741665" y="326430"/>
          <a:ext cx="912420" cy="39960"/>
        </a:xfrm>
        <a:prstGeom prst="rect">
          <a:avLst/>
        </a:prstGeom>
        <a:ln>
          <a:noFill/>
        </a:ln>
      </xdr:spPr>
    </xdr:pic>
    <xdr:clientData/>
  </xdr:twoCellAnchor>
  <xdr:twoCellAnchor>
    <xdr:from>
      <xdr:col>1</xdr:col>
      <xdr:colOff>27000</xdr:colOff>
      <xdr:row>0</xdr:row>
      <xdr:rowOff>0</xdr:rowOff>
    </xdr:from>
    <xdr:to>
      <xdr:col>2</xdr:col>
      <xdr:colOff>629280</xdr:colOff>
      <xdr:row>3</xdr:row>
      <xdr:rowOff>200520</xdr:rowOff>
    </xdr:to>
    <xdr:pic>
      <xdr:nvPicPr>
        <xdr:cNvPr id="3" name="Imagen 2"/>
        <xdr:cNvPicPr/>
      </xdr:nvPicPr>
      <xdr:blipFill>
        <a:blip xmlns:r="http://schemas.openxmlformats.org/officeDocument/2006/relationships" r:embed="rId2"/>
        <a:stretch/>
      </xdr:blipFill>
      <xdr:spPr>
        <a:xfrm>
          <a:off x="836625" y="0"/>
          <a:ext cx="1859580" cy="1057770"/>
        </a:xfrm>
        <a:prstGeom prst="rect">
          <a:avLst/>
        </a:prstGeom>
        <a:ln>
          <a:noFill/>
        </a:ln>
      </xdr:spPr>
    </xdr:pic>
    <xdr:clientData/>
  </xdr:twoCellAnchor>
  <xdr:twoCellAnchor>
    <xdr:from>
      <xdr:col>1</xdr:col>
      <xdr:colOff>988920</xdr:colOff>
      <xdr:row>4</xdr:row>
      <xdr:rowOff>172080</xdr:rowOff>
    </xdr:from>
    <xdr:to>
      <xdr:col>2</xdr:col>
      <xdr:colOff>972000</xdr:colOff>
      <xdr:row>4</xdr:row>
      <xdr:rowOff>348840</xdr:rowOff>
    </xdr:to>
    <xdr:sp macro="" textlink="">
      <xdr:nvSpPr>
        <xdr:cNvPr id="4" name="CustomShape 1"/>
        <xdr:cNvSpPr/>
      </xdr:nvSpPr>
      <xdr:spPr>
        <a:xfrm>
          <a:off x="1798545" y="1315080"/>
          <a:ext cx="1240380" cy="17676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FF"/>
        </a:solidFill>
        <a:ln>
          <a:noFill/>
        </a:ln>
      </xdr:spPr>
      <xdr:style>
        <a:lnRef idx="0">
          <a:scrgbClr r="0" g="0" b="0"/>
        </a:lnRef>
        <a:fillRef idx="0">
          <a:scrgbClr r="0" g="0" b="0"/>
        </a:fillRef>
        <a:effectRef idx="0">
          <a:scrgbClr r="0" g="0" b="0"/>
        </a:effectRef>
        <a:fontRef idx="minor"/>
      </xdr:style>
      <xdr:txBody>
        <a:bodyPr>
          <a:noAutofit/>
        </a:bodyPr>
        <a:lstStyle/>
        <a:p>
          <a:pPr>
            <a:lnSpc>
              <a:spcPct val="100000"/>
            </a:lnSpc>
          </a:pPr>
          <a:r>
            <a:rPr lang="es-CO" sz="800" b="0" strike="noStrike" spc="-1">
              <a:solidFill>
                <a:srgbClr val="000000"/>
              </a:solidFill>
              <a:latin typeface="Arial"/>
              <a:ea typeface="Times New Roman"/>
            </a:rPr>
            <a:t>Versión:</a:t>
          </a:r>
          <a:endParaRPr lang="es-CO" sz="800" b="0" strike="noStrike" spc="-1">
            <a:latin typeface="Times New Roman"/>
          </a:endParaRPr>
        </a:p>
      </xdr:txBody>
    </xdr:sp>
    <xdr:clientData/>
  </xdr:twoCellAnchor>
  <xdr:twoCellAnchor>
    <xdr:from>
      <xdr:col>6</xdr:col>
      <xdr:colOff>246240</xdr:colOff>
      <xdr:row>4</xdr:row>
      <xdr:rowOff>133920</xdr:rowOff>
    </xdr:from>
    <xdr:to>
      <xdr:col>9</xdr:col>
      <xdr:colOff>466200</xdr:colOff>
      <xdr:row>4</xdr:row>
      <xdr:rowOff>330480</xdr:rowOff>
    </xdr:to>
    <xdr:sp macro="" textlink="">
      <xdr:nvSpPr>
        <xdr:cNvPr id="5" name="CustomShape 1"/>
        <xdr:cNvSpPr/>
      </xdr:nvSpPr>
      <xdr:spPr>
        <a:xfrm>
          <a:off x="7066140" y="1276920"/>
          <a:ext cx="2477385" cy="19656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00"/>
        </a:solidFill>
        <a:ln>
          <a:noFill/>
        </a:ln>
      </xdr:spPr>
      <xdr:style>
        <a:lnRef idx="0">
          <a:scrgbClr r="0" g="0" b="0"/>
        </a:lnRef>
        <a:fillRef idx="0">
          <a:scrgbClr r="0" g="0" b="0"/>
        </a:fillRef>
        <a:effectRef idx="0">
          <a:scrgbClr r="0" g="0" b="0"/>
        </a:effectRef>
        <a:fontRef idx="minor"/>
      </xdr:style>
      <xdr:txBody>
        <a:bodyPr>
          <a:noAutofit/>
        </a:bodyPr>
        <a:lstStyle/>
        <a:p>
          <a:pPr algn="r">
            <a:lnSpc>
              <a:spcPct val="100000"/>
            </a:lnSpc>
          </a:pPr>
          <a:r>
            <a:rPr lang="es-CO" sz="800" b="0" strike="noStrike" spc="-1">
              <a:solidFill>
                <a:srgbClr val="000000"/>
              </a:solidFill>
              <a:latin typeface="Arial"/>
              <a:ea typeface="Times New Roman"/>
            </a:rPr>
            <a:t>Fecha de Vigencia:</a:t>
          </a:r>
          <a:endParaRPr lang="es-CO" sz="800" b="0" strike="noStrike" spc="-1">
            <a:latin typeface="Times New Roman"/>
          </a:endParaRPr>
        </a:p>
      </xdr:txBody>
    </xdr:sp>
    <xdr:clientData/>
  </xdr:twoCellAnchor>
  <xdr:twoCellAnchor>
    <xdr:from>
      <xdr:col>1</xdr:col>
      <xdr:colOff>27000</xdr:colOff>
      <xdr:row>4</xdr:row>
      <xdr:rowOff>38520</xdr:rowOff>
    </xdr:from>
    <xdr:to>
      <xdr:col>9</xdr:col>
      <xdr:colOff>2891880</xdr:colOff>
      <xdr:row>4</xdr:row>
      <xdr:rowOff>38520</xdr:rowOff>
    </xdr:to>
    <xdr:sp macro="" textlink="">
      <xdr:nvSpPr>
        <xdr:cNvPr id="6" name="Line 1"/>
        <xdr:cNvSpPr/>
      </xdr:nvSpPr>
      <xdr:spPr>
        <a:xfrm>
          <a:off x="836625" y="1181520"/>
          <a:ext cx="11132580" cy="0"/>
        </a:xfrm>
        <a:prstGeom prst="line">
          <a:avLst/>
        </a:prstGeom>
        <a:ln w="19080">
          <a:solidFill>
            <a:srgbClr val="C00000"/>
          </a:solidFill>
          <a:miter/>
        </a:ln>
      </xdr:spPr>
      <xdr:style>
        <a:lnRef idx="0">
          <a:scrgbClr r="0" g="0" b="0"/>
        </a:lnRef>
        <a:fillRef idx="0">
          <a:scrgbClr r="0" g="0" b="0"/>
        </a:fillRef>
        <a:effectRef idx="0">
          <a:scrgbClr r="0" g="0" b="0"/>
        </a:effectRef>
        <a:fontRef idx="minor"/>
      </xdr:style>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904875</xdr:colOff>
      <xdr:row>0</xdr:row>
      <xdr:rowOff>333375</xdr:rowOff>
    </xdr:from>
    <xdr:to>
      <xdr:col>1</xdr:col>
      <xdr:colOff>904875</xdr:colOff>
      <xdr:row>3</xdr:row>
      <xdr:rowOff>57150</xdr:rowOff>
    </xdr:to>
    <xdr:pic>
      <xdr:nvPicPr>
        <xdr:cNvPr id="2" name="4 Imagen">
          <a:extLst>
            <a:ext uri="{FF2B5EF4-FFF2-40B4-BE49-F238E27FC236}">
              <a16:creationId xmlns:a16="http://schemas.microsoft.com/office/drawing/2014/main" id="{6AEE1537-E3F6-4604-BD64-5D09A77771C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6875" y="285750"/>
          <a:ext cx="0" cy="628650"/>
        </a:xfrm>
        <a:prstGeom prst="rect">
          <a:avLst/>
        </a:prstGeom>
        <a:noFill/>
        <a:ln>
          <a:noFill/>
        </a:ln>
      </xdr:spPr>
    </xdr:pic>
    <xdr:clientData/>
  </xdr:twoCellAnchor>
  <xdr:twoCellAnchor editAs="oneCell">
    <xdr:from>
      <xdr:col>1</xdr:col>
      <xdr:colOff>0</xdr:colOff>
      <xdr:row>0</xdr:row>
      <xdr:rowOff>0</xdr:rowOff>
    </xdr:from>
    <xdr:to>
      <xdr:col>2</xdr:col>
      <xdr:colOff>628650</xdr:colOff>
      <xdr:row>4</xdr:row>
      <xdr:rowOff>13964</xdr:rowOff>
    </xdr:to>
    <xdr:pic>
      <xdr:nvPicPr>
        <xdr:cNvPr id="3" name="Imagen 2">
          <a:extLst>
            <a:ext uri="{FF2B5EF4-FFF2-40B4-BE49-F238E27FC236}">
              <a16:creationId xmlns:a16="http://schemas.microsoft.com/office/drawing/2014/main" id="{EB55A718-7B75-4759-A477-6371B6D7CA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1809750" cy="1061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962025</xdr:colOff>
      <xdr:row>4</xdr:row>
      <xdr:rowOff>180975</xdr:rowOff>
    </xdr:from>
    <xdr:to>
      <xdr:col>2</xdr:col>
      <xdr:colOff>971550</xdr:colOff>
      <xdr:row>4</xdr:row>
      <xdr:rowOff>358334</xdr:rowOff>
    </xdr:to>
    <xdr:sp macro="" textlink="">
      <xdr:nvSpPr>
        <xdr:cNvPr id="4" name="4 Cuadro de texto">
          <a:extLst>
            <a:ext uri="{FF2B5EF4-FFF2-40B4-BE49-F238E27FC236}">
              <a16:creationId xmlns:a16="http://schemas.microsoft.com/office/drawing/2014/main" id="{00000000-0008-0000-0100-000004000000}"/>
            </a:ext>
          </a:extLst>
        </xdr:cNvPr>
        <xdr:cNvSpPr txBox="1"/>
      </xdr:nvSpPr>
      <xdr:spPr>
        <a:xfrm>
          <a:off x="1724025" y="1323975"/>
          <a:ext cx="1190625" cy="177359"/>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a:t>
          </a:r>
          <a:endParaRPr lang="es-CO" sz="1200">
            <a:effectLst/>
            <a:latin typeface="Times New Roman"/>
            <a:ea typeface="Times New Roman"/>
          </a:endParaRPr>
        </a:p>
      </xdr:txBody>
    </xdr:sp>
    <xdr:clientData/>
  </xdr:twoCellAnchor>
  <xdr:twoCellAnchor>
    <xdr:from>
      <xdr:col>6</xdr:col>
      <xdr:colOff>219075</xdr:colOff>
      <xdr:row>4</xdr:row>
      <xdr:rowOff>142875</xdr:rowOff>
    </xdr:from>
    <xdr:to>
      <xdr:col>9</xdr:col>
      <xdr:colOff>471171</xdr:colOff>
      <xdr:row>4</xdr:row>
      <xdr:rowOff>340171</xdr:rowOff>
    </xdr:to>
    <xdr:sp macro="" textlink="">
      <xdr:nvSpPr>
        <xdr:cNvPr id="5" name="5 Cuadro de texto">
          <a:extLst>
            <a:ext uri="{FF2B5EF4-FFF2-40B4-BE49-F238E27FC236}">
              <a16:creationId xmlns:a16="http://schemas.microsoft.com/office/drawing/2014/main" id="{00000000-0008-0000-0100-000003000000}"/>
            </a:ext>
          </a:extLst>
        </xdr:cNvPr>
        <xdr:cNvSpPr txBox="1"/>
      </xdr:nvSpPr>
      <xdr:spPr>
        <a:xfrm>
          <a:off x="6791325" y="1285875"/>
          <a:ext cx="2538096" cy="197296"/>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a:t>
          </a:r>
          <a:endParaRPr lang="es-CO" sz="1200">
            <a:effectLst/>
            <a:latin typeface="Times New Roman"/>
            <a:ea typeface="Times New Roman"/>
          </a:endParaRPr>
        </a:p>
      </xdr:txBody>
    </xdr:sp>
    <xdr:clientData/>
  </xdr:twoCellAnchor>
  <xdr:twoCellAnchor>
    <xdr:from>
      <xdr:col>1</xdr:col>
      <xdr:colOff>0</xdr:colOff>
      <xdr:row>4</xdr:row>
      <xdr:rowOff>47625</xdr:rowOff>
    </xdr:from>
    <xdr:to>
      <xdr:col>10</xdr:col>
      <xdr:colOff>9525</xdr:colOff>
      <xdr:row>4</xdr:row>
      <xdr:rowOff>47628</xdr:rowOff>
    </xdr:to>
    <xdr:cxnSp macro="">
      <xdr:nvCxnSpPr>
        <xdr:cNvPr id="6" name="1 Conector recto">
          <a:extLst>
            <a:ext uri="{FF2B5EF4-FFF2-40B4-BE49-F238E27FC236}">
              <a16:creationId xmlns:a16="http://schemas.microsoft.com/office/drawing/2014/main" id="{00000000-0008-0000-0100-000002000000}"/>
            </a:ext>
          </a:extLst>
        </xdr:cNvPr>
        <xdr:cNvCxnSpPr/>
      </xdr:nvCxnSpPr>
      <xdr:spPr>
        <a:xfrm flipV="1">
          <a:off x="762000" y="1190625"/>
          <a:ext cx="8867775" cy="3"/>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oneCellAnchor>
    <xdr:from>
      <xdr:col>1</xdr:col>
      <xdr:colOff>932040</xdr:colOff>
      <xdr:row>1</xdr:row>
      <xdr:rowOff>39960</xdr:rowOff>
    </xdr:from>
    <xdr:ext cx="0" cy="577440"/>
    <xdr:pic>
      <xdr:nvPicPr>
        <xdr:cNvPr id="2" name="4 Imagen">
          <a:extLst>
            <a:ext uri="{FF2B5EF4-FFF2-40B4-BE49-F238E27FC236}">
              <a16:creationId xmlns:a16="http://schemas.microsoft.com/office/drawing/2014/main" id="{CEF7006C-AC1A-4A10-B8B2-B9647AF364F9}"/>
            </a:ext>
          </a:extLst>
        </xdr:cNvPr>
        <xdr:cNvPicPr>
          <a:picLocks noChangeAspect="1"/>
        </xdr:cNvPicPr>
      </xdr:nvPicPr>
      <xdr:blipFill>
        <a:blip xmlns:r="http://schemas.openxmlformats.org/officeDocument/2006/relationships" r:embed="rId1">
          <a:lum/>
          <a:alphaModFix/>
        </a:blip>
        <a:srcRect/>
        <a:stretch>
          <a:fillRect/>
        </a:stretch>
      </xdr:blipFill>
      <xdr:spPr>
        <a:xfrm>
          <a:off x="1741665" y="325710"/>
          <a:ext cx="0" cy="577440"/>
        </a:xfrm>
        <a:prstGeom prst="rect">
          <a:avLst/>
        </a:prstGeom>
        <a:noFill/>
        <a:ln>
          <a:noFill/>
        </a:ln>
      </xdr:spPr>
    </xdr:pic>
    <xdr:clientData/>
  </xdr:oneCellAnchor>
  <xdr:oneCellAnchor>
    <xdr:from>
      <xdr:col>1</xdr:col>
      <xdr:colOff>27000</xdr:colOff>
      <xdr:row>0</xdr:row>
      <xdr:rowOff>0</xdr:rowOff>
    </xdr:from>
    <xdr:ext cx="3312352" cy="1058039"/>
    <xdr:pic>
      <xdr:nvPicPr>
        <xdr:cNvPr id="3" name="Imagen 2">
          <a:extLst>
            <a:ext uri="{FF2B5EF4-FFF2-40B4-BE49-F238E27FC236}">
              <a16:creationId xmlns:a16="http://schemas.microsoft.com/office/drawing/2014/main" id="{FBD368C1-E6AF-4C78-9BA5-5577516FCF20}"/>
            </a:ext>
          </a:extLst>
        </xdr:cNvPr>
        <xdr:cNvPicPr>
          <a:picLocks noChangeAspect="1"/>
        </xdr:cNvPicPr>
      </xdr:nvPicPr>
      <xdr:blipFill>
        <a:blip xmlns:r="http://schemas.openxmlformats.org/officeDocument/2006/relationships" r:embed="rId2">
          <a:lum/>
          <a:alphaModFix/>
        </a:blip>
        <a:srcRect/>
        <a:stretch>
          <a:fillRect/>
        </a:stretch>
      </xdr:blipFill>
      <xdr:spPr>
        <a:xfrm>
          <a:off x="836625" y="0"/>
          <a:ext cx="3312352" cy="1058039"/>
        </a:xfrm>
        <a:prstGeom prst="rect">
          <a:avLst/>
        </a:prstGeom>
        <a:noFill/>
        <a:ln>
          <a:noFill/>
        </a:ln>
      </xdr:spPr>
    </xdr:pic>
    <xdr:clientData/>
  </xdr:oneCellAnchor>
  <xdr:oneCellAnchor>
    <xdr:from>
      <xdr:col>1</xdr:col>
      <xdr:colOff>988920</xdr:colOff>
      <xdr:row>4</xdr:row>
      <xdr:rowOff>172080</xdr:rowOff>
    </xdr:from>
    <xdr:ext cx="1260360" cy="177120"/>
    <xdr:sp macro="" textlink="">
      <xdr:nvSpPr>
        <xdr:cNvPr id="4" name="4 Cuadro de texto">
          <a:extLst>
            <a:ext uri="{FF2B5EF4-FFF2-40B4-BE49-F238E27FC236}">
              <a16:creationId xmlns:a16="http://schemas.microsoft.com/office/drawing/2014/main" id="{93DF587A-3B93-4A08-9428-4FCCEE69FF1D}"/>
            </a:ext>
          </a:extLst>
        </xdr:cNvPr>
        <xdr:cNvSpPr/>
      </xdr:nvSpPr>
      <xdr:spPr>
        <a:xfrm>
          <a:off x="1798545" y="1315080"/>
          <a:ext cx="1260360" cy="17712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FF"/>
        </a:solidFill>
        <a:ln>
          <a:noFill/>
          <a:prstDash val="solid"/>
        </a:ln>
      </xdr:spPr>
      <xdr:txBody>
        <a:bodyPr vert="horz" wrap="square" lIns="91440" tIns="45720" rIns="91440" bIns="45720" anchor="t" compatLnSpc="0">
          <a:noAutofit/>
        </a:bodyPr>
        <a:lstStyle/>
        <a:p>
          <a:pPr lvl="0" rtl="0" hangingPunct="0">
            <a:spcBef>
              <a:spcPts val="0"/>
            </a:spcBef>
            <a:spcAft>
              <a:spcPts val="0"/>
            </a:spcAft>
            <a:buNone/>
            <a:tabLst/>
            <a:defRPr sz="1800"/>
          </a:pPr>
          <a:r>
            <a:rPr lang="es-CO" sz="800" b="0" i="0" u="none" strike="noStrike" kern="1200" spc="0">
              <a:solidFill>
                <a:srgbClr val="000000"/>
              </a:solidFill>
              <a:latin typeface="Arial" pitchFamily="18"/>
              <a:ea typeface="Times New Roman"/>
            </a:rPr>
            <a:t>Versión:</a:t>
          </a:r>
        </a:p>
      </xdr:txBody>
    </xdr:sp>
    <xdr:clientData/>
  </xdr:oneCellAnchor>
  <xdr:oneCellAnchor>
    <xdr:from>
      <xdr:col>6</xdr:col>
      <xdr:colOff>246240</xdr:colOff>
      <xdr:row>4</xdr:row>
      <xdr:rowOff>133920</xdr:rowOff>
    </xdr:from>
    <xdr:ext cx="2513880" cy="196920"/>
    <xdr:sp macro="" textlink="">
      <xdr:nvSpPr>
        <xdr:cNvPr id="5" name="5 Cuadro de texto">
          <a:extLst>
            <a:ext uri="{FF2B5EF4-FFF2-40B4-BE49-F238E27FC236}">
              <a16:creationId xmlns:a16="http://schemas.microsoft.com/office/drawing/2014/main" id="{594B0E74-3AF9-4863-8BE0-07402D39D3F6}"/>
            </a:ext>
          </a:extLst>
        </xdr:cNvPr>
        <xdr:cNvSpPr/>
      </xdr:nvSpPr>
      <xdr:spPr>
        <a:xfrm>
          <a:off x="7066140" y="1276920"/>
          <a:ext cx="2513880" cy="19692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00"/>
        </a:solidFill>
        <a:ln>
          <a:noFill/>
          <a:prstDash val="solid"/>
        </a:ln>
      </xdr:spPr>
      <xdr:txBody>
        <a:bodyPr vert="horz" wrap="square" lIns="91440" tIns="45720" rIns="91440" bIns="45720" anchor="t" compatLnSpc="0">
          <a:noAutofit/>
        </a:bodyPr>
        <a:lstStyle/>
        <a:p>
          <a:pPr lvl="0" algn="r" rtl="0" hangingPunct="0">
            <a:spcBef>
              <a:spcPts val="0"/>
            </a:spcBef>
            <a:spcAft>
              <a:spcPts val="0"/>
            </a:spcAft>
            <a:buNone/>
            <a:tabLst/>
            <a:defRPr sz="1800"/>
          </a:pPr>
          <a:r>
            <a:rPr lang="es-CO" sz="800" b="0" i="0" u="none" strike="noStrike" kern="1200" spc="0">
              <a:solidFill>
                <a:srgbClr val="000000"/>
              </a:solidFill>
              <a:latin typeface="Arial" pitchFamily="18"/>
              <a:ea typeface="Times New Roman"/>
            </a:rPr>
            <a:t>Fecha de Vigencia:</a:t>
          </a:r>
        </a:p>
      </xdr:txBody>
    </xdr:sp>
    <xdr:clientData/>
  </xdr:oneCellAnchor>
  <xdr:oneCellAnchor>
    <xdr:from>
      <xdr:col>1</xdr:col>
      <xdr:colOff>27000</xdr:colOff>
      <xdr:row>4</xdr:row>
      <xdr:rowOff>38520</xdr:rowOff>
    </xdr:from>
    <xdr:ext cx="11264040" cy="0"/>
    <xdr:sp macro="" textlink="">
      <xdr:nvSpPr>
        <xdr:cNvPr id="6" name="1 Conector recto">
          <a:extLst>
            <a:ext uri="{FF2B5EF4-FFF2-40B4-BE49-F238E27FC236}">
              <a16:creationId xmlns:a16="http://schemas.microsoft.com/office/drawing/2014/main" id="{702B2469-9AE4-40E7-B940-1531FD5120D7}"/>
            </a:ext>
          </a:extLst>
        </xdr:cNvPr>
        <xdr:cNvSpPr/>
      </xdr:nvSpPr>
      <xdr:spPr>
        <a:xfrm>
          <a:off x="836625" y="1181520"/>
          <a:ext cx="11264040" cy="0"/>
        </a:xfrm>
        <a:prstGeom prst="line">
          <a:avLst/>
        </a:prstGeom>
        <a:noFill/>
        <a:ln w="19080">
          <a:solidFill>
            <a:srgbClr val="C00000"/>
          </a:solidFill>
          <a:prstDash val="solid"/>
          <a:miter/>
        </a:ln>
      </xdr:spPr>
      <xdr:txBody>
        <a:bodyPr vert="horz" wrap="square" lIns="90000" tIns="45000" rIns="90000" bIns="45000" anchor="ctr" anchorCtr="1" compatLnSpc="0">
          <a:noAutofit/>
        </a:bodyPr>
        <a:lstStyle/>
        <a:p>
          <a:pPr lvl="0" rtl="0" hangingPunct="0">
            <a:buNone/>
            <a:tabLst/>
          </a:pPr>
          <a:endParaRPr lang="es-CO" sz="1200" kern="1200">
            <a:latin typeface="Times New Roman" pitchFamily="18"/>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xdr:col>
      <xdr:colOff>932040</xdr:colOff>
      <xdr:row>1</xdr:row>
      <xdr:rowOff>40680</xdr:rowOff>
    </xdr:from>
    <xdr:to>
      <xdr:col>2</xdr:col>
      <xdr:colOff>587160</xdr:colOff>
      <xdr:row>1</xdr:row>
      <xdr:rowOff>80640</xdr:rowOff>
    </xdr:to>
    <xdr:pic>
      <xdr:nvPicPr>
        <xdr:cNvPr id="2" name="4 Imagen"/>
        <xdr:cNvPicPr/>
      </xdr:nvPicPr>
      <xdr:blipFill>
        <a:blip xmlns:r="http://schemas.openxmlformats.org/officeDocument/2006/relationships" r:embed="rId1"/>
        <a:stretch/>
      </xdr:blipFill>
      <xdr:spPr>
        <a:xfrm>
          <a:off x="1741665" y="326430"/>
          <a:ext cx="912420" cy="39960"/>
        </a:xfrm>
        <a:prstGeom prst="rect">
          <a:avLst/>
        </a:prstGeom>
        <a:ln>
          <a:noFill/>
        </a:ln>
      </xdr:spPr>
    </xdr:pic>
    <xdr:clientData/>
  </xdr:twoCellAnchor>
  <xdr:twoCellAnchor>
    <xdr:from>
      <xdr:col>1</xdr:col>
      <xdr:colOff>27000</xdr:colOff>
      <xdr:row>0</xdr:row>
      <xdr:rowOff>0</xdr:rowOff>
    </xdr:from>
    <xdr:to>
      <xdr:col>2</xdr:col>
      <xdr:colOff>629280</xdr:colOff>
      <xdr:row>3</xdr:row>
      <xdr:rowOff>200520</xdr:rowOff>
    </xdr:to>
    <xdr:pic>
      <xdr:nvPicPr>
        <xdr:cNvPr id="3" name="Imagen 2"/>
        <xdr:cNvPicPr/>
      </xdr:nvPicPr>
      <xdr:blipFill>
        <a:blip xmlns:r="http://schemas.openxmlformats.org/officeDocument/2006/relationships" r:embed="rId2"/>
        <a:stretch/>
      </xdr:blipFill>
      <xdr:spPr>
        <a:xfrm>
          <a:off x="836625" y="0"/>
          <a:ext cx="1859580" cy="1057770"/>
        </a:xfrm>
        <a:prstGeom prst="rect">
          <a:avLst/>
        </a:prstGeom>
        <a:ln>
          <a:noFill/>
        </a:ln>
      </xdr:spPr>
    </xdr:pic>
    <xdr:clientData/>
  </xdr:twoCellAnchor>
  <xdr:twoCellAnchor>
    <xdr:from>
      <xdr:col>1</xdr:col>
      <xdr:colOff>988920</xdr:colOff>
      <xdr:row>4</xdr:row>
      <xdr:rowOff>172080</xdr:rowOff>
    </xdr:from>
    <xdr:to>
      <xdr:col>2</xdr:col>
      <xdr:colOff>972000</xdr:colOff>
      <xdr:row>4</xdr:row>
      <xdr:rowOff>348840</xdr:rowOff>
    </xdr:to>
    <xdr:sp macro="" textlink="">
      <xdr:nvSpPr>
        <xdr:cNvPr id="4" name="CustomShape 1"/>
        <xdr:cNvSpPr/>
      </xdr:nvSpPr>
      <xdr:spPr>
        <a:xfrm>
          <a:off x="1798545" y="1315080"/>
          <a:ext cx="1240380" cy="17676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FF"/>
        </a:solidFill>
        <a:ln>
          <a:noFill/>
        </a:ln>
      </xdr:spPr>
      <xdr:style>
        <a:lnRef idx="0">
          <a:scrgbClr r="0" g="0" b="0"/>
        </a:lnRef>
        <a:fillRef idx="0">
          <a:scrgbClr r="0" g="0" b="0"/>
        </a:fillRef>
        <a:effectRef idx="0">
          <a:scrgbClr r="0" g="0" b="0"/>
        </a:effectRef>
        <a:fontRef idx="minor"/>
      </xdr:style>
      <xdr:txBody>
        <a:bodyPr>
          <a:noAutofit/>
        </a:bodyPr>
        <a:lstStyle/>
        <a:p>
          <a:pPr>
            <a:lnSpc>
              <a:spcPct val="100000"/>
            </a:lnSpc>
          </a:pPr>
          <a:r>
            <a:rPr lang="es-CO" sz="800" b="0" strike="noStrike" spc="-1">
              <a:solidFill>
                <a:srgbClr val="000000"/>
              </a:solidFill>
              <a:latin typeface="Arial"/>
              <a:ea typeface="Times New Roman"/>
            </a:rPr>
            <a:t>Versión:</a:t>
          </a:r>
          <a:endParaRPr lang="es-CO" sz="800" b="0" strike="noStrike" spc="-1">
            <a:latin typeface="Times New Roman"/>
          </a:endParaRPr>
        </a:p>
      </xdr:txBody>
    </xdr:sp>
    <xdr:clientData/>
  </xdr:twoCellAnchor>
  <xdr:twoCellAnchor>
    <xdr:from>
      <xdr:col>6</xdr:col>
      <xdr:colOff>246240</xdr:colOff>
      <xdr:row>4</xdr:row>
      <xdr:rowOff>133920</xdr:rowOff>
    </xdr:from>
    <xdr:to>
      <xdr:col>9</xdr:col>
      <xdr:colOff>466200</xdr:colOff>
      <xdr:row>4</xdr:row>
      <xdr:rowOff>330480</xdr:rowOff>
    </xdr:to>
    <xdr:sp macro="" textlink="">
      <xdr:nvSpPr>
        <xdr:cNvPr id="5" name="CustomShape 1"/>
        <xdr:cNvSpPr/>
      </xdr:nvSpPr>
      <xdr:spPr>
        <a:xfrm>
          <a:off x="7066140" y="1276920"/>
          <a:ext cx="2525010" cy="19656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00"/>
        </a:solidFill>
        <a:ln>
          <a:noFill/>
        </a:ln>
      </xdr:spPr>
      <xdr:style>
        <a:lnRef idx="0">
          <a:scrgbClr r="0" g="0" b="0"/>
        </a:lnRef>
        <a:fillRef idx="0">
          <a:scrgbClr r="0" g="0" b="0"/>
        </a:fillRef>
        <a:effectRef idx="0">
          <a:scrgbClr r="0" g="0" b="0"/>
        </a:effectRef>
        <a:fontRef idx="minor"/>
      </xdr:style>
      <xdr:txBody>
        <a:bodyPr>
          <a:noAutofit/>
        </a:bodyPr>
        <a:lstStyle/>
        <a:p>
          <a:pPr algn="r">
            <a:lnSpc>
              <a:spcPct val="100000"/>
            </a:lnSpc>
          </a:pPr>
          <a:r>
            <a:rPr lang="es-CO" sz="800" b="0" strike="noStrike" spc="-1">
              <a:solidFill>
                <a:srgbClr val="000000"/>
              </a:solidFill>
              <a:latin typeface="Arial"/>
              <a:ea typeface="Times New Roman"/>
            </a:rPr>
            <a:t>Fecha de Vigencia:</a:t>
          </a:r>
          <a:endParaRPr lang="es-CO" sz="800" b="0" strike="noStrike" spc="-1">
            <a:latin typeface="Times New Roman"/>
          </a:endParaRPr>
        </a:p>
      </xdr:txBody>
    </xdr:sp>
    <xdr:clientData/>
  </xdr:twoCellAnchor>
  <xdr:twoCellAnchor>
    <xdr:from>
      <xdr:col>1</xdr:col>
      <xdr:colOff>27000</xdr:colOff>
      <xdr:row>4</xdr:row>
      <xdr:rowOff>38520</xdr:rowOff>
    </xdr:from>
    <xdr:to>
      <xdr:col>9</xdr:col>
      <xdr:colOff>2891880</xdr:colOff>
      <xdr:row>4</xdr:row>
      <xdr:rowOff>38520</xdr:rowOff>
    </xdr:to>
    <xdr:sp macro="" textlink="">
      <xdr:nvSpPr>
        <xdr:cNvPr id="6" name="Line 1"/>
        <xdr:cNvSpPr/>
      </xdr:nvSpPr>
      <xdr:spPr>
        <a:xfrm>
          <a:off x="836625" y="1181520"/>
          <a:ext cx="11180205" cy="0"/>
        </a:xfrm>
        <a:prstGeom prst="line">
          <a:avLst/>
        </a:prstGeom>
        <a:ln w="19080">
          <a:solidFill>
            <a:srgbClr val="C00000"/>
          </a:solidFill>
          <a:miter/>
        </a:ln>
      </xdr:spPr>
      <xdr:style>
        <a:lnRef idx="0">
          <a:scrgbClr r="0" g="0" b="0"/>
        </a:lnRef>
        <a:fillRef idx="0">
          <a:scrgbClr r="0" g="0" b="0"/>
        </a:fillRef>
        <a:effectRef idx="0">
          <a:scrgbClr r="0" g="0" b="0"/>
        </a:effectRef>
        <a:fontRef idx="minor"/>
      </xdr:style>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932040</xdr:colOff>
      <xdr:row>1</xdr:row>
      <xdr:rowOff>40680</xdr:rowOff>
    </xdr:from>
    <xdr:to>
      <xdr:col>2</xdr:col>
      <xdr:colOff>587160</xdr:colOff>
      <xdr:row>1</xdr:row>
      <xdr:rowOff>80640</xdr:rowOff>
    </xdr:to>
    <xdr:pic>
      <xdr:nvPicPr>
        <xdr:cNvPr id="2" name="4 Imagen"/>
        <xdr:cNvPicPr/>
      </xdr:nvPicPr>
      <xdr:blipFill>
        <a:blip xmlns:r="http://schemas.openxmlformats.org/officeDocument/2006/relationships" r:embed="rId1"/>
        <a:stretch/>
      </xdr:blipFill>
      <xdr:spPr>
        <a:xfrm>
          <a:off x="1741665" y="326430"/>
          <a:ext cx="912420" cy="39960"/>
        </a:xfrm>
        <a:prstGeom prst="rect">
          <a:avLst/>
        </a:prstGeom>
        <a:ln>
          <a:noFill/>
        </a:ln>
      </xdr:spPr>
    </xdr:pic>
    <xdr:clientData/>
  </xdr:twoCellAnchor>
  <xdr:twoCellAnchor>
    <xdr:from>
      <xdr:col>1</xdr:col>
      <xdr:colOff>27000</xdr:colOff>
      <xdr:row>0</xdr:row>
      <xdr:rowOff>0</xdr:rowOff>
    </xdr:from>
    <xdr:to>
      <xdr:col>2</xdr:col>
      <xdr:colOff>629280</xdr:colOff>
      <xdr:row>3</xdr:row>
      <xdr:rowOff>200520</xdr:rowOff>
    </xdr:to>
    <xdr:pic>
      <xdr:nvPicPr>
        <xdr:cNvPr id="3" name="Imagen 2"/>
        <xdr:cNvPicPr/>
      </xdr:nvPicPr>
      <xdr:blipFill>
        <a:blip xmlns:r="http://schemas.openxmlformats.org/officeDocument/2006/relationships" r:embed="rId2"/>
        <a:stretch/>
      </xdr:blipFill>
      <xdr:spPr>
        <a:xfrm>
          <a:off x="836625" y="0"/>
          <a:ext cx="1859580" cy="1057770"/>
        </a:xfrm>
        <a:prstGeom prst="rect">
          <a:avLst/>
        </a:prstGeom>
        <a:ln>
          <a:noFill/>
        </a:ln>
      </xdr:spPr>
    </xdr:pic>
    <xdr:clientData/>
  </xdr:twoCellAnchor>
  <xdr:twoCellAnchor>
    <xdr:from>
      <xdr:col>1</xdr:col>
      <xdr:colOff>988920</xdr:colOff>
      <xdr:row>4</xdr:row>
      <xdr:rowOff>172080</xdr:rowOff>
    </xdr:from>
    <xdr:to>
      <xdr:col>2</xdr:col>
      <xdr:colOff>972000</xdr:colOff>
      <xdr:row>4</xdr:row>
      <xdr:rowOff>348840</xdr:rowOff>
    </xdr:to>
    <xdr:sp macro="" textlink="">
      <xdr:nvSpPr>
        <xdr:cNvPr id="4" name="CustomShape 1"/>
        <xdr:cNvSpPr/>
      </xdr:nvSpPr>
      <xdr:spPr>
        <a:xfrm>
          <a:off x="1798545" y="1315080"/>
          <a:ext cx="1240380" cy="17676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FF"/>
        </a:solidFill>
        <a:ln>
          <a:noFill/>
        </a:ln>
      </xdr:spPr>
      <xdr:style>
        <a:lnRef idx="0">
          <a:scrgbClr r="0" g="0" b="0"/>
        </a:lnRef>
        <a:fillRef idx="0">
          <a:scrgbClr r="0" g="0" b="0"/>
        </a:fillRef>
        <a:effectRef idx="0">
          <a:scrgbClr r="0" g="0" b="0"/>
        </a:effectRef>
        <a:fontRef idx="minor"/>
      </xdr:style>
      <xdr:txBody>
        <a:bodyPr>
          <a:noAutofit/>
        </a:bodyPr>
        <a:lstStyle/>
        <a:p>
          <a:pPr>
            <a:lnSpc>
              <a:spcPct val="100000"/>
            </a:lnSpc>
          </a:pPr>
          <a:r>
            <a:rPr lang="es-CO" sz="800" b="0" strike="noStrike" spc="-1">
              <a:solidFill>
                <a:srgbClr val="000000"/>
              </a:solidFill>
              <a:latin typeface="Arial"/>
              <a:ea typeface="Times New Roman"/>
            </a:rPr>
            <a:t>Versión:</a:t>
          </a:r>
          <a:endParaRPr lang="es-CO" sz="800" b="0" strike="noStrike" spc="-1">
            <a:latin typeface="Times New Roman"/>
          </a:endParaRPr>
        </a:p>
      </xdr:txBody>
    </xdr:sp>
    <xdr:clientData/>
  </xdr:twoCellAnchor>
  <xdr:twoCellAnchor>
    <xdr:from>
      <xdr:col>6</xdr:col>
      <xdr:colOff>246240</xdr:colOff>
      <xdr:row>4</xdr:row>
      <xdr:rowOff>133920</xdr:rowOff>
    </xdr:from>
    <xdr:to>
      <xdr:col>9</xdr:col>
      <xdr:colOff>466200</xdr:colOff>
      <xdr:row>4</xdr:row>
      <xdr:rowOff>330480</xdr:rowOff>
    </xdr:to>
    <xdr:sp macro="" textlink="">
      <xdr:nvSpPr>
        <xdr:cNvPr id="5" name="CustomShape 1"/>
        <xdr:cNvSpPr/>
      </xdr:nvSpPr>
      <xdr:spPr>
        <a:xfrm>
          <a:off x="7066140" y="1276920"/>
          <a:ext cx="2477385" cy="19656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00"/>
        </a:solidFill>
        <a:ln>
          <a:noFill/>
        </a:ln>
      </xdr:spPr>
      <xdr:style>
        <a:lnRef idx="0">
          <a:scrgbClr r="0" g="0" b="0"/>
        </a:lnRef>
        <a:fillRef idx="0">
          <a:scrgbClr r="0" g="0" b="0"/>
        </a:fillRef>
        <a:effectRef idx="0">
          <a:scrgbClr r="0" g="0" b="0"/>
        </a:effectRef>
        <a:fontRef idx="minor"/>
      </xdr:style>
      <xdr:txBody>
        <a:bodyPr>
          <a:noAutofit/>
        </a:bodyPr>
        <a:lstStyle/>
        <a:p>
          <a:pPr algn="r">
            <a:lnSpc>
              <a:spcPct val="100000"/>
            </a:lnSpc>
          </a:pPr>
          <a:r>
            <a:rPr lang="es-CO" sz="800" b="0" strike="noStrike" spc="-1">
              <a:solidFill>
                <a:srgbClr val="000000"/>
              </a:solidFill>
              <a:latin typeface="Arial"/>
              <a:ea typeface="Times New Roman"/>
            </a:rPr>
            <a:t>Fecha de Vigencia:</a:t>
          </a:r>
          <a:endParaRPr lang="es-CO" sz="800" b="0" strike="noStrike" spc="-1">
            <a:latin typeface="Times New Roman"/>
          </a:endParaRPr>
        </a:p>
      </xdr:txBody>
    </xdr:sp>
    <xdr:clientData/>
  </xdr:twoCellAnchor>
  <xdr:twoCellAnchor>
    <xdr:from>
      <xdr:col>1</xdr:col>
      <xdr:colOff>27000</xdr:colOff>
      <xdr:row>4</xdr:row>
      <xdr:rowOff>38520</xdr:rowOff>
    </xdr:from>
    <xdr:to>
      <xdr:col>9</xdr:col>
      <xdr:colOff>2891880</xdr:colOff>
      <xdr:row>4</xdr:row>
      <xdr:rowOff>38520</xdr:rowOff>
    </xdr:to>
    <xdr:sp macro="" textlink="">
      <xdr:nvSpPr>
        <xdr:cNvPr id="6" name="Line 1"/>
        <xdr:cNvSpPr/>
      </xdr:nvSpPr>
      <xdr:spPr>
        <a:xfrm>
          <a:off x="836625" y="1181520"/>
          <a:ext cx="11132580" cy="0"/>
        </a:xfrm>
        <a:prstGeom prst="line">
          <a:avLst/>
        </a:prstGeom>
        <a:ln w="19080">
          <a:solidFill>
            <a:srgbClr val="C00000"/>
          </a:solidFill>
          <a:miter/>
        </a:ln>
      </xdr:spPr>
      <xdr:style>
        <a:lnRef idx="0">
          <a:scrgbClr r="0" g="0" b="0"/>
        </a:lnRef>
        <a:fillRef idx="0">
          <a:scrgbClr r="0" g="0" b="0"/>
        </a:fillRef>
        <a:effectRef idx="0">
          <a:scrgbClr r="0" g="0" b="0"/>
        </a:effectRef>
        <a:fontRef idx="minor"/>
      </xdr:style>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932040</xdr:colOff>
      <xdr:row>1</xdr:row>
      <xdr:rowOff>40680</xdr:rowOff>
    </xdr:from>
    <xdr:to>
      <xdr:col>2</xdr:col>
      <xdr:colOff>587160</xdr:colOff>
      <xdr:row>1</xdr:row>
      <xdr:rowOff>80640</xdr:rowOff>
    </xdr:to>
    <xdr:pic>
      <xdr:nvPicPr>
        <xdr:cNvPr id="2" name="4 Imagen"/>
        <xdr:cNvPicPr/>
      </xdr:nvPicPr>
      <xdr:blipFill>
        <a:blip xmlns:r="http://schemas.openxmlformats.org/officeDocument/2006/relationships" r:embed="rId1"/>
        <a:stretch/>
      </xdr:blipFill>
      <xdr:spPr>
        <a:xfrm>
          <a:off x="1741665" y="326430"/>
          <a:ext cx="912420" cy="39960"/>
        </a:xfrm>
        <a:prstGeom prst="rect">
          <a:avLst/>
        </a:prstGeom>
        <a:ln>
          <a:noFill/>
        </a:ln>
      </xdr:spPr>
    </xdr:pic>
    <xdr:clientData/>
  </xdr:twoCellAnchor>
  <xdr:twoCellAnchor>
    <xdr:from>
      <xdr:col>1</xdr:col>
      <xdr:colOff>27000</xdr:colOff>
      <xdr:row>0</xdr:row>
      <xdr:rowOff>0</xdr:rowOff>
    </xdr:from>
    <xdr:to>
      <xdr:col>2</xdr:col>
      <xdr:colOff>629280</xdr:colOff>
      <xdr:row>3</xdr:row>
      <xdr:rowOff>200520</xdr:rowOff>
    </xdr:to>
    <xdr:pic>
      <xdr:nvPicPr>
        <xdr:cNvPr id="3" name="Imagen 2"/>
        <xdr:cNvPicPr/>
      </xdr:nvPicPr>
      <xdr:blipFill>
        <a:blip xmlns:r="http://schemas.openxmlformats.org/officeDocument/2006/relationships" r:embed="rId2"/>
        <a:stretch/>
      </xdr:blipFill>
      <xdr:spPr>
        <a:xfrm>
          <a:off x="836625" y="0"/>
          <a:ext cx="1859580" cy="1057770"/>
        </a:xfrm>
        <a:prstGeom prst="rect">
          <a:avLst/>
        </a:prstGeom>
        <a:ln>
          <a:noFill/>
        </a:ln>
      </xdr:spPr>
    </xdr:pic>
    <xdr:clientData/>
  </xdr:twoCellAnchor>
  <xdr:twoCellAnchor>
    <xdr:from>
      <xdr:col>1</xdr:col>
      <xdr:colOff>988920</xdr:colOff>
      <xdr:row>4</xdr:row>
      <xdr:rowOff>172080</xdr:rowOff>
    </xdr:from>
    <xdr:to>
      <xdr:col>2</xdr:col>
      <xdr:colOff>972000</xdr:colOff>
      <xdr:row>4</xdr:row>
      <xdr:rowOff>348840</xdr:rowOff>
    </xdr:to>
    <xdr:sp macro="" textlink="">
      <xdr:nvSpPr>
        <xdr:cNvPr id="4" name="CustomShape 1"/>
        <xdr:cNvSpPr/>
      </xdr:nvSpPr>
      <xdr:spPr>
        <a:xfrm>
          <a:off x="1798545" y="1315080"/>
          <a:ext cx="1240380" cy="17676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FF"/>
        </a:solidFill>
        <a:ln>
          <a:noFill/>
        </a:ln>
      </xdr:spPr>
      <xdr:style>
        <a:lnRef idx="0">
          <a:scrgbClr r="0" g="0" b="0"/>
        </a:lnRef>
        <a:fillRef idx="0">
          <a:scrgbClr r="0" g="0" b="0"/>
        </a:fillRef>
        <a:effectRef idx="0">
          <a:scrgbClr r="0" g="0" b="0"/>
        </a:effectRef>
        <a:fontRef idx="minor"/>
      </xdr:style>
      <xdr:txBody>
        <a:bodyPr>
          <a:noAutofit/>
        </a:bodyPr>
        <a:lstStyle/>
        <a:p>
          <a:pPr>
            <a:lnSpc>
              <a:spcPct val="100000"/>
            </a:lnSpc>
          </a:pPr>
          <a:r>
            <a:rPr lang="es-CO" sz="800" b="0" strike="noStrike" spc="-1">
              <a:solidFill>
                <a:srgbClr val="000000"/>
              </a:solidFill>
              <a:latin typeface="Arial"/>
              <a:ea typeface="Times New Roman"/>
            </a:rPr>
            <a:t>Versión:</a:t>
          </a:r>
          <a:endParaRPr lang="es-CO" sz="800" b="0" strike="noStrike" spc="-1">
            <a:latin typeface="Times New Roman"/>
          </a:endParaRPr>
        </a:p>
      </xdr:txBody>
    </xdr:sp>
    <xdr:clientData/>
  </xdr:twoCellAnchor>
  <xdr:twoCellAnchor>
    <xdr:from>
      <xdr:col>6</xdr:col>
      <xdr:colOff>246240</xdr:colOff>
      <xdr:row>4</xdr:row>
      <xdr:rowOff>133920</xdr:rowOff>
    </xdr:from>
    <xdr:to>
      <xdr:col>9</xdr:col>
      <xdr:colOff>466200</xdr:colOff>
      <xdr:row>4</xdr:row>
      <xdr:rowOff>330480</xdr:rowOff>
    </xdr:to>
    <xdr:sp macro="" textlink="">
      <xdr:nvSpPr>
        <xdr:cNvPr id="5" name="CustomShape 1"/>
        <xdr:cNvSpPr/>
      </xdr:nvSpPr>
      <xdr:spPr>
        <a:xfrm>
          <a:off x="7066140" y="1276920"/>
          <a:ext cx="2477385" cy="19656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00"/>
        </a:solidFill>
        <a:ln>
          <a:noFill/>
        </a:ln>
      </xdr:spPr>
      <xdr:style>
        <a:lnRef idx="0">
          <a:scrgbClr r="0" g="0" b="0"/>
        </a:lnRef>
        <a:fillRef idx="0">
          <a:scrgbClr r="0" g="0" b="0"/>
        </a:fillRef>
        <a:effectRef idx="0">
          <a:scrgbClr r="0" g="0" b="0"/>
        </a:effectRef>
        <a:fontRef idx="minor"/>
      </xdr:style>
      <xdr:txBody>
        <a:bodyPr>
          <a:noAutofit/>
        </a:bodyPr>
        <a:lstStyle/>
        <a:p>
          <a:pPr algn="r">
            <a:lnSpc>
              <a:spcPct val="100000"/>
            </a:lnSpc>
          </a:pPr>
          <a:r>
            <a:rPr lang="es-CO" sz="800" b="0" strike="noStrike" spc="-1">
              <a:solidFill>
                <a:srgbClr val="000000"/>
              </a:solidFill>
              <a:latin typeface="Arial"/>
              <a:ea typeface="Times New Roman"/>
            </a:rPr>
            <a:t>Fecha de Vigencia:</a:t>
          </a:r>
          <a:endParaRPr lang="es-CO" sz="800" b="0" strike="noStrike" spc="-1">
            <a:latin typeface="Times New Roman"/>
          </a:endParaRPr>
        </a:p>
      </xdr:txBody>
    </xdr:sp>
    <xdr:clientData/>
  </xdr:twoCellAnchor>
  <xdr:twoCellAnchor>
    <xdr:from>
      <xdr:col>1</xdr:col>
      <xdr:colOff>27000</xdr:colOff>
      <xdr:row>4</xdr:row>
      <xdr:rowOff>38520</xdr:rowOff>
    </xdr:from>
    <xdr:to>
      <xdr:col>9</xdr:col>
      <xdr:colOff>2891880</xdr:colOff>
      <xdr:row>4</xdr:row>
      <xdr:rowOff>38520</xdr:rowOff>
    </xdr:to>
    <xdr:sp macro="" textlink="">
      <xdr:nvSpPr>
        <xdr:cNvPr id="6" name="Line 1"/>
        <xdr:cNvSpPr/>
      </xdr:nvSpPr>
      <xdr:spPr>
        <a:xfrm>
          <a:off x="836625" y="1181520"/>
          <a:ext cx="11132580" cy="0"/>
        </a:xfrm>
        <a:prstGeom prst="line">
          <a:avLst/>
        </a:prstGeom>
        <a:ln w="19080">
          <a:solidFill>
            <a:srgbClr val="C00000"/>
          </a:solidFill>
          <a:miter/>
        </a:ln>
      </xdr:spPr>
      <xdr:style>
        <a:lnRef idx="0">
          <a:scrgbClr r="0" g="0" b="0"/>
        </a:lnRef>
        <a:fillRef idx="0">
          <a:scrgbClr r="0" g="0" b="0"/>
        </a:fillRef>
        <a:effectRef idx="0">
          <a:scrgbClr r="0" g="0" b="0"/>
        </a:effectRef>
        <a:fontRef idx="minor"/>
      </xdr:style>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932040</xdr:colOff>
      <xdr:row>1</xdr:row>
      <xdr:rowOff>39960</xdr:rowOff>
    </xdr:from>
    <xdr:ext cx="0" cy="577440"/>
    <xdr:pic>
      <xdr:nvPicPr>
        <xdr:cNvPr id="2" name="4 Imagen">
          <a:extLst>
            <a:ext uri="{FF2B5EF4-FFF2-40B4-BE49-F238E27FC236}">
              <a16:creationId xmlns:a16="http://schemas.microsoft.com/office/drawing/2014/main" id="{CEF7006C-AC1A-4A10-B8B2-B9647AF364F9}"/>
            </a:ext>
          </a:extLst>
        </xdr:cNvPr>
        <xdr:cNvPicPr>
          <a:picLocks noChangeAspect="1"/>
        </xdr:cNvPicPr>
      </xdr:nvPicPr>
      <xdr:blipFill>
        <a:blip xmlns:r="http://schemas.openxmlformats.org/officeDocument/2006/relationships" r:embed="rId1">
          <a:lum/>
          <a:alphaModFix/>
        </a:blip>
        <a:srcRect/>
        <a:stretch>
          <a:fillRect/>
        </a:stretch>
      </xdr:blipFill>
      <xdr:spPr>
        <a:xfrm>
          <a:off x="1741665" y="325710"/>
          <a:ext cx="0" cy="577440"/>
        </a:xfrm>
        <a:prstGeom prst="rect">
          <a:avLst/>
        </a:prstGeom>
        <a:noFill/>
        <a:ln>
          <a:noFill/>
        </a:ln>
      </xdr:spPr>
    </xdr:pic>
    <xdr:clientData/>
  </xdr:oneCellAnchor>
  <xdr:oneCellAnchor>
    <xdr:from>
      <xdr:col>1</xdr:col>
      <xdr:colOff>27000</xdr:colOff>
      <xdr:row>0</xdr:row>
      <xdr:rowOff>0</xdr:rowOff>
    </xdr:from>
    <xdr:ext cx="3312352" cy="1058039"/>
    <xdr:pic>
      <xdr:nvPicPr>
        <xdr:cNvPr id="3" name="Imagen 2">
          <a:extLst>
            <a:ext uri="{FF2B5EF4-FFF2-40B4-BE49-F238E27FC236}">
              <a16:creationId xmlns:a16="http://schemas.microsoft.com/office/drawing/2014/main" id="{FBD368C1-E6AF-4C78-9BA5-5577516FCF20}"/>
            </a:ext>
          </a:extLst>
        </xdr:cNvPr>
        <xdr:cNvPicPr>
          <a:picLocks noChangeAspect="1"/>
        </xdr:cNvPicPr>
      </xdr:nvPicPr>
      <xdr:blipFill>
        <a:blip xmlns:r="http://schemas.openxmlformats.org/officeDocument/2006/relationships" r:embed="rId2">
          <a:lum/>
          <a:alphaModFix/>
        </a:blip>
        <a:srcRect/>
        <a:stretch>
          <a:fillRect/>
        </a:stretch>
      </xdr:blipFill>
      <xdr:spPr>
        <a:xfrm>
          <a:off x="836625" y="0"/>
          <a:ext cx="3312352" cy="1058039"/>
        </a:xfrm>
        <a:prstGeom prst="rect">
          <a:avLst/>
        </a:prstGeom>
        <a:noFill/>
        <a:ln>
          <a:noFill/>
        </a:ln>
      </xdr:spPr>
    </xdr:pic>
    <xdr:clientData/>
  </xdr:oneCellAnchor>
  <xdr:oneCellAnchor>
    <xdr:from>
      <xdr:col>1</xdr:col>
      <xdr:colOff>988920</xdr:colOff>
      <xdr:row>4</xdr:row>
      <xdr:rowOff>172080</xdr:rowOff>
    </xdr:from>
    <xdr:ext cx="1260360" cy="177120"/>
    <xdr:sp macro="" textlink="">
      <xdr:nvSpPr>
        <xdr:cNvPr id="4" name="4 Cuadro de texto">
          <a:extLst>
            <a:ext uri="{FF2B5EF4-FFF2-40B4-BE49-F238E27FC236}">
              <a16:creationId xmlns:a16="http://schemas.microsoft.com/office/drawing/2014/main" id="{93DF587A-3B93-4A08-9428-4FCCEE69FF1D}"/>
            </a:ext>
          </a:extLst>
        </xdr:cNvPr>
        <xdr:cNvSpPr/>
      </xdr:nvSpPr>
      <xdr:spPr>
        <a:xfrm>
          <a:off x="1798545" y="1315080"/>
          <a:ext cx="1260360" cy="17712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FF"/>
        </a:solidFill>
        <a:ln>
          <a:noFill/>
          <a:prstDash val="solid"/>
        </a:ln>
      </xdr:spPr>
      <xdr:txBody>
        <a:bodyPr vert="horz" wrap="square" lIns="91440" tIns="45720" rIns="91440" bIns="45720" anchor="t" compatLnSpc="0">
          <a:noAutofit/>
        </a:bodyPr>
        <a:lstStyle/>
        <a:p>
          <a:pPr lvl="0" rtl="0" hangingPunct="0">
            <a:spcBef>
              <a:spcPts val="0"/>
            </a:spcBef>
            <a:spcAft>
              <a:spcPts val="0"/>
            </a:spcAft>
            <a:buNone/>
            <a:tabLst/>
            <a:defRPr sz="1800"/>
          </a:pPr>
          <a:r>
            <a:rPr lang="es-CO" sz="800" b="0" i="0" u="none" strike="noStrike" kern="1200" spc="0">
              <a:solidFill>
                <a:srgbClr val="000000"/>
              </a:solidFill>
              <a:latin typeface="Arial" pitchFamily="18"/>
              <a:ea typeface="Times New Roman"/>
            </a:rPr>
            <a:t>Versión:</a:t>
          </a:r>
        </a:p>
      </xdr:txBody>
    </xdr:sp>
    <xdr:clientData/>
  </xdr:oneCellAnchor>
  <xdr:oneCellAnchor>
    <xdr:from>
      <xdr:col>6</xdr:col>
      <xdr:colOff>246240</xdr:colOff>
      <xdr:row>4</xdr:row>
      <xdr:rowOff>133920</xdr:rowOff>
    </xdr:from>
    <xdr:ext cx="2513880" cy="196920"/>
    <xdr:sp macro="" textlink="">
      <xdr:nvSpPr>
        <xdr:cNvPr id="5" name="5 Cuadro de texto">
          <a:extLst>
            <a:ext uri="{FF2B5EF4-FFF2-40B4-BE49-F238E27FC236}">
              <a16:creationId xmlns:a16="http://schemas.microsoft.com/office/drawing/2014/main" id="{594B0E74-3AF9-4863-8BE0-07402D39D3F6}"/>
            </a:ext>
          </a:extLst>
        </xdr:cNvPr>
        <xdr:cNvSpPr/>
      </xdr:nvSpPr>
      <xdr:spPr>
        <a:xfrm>
          <a:off x="7066140" y="1276920"/>
          <a:ext cx="2513880" cy="19692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00"/>
        </a:solidFill>
        <a:ln>
          <a:noFill/>
          <a:prstDash val="solid"/>
        </a:ln>
      </xdr:spPr>
      <xdr:txBody>
        <a:bodyPr vert="horz" wrap="square" lIns="91440" tIns="45720" rIns="91440" bIns="45720" anchor="t" compatLnSpc="0">
          <a:noAutofit/>
        </a:bodyPr>
        <a:lstStyle/>
        <a:p>
          <a:pPr lvl="0" algn="r" rtl="0" hangingPunct="0">
            <a:spcBef>
              <a:spcPts val="0"/>
            </a:spcBef>
            <a:spcAft>
              <a:spcPts val="0"/>
            </a:spcAft>
            <a:buNone/>
            <a:tabLst/>
            <a:defRPr sz="1800"/>
          </a:pPr>
          <a:r>
            <a:rPr lang="es-CO" sz="800" b="0" i="0" u="none" strike="noStrike" kern="1200" spc="0">
              <a:solidFill>
                <a:srgbClr val="000000"/>
              </a:solidFill>
              <a:latin typeface="Arial" pitchFamily="18"/>
              <a:ea typeface="Times New Roman"/>
            </a:rPr>
            <a:t>Fecha de Vigencia:</a:t>
          </a:r>
        </a:p>
      </xdr:txBody>
    </xdr:sp>
    <xdr:clientData/>
  </xdr:oneCellAnchor>
  <xdr:oneCellAnchor>
    <xdr:from>
      <xdr:col>1</xdr:col>
      <xdr:colOff>27000</xdr:colOff>
      <xdr:row>4</xdr:row>
      <xdr:rowOff>38520</xdr:rowOff>
    </xdr:from>
    <xdr:ext cx="11264040" cy="0"/>
    <xdr:sp macro="" textlink="">
      <xdr:nvSpPr>
        <xdr:cNvPr id="6" name="1 Conector recto">
          <a:extLst>
            <a:ext uri="{FF2B5EF4-FFF2-40B4-BE49-F238E27FC236}">
              <a16:creationId xmlns:a16="http://schemas.microsoft.com/office/drawing/2014/main" id="{702B2469-9AE4-40E7-B940-1531FD5120D7}"/>
            </a:ext>
          </a:extLst>
        </xdr:cNvPr>
        <xdr:cNvSpPr/>
      </xdr:nvSpPr>
      <xdr:spPr>
        <a:xfrm>
          <a:off x="836625" y="1181520"/>
          <a:ext cx="11264040" cy="0"/>
        </a:xfrm>
        <a:prstGeom prst="line">
          <a:avLst/>
        </a:prstGeom>
        <a:noFill/>
        <a:ln w="19080">
          <a:solidFill>
            <a:srgbClr val="C00000"/>
          </a:solidFill>
          <a:prstDash val="solid"/>
          <a:miter/>
        </a:ln>
      </xdr:spPr>
      <xdr:txBody>
        <a:bodyPr vert="horz" wrap="square" lIns="90000" tIns="45000" rIns="90000" bIns="45000" anchor="ctr" anchorCtr="1" compatLnSpc="0">
          <a:noAutofit/>
        </a:bodyPr>
        <a:lstStyle/>
        <a:p>
          <a:pPr lvl="0" rtl="0" hangingPunct="0">
            <a:buNone/>
            <a:tabLst/>
          </a:pPr>
          <a:endParaRPr lang="es-CO" sz="1200" kern="1200">
            <a:latin typeface="Times New Roman" pitchFamily="18"/>
          </a:endParaRP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1</xdr:col>
      <xdr:colOff>904875</xdr:colOff>
      <xdr:row>0</xdr:row>
      <xdr:rowOff>333375</xdr:rowOff>
    </xdr:from>
    <xdr:to>
      <xdr:col>1</xdr:col>
      <xdr:colOff>904875</xdr:colOff>
      <xdr:row>3</xdr:row>
      <xdr:rowOff>57150</xdr:rowOff>
    </xdr:to>
    <xdr:pic>
      <xdr:nvPicPr>
        <xdr:cNvPr id="2" name="4 Imagen">
          <a:extLst>
            <a:ext uri="{FF2B5EF4-FFF2-40B4-BE49-F238E27FC236}">
              <a16:creationId xmlns:a16="http://schemas.microsoft.com/office/drawing/2014/main" id="{6AEE1537-E3F6-4604-BD64-5D09A77771C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6875" y="285750"/>
          <a:ext cx="0" cy="628650"/>
        </a:xfrm>
        <a:prstGeom prst="rect">
          <a:avLst/>
        </a:prstGeom>
        <a:noFill/>
        <a:ln>
          <a:noFill/>
        </a:ln>
      </xdr:spPr>
    </xdr:pic>
    <xdr:clientData/>
  </xdr:twoCellAnchor>
  <xdr:twoCellAnchor editAs="oneCell">
    <xdr:from>
      <xdr:col>1</xdr:col>
      <xdr:colOff>0</xdr:colOff>
      <xdr:row>0</xdr:row>
      <xdr:rowOff>0</xdr:rowOff>
    </xdr:from>
    <xdr:to>
      <xdr:col>2</xdr:col>
      <xdr:colOff>628650</xdr:colOff>
      <xdr:row>4</xdr:row>
      <xdr:rowOff>13964</xdr:rowOff>
    </xdr:to>
    <xdr:pic>
      <xdr:nvPicPr>
        <xdr:cNvPr id="3" name="Imagen 2">
          <a:extLst>
            <a:ext uri="{FF2B5EF4-FFF2-40B4-BE49-F238E27FC236}">
              <a16:creationId xmlns:a16="http://schemas.microsoft.com/office/drawing/2014/main" id="{EB55A718-7B75-4759-A477-6371B6D7CA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1809750" cy="1061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962025</xdr:colOff>
      <xdr:row>4</xdr:row>
      <xdr:rowOff>180975</xdr:rowOff>
    </xdr:from>
    <xdr:to>
      <xdr:col>2</xdr:col>
      <xdr:colOff>971550</xdr:colOff>
      <xdr:row>4</xdr:row>
      <xdr:rowOff>358334</xdr:rowOff>
    </xdr:to>
    <xdr:sp macro="" textlink="">
      <xdr:nvSpPr>
        <xdr:cNvPr id="4" name="4 Cuadro de texto">
          <a:extLst>
            <a:ext uri="{FF2B5EF4-FFF2-40B4-BE49-F238E27FC236}">
              <a16:creationId xmlns:a16="http://schemas.microsoft.com/office/drawing/2014/main" id="{00000000-0008-0000-0100-000004000000}"/>
            </a:ext>
          </a:extLst>
        </xdr:cNvPr>
        <xdr:cNvSpPr txBox="1"/>
      </xdr:nvSpPr>
      <xdr:spPr>
        <a:xfrm>
          <a:off x="1724025" y="1323975"/>
          <a:ext cx="1190625" cy="177359"/>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a:t>
          </a:r>
          <a:endParaRPr lang="es-CO" sz="1200">
            <a:effectLst/>
            <a:latin typeface="Times New Roman"/>
            <a:ea typeface="Times New Roman"/>
          </a:endParaRPr>
        </a:p>
      </xdr:txBody>
    </xdr:sp>
    <xdr:clientData/>
  </xdr:twoCellAnchor>
  <xdr:twoCellAnchor>
    <xdr:from>
      <xdr:col>6</xdr:col>
      <xdr:colOff>219075</xdr:colOff>
      <xdr:row>4</xdr:row>
      <xdr:rowOff>142875</xdr:rowOff>
    </xdr:from>
    <xdr:to>
      <xdr:col>9</xdr:col>
      <xdr:colOff>471171</xdr:colOff>
      <xdr:row>4</xdr:row>
      <xdr:rowOff>340171</xdr:rowOff>
    </xdr:to>
    <xdr:sp macro="" textlink="">
      <xdr:nvSpPr>
        <xdr:cNvPr id="5" name="5 Cuadro de texto">
          <a:extLst>
            <a:ext uri="{FF2B5EF4-FFF2-40B4-BE49-F238E27FC236}">
              <a16:creationId xmlns:a16="http://schemas.microsoft.com/office/drawing/2014/main" id="{00000000-0008-0000-0100-000003000000}"/>
            </a:ext>
          </a:extLst>
        </xdr:cNvPr>
        <xdr:cNvSpPr txBox="1"/>
      </xdr:nvSpPr>
      <xdr:spPr>
        <a:xfrm>
          <a:off x="6791325" y="1285875"/>
          <a:ext cx="2538096" cy="197296"/>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a:t>
          </a:r>
          <a:endParaRPr lang="es-CO" sz="1200">
            <a:effectLst/>
            <a:latin typeface="Times New Roman"/>
            <a:ea typeface="Times New Roman"/>
          </a:endParaRPr>
        </a:p>
      </xdr:txBody>
    </xdr:sp>
    <xdr:clientData/>
  </xdr:twoCellAnchor>
  <xdr:twoCellAnchor>
    <xdr:from>
      <xdr:col>1</xdr:col>
      <xdr:colOff>0</xdr:colOff>
      <xdr:row>4</xdr:row>
      <xdr:rowOff>47625</xdr:rowOff>
    </xdr:from>
    <xdr:to>
      <xdr:col>10</xdr:col>
      <xdr:colOff>9525</xdr:colOff>
      <xdr:row>4</xdr:row>
      <xdr:rowOff>47628</xdr:rowOff>
    </xdr:to>
    <xdr:cxnSp macro="">
      <xdr:nvCxnSpPr>
        <xdr:cNvPr id="6" name="1 Conector recto">
          <a:extLst>
            <a:ext uri="{FF2B5EF4-FFF2-40B4-BE49-F238E27FC236}">
              <a16:creationId xmlns:a16="http://schemas.microsoft.com/office/drawing/2014/main" id="{00000000-0008-0000-0100-000002000000}"/>
            </a:ext>
          </a:extLst>
        </xdr:cNvPr>
        <xdr:cNvCxnSpPr/>
      </xdr:nvCxnSpPr>
      <xdr:spPr>
        <a:xfrm flipV="1">
          <a:off x="762000" y="1190625"/>
          <a:ext cx="8867775" cy="3"/>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932040</xdr:colOff>
      <xdr:row>1</xdr:row>
      <xdr:rowOff>39960</xdr:rowOff>
    </xdr:from>
    <xdr:ext cx="0" cy="577440"/>
    <xdr:pic>
      <xdr:nvPicPr>
        <xdr:cNvPr id="2" name="4 Imagen">
          <a:extLst>
            <a:ext uri="{FF2B5EF4-FFF2-40B4-BE49-F238E27FC236}">
              <a16:creationId xmlns:a16="http://schemas.microsoft.com/office/drawing/2014/main" id="{CEF7006C-AC1A-4A10-B8B2-B9647AF364F9}"/>
            </a:ext>
          </a:extLst>
        </xdr:cNvPr>
        <xdr:cNvPicPr>
          <a:picLocks noChangeAspect="1"/>
        </xdr:cNvPicPr>
      </xdr:nvPicPr>
      <xdr:blipFill>
        <a:blip xmlns:r="http://schemas.openxmlformats.org/officeDocument/2006/relationships" r:embed="rId1">
          <a:lum/>
          <a:alphaModFix/>
        </a:blip>
        <a:srcRect/>
        <a:stretch>
          <a:fillRect/>
        </a:stretch>
      </xdr:blipFill>
      <xdr:spPr>
        <a:xfrm>
          <a:off x="1741665" y="325710"/>
          <a:ext cx="0" cy="577440"/>
        </a:xfrm>
        <a:prstGeom prst="rect">
          <a:avLst/>
        </a:prstGeom>
        <a:noFill/>
        <a:ln>
          <a:noFill/>
        </a:ln>
      </xdr:spPr>
    </xdr:pic>
    <xdr:clientData/>
  </xdr:oneCellAnchor>
  <xdr:oneCellAnchor>
    <xdr:from>
      <xdr:col>1</xdr:col>
      <xdr:colOff>27000</xdr:colOff>
      <xdr:row>0</xdr:row>
      <xdr:rowOff>0</xdr:rowOff>
    </xdr:from>
    <xdr:ext cx="3312352" cy="1058039"/>
    <xdr:pic>
      <xdr:nvPicPr>
        <xdr:cNvPr id="3" name="Imagen 2">
          <a:extLst>
            <a:ext uri="{FF2B5EF4-FFF2-40B4-BE49-F238E27FC236}">
              <a16:creationId xmlns:a16="http://schemas.microsoft.com/office/drawing/2014/main" id="{FBD368C1-E6AF-4C78-9BA5-5577516FCF20}"/>
            </a:ext>
          </a:extLst>
        </xdr:cNvPr>
        <xdr:cNvPicPr>
          <a:picLocks noChangeAspect="1"/>
        </xdr:cNvPicPr>
      </xdr:nvPicPr>
      <xdr:blipFill>
        <a:blip xmlns:r="http://schemas.openxmlformats.org/officeDocument/2006/relationships" r:embed="rId2">
          <a:lum/>
          <a:alphaModFix/>
        </a:blip>
        <a:srcRect/>
        <a:stretch>
          <a:fillRect/>
        </a:stretch>
      </xdr:blipFill>
      <xdr:spPr>
        <a:xfrm>
          <a:off x="836625" y="0"/>
          <a:ext cx="3312352" cy="1058039"/>
        </a:xfrm>
        <a:prstGeom prst="rect">
          <a:avLst/>
        </a:prstGeom>
        <a:noFill/>
        <a:ln>
          <a:noFill/>
        </a:ln>
      </xdr:spPr>
    </xdr:pic>
    <xdr:clientData/>
  </xdr:oneCellAnchor>
  <xdr:oneCellAnchor>
    <xdr:from>
      <xdr:col>1</xdr:col>
      <xdr:colOff>988920</xdr:colOff>
      <xdr:row>4</xdr:row>
      <xdr:rowOff>172080</xdr:rowOff>
    </xdr:from>
    <xdr:ext cx="1260360" cy="177120"/>
    <xdr:sp macro="" textlink="">
      <xdr:nvSpPr>
        <xdr:cNvPr id="4" name="4 Cuadro de texto">
          <a:extLst>
            <a:ext uri="{FF2B5EF4-FFF2-40B4-BE49-F238E27FC236}">
              <a16:creationId xmlns:a16="http://schemas.microsoft.com/office/drawing/2014/main" id="{93DF587A-3B93-4A08-9428-4FCCEE69FF1D}"/>
            </a:ext>
          </a:extLst>
        </xdr:cNvPr>
        <xdr:cNvSpPr/>
      </xdr:nvSpPr>
      <xdr:spPr>
        <a:xfrm>
          <a:off x="1798545" y="1315080"/>
          <a:ext cx="1260360" cy="17712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FF"/>
        </a:solidFill>
        <a:ln>
          <a:noFill/>
          <a:prstDash val="solid"/>
        </a:ln>
      </xdr:spPr>
      <xdr:txBody>
        <a:bodyPr vert="horz" wrap="square" lIns="91440" tIns="45720" rIns="91440" bIns="45720" anchor="t" compatLnSpc="0">
          <a:noAutofit/>
        </a:bodyPr>
        <a:lstStyle/>
        <a:p>
          <a:pPr lvl="0" rtl="0" hangingPunct="0">
            <a:spcBef>
              <a:spcPts val="0"/>
            </a:spcBef>
            <a:spcAft>
              <a:spcPts val="0"/>
            </a:spcAft>
            <a:buNone/>
            <a:tabLst/>
            <a:defRPr sz="1800"/>
          </a:pPr>
          <a:r>
            <a:rPr lang="es-CO" sz="800" b="0" i="0" u="none" strike="noStrike" kern="1200" spc="0">
              <a:solidFill>
                <a:srgbClr val="000000"/>
              </a:solidFill>
              <a:latin typeface="Arial" pitchFamily="18"/>
              <a:ea typeface="Times New Roman"/>
            </a:rPr>
            <a:t>Versión:</a:t>
          </a:r>
        </a:p>
      </xdr:txBody>
    </xdr:sp>
    <xdr:clientData/>
  </xdr:oneCellAnchor>
  <xdr:oneCellAnchor>
    <xdr:from>
      <xdr:col>6</xdr:col>
      <xdr:colOff>246240</xdr:colOff>
      <xdr:row>4</xdr:row>
      <xdr:rowOff>133920</xdr:rowOff>
    </xdr:from>
    <xdr:ext cx="2513880" cy="196920"/>
    <xdr:sp macro="" textlink="">
      <xdr:nvSpPr>
        <xdr:cNvPr id="5" name="5 Cuadro de texto">
          <a:extLst>
            <a:ext uri="{FF2B5EF4-FFF2-40B4-BE49-F238E27FC236}">
              <a16:creationId xmlns:a16="http://schemas.microsoft.com/office/drawing/2014/main" id="{594B0E74-3AF9-4863-8BE0-07402D39D3F6}"/>
            </a:ext>
          </a:extLst>
        </xdr:cNvPr>
        <xdr:cNvSpPr/>
      </xdr:nvSpPr>
      <xdr:spPr>
        <a:xfrm>
          <a:off x="7066140" y="1276920"/>
          <a:ext cx="2513880" cy="19692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00"/>
        </a:solidFill>
        <a:ln>
          <a:noFill/>
          <a:prstDash val="solid"/>
        </a:ln>
      </xdr:spPr>
      <xdr:txBody>
        <a:bodyPr vert="horz" wrap="square" lIns="91440" tIns="45720" rIns="91440" bIns="45720" anchor="t" compatLnSpc="0">
          <a:noAutofit/>
        </a:bodyPr>
        <a:lstStyle/>
        <a:p>
          <a:pPr lvl="0" algn="r" rtl="0" hangingPunct="0">
            <a:spcBef>
              <a:spcPts val="0"/>
            </a:spcBef>
            <a:spcAft>
              <a:spcPts val="0"/>
            </a:spcAft>
            <a:buNone/>
            <a:tabLst/>
            <a:defRPr sz="1800"/>
          </a:pPr>
          <a:r>
            <a:rPr lang="es-CO" sz="800" b="0" i="0" u="none" strike="noStrike" kern="1200" spc="0">
              <a:solidFill>
                <a:srgbClr val="000000"/>
              </a:solidFill>
              <a:latin typeface="Arial" pitchFamily="18"/>
              <a:ea typeface="Times New Roman"/>
            </a:rPr>
            <a:t>Fecha de Vigencia:</a:t>
          </a:r>
        </a:p>
      </xdr:txBody>
    </xdr:sp>
    <xdr:clientData/>
  </xdr:oneCellAnchor>
  <xdr:oneCellAnchor>
    <xdr:from>
      <xdr:col>1</xdr:col>
      <xdr:colOff>27000</xdr:colOff>
      <xdr:row>4</xdr:row>
      <xdr:rowOff>38520</xdr:rowOff>
    </xdr:from>
    <xdr:ext cx="11264040" cy="0"/>
    <xdr:sp macro="" textlink="">
      <xdr:nvSpPr>
        <xdr:cNvPr id="6" name="1 Conector recto">
          <a:extLst>
            <a:ext uri="{FF2B5EF4-FFF2-40B4-BE49-F238E27FC236}">
              <a16:creationId xmlns:a16="http://schemas.microsoft.com/office/drawing/2014/main" id="{702B2469-9AE4-40E7-B940-1531FD5120D7}"/>
            </a:ext>
          </a:extLst>
        </xdr:cNvPr>
        <xdr:cNvSpPr/>
      </xdr:nvSpPr>
      <xdr:spPr>
        <a:xfrm>
          <a:off x="836625" y="1181520"/>
          <a:ext cx="11264040" cy="0"/>
        </a:xfrm>
        <a:prstGeom prst="line">
          <a:avLst/>
        </a:prstGeom>
        <a:noFill/>
        <a:ln w="19080">
          <a:solidFill>
            <a:srgbClr val="C00000"/>
          </a:solidFill>
          <a:prstDash val="solid"/>
          <a:miter/>
        </a:ln>
      </xdr:spPr>
      <xdr:txBody>
        <a:bodyPr vert="horz" wrap="square" lIns="90000" tIns="45000" rIns="90000" bIns="45000" anchor="ctr" anchorCtr="1" compatLnSpc="0">
          <a:noAutofit/>
        </a:bodyPr>
        <a:lstStyle/>
        <a:p>
          <a:pPr lvl="0" rtl="0" hangingPunct="0">
            <a:buNone/>
            <a:tabLst/>
          </a:pPr>
          <a:endParaRPr lang="es-CO" sz="1200" kern="1200">
            <a:latin typeface="Times New Roman" pitchFamily="18"/>
          </a:endParaRP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xdr:col>
      <xdr:colOff>932040</xdr:colOff>
      <xdr:row>1</xdr:row>
      <xdr:rowOff>39960</xdr:rowOff>
    </xdr:from>
    <xdr:ext cx="0" cy="577440"/>
    <xdr:pic>
      <xdr:nvPicPr>
        <xdr:cNvPr id="2" name="4 Imagen">
          <a:extLst>
            <a:ext uri="{FF2B5EF4-FFF2-40B4-BE49-F238E27FC236}">
              <a16:creationId xmlns:a16="http://schemas.microsoft.com/office/drawing/2014/main" id="{CEF7006C-AC1A-4A10-B8B2-B9647AF364F9}"/>
            </a:ext>
          </a:extLst>
        </xdr:cNvPr>
        <xdr:cNvPicPr>
          <a:picLocks noChangeAspect="1"/>
        </xdr:cNvPicPr>
      </xdr:nvPicPr>
      <xdr:blipFill>
        <a:blip xmlns:r="http://schemas.openxmlformats.org/officeDocument/2006/relationships" r:embed="rId1">
          <a:lum/>
          <a:alphaModFix/>
        </a:blip>
        <a:srcRect/>
        <a:stretch>
          <a:fillRect/>
        </a:stretch>
      </xdr:blipFill>
      <xdr:spPr>
        <a:xfrm>
          <a:off x="1741665" y="325710"/>
          <a:ext cx="0" cy="577440"/>
        </a:xfrm>
        <a:prstGeom prst="rect">
          <a:avLst/>
        </a:prstGeom>
        <a:noFill/>
        <a:ln>
          <a:noFill/>
        </a:ln>
      </xdr:spPr>
    </xdr:pic>
    <xdr:clientData/>
  </xdr:oneCellAnchor>
  <xdr:oneCellAnchor>
    <xdr:from>
      <xdr:col>1</xdr:col>
      <xdr:colOff>27000</xdr:colOff>
      <xdr:row>0</xdr:row>
      <xdr:rowOff>0</xdr:rowOff>
    </xdr:from>
    <xdr:ext cx="3312352" cy="1058039"/>
    <xdr:pic>
      <xdr:nvPicPr>
        <xdr:cNvPr id="3" name="Imagen 2">
          <a:extLst>
            <a:ext uri="{FF2B5EF4-FFF2-40B4-BE49-F238E27FC236}">
              <a16:creationId xmlns:a16="http://schemas.microsoft.com/office/drawing/2014/main" id="{FBD368C1-E6AF-4C78-9BA5-5577516FCF20}"/>
            </a:ext>
          </a:extLst>
        </xdr:cNvPr>
        <xdr:cNvPicPr>
          <a:picLocks noChangeAspect="1"/>
        </xdr:cNvPicPr>
      </xdr:nvPicPr>
      <xdr:blipFill>
        <a:blip xmlns:r="http://schemas.openxmlformats.org/officeDocument/2006/relationships" r:embed="rId2">
          <a:lum/>
          <a:alphaModFix/>
        </a:blip>
        <a:srcRect/>
        <a:stretch>
          <a:fillRect/>
        </a:stretch>
      </xdr:blipFill>
      <xdr:spPr>
        <a:xfrm>
          <a:off x="836625" y="0"/>
          <a:ext cx="3312352" cy="1058039"/>
        </a:xfrm>
        <a:prstGeom prst="rect">
          <a:avLst/>
        </a:prstGeom>
        <a:noFill/>
        <a:ln>
          <a:noFill/>
        </a:ln>
      </xdr:spPr>
    </xdr:pic>
    <xdr:clientData/>
  </xdr:oneCellAnchor>
  <xdr:oneCellAnchor>
    <xdr:from>
      <xdr:col>1</xdr:col>
      <xdr:colOff>988920</xdr:colOff>
      <xdr:row>4</xdr:row>
      <xdr:rowOff>172080</xdr:rowOff>
    </xdr:from>
    <xdr:ext cx="1260360" cy="177120"/>
    <xdr:sp macro="" textlink="">
      <xdr:nvSpPr>
        <xdr:cNvPr id="4" name="4 Cuadro de texto">
          <a:extLst>
            <a:ext uri="{FF2B5EF4-FFF2-40B4-BE49-F238E27FC236}">
              <a16:creationId xmlns:a16="http://schemas.microsoft.com/office/drawing/2014/main" id="{93DF587A-3B93-4A08-9428-4FCCEE69FF1D}"/>
            </a:ext>
          </a:extLst>
        </xdr:cNvPr>
        <xdr:cNvSpPr/>
      </xdr:nvSpPr>
      <xdr:spPr>
        <a:xfrm>
          <a:off x="1798545" y="1315080"/>
          <a:ext cx="1260360" cy="17712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FF"/>
        </a:solidFill>
        <a:ln>
          <a:noFill/>
          <a:prstDash val="solid"/>
        </a:ln>
      </xdr:spPr>
      <xdr:txBody>
        <a:bodyPr vert="horz" wrap="square" lIns="91440" tIns="45720" rIns="91440" bIns="45720" anchor="t" compatLnSpc="0">
          <a:noAutofit/>
        </a:bodyPr>
        <a:lstStyle/>
        <a:p>
          <a:pPr lvl="0" rtl="0" hangingPunct="0">
            <a:spcBef>
              <a:spcPts val="0"/>
            </a:spcBef>
            <a:spcAft>
              <a:spcPts val="0"/>
            </a:spcAft>
            <a:buNone/>
            <a:tabLst/>
            <a:defRPr sz="1800"/>
          </a:pPr>
          <a:r>
            <a:rPr lang="es-CO" sz="800" b="0" i="0" u="none" strike="noStrike" kern="1200" spc="0">
              <a:solidFill>
                <a:srgbClr val="000000"/>
              </a:solidFill>
              <a:latin typeface="Arial" pitchFamily="18"/>
              <a:ea typeface="Times New Roman"/>
            </a:rPr>
            <a:t>Versión:</a:t>
          </a:r>
        </a:p>
      </xdr:txBody>
    </xdr:sp>
    <xdr:clientData/>
  </xdr:oneCellAnchor>
  <xdr:oneCellAnchor>
    <xdr:from>
      <xdr:col>6</xdr:col>
      <xdr:colOff>246240</xdr:colOff>
      <xdr:row>4</xdr:row>
      <xdr:rowOff>133920</xdr:rowOff>
    </xdr:from>
    <xdr:ext cx="2513880" cy="196920"/>
    <xdr:sp macro="" textlink="">
      <xdr:nvSpPr>
        <xdr:cNvPr id="5" name="5 Cuadro de texto">
          <a:extLst>
            <a:ext uri="{FF2B5EF4-FFF2-40B4-BE49-F238E27FC236}">
              <a16:creationId xmlns:a16="http://schemas.microsoft.com/office/drawing/2014/main" id="{594B0E74-3AF9-4863-8BE0-07402D39D3F6}"/>
            </a:ext>
          </a:extLst>
        </xdr:cNvPr>
        <xdr:cNvSpPr/>
      </xdr:nvSpPr>
      <xdr:spPr>
        <a:xfrm>
          <a:off x="7066140" y="1276920"/>
          <a:ext cx="2513880" cy="19692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00"/>
        </a:solidFill>
        <a:ln>
          <a:noFill/>
          <a:prstDash val="solid"/>
        </a:ln>
      </xdr:spPr>
      <xdr:txBody>
        <a:bodyPr vert="horz" wrap="square" lIns="91440" tIns="45720" rIns="91440" bIns="45720" anchor="t" compatLnSpc="0">
          <a:noAutofit/>
        </a:bodyPr>
        <a:lstStyle/>
        <a:p>
          <a:pPr lvl="0" algn="r" rtl="0" hangingPunct="0">
            <a:spcBef>
              <a:spcPts val="0"/>
            </a:spcBef>
            <a:spcAft>
              <a:spcPts val="0"/>
            </a:spcAft>
            <a:buNone/>
            <a:tabLst/>
            <a:defRPr sz="1800"/>
          </a:pPr>
          <a:r>
            <a:rPr lang="es-CO" sz="800" b="0" i="0" u="none" strike="noStrike" kern="1200" spc="0">
              <a:solidFill>
                <a:srgbClr val="000000"/>
              </a:solidFill>
              <a:latin typeface="Arial" pitchFamily="18"/>
              <a:ea typeface="Times New Roman"/>
            </a:rPr>
            <a:t>Fecha de Vigencia:</a:t>
          </a:r>
        </a:p>
      </xdr:txBody>
    </xdr:sp>
    <xdr:clientData/>
  </xdr:oneCellAnchor>
  <xdr:oneCellAnchor>
    <xdr:from>
      <xdr:col>1</xdr:col>
      <xdr:colOff>27000</xdr:colOff>
      <xdr:row>4</xdr:row>
      <xdr:rowOff>38520</xdr:rowOff>
    </xdr:from>
    <xdr:ext cx="11264040" cy="0"/>
    <xdr:sp macro="" textlink="">
      <xdr:nvSpPr>
        <xdr:cNvPr id="6" name="1 Conector recto">
          <a:extLst>
            <a:ext uri="{FF2B5EF4-FFF2-40B4-BE49-F238E27FC236}">
              <a16:creationId xmlns:a16="http://schemas.microsoft.com/office/drawing/2014/main" id="{702B2469-9AE4-40E7-B940-1531FD5120D7}"/>
            </a:ext>
          </a:extLst>
        </xdr:cNvPr>
        <xdr:cNvSpPr/>
      </xdr:nvSpPr>
      <xdr:spPr>
        <a:xfrm>
          <a:off x="836625" y="1181520"/>
          <a:ext cx="11264040" cy="0"/>
        </a:xfrm>
        <a:prstGeom prst="line">
          <a:avLst/>
        </a:prstGeom>
        <a:noFill/>
        <a:ln w="19080">
          <a:solidFill>
            <a:srgbClr val="C00000"/>
          </a:solidFill>
          <a:prstDash val="solid"/>
          <a:miter/>
        </a:ln>
      </xdr:spPr>
      <xdr:txBody>
        <a:bodyPr vert="horz" wrap="square" lIns="90000" tIns="45000" rIns="90000" bIns="45000" anchor="ctr" anchorCtr="1" compatLnSpc="0">
          <a:noAutofit/>
        </a:bodyPr>
        <a:lstStyle/>
        <a:p>
          <a:pPr lvl="0" rtl="0" hangingPunct="0">
            <a:buNone/>
            <a:tabLst/>
          </a:pPr>
          <a:endParaRPr lang="es-CO" sz="1200" kern="1200">
            <a:latin typeface="Times New Roman" pitchFamily="18"/>
          </a:endParaRP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xdr:col>
      <xdr:colOff>932040</xdr:colOff>
      <xdr:row>1</xdr:row>
      <xdr:rowOff>39960</xdr:rowOff>
    </xdr:from>
    <xdr:ext cx="0" cy="577440"/>
    <xdr:pic>
      <xdr:nvPicPr>
        <xdr:cNvPr id="2" name="4 Imagen">
          <a:extLst>
            <a:ext uri="{FF2B5EF4-FFF2-40B4-BE49-F238E27FC236}">
              <a16:creationId xmlns:a16="http://schemas.microsoft.com/office/drawing/2014/main" id="{CEF7006C-AC1A-4A10-B8B2-B9647AF364F9}"/>
            </a:ext>
          </a:extLst>
        </xdr:cNvPr>
        <xdr:cNvPicPr>
          <a:picLocks noChangeAspect="1"/>
        </xdr:cNvPicPr>
      </xdr:nvPicPr>
      <xdr:blipFill>
        <a:blip xmlns:r="http://schemas.openxmlformats.org/officeDocument/2006/relationships" r:embed="rId1">
          <a:lum/>
          <a:alphaModFix/>
        </a:blip>
        <a:srcRect/>
        <a:stretch>
          <a:fillRect/>
        </a:stretch>
      </xdr:blipFill>
      <xdr:spPr>
        <a:xfrm>
          <a:off x="1741665" y="325710"/>
          <a:ext cx="0" cy="577440"/>
        </a:xfrm>
        <a:prstGeom prst="rect">
          <a:avLst/>
        </a:prstGeom>
        <a:noFill/>
        <a:ln>
          <a:noFill/>
        </a:ln>
      </xdr:spPr>
    </xdr:pic>
    <xdr:clientData/>
  </xdr:oneCellAnchor>
  <xdr:oneCellAnchor>
    <xdr:from>
      <xdr:col>1</xdr:col>
      <xdr:colOff>27000</xdr:colOff>
      <xdr:row>0</xdr:row>
      <xdr:rowOff>0</xdr:rowOff>
    </xdr:from>
    <xdr:ext cx="3312352" cy="1058039"/>
    <xdr:pic>
      <xdr:nvPicPr>
        <xdr:cNvPr id="3" name="Imagen 2">
          <a:extLst>
            <a:ext uri="{FF2B5EF4-FFF2-40B4-BE49-F238E27FC236}">
              <a16:creationId xmlns:a16="http://schemas.microsoft.com/office/drawing/2014/main" id="{FBD368C1-E6AF-4C78-9BA5-5577516FCF20}"/>
            </a:ext>
          </a:extLst>
        </xdr:cNvPr>
        <xdr:cNvPicPr>
          <a:picLocks noChangeAspect="1"/>
        </xdr:cNvPicPr>
      </xdr:nvPicPr>
      <xdr:blipFill>
        <a:blip xmlns:r="http://schemas.openxmlformats.org/officeDocument/2006/relationships" r:embed="rId2">
          <a:lum/>
          <a:alphaModFix/>
        </a:blip>
        <a:srcRect/>
        <a:stretch>
          <a:fillRect/>
        </a:stretch>
      </xdr:blipFill>
      <xdr:spPr>
        <a:xfrm>
          <a:off x="836625" y="0"/>
          <a:ext cx="3312352" cy="1058039"/>
        </a:xfrm>
        <a:prstGeom prst="rect">
          <a:avLst/>
        </a:prstGeom>
        <a:noFill/>
        <a:ln>
          <a:noFill/>
        </a:ln>
      </xdr:spPr>
    </xdr:pic>
    <xdr:clientData/>
  </xdr:oneCellAnchor>
  <xdr:oneCellAnchor>
    <xdr:from>
      <xdr:col>1</xdr:col>
      <xdr:colOff>988920</xdr:colOff>
      <xdr:row>4</xdr:row>
      <xdr:rowOff>172080</xdr:rowOff>
    </xdr:from>
    <xdr:ext cx="1260360" cy="177120"/>
    <xdr:sp macro="" textlink="">
      <xdr:nvSpPr>
        <xdr:cNvPr id="4" name="4 Cuadro de texto">
          <a:extLst>
            <a:ext uri="{FF2B5EF4-FFF2-40B4-BE49-F238E27FC236}">
              <a16:creationId xmlns:a16="http://schemas.microsoft.com/office/drawing/2014/main" id="{93DF587A-3B93-4A08-9428-4FCCEE69FF1D}"/>
            </a:ext>
          </a:extLst>
        </xdr:cNvPr>
        <xdr:cNvSpPr/>
      </xdr:nvSpPr>
      <xdr:spPr>
        <a:xfrm>
          <a:off x="1798545" y="1315080"/>
          <a:ext cx="1260360" cy="17712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FF"/>
        </a:solidFill>
        <a:ln>
          <a:noFill/>
          <a:prstDash val="solid"/>
        </a:ln>
      </xdr:spPr>
      <xdr:txBody>
        <a:bodyPr vert="horz" wrap="square" lIns="91440" tIns="45720" rIns="91440" bIns="45720" anchor="t" compatLnSpc="0">
          <a:noAutofit/>
        </a:bodyPr>
        <a:lstStyle/>
        <a:p>
          <a:pPr lvl="0" rtl="0" hangingPunct="0">
            <a:spcBef>
              <a:spcPts val="0"/>
            </a:spcBef>
            <a:spcAft>
              <a:spcPts val="0"/>
            </a:spcAft>
            <a:buNone/>
            <a:tabLst/>
            <a:defRPr sz="1800"/>
          </a:pPr>
          <a:r>
            <a:rPr lang="es-CO" sz="800" b="0" i="0" u="none" strike="noStrike" kern="1200" spc="0">
              <a:solidFill>
                <a:srgbClr val="000000"/>
              </a:solidFill>
              <a:latin typeface="Arial" pitchFamily="18"/>
              <a:ea typeface="Times New Roman"/>
            </a:rPr>
            <a:t>Versión:</a:t>
          </a:r>
        </a:p>
      </xdr:txBody>
    </xdr:sp>
    <xdr:clientData/>
  </xdr:oneCellAnchor>
  <xdr:oneCellAnchor>
    <xdr:from>
      <xdr:col>6</xdr:col>
      <xdr:colOff>246240</xdr:colOff>
      <xdr:row>4</xdr:row>
      <xdr:rowOff>133920</xdr:rowOff>
    </xdr:from>
    <xdr:ext cx="2513880" cy="196920"/>
    <xdr:sp macro="" textlink="">
      <xdr:nvSpPr>
        <xdr:cNvPr id="5" name="5 Cuadro de texto">
          <a:extLst>
            <a:ext uri="{FF2B5EF4-FFF2-40B4-BE49-F238E27FC236}">
              <a16:creationId xmlns:a16="http://schemas.microsoft.com/office/drawing/2014/main" id="{594B0E74-3AF9-4863-8BE0-07402D39D3F6}"/>
            </a:ext>
          </a:extLst>
        </xdr:cNvPr>
        <xdr:cNvSpPr/>
      </xdr:nvSpPr>
      <xdr:spPr>
        <a:xfrm>
          <a:off x="7066140" y="1276920"/>
          <a:ext cx="2513880" cy="19692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00"/>
        </a:solidFill>
        <a:ln>
          <a:noFill/>
          <a:prstDash val="solid"/>
        </a:ln>
      </xdr:spPr>
      <xdr:txBody>
        <a:bodyPr vert="horz" wrap="square" lIns="91440" tIns="45720" rIns="91440" bIns="45720" anchor="t" compatLnSpc="0">
          <a:noAutofit/>
        </a:bodyPr>
        <a:lstStyle/>
        <a:p>
          <a:pPr lvl="0" algn="r" rtl="0" hangingPunct="0">
            <a:spcBef>
              <a:spcPts val="0"/>
            </a:spcBef>
            <a:spcAft>
              <a:spcPts val="0"/>
            </a:spcAft>
            <a:buNone/>
            <a:tabLst/>
            <a:defRPr sz="1800"/>
          </a:pPr>
          <a:r>
            <a:rPr lang="es-CO" sz="800" b="0" i="0" u="none" strike="noStrike" kern="1200" spc="0">
              <a:solidFill>
                <a:srgbClr val="000000"/>
              </a:solidFill>
              <a:latin typeface="Arial" pitchFamily="18"/>
              <a:ea typeface="Times New Roman"/>
            </a:rPr>
            <a:t>Fecha de Vigencia:</a:t>
          </a:r>
        </a:p>
      </xdr:txBody>
    </xdr:sp>
    <xdr:clientData/>
  </xdr:oneCellAnchor>
  <xdr:oneCellAnchor>
    <xdr:from>
      <xdr:col>1</xdr:col>
      <xdr:colOff>27000</xdr:colOff>
      <xdr:row>4</xdr:row>
      <xdr:rowOff>38520</xdr:rowOff>
    </xdr:from>
    <xdr:ext cx="11264040" cy="0"/>
    <xdr:sp macro="" textlink="">
      <xdr:nvSpPr>
        <xdr:cNvPr id="6" name="1 Conector recto">
          <a:extLst>
            <a:ext uri="{FF2B5EF4-FFF2-40B4-BE49-F238E27FC236}">
              <a16:creationId xmlns:a16="http://schemas.microsoft.com/office/drawing/2014/main" id="{702B2469-9AE4-40E7-B940-1531FD5120D7}"/>
            </a:ext>
          </a:extLst>
        </xdr:cNvPr>
        <xdr:cNvSpPr/>
      </xdr:nvSpPr>
      <xdr:spPr>
        <a:xfrm>
          <a:off x="836625" y="1181520"/>
          <a:ext cx="11264040" cy="0"/>
        </a:xfrm>
        <a:prstGeom prst="line">
          <a:avLst/>
        </a:prstGeom>
        <a:noFill/>
        <a:ln w="19080">
          <a:solidFill>
            <a:srgbClr val="C00000"/>
          </a:solidFill>
          <a:prstDash val="solid"/>
          <a:miter/>
        </a:ln>
      </xdr:spPr>
      <xdr:txBody>
        <a:bodyPr vert="horz" wrap="square" lIns="90000" tIns="45000" rIns="90000" bIns="45000" anchor="ctr" anchorCtr="1" compatLnSpc="0">
          <a:noAutofit/>
        </a:bodyPr>
        <a:lstStyle/>
        <a:p>
          <a:pPr lvl="0" rtl="0" hangingPunct="0">
            <a:buNone/>
            <a:tabLst/>
          </a:pPr>
          <a:endParaRPr lang="es-CO" sz="1200" kern="1200">
            <a:latin typeface="Times New Roman" pitchFamily="18"/>
          </a:endParaRP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xdr:col>
      <xdr:colOff>932040</xdr:colOff>
      <xdr:row>1</xdr:row>
      <xdr:rowOff>40680</xdr:rowOff>
    </xdr:from>
    <xdr:to>
      <xdr:col>2</xdr:col>
      <xdr:colOff>587160</xdr:colOff>
      <xdr:row>1</xdr:row>
      <xdr:rowOff>80640</xdr:rowOff>
    </xdr:to>
    <xdr:pic>
      <xdr:nvPicPr>
        <xdr:cNvPr id="2" name="4 Imagen"/>
        <xdr:cNvPicPr/>
      </xdr:nvPicPr>
      <xdr:blipFill>
        <a:blip xmlns:r="http://schemas.openxmlformats.org/officeDocument/2006/relationships" r:embed="rId1"/>
        <a:stretch/>
      </xdr:blipFill>
      <xdr:spPr>
        <a:xfrm>
          <a:off x="1741665" y="326430"/>
          <a:ext cx="912420" cy="39960"/>
        </a:xfrm>
        <a:prstGeom prst="rect">
          <a:avLst/>
        </a:prstGeom>
        <a:ln>
          <a:noFill/>
        </a:ln>
      </xdr:spPr>
    </xdr:pic>
    <xdr:clientData/>
  </xdr:twoCellAnchor>
  <xdr:twoCellAnchor>
    <xdr:from>
      <xdr:col>1</xdr:col>
      <xdr:colOff>27000</xdr:colOff>
      <xdr:row>0</xdr:row>
      <xdr:rowOff>0</xdr:rowOff>
    </xdr:from>
    <xdr:to>
      <xdr:col>2</xdr:col>
      <xdr:colOff>629280</xdr:colOff>
      <xdr:row>3</xdr:row>
      <xdr:rowOff>200520</xdr:rowOff>
    </xdr:to>
    <xdr:pic>
      <xdr:nvPicPr>
        <xdr:cNvPr id="3" name="Imagen 2"/>
        <xdr:cNvPicPr/>
      </xdr:nvPicPr>
      <xdr:blipFill>
        <a:blip xmlns:r="http://schemas.openxmlformats.org/officeDocument/2006/relationships" r:embed="rId2"/>
        <a:stretch/>
      </xdr:blipFill>
      <xdr:spPr>
        <a:xfrm>
          <a:off x="836625" y="0"/>
          <a:ext cx="1859580" cy="1057770"/>
        </a:xfrm>
        <a:prstGeom prst="rect">
          <a:avLst/>
        </a:prstGeom>
        <a:ln>
          <a:noFill/>
        </a:ln>
      </xdr:spPr>
    </xdr:pic>
    <xdr:clientData/>
  </xdr:twoCellAnchor>
  <xdr:twoCellAnchor>
    <xdr:from>
      <xdr:col>1</xdr:col>
      <xdr:colOff>988920</xdr:colOff>
      <xdr:row>4</xdr:row>
      <xdr:rowOff>172080</xdr:rowOff>
    </xdr:from>
    <xdr:to>
      <xdr:col>2</xdr:col>
      <xdr:colOff>972000</xdr:colOff>
      <xdr:row>4</xdr:row>
      <xdr:rowOff>348840</xdr:rowOff>
    </xdr:to>
    <xdr:sp macro="" textlink="">
      <xdr:nvSpPr>
        <xdr:cNvPr id="4" name="CustomShape 1"/>
        <xdr:cNvSpPr/>
      </xdr:nvSpPr>
      <xdr:spPr>
        <a:xfrm>
          <a:off x="1798545" y="1315080"/>
          <a:ext cx="1240380" cy="17676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FF"/>
        </a:solidFill>
        <a:ln>
          <a:noFill/>
        </a:ln>
      </xdr:spPr>
      <xdr:style>
        <a:lnRef idx="0">
          <a:scrgbClr r="0" g="0" b="0"/>
        </a:lnRef>
        <a:fillRef idx="0">
          <a:scrgbClr r="0" g="0" b="0"/>
        </a:fillRef>
        <a:effectRef idx="0">
          <a:scrgbClr r="0" g="0" b="0"/>
        </a:effectRef>
        <a:fontRef idx="minor"/>
      </xdr:style>
      <xdr:txBody>
        <a:bodyPr>
          <a:noAutofit/>
        </a:bodyPr>
        <a:lstStyle/>
        <a:p>
          <a:pPr>
            <a:lnSpc>
              <a:spcPct val="100000"/>
            </a:lnSpc>
          </a:pPr>
          <a:r>
            <a:rPr lang="es-CO" sz="800" b="0" strike="noStrike" spc="-1">
              <a:solidFill>
                <a:srgbClr val="000000"/>
              </a:solidFill>
              <a:latin typeface="Arial"/>
              <a:ea typeface="Times New Roman"/>
            </a:rPr>
            <a:t>Versión:</a:t>
          </a:r>
          <a:endParaRPr lang="es-CO" sz="800" b="0" strike="noStrike" spc="-1">
            <a:latin typeface="Times New Roman"/>
          </a:endParaRPr>
        </a:p>
      </xdr:txBody>
    </xdr:sp>
    <xdr:clientData/>
  </xdr:twoCellAnchor>
  <xdr:twoCellAnchor>
    <xdr:from>
      <xdr:col>6</xdr:col>
      <xdr:colOff>246240</xdr:colOff>
      <xdr:row>4</xdr:row>
      <xdr:rowOff>133920</xdr:rowOff>
    </xdr:from>
    <xdr:to>
      <xdr:col>9</xdr:col>
      <xdr:colOff>466200</xdr:colOff>
      <xdr:row>4</xdr:row>
      <xdr:rowOff>330480</xdr:rowOff>
    </xdr:to>
    <xdr:sp macro="" textlink="">
      <xdr:nvSpPr>
        <xdr:cNvPr id="5" name="CustomShape 1"/>
        <xdr:cNvSpPr/>
      </xdr:nvSpPr>
      <xdr:spPr>
        <a:xfrm>
          <a:off x="7113765" y="1276920"/>
          <a:ext cx="2477385" cy="19656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00"/>
        </a:solidFill>
        <a:ln>
          <a:noFill/>
        </a:ln>
      </xdr:spPr>
      <xdr:style>
        <a:lnRef idx="0">
          <a:scrgbClr r="0" g="0" b="0"/>
        </a:lnRef>
        <a:fillRef idx="0">
          <a:scrgbClr r="0" g="0" b="0"/>
        </a:fillRef>
        <a:effectRef idx="0">
          <a:scrgbClr r="0" g="0" b="0"/>
        </a:effectRef>
        <a:fontRef idx="minor"/>
      </xdr:style>
      <xdr:txBody>
        <a:bodyPr>
          <a:noAutofit/>
        </a:bodyPr>
        <a:lstStyle/>
        <a:p>
          <a:pPr algn="r">
            <a:lnSpc>
              <a:spcPct val="100000"/>
            </a:lnSpc>
          </a:pPr>
          <a:r>
            <a:rPr lang="es-CO" sz="800" b="0" strike="noStrike" spc="-1">
              <a:solidFill>
                <a:srgbClr val="000000"/>
              </a:solidFill>
              <a:latin typeface="Arial"/>
              <a:ea typeface="Times New Roman"/>
            </a:rPr>
            <a:t>Fecha de Vigencia:</a:t>
          </a:r>
          <a:endParaRPr lang="es-CO" sz="800" b="0" strike="noStrike" spc="-1">
            <a:latin typeface="Times New Roman"/>
          </a:endParaRPr>
        </a:p>
      </xdr:txBody>
    </xdr:sp>
    <xdr:clientData/>
  </xdr:twoCellAnchor>
  <xdr:twoCellAnchor>
    <xdr:from>
      <xdr:col>1</xdr:col>
      <xdr:colOff>27000</xdr:colOff>
      <xdr:row>4</xdr:row>
      <xdr:rowOff>38520</xdr:rowOff>
    </xdr:from>
    <xdr:to>
      <xdr:col>9</xdr:col>
      <xdr:colOff>2891880</xdr:colOff>
      <xdr:row>4</xdr:row>
      <xdr:rowOff>38520</xdr:rowOff>
    </xdr:to>
    <xdr:sp macro="" textlink="">
      <xdr:nvSpPr>
        <xdr:cNvPr id="6" name="Line 1"/>
        <xdr:cNvSpPr/>
      </xdr:nvSpPr>
      <xdr:spPr>
        <a:xfrm>
          <a:off x="836625" y="1181520"/>
          <a:ext cx="11180205" cy="0"/>
        </a:xfrm>
        <a:prstGeom prst="line">
          <a:avLst/>
        </a:prstGeom>
        <a:ln w="19080">
          <a:solidFill>
            <a:srgbClr val="C00000"/>
          </a:solidFill>
          <a:miter/>
        </a:ln>
      </xdr:spPr>
      <xdr:style>
        <a:lnRef idx="0">
          <a:scrgbClr r="0" g="0" b="0"/>
        </a:lnRef>
        <a:fillRef idx="0">
          <a:scrgbClr r="0" g="0" b="0"/>
        </a:fillRef>
        <a:effectRef idx="0">
          <a:scrgbClr r="0" g="0" b="0"/>
        </a:effectRef>
        <a:fontRef idx="minor"/>
      </xdr:style>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932040</xdr:colOff>
      <xdr:row>1</xdr:row>
      <xdr:rowOff>40680</xdr:rowOff>
    </xdr:from>
    <xdr:to>
      <xdr:col>2</xdr:col>
      <xdr:colOff>587160</xdr:colOff>
      <xdr:row>1</xdr:row>
      <xdr:rowOff>80640</xdr:rowOff>
    </xdr:to>
    <xdr:pic>
      <xdr:nvPicPr>
        <xdr:cNvPr id="2" name="4 Imagen"/>
        <xdr:cNvPicPr/>
      </xdr:nvPicPr>
      <xdr:blipFill>
        <a:blip xmlns:r="http://schemas.openxmlformats.org/officeDocument/2006/relationships" r:embed="rId1"/>
        <a:stretch/>
      </xdr:blipFill>
      <xdr:spPr>
        <a:xfrm>
          <a:off x="1741665" y="326430"/>
          <a:ext cx="912420" cy="39960"/>
        </a:xfrm>
        <a:prstGeom prst="rect">
          <a:avLst/>
        </a:prstGeom>
        <a:ln>
          <a:noFill/>
        </a:ln>
      </xdr:spPr>
    </xdr:pic>
    <xdr:clientData/>
  </xdr:twoCellAnchor>
  <xdr:twoCellAnchor>
    <xdr:from>
      <xdr:col>1</xdr:col>
      <xdr:colOff>27000</xdr:colOff>
      <xdr:row>0</xdr:row>
      <xdr:rowOff>0</xdr:rowOff>
    </xdr:from>
    <xdr:to>
      <xdr:col>2</xdr:col>
      <xdr:colOff>629280</xdr:colOff>
      <xdr:row>3</xdr:row>
      <xdr:rowOff>200520</xdr:rowOff>
    </xdr:to>
    <xdr:pic>
      <xdr:nvPicPr>
        <xdr:cNvPr id="3" name="Imagen 2"/>
        <xdr:cNvPicPr/>
      </xdr:nvPicPr>
      <xdr:blipFill>
        <a:blip xmlns:r="http://schemas.openxmlformats.org/officeDocument/2006/relationships" r:embed="rId2"/>
        <a:stretch/>
      </xdr:blipFill>
      <xdr:spPr>
        <a:xfrm>
          <a:off x="836625" y="0"/>
          <a:ext cx="1859580" cy="1057770"/>
        </a:xfrm>
        <a:prstGeom prst="rect">
          <a:avLst/>
        </a:prstGeom>
        <a:ln>
          <a:noFill/>
        </a:ln>
      </xdr:spPr>
    </xdr:pic>
    <xdr:clientData/>
  </xdr:twoCellAnchor>
  <xdr:twoCellAnchor>
    <xdr:from>
      <xdr:col>1</xdr:col>
      <xdr:colOff>988920</xdr:colOff>
      <xdr:row>4</xdr:row>
      <xdr:rowOff>172080</xdr:rowOff>
    </xdr:from>
    <xdr:to>
      <xdr:col>2</xdr:col>
      <xdr:colOff>972000</xdr:colOff>
      <xdr:row>4</xdr:row>
      <xdr:rowOff>348840</xdr:rowOff>
    </xdr:to>
    <xdr:sp macro="" textlink="">
      <xdr:nvSpPr>
        <xdr:cNvPr id="4" name="CustomShape 1"/>
        <xdr:cNvSpPr/>
      </xdr:nvSpPr>
      <xdr:spPr>
        <a:xfrm>
          <a:off x="1798545" y="1315080"/>
          <a:ext cx="1240380" cy="17676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FF"/>
        </a:solidFill>
        <a:ln>
          <a:noFill/>
        </a:ln>
      </xdr:spPr>
      <xdr:style>
        <a:lnRef idx="0">
          <a:scrgbClr r="0" g="0" b="0"/>
        </a:lnRef>
        <a:fillRef idx="0">
          <a:scrgbClr r="0" g="0" b="0"/>
        </a:fillRef>
        <a:effectRef idx="0">
          <a:scrgbClr r="0" g="0" b="0"/>
        </a:effectRef>
        <a:fontRef idx="minor"/>
      </xdr:style>
      <xdr:txBody>
        <a:bodyPr>
          <a:noAutofit/>
        </a:bodyPr>
        <a:lstStyle/>
        <a:p>
          <a:pPr>
            <a:lnSpc>
              <a:spcPct val="100000"/>
            </a:lnSpc>
          </a:pPr>
          <a:r>
            <a:rPr lang="es-CO" sz="800" b="0" strike="noStrike" spc="-1">
              <a:solidFill>
                <a:srgbClr val="000000"/>
              </a:solidFill>
              <a:latin typeface="Arial"/>
              <a:ea typeface="Times New Roman"/>
            </a:rPr>
            <a:t>Versión:</a:t>
          </a:r>
          <a:endParaRPr lang="es-CO" sz="800" b="0" strike="noStrike" spc="-1">
            <a:latin typeface="Times New Roman"/>
          </a:endParaRPr>
        </a:p>
      </xdr:txBody>
    </xdr:sp>
    <xdr:clientData/>
  </xdr:twoCellAnchor>
  <xdr:twoCellAnchor>
    <xdr:from>
      <xdr:col>6</xdr:col>
      <xdr:colOff>246240</xdr:colOff>
      <xdr:row>4</xdr:row>
      <xdr:rowOff>133920</xdr:rowOff>
    </xdr:from>
    <xdr:to>
      <xdr:col>9</xdr:col>
      <xdr:colOff>466200</xdr:colOff>
      <xdr:row>4</xdr:row>
      <xdr:rowOff>330480</xdr:rowOff>
    </xdr:to>
    <xdr:sp macro="" textlink="">
      <xdr:nvSpPr>
        <xdr:cNvPr id="5" name="CustomShape 1"/>
        <xdr:cNvSpPr/>
      </xdr:nvSpPr>
      <xdr:spPr>
        <a:xfrm>
          <a:off x="7113765" y="1276920"/>
          <a:ext cx="2477385" cy="19656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00"/>
        </a:solidFill>
        <a:ln>
          <a:noFill/>
        </a:ln>
      </xdr:spPr>
      <xdr:style>
        <a:lnRef idx="0">
          <a:scrgbClr r="0" g="0" b="0"/>
        </a:lnRef>
        <a:fillRef idx="0">
          <a:scrgbClr r="0" g="0" b="0"/>
        </a:fillRef>
        <a:effectRef idx="0">
          <a:scrgbClr r="0" g="0" b="0"/>
        </a:effectRef>
        <a:fontRef idx="minor"/>
      </xdr:style>
      <xdr:txBody>
        <a:bodyPr>
          <a:noAutofit/>
        </a:bodyPr>
        <a:lstStyle/>
        <a:p>
          <a:pPr algn="r">
            <a:lnSpc>
              <a:spcPct val="100000"/>
            </a:lnSpc>
          </a:pPr>
          <a:r>
            <a:rPr lang="es-CO" sz="800" b="0" strike="noStrike" spc="-1">
              <a:solidFill>
                <a:srgbClr val="000000"/>
              </a:solidFill>
              <a:latin typeface="Arial"/>
              <a:ea typeface="Times New Roman"/>
            </a:rPr>
            <a:t>Fecha de Vigencia:</a:t>
          </a:r>
          <a:endParaRPr lang="es-CO" sz="800" b="0" strike="noStrike" spc="-1">
            <a:latin typeface="Times New Roman"/>
          </a:endParaRPr>
        </a:p>
      </xdr:txBody>
    </xdr:sp>
    <xdr:clientData/>
  </xdr:twoCellAnchor>
  <xdr:twoCellAnchor>
    <xdr:from>
      <xdr:col>1</xdr:col>
      <xdr:colOff>27000</xdr:colOff>
      <xdr:row>4</xdr:row>
      <xdr:rowOff>38520</xdr:rowOff>
    </xdr:from>
    <xdr:to>
      <xdr:col>9</xdr:col>
      <xdr:colOff>2891880</xdr:colOff>
      <xdr:row>4</xdr:row>
      <xdr:rowOff>38520</xdr:rowOff>
    </xdr:to>
    <xdr:sp macro="" textlink="">
      <xdr:nvSpPr>
        <xdr:cNvPr id="6" name="Line 1"/>
        <xdr:cNvSpPr/>
      </xdr:nvSpPr>
      <xdr:spPr>
        <a:xfrm>
          <a:off x="836625" y="1181520"/>
          <a:ext cx="11180205" cy="0"/>
        </a:xfrm>
        <a:prstGeom prst="line">
          <a:avLst/>
        </a:prstGeom>
        <a:ln w="19080">
          <a:solidFill>
            <a:srgbClr val="C00000"/>
          </a:solidFill>
          <a:miter/>
        </a:ln>
      </xdr:spPr>
      <xdr:style>
        <a:lnRef idx="0">
          <a:scrgbClr r="0" g="0" b="0"/>
        </a:lnRef>
        <a:fillRef idx="0">
          <a:scrgbClr r="0" g="0" b="0"/>
        </a:fillRef>
        <a:effectRef idx="0">
          <a:scrgbClr r="0" g="0" b="0"/>
        </a:effectRef>
        <a:fontRef idx="minor"/>
      </xdr:style>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904875</xdr:colOff>
      <xdr:row>0</xdr:row>
      <xdr:rowOff>333375</xdr:rowOff>
    </xdr:from>
    <xdr:to>
      <xdr:col>1</xdr:col>
      <xdr:colOff>904875</xdr:colOff>
      <xdr:row>3</xdr:row>
      <xdr:rowOff>57150</xdr:rowOff>
    </xdr:to>
    <xdr:pic>
      <xdr:nvPicPr>
        <xdr:cNvPr id="2" name="4 Imagen">
          <a:extLst>
            <a:ext uri="{FF2B5EF4-FFF2-40B4-BE49-F238E27FC236}">
              <a16:creationId xmlns:a16="http://schemas.microsoft.com/office/drawing/2014/main" id="{6AEE1537-E3F6-4604-BD64-5D09A77771C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6875" y="285750"/>
          <a:ext cx="0" cy="628650"/>
        </a:xfrm>
        <a:prstGeom prst="rect">
          <a:avLst/>
        </a:prstGeom>
        <a:noFill/>
        <a:ln>
          <a:noFill/>
        </a:ln>
      </xdr:spPr>
    </xdr:pic>
    <xdr:clientData/>
  </xdr:twoCellAnchor>
  <xdr:twoCellAnchor editAs="oneCell">
    <xdr:from>
      <xdr:col>1</xdr:col>
      <xdr:colOff>0</xdr:colOff>
      <xdr:row>0</xdr:row>
      <xdr:rowOff>0</xdr:rowOff>
    </xdr:from>
    <xdr:to>
      <xdr:col>2</xdr:col>
      <xdr:colOff>628650</xdr:colOff>
      <xdr:row>4</xdr:row>
      <xdr:rowOff>13964</xdr:rowOff>
    </xdr:to>
    <xdr:pic>
      <xdr:nvPicPr>
        <xdr:cNvPr id="3" name="Imagen 2">
          <a:extLst>
            <a:ext uri="{FF2B5EF4-FFF2-40B4-BE49-F238E27FC236}">
              <a16:creationId xmlns:a16="http://schemas.microsoft.com/office/drawing/2014/main" id="{EB55A718-7B75-4759-A477-6371B6D7CA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1809750" cy="1061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962025</xdr:colOff>
      <xdr:row>4</xdr:row>
      <xdr:rowOff>180975</xdr:rowOff>
    </xdr:from>
    <xdr:to>
      <xdr:col>2</xdr:col>
      <xdr:colOff>971550</xdr:colOff>
      <xdr:row>4</xdr:row>
      <xdr:rowOff>358334</xdr:rowOff>
    </xdr:to>
    <xdr:sp macro="" textlink="">
      <xdr:nvSpPr>
        <xdr:cNvPr id="4" name="4 Cuadro de texto">
          <a:extLst>
            <a:ext uri="{FF2B5EF4-FFF2-40B4-BE49-F238E27FC236}">
              <a16:creationId xmlns:a16="http://schemas.microsoft.com/office/drawing/2014/main" id="{00000000-0008-0000-0100-000004000000}"/>
            </a:ext>
          </a:extLst>
        </xdr:cNvPr>
        <xdr:cNvSpPr txBox="1"/>
      </xdr:nvSpPr>
      <xdr:spPr>
        <a:xfrm>
          <a:off x="1724025" y="1323975"/>
          <a:ext cx="1190625" cy="177359"/>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a:t>
          </a:r>
          <a:endParaRPr lang="es-CO" sz="1200">
            <a:effectLst/>
            <a:latin typeface="Times New Roman"/>
            <a:ea typeface="Times New Roman"/>
          </a:endParaRPr>
        </a:p>
      </xdr:txBody>
    </xdr:sp>
    <xdr:clientData/>
  </xdr:twoCellAnchor>
  <xdr:twoCellAnchor>
    <xdr:from>
      <xdr:col>6</xdr:col>
      <xdr:colOff>219075</xdr:colOff>
      <xdr:row>4</xdr:row>
      <xdr:rowOff>142875</xdr:rowOff>
    </xdr:from>
    <xdr:to>
      <xdr:col>9</xdr:col>
      <xdr:colOff>471171</xdr:colOff>
      <xdr:row>4</xdr:row>
      <xdr:rowOff>340171</xdr:rowOff>
    </xdr:to>
    <xdr:sp macro="" textlink="">
      <xdr:nvSpPr>
        <xdr:cNvPr id="5" name="5 Cuadro de texto">
          <a:extLst>
            <a:ext uri="{FF2B5EF4-FFF2-40B4-BE49-F238E27FC236}">
              <a16:creationId xmlns:a16="http://schemas.microsoft.com/office/drawing/2014/main" id="{00000000-0008-0000-0100-000003000000}"/>
            </a:ext>
          </a:extLst>
        </xdr:cNvPr>
        <xdr:cNvSpPr txBox="1"/>
      </xdr:nvSpPr>
      <xdr:spPr>
        <a:xfrm>
          <a:off x="6829425" y="1285875"/>
          <a:ext cx="2614296" cy="197296"/>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a:t>
          </a:r>
          <a:endParaRPr lang="es-CO" sz="1200">
            <a:effectLst/>
            <a:latin typeface="Times New Roman"/>
            <a:ea typeface="Times New Roman"/>
          </a:endParaRPr>
        </a:p>
      </xdr:txBody>
    </xdr:sp>
    <xdr:clientData/>
  </xdr:twoCellAnchor>
  <xdr:twoCellAnchor>
    <xdr:from>
      <xdr:col>1</xdr:col>
      <xdr:colOff>0</xdr:colOff>
      <xdr:row>4</xdr:row>
      <xdr:rowOff>47625</xdr:rowOff>
    </xdr:from>
    <xdr:to>
      <xdr:col>10</xdr:col>
      <xdr:colOff>9525</xdr:colOff>
      <xdr:row>4</xdr:row>
      <xdr:rowOff>47628</xdr:rowOff>
    </xdr:to>
    <xdr:cxnSp macro="">
      <xdr:nvCxnSpPr>
        <xdr:cNvPr id="6" name="1 Conector recto">
          <a:extLst>
            <a:ext uri="{FF2B5EF4-FFF2-40B4-BE49-F238E27FC236}">
              <a16:creationId xmlns:a16="http://schemas.microsoft.com/office/drawing/2014/main" id="{00000000-0008-0000-0100-000002000000}"/>
            </a:ext>
          </a:extLst>
        </xdr:cNvPr>
        <xdr:cNvCxnSpPr/>
      </xdr:nvCxnSpPr>
      <xdr:spPr>
        <a:xfrm flipV="1">
          <a:off x="762000" y="1190625"/>
          <a:ext cx="8982075" cy="3"/>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oneCellAnchor>
    <xdr:from>
      <xdr:col>1</xdr:col>
      <xdr:colOff>932040</xdr:colOff>
      <xdr:row>1</xdr:row>
      <xdr:rowOff>39960</xdr:rowOff>
    </xdr:from>
    <xdr:ext cx="0" cy="577440"/>
    <xdr:pic>
      <xdr:nvPicPr>
        <xdr:cNvPr id="2" name="4 Imagen">
          <a:extLst>
            <a:ext uri="{FF2B5EF4-FFF2-40B4-BE49-F238E27FC236}">
              <a16:creationId xmlns:a16="http://schemas.microsoft.com/office/drawing/2014/main" id="{CEF7006C-AC1A-4A10-B8B2-B9647AF364F9}"/>
            </a:ext>
          </a:extLst>
        </xdr:cNvPr>
        <xdr:cNvPicPr>
          <a:picLocks noChangeAspect="1"/>
        </xdr:cNvPicPr>
      </xdr:nvPicPr>
      <xdr:blipFill>
        <a:blip xmlns:r="http://schemas.openxmlformats.org/officeDocument/2006/relationships" r:embed="rId1">
          <a:lum/>
          <a:alphaModFix/>
        </a:blip>
        <a:srcRect/>
        <a:stretch>
          <a:fillRect/>
        </a:stretch>
      </xdr:blipFill>
      <xdr:spPr>
        <a:xfrm>
          <a:off x="1741665" y="325710"/>
          <a:ext cx="0" cy="577440"/>
        </a:xfrm>
        <a:prstGeom prst="rect">
          <a:avLst/>
        </a:prstGeom>
        <a:noFill/>
        <a:ln>
          <a:noFill/>
        </a:ln>
      </xdr:spPr>
    </xdr:pic>
    <xdr:clientData/>
  </xdr:oneCellAnchor>
  <xdr:oneCellAnchor>
    <xdr:from>
      <xdr:col>1</xdr:col>
      <xdr:colOff>27000</xdr:colOff>
      <xdr:row>0</xdr:row>
      <xdr:rowOff>0</xdr:rowOff>
    </xdr:from>
    <xdr:ext cx="3312352" cy="1058039"/>
    <xdr:pic>
      <xdr:nvPicPr>
        <xdr:cNvPr id="3" name="Imagen 2">
          <a:extLst>
            <a:ext uri="{FF2B5EF4-FFF2-40B4-BE49-F238E27FC236}">
              <a16:creationId xmlns:a16="http://schemas.microsoft.com/office/drawing/2014/main" id="{FBD368C1-E6AF-4C78-9BA5-5577516FCF20}"/>
            </a:ext>
          </a:extLst>
        </xdr:cNvPr>
        <xdr:cNvPicPr>
          <a:picLocks noChangeAspect="1"/>
        </xdr:cNvPicPr>
      </xdr:nvPicPr>
      <xdr:blipFill>
        <a:blip xmlns:r="http://schemas.openxmlformats.org/officeDocument/2006/relationships" r:embed="rId2">
          <a:lum/>
          <a:alphaModFix/>
        </a:blip>
        <a:srcRect/>
        <a:stretch>
          <a:fillRect/>
        </a:stretch>
      </xdr:blipFill>
      <xdr:spPr>
        <a:xfrm>
          <a:off x="836625" y="0"/>
          <a:ext cx="3312352" cy="1058039"/>
        </a:xfrm>
        <a:prstGeom prst="rect">
          <a:avLst/>
        </a:prstGeom>
        <a:noFill/>
        <a:ln>
          <a:noFill/>
        </a:ln>
      </xdr:spPr>
    </xdr:pic>
    <xdr:clientData/>
  </xdr:oneCellAnchor>
  <xdr:oneCellAnchor>
    <xdr:from>
      <xdr:col>1</xdr:col>
      <xdr:colOff>988920</xdr:colOff>
      <xdr:row>4</xdr:row>
      <xdr:rowOff>172080</xdr:rowOff>
    </xdr:from>
    <xdr:ext cx="1260360" cy="177120"/>
    <xdr:sp macro="" textlink="">
      <xdr:nvSpPr>
        <xdr:cNvPr id="4" name="4 Cuadro de texto">
          <a:extLst>
            <a:ext uri="{FF2B5EF4-FFF2-40B4-BE49-F238E27FC236}">
              <a16:creationId xmlns:a16="http://schemas.microsoft.com/office/drawing/2014/main" id="{93DF587A-3B93-4A08-9428-4FCCEE69FF1D}"/>
            </a:ext>
          </a:extLst>
        </xdr:cNvPr>
        <xdr:cNvSpPr/>
      </xdr:nvSpPr>
      <xdr:spPr>
        <a:xfrm>
          <a:off x="1798545" y="1315080"/>
          <a:ext cx="1260360" cy="17712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FF"/>
        </a:solidFill>
        <a:ln>
          <a:noFill/>
          <a:prstDash val="solid"/>
        </a:ln>
      </xdr:spPr>
      <xdr:txBody>
        <a:bodyPr vert="horz" wrap="square" lIns="91440" tIns="45720" rIns="91440" bIns="45720" anchor="t" compatLnSpc="0">
          <a:noAutofit/>
        </a:bodyPr>
        <a:lstStyle/>
        <a:p>
          <a:pPr lvl="0" rtl="0" hangingPunct="0">
            <a:spcBef>
              <a:spcPts val="0"/>
            </a:spcBef>
            <a:spcAft>
              <a:spcPts val="0"/>
            </a:spcAft>
            <a:buNone/>
            <a:tabLst/>
            <a:defRPr sz="1800"/>
          </a:pPr>
          <a:r>
            <a:rPr lang="es-CO" sz="800" b="0" i="0" u="none" strike="noStrike" kern="1200" spc="0">
              <a:solidFill>
                <a:srgbClr val="000000"/>
              </a:solidFill>
              <a:latin typeface="Arial" pitchFamily="18"/>
              <a:ea typeface="Times New Roman"/>
            </a:rPr>
            <a:t>Versión:</a:t>
          </a:r>
        </a:p>
      </xdr:txBody>
    </xdr:sp>
    <xdr:clientData/>
  </xdr:oneCellAnchor>
  <xdr:oneCellAnchor>
    <xdr:from>
      <xdr:col>6</xdr:col>
      <xdr:colOff>246240</xdr:colOff>
      <xdr:row>4</xdr:row>
      <xdr:rowOff>133920</xdr:rowOff>
    </xdr:from>
    <xdr:ext cx="2513880" cy="196920"/>
    <xdr:sp macro="" textlink="">
      <xdr:nvSpPr>
        <xdr:cNvPr id="5" name="5 Cuadro de texto">
          <a:extLst>
            <a:ext uri="{FF2B5EF4-FFF2-40B4-BE49-F238E27FC236}">
              <a16:creationId xmlns:a16="http://schemas.microsoft.com/office/drawing/2014/main" id="{594B0E74-3AF9-4863-8BE0-07402D39D3F6}"/>
            </a:ext>
          </a:extLst>
        </xdr:cNvPr>
        <xdr:cNvSpPr/>
      </xdr:nvSpPr>
      <xdr:spPr>
        <a:xfrm>
          <a:off x="7066140" y="1276920"/>
          <a:ext cx="2513880" cy="19692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00"/>
        </a:solidFill>
        <a:ln>
          <a:noFill/>
          <a:prstDash val="solid"/>
        </a:ln>
      </xdr:spPr>
      <xdr:txBody>
        <a:bodyPr vert="horz" wrap="square" lIns="91440" tIns="45720" rIns="91440" bIns="45720" anchor="t" compatLnSpc="0">
          <a:noAutofit/>
        </a:bodyPr>
        <a:lstStyle/>
        <a:p>
          <a:pPr lvl="0" algn="r" rtl="0" hangingPunct="0">
            <a:spcBef>
              <a:spcPts val="0"/>
            </a:spcBef>
            <a:spcAft>
              <a:spcPts val="0"/>
            </a:spcAft>
            <a:buNone/>
            <a:tabLst/>
            <a:defRPr sz="1800"/>
          </a:pPr>
          <a:r>
            <a:rPr lang="es-CO" sz="800" b="0" i="0" u="none" strike="noStrike" kern="1200" spc="0">
              <a:solidFill>
                <a:srgbClr val="000000"/>
              </a:solidFill>
              <a:latin typeface="Arial" pitchFamily="18"/>
              <a:ea typeface="Times New Roman"/>
            </a:rPr>
            <a:t>Fecha de Vigencia:</a:t>
          </a:r>
        </a:p>
      </xdr:txBody>
    </xdr:sp>
    <xdr:clientData/>
  </xdr:oneCellAnchor>
  <xdr:oneCellAnchor>
    <xdr:from>
      <xdr:col>1</xdr:col>
      <xdr:colOff>27000</xdr:colOff>
      <xdr:row>4</xdr:row>
      <xdr:rowOff>38520</xdr:rowOff>
    </xdr:from>
    <xdr:ext cx="11264040" cy="0"/>
    <xdr:sp macro="" textlink="">
      <xdr:nvSpPr>
        <xdr:cNvPr id="6" name="1 Conector recto">
          <a:extLst>
            <a:ext uri="{FF2B5EF4-FFF2-40B4-BE49-F238E27FC236}">
              <a16:creationId xmlns:a16="http://schemas.microsoft.com/office/drawing/2014/main" id="{702B2469-9AE4-40E7-B940-1531FD5120D7}"/>
            </a:ext>
          </a:extLst>
        </xdr:cNvPr>
        <xdr:cNvSpPr/>
      </xdr:nvSpPr>
      <xdr:spPr>
        <a:xfrm>
          <a:off x="836625" y="1181520"/>
          <a:ext cx="11264040" cy="0"/>
        </a:xfrm>
        <a:prstGeom prst="line">
          <a:avLst/>
        </a:prstGeom>
        <a:noFill/>
        <a:ln w="19080">
          <a:solidFill>
            <a:srgbClr val="C00000"/>
          </a:solidFill>
          <a:prstDash val="solid"/>
          <a:miter/>
        </a:ln>
      </xdr:spPr>
      <xdr:txBody>
        <a:bodyPr vert="horz" wrap="square" lIns="90000" tIns="45000" rIns="90000" bIns="45000" anchor="ctr" anchorCtr="1" compatLnSpc="0">
          <a:noAutofit/>
        </a:bodyPr>
        <a:lstStyle/>
        <a:p>
          <a:pPr lvl="0" rtl="0" hangingPunct="0">
            <a:buNone/>
            <a:tabLst/>
          </a:pPr>
          <a:endParaRPr lang="es-CO" sz="1200" kern="1200">
            <a:latin typeface="Times New Roman" pitchFamily="18"/>
          </a:endParaRP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1</xdr:col>
      <xdr:colOff>932040</xdr:colOff>
      <xdr:row>1</xdr:row>
      <xdr:rowOff>39960</xdr:rowOff>
    </xdr:from>
    <xdr:ext cx="0" cy="577440"/>
    <xdr:pic>
      <xdr:nvPicPr>
        <xdr:cNvPr id="2" name="4 Imagen">
          <a:extLst>
            <a:ext uri="{FF2B5EF4-FFF2-40B4-BE49-F238E27FC236}">
              <a16:creationId xmlns:a16="http://schemas.microsoft.com/office/drawing/2014/main" id="{CEF7006C-AC1A-4A10-B8B2-B9647AF364F9}"/>
            </a:ext>
          </a:extLst>
        </xdr:cNvPr>
        <xdr:cNvPicPr>
          <a:picLocks noChangeAspect="1"/>
        </xdr:cNvPicPr>
      </xdr:nvPicPr>
      <xdr:blipFill>
        <a:blip xmlns:r="http://schemas.openxmlformats.org/officeDocument/2006/relationships" r:embed="rId1">
          <a:lum/>
          <a:alphaModFix/>
        </a:blip>
        <a:srcRect/>
        <a:stretch>
          <a:fillRect/>
        </a:stretch>
      </xdr:blipFill>
      <xdr:spPr>
        <a:xfrm>
          <a:off x="1741665" y="325710"/>
          <a:ext cx="0" cy="577440"/>
        </a:xfrm>
        <a:prstGeom prst="rect">
          <a:avLst/>
        </a:prstGeom>
        <a:noFill/>
        <a:ln>
          <a:noFill/>
        </a:ln>
      </xdr:spPr>
    </xdr:pic>
    <xdr:clientData/>
  </xdr:oneCellAnchor>
  <xdr:oneCellAnchor>
    <xdr:from>
      <xdr:col>1</xdr:col>
      <xdr:colOff>27000</xdr:colOff>
      <xdr:row>0</xdr:row>
      <xdr:rowOff>0</xdr:rowOff>
    </xdr:from>
    <xdr:ext cx="3312352" cy="1058039"/>
    <xdr:pic>
      <xdr:nvPicPr>
        <xdr:cNvPr id="3" name="Imagen 2">
          <a:extLst>
            <a:ext uri="{FF2B5EF4-FFF2-40B4-BE49-F238E27FC236}">
              <a16:creationId xmlns:a16="http://schemas.microsoft.com/office/drawing/2014/main" id="{FBD368C1-E6AF-4C78-9BA5-5577516FCF20}"/>
            </a:ext>
          </a:extLst>
        </xdr:cNvPr>
        <xdr:cNvPicPr>
          <a:picLocks noChangeAspect="1"/>
        </xdr:cNvPicPr>
      </xdr:nvPicPr>
      <xdr:blipFill>
        <a:blip xmlns:r="http://schemas.openxmlformats.org/officeDocument/2006/relationships" r:embed="rId2">
          <a:lum/>
          <a:alphaModFix/>
        </a:blip>
        <a:srcRect/>
        <a:stretch>
          <a:fillRect/>
        </a:stretch>
      </xdr:blipFill>
      <xdr:spPr>
        <a:xfrm>
          <a:off x="836625" y="0"/>
          <a:ext cx="3312352" cy="1058039"/>
        </a:xfrm>
        <a:prstGeom prst="rect">
          <a:avLst/>
        </a:prstGeom>
        <a:noFill/>
        <a:ln>
          <a:noFill/>
        </a:ln>
      </xdr:spPr>
    </xdr:pic>
    <xdr:clientData/>
  </xdr:oneCellAnchor>
  <xdr:oneCellAnchor>
    <xdr:from>
      <xdr:col>1</xdr:col>
      <xdr:colOff>988920</xdr:colOff>
      <xdr:row>4</xdr:row>
      <xdr:rowOff>172080</xdr:rowOff>
    </xdr:from>
    <xdr:ext cx="1260360" cy="177120"/>
    <xdr:sp macro="" textlink="">
      <xdr:nvSpPr>
        <xdr:cNvPr id="4" name="4 Cuadro de texto">
          <a:extLst>
            <a:ext uri="{FF2B5EF4-FFF2-40B4-BE49-F238E27FC236}">
              <a16:creationId xmlns:a16="http://schemas.microsoft.com/office/drawing/2014/main" id="{93DF587A-3B93-4A08-9428-4FCCEE69FF1D}"/>
            </a:ext>
          </a:extLst>
        </xdr:cNvPr>
        <xdr:cNvSpPr/>
      </xdr:nvSpPr>
      <xdr:spPr>
        <a:xfrm>
          <a:off x="1798545" y="1315080"/>
          <a:ext cx="1260360" cy="17712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FF"/>
        </a:solidFill>
        <a:ln>
          <a:noFill/>
          <a:prstDash val="solid"/>
        </a:ln>
      </xdr:spPr>
      <xdr:txBody>
        <a:bodyPr vert="horz" wrap="square" lIns="91440" tIns="45720" rIns="91440" bIns="45720" anchor="t" compatLnSpc="0">
          <a:noAutofit/>
        </a:bodyPr>
        <a:lstStyle/>
        <a:p>
          <a:pPr lvl="0" rtl="0" hangingPunct="0">
            <a:spcBef>
              <a:spcPts val="0"/>
            </a:spcBef>
            <a:spcAft>
              <a:spcPts val="0"/>
            </a:spcAft>
            <a:buNone/>
            <a:tabLst/>
            <a:defRPr sz="1800"/>
          </a:pPr>
          <a:r>
            <a:rPr lang="es-CO" sz="800" b="0" i="0" u="none" strike="noStrike" kern="1200" spc="0">
              <a:solidFill>
                <a:srgbClr val="000000"/>
              </a:solidFill>
              <a:latin typeface="Arial" pitchFamily="18"/>
              <a:ea typeface="Times New Roman"/>
            </a:rPr>
            <a:t>Versión:</a:t>
          </a:r>
        </a:p>
      </xdr:txBody>
    </xdr:sp>
    <xdr:clientData/>
  </xdr:oneCellAnchor>
  <xdr:oneCellAnchor>
    <xdr:from>
      <xdr:col>6</xdr:col>
      <xdr:colOff>246240</xdr:colOff>
      <xdr:row>4</xdr:row>
      <xdr:rowOff>133920</xdr:rowOff>
    </xdr:from>
    <xdr:ext cx="2513880" cy="196920"/>
    <xdr:sp macro="" textlink="">
      <xdr:nvSpPr>
        <xdr:cNvPr id="5" name="5 Cuadro de texto">
          <a:extLst>
            <a:ext uri="{FF2B5EF4-FFF2-40B4-BE49-F238E27FC236}">
              <a16:creationId xmlns:a16="http://schemas.microsoft.com/office/drawing/2014/main" id="{594B0E74-3AF9-4863-8BE0-07402D39D3F6}"/>
            </a:ext>
          </a:extLst>
        </xdr:cNvPr>
        <xdr:cNvSpPr/>
      </xdr:nvSpPr>
      <xdr:spPr>
        <a:xfrm>
          <a:off x="7066140" y="1276920"/>
          <a:ext cx="2513880" cy="19692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00"/>
        </a:solidFill>
        <a:ln>
          <a:noFill/>
          <a:prstDash val="solid"/>
        </a:ln>
      </xdr:spPr>
      <xdr:txBody>
        <a:bodyPr vert="horz" wrap="square" lIns="91440" tIns="45720" rIns="91440" bIns="45720" anchor="t" compatLnSpc="0">
          <a:noAutofit/>
        </a:bodyPr>
        <a:lstStyle/>
        <a:p>
          <a:pPr lvl="0" algn="r" rtl="0" hangingPunct="0">
            <a:spcBef>
              <a:spcPts val="0"/>
            </a:spcBef>
            <a:spcAft>
              <a:spcPts val="0"/>
            </a:spcAft>
            <a:buNone/>
            <a:tabLst/>
            <a:defRPr sz="1800"/>
          </a:pPr>
          <a:r>
            <a:rPr lang="es-CO" sz="800" b="0" i="0" u="none" strike="noStrike" kern="1200" spc="0">
              <a:solidFill>
                <a:srgbClr val="000000"/>
              </a:solidFill>
              <a:latin typeface="Arial" pitchFamily="18"/>
              <a:ea typeface="Times New Roman"/>
            </a:rPr>
            <a:t>Fecha de Vigencia:</a:t>
          </a:r>
        </a:p>
      </xdr:txBody>
    </xdr:sp>
    <xdr:clientData/>
  </xdr:oneCellAnchor>
  <xdr:oneCellAnchor>
    <xdr:from>
      <xdr:col>1</xdr:col>
      <xdr:colOff>27000</xdr:colOff>
      <xdr:row>4</xdr:row>
      <xdr:rowOff>38520</xdr:rowOff>
    </xdr:from>
    <xdr:ext cx="11264040" cy="0"/>
    <xdr:sp macro="" textlink="">
      <xdr:nvSpPr>
        <xdr:cNvPr id="6" name="1 Conector recto">
          <a:extLst>
            <a:ext uri="{FF2B5EF4-FFF2-40B4-BE49-F238E27FC236}">
              <a16:creationId xmlns:a16="http://schemas.microsoft.com/office/drawing/2014/main" id="{702B2469-9AE4-40E7-B940-1531FD5120D7}"/>
            </a:ext>
          </a:extLst>
        </xdr:cNvPr>
        <xdr:cNvSpPr/>
      </xdr:nvSpPr>
      <xdr:spPr>
        <a:xfrm>
          <a:off x="836625" y="1181520"/>
          <a:ext cx="11264040" cy="0"/>
        </a:xfrm>
        <a:prstGeom prst="line">
          <a:avLst/>
        </a:prstGeom>
        <a:noFill/>
        <a:ln w="19080">
          <a:solidFill>
            <a:srgbClr val="C00000"/>
          </a:solidFill>
          <a:prstDash val="solid"/>
          <a:miter/>
        </a:ln>
      </xdr:spPr>
      <xdr:txBody>
        <a:bodyPr vert="horz" wrap="square" lIns="90000" tIns="45000" rIns="90000" bIns="45000" anchor="ctr" anchorCtr="1" compatLnSpc="0">
          <a:noAutofit/>
        </a:bodyPr>
        <a:lstStyle/>
        <a:p>
          <a:pPr lvl="0" rtl="0" hangingPunct="0">
            <a:buNone/>
            <a:tabLst/>
          </a:pPr>
          <a:endParaRPr lang="es-CO" sz="1200" kern="1200">
            <a:latin typeface="Times New Roman" pitchFamily="18"/>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COORDEXT.CENTRO@SALUDPEREIRA.GOV.CO"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hyperlink" Target="mailto:natyheral89@gmail.com"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hyperlink" Target="mailto:lozanocifuentesmelissa@gmail.com" TargetMode="Externa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hyperlink" Target="mailto:COORDEXT.CENTRO@SALUDPEREIRA.GOV.CO" TargetMode="Externa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hyperlink" Target="mailto:COORDEXT.CENTRO@SALUDPEREIRA.GOV.CO" TargetMode="External"/><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hyperlink" Target="mailto:lozanocifuentesmelissa@gmail.com" TargetMode="External"/><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hyperlink" Target="mailto:natyheral89@gmail.com" TargetMode="External"/><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hyperlink" Target="mailto:COORDEXT.CENTRO@SALUDPEREIRA.GOV.CO" TargetMode="External"/><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hyperlink" Target="mailto:COORDEXT.CENTRO@SALUDPEREIRA.GOV.CO" TargetMode="External"/><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hyperlink" Target="mailto:COORDEXT.CENTRO@SALUDPEREIRA.GOV.CO" TargetMode="External"/><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hyperlink" Target="mailto:natyheral89@gmail.com" TargetMode="External"/><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hyperlink" Target="mailto:lozanocifuentesmelissa@gmail.com" TargetMode="External"/><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hyperlink" Target="mailto:natyheral89@gmail.com" TargetMode="External"/><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hyperlink" Target="mailto:natyheral89@gmail.com" TargetMode="External"/><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hyperlink" Target="mailto:natyheral89@gmail.com" TargetMode="External"/><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hyperlink" Target="mailto:COORDEXT.CENTRO@SALUDPEREIRA.GOV.CO" TargetMode="External"/><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hyperlink" Target="mailto:COORDEXT.CENTRO@SALUDPEREIRA.GOV.CO" TargetMode="External"/><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hyperlink" Target="mailto:lozanocifuentesmelissa@gmail.com" TargetMode="External"/><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hyperlink" Target="mailto:natyheral89@gmail.com" TargetMode="External"/><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hyperlink" Target="mailto:natyheral89@gmail.com" TargetMode="External"/><Relationship Id="rId4" Type="http://schemas.openxmlformats.org/officeDocument/2006/relationships/comments" Target="../comments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111"/>
  <sheetViews>
    <sheetView tabSelected="1" workbookViewId="0">
      <selection activeCell="A3" sqref="A3"/>
    </sheetView>
  </sheetViews>
  <sheetFormatPr baseColWidth="10" defaultColWidth="11.28515625" defaultRowHeight="15" x14ac:dyDescent="0.25"/>
  <cols>
    <col min="1" max="1" width="12.140625" style="136" customWidth="1"/>
    <col min="2" max="2" width="18.85546875" style="6" customWidth="1"/>
    <col min="3" max="3" width="37.42578125" style="6" customWidth="1"/>
    <col min="4" max="9" width="11.28515625" style="6"/>
    <col min="10" max="10" width="45.140625" style="6" customWidth="1"/>
    <col min="11" max="12" width="24.28515625" style="6" customWidth="1"/>
    <col min="13" max="1025" width="11.28515625" style="6"/>
  </cols>
  <sheetData>
    <row r="1" spans="1:14" ht="22.5" customHeight="1" x14ac:dyDescent="0.25">
      <c r="A1" s="1"/>
      <c r="B1" s="2"/>
      <c r="C1" s="2"/>
      <c r="D1" s="3"/>
      <c r="E1" s="3"/>
      <c r="F1" s="3"/>
      <c r="G1" s="3"/>
      <c r="H1" s="3"/>
      <c r="I1" s="3"/>
      <c r="J1" s="3"/>
      <c r="K1" s="3"/>
      <c r="L1" s="4"/>
      <c r="M1" s="5"/>
      <c r="N1" s="5"/>
    </row>
    <row r="2" spans="1:14" ht="22.5" customHeight="1" x14ac:dyDescent="0.25">
      <c r="A2" s="1"/>
      <c r="B2" s="2"/>
      <c r="C2" s="2"/>
      <c r="D2" s="7" t="s">
        <v>0</v>
      </c>
      <c r="E2" s="7"/>
      <c r="F2" s="7"/>
      <c r="G2" s="7"/>
      <c r="H2" s="7"/>
      <c r="I2" s="7"/>
      <c r="J2" s="7"/>
      <c r="K2" s="5"/>
      <c r="L2" s="5"/>
      <c r="M2" s="5"/>
      <c r="N2" s="5"/>
    </row>
    <row r="3" spans="1:14" ht="22.5" customHeight="1" x14ac:dyDescent="0.25">
      <c r="A3" s="1"/>
      <c r="B3" s="2"/>
      <c r="C3" s="2"/>
      <c r="D3" s="7"/>
      <c r="E3" s="7"/>
      <c r="F3" s="7"/>
      <c r="G3" s="7"/>
      <c r="H3" s="7"/>
      <c r="I3" s="7"/>
      <c r="J3" s="7"/>
      <c r="K3" s="5"/>
      <c r="L3" s="5"/>
      <c r="M3" s="5"/>
      <c r="N3" s="5"/>
    </row>
    <row r="4" spans="1:14" ht="22.5" customHeight="1" x14ac:dyDescent="0.25">
      <c r="A4" s="1"/>
      <c r="B4" s="2"/>
      <c r="C4" s="2"/>
      <c r="D4" s="7"/>
      <c r="E4" s="7"/>
      <c r="F4" s="7"/>
      <c r="G4" s="7"/>
      <c r="H4" s="7"/>
      <c r="I4" s="7"/>
      <c r="J4" s="7"/>
      <c r="K4" s="5"/>
      <c r="L4" s="5"/>
      <c r="M4" s="5"/>
      <c r="N4" s="5"/>
    </row>
    <row r="5" spans="1:14" ht="29.25" customHeight="1" x14ac:dyDescent="0.25">
      <c r="A5" s="1"/>
      <c r="B5" s="8"/>
      <c r="C5" s="3"/>
      <c r="D5" s="3"/>
      <c r="E5" s="3"/>
      <c r="F5" s="3"/>
      <c r="G5" s="3"/>
      <c r="H5" s="3"/>
      <c r="I5" s="3"/>
      <c r="J5" s="3"/>
      <c r="K5" s="3"/>
      <c r="L5" s="3"/>
      <c r="M5" s="5"/>
      <c r="N5" s="5"/>
    </row>
    <row r="6" spans="1:14" ht="22.5" customHeight="1" x14ac:dyDescent="0.25">
      <c r="A6" s="1"/>
      <c r="B6" s="9" t="s">
        <v>1</v>
      </c>
      <c r="C6" s="9"/>
      <c r="D6" s="9"/>
      <c r="E6" s="9"/>
      <c r="F6" s="9"/>
      <c r="G6" s="9"/>
      <c r="H6" s="9"/>
      <c r="I6" s="9"/>
      <c r="J6" s="9"/>
      <c r="K6" s="5"/>
      <c r="L6" s="5"/>
      <c r="M6" s="5"/>
      <c r="N6" s="5"/>
    </row>
    <row r="7" spans="1:14" ht="22.5" customHeight="1" x14ac:dyDescent="0.25">
      <c r="A7" s="1"/>
      <c r="B7" s="10"/>
      <c r="C7" s="11" t="s">
        <v>2</v>
      </c>
      <c r="D7" s="12" t="s">
        <v>3</v>
      </c>
      <c r="E7" s="12" t="s">
        <v>4</v>
      </c>
      <c r="F7" s="12" t="s">
        <v>4</v>
      </c>
      <c r="G7" s="13" t="s">
        <v>5</v>
      </c>
      <c r="H7" s="13" t="s">
        <v>6</v>
      </c>
      <c r="I7" s="13" t="s">
        <v>7</v>
      </c>
      <c r="J7" s="13" t="s">
        <v>8</v>
      </c>
      <c r="K7" s="5"/>
      <c r="L7" s="5"/>
      <c r="M7" s="5"/>
      <c r="N7" s="5"/>
    </row>
    <row r="8" spans="1:14" ht="43.15" customHeight="1" x14ac:dyDescent="0.25">
      <c r="A8" s="1"/>
      <c r="B8" s="10"/>
      <c r="C8" s="11"/>
      <c r="D8" s="14" t="s">
        <v>9</v>
      </c>
      <c r="E8" s="14" t="s">
        <v>9</v>
      </c>
      <c r="F8" s="14" t="s">
        <v>9</v>
      </c>
      <c r="G8" s="14" t="s">
        <v>9</v>
      </c>
      <c r="H8" s="14" t="s">
        <v>10</v>
      </c>
      <c r="I8" s="15"/>
      <c r="J8" s="15"/>
      <c r="K8" s="5"/>
      <c r="L8" s="5"/>
      <c r="M8" s="5"/>
      <c r="N8" s="5"/>
    </row>
    <row r="9" spans="1:14" ht="22.5" customHeight="1" x14ac:dyDescent="0.25">
      <c r="A9" s="1"/>
      <c r="B9" s="10"/>
      <c r="C9" s="11"/>
      <c r="D9" s="16" t="s">
        <v>11</v>
      </c>
      <c r="E9" s="16" t="s">
        <v>11</v>
      </c>
      <c r="F9" s="16" t="s">
        <v>11</v>
      </c>
      <c r="G9" s="16" t="s">
        <v>11</v>
      </c>
      <c r="H9" s="17">
        <v>0.625</v>
      </c>
      <c r="I9" s="18"/>
      <c r="J9" s="18"/>
      <c r="K9" s="5"/>
      <c r="L9" s="5"/>
      <c r="M9" s="5"/>
      <c r="N9" s="5"/>
    </row>
    <row r="10" spans="1:14" ht="22.5" customHeight="1" x14ac:dyDescent="0.25">
      <c r="A10" s="1"/>
      <c r="B10" s="10"/>
      <c r="C10" s="19" t="s">
        <v>12</v>
      </c>
      <c r="D10" s="20" t="s">
        <v>13</v>
      </c>
      <c r="E10" s="20"/>
      <c r="F10" s="20"/>
      <c r="G10" s="20"/>
      <c r="H10" s="20"/>
      <c r="I10" s="20"/>
      <c r="J10" s="20"/>
      <c r="K10" s="5"/>
      <c r="L10" s="5"/>
      <c r="M10" s="5"/>
      <c r="N10" s="5"/>
    </row>
    <row r="11" spans="1:14" ht="22.5" customHeight="1" x14ac:dyDescent="0.25">
      <c r="A11" s="1"/>
      <c r="B11" s="10"/>
      <c r="C11" s="19" t="s">
        <v>14</v>
      </c>
      <c r="D11" s="20" t="s">
        <v>15</v>
      </c>
      <c r="E11" s="20"/>
      <c r="F11" s="20"/>
      <c r="G11" s="20"/>
      <c r="H11" s="20"/>
      <c r="I11" s="20"/>
      <c r="J11" s="20"/>
      <c r="K11" s="5"/>
      <c r="L11" s="5"/>
      <c r="M11" s="5"/>
      <c r="N11" s="5"/>
    </row>
    <row r="12" spans="1:14" ht="22.5" customHeight="1" x14ac:dyDescent="0.25">
      <c r="A12" s="1"/>
      <c r="B12" s="10"/>
      <c r="C12" s="19" t="s">
        <v>16</v>
      </c>
      <c r="D12" s="21" t="s">
        <v>17</v>
      </c>
      <c r="E12" s="21"/>
      <c r="F12" s="21"/>
      <c r="G12" s="21"/>
      <c r="H12" s="21"/>
      <c r="I12" s="21"/>
      <c r="J12" s="21"/>
      <c r="K12" s="5"/>
      <c r="L12" s="5"/>
      <c r="M12" s="5"/>
      <c r="N12" s="5"/>
    </row>
    <row r="13" spans="1:14" ht="22.5" customHeight="1" x14ac:dyDescent="0.25">
      <c r="A13" s="1"/>
      <c r="B13" s="10"/>
      <c r="C13" s="19" t="s">
        <v>18</v>
      </c>
      <c r="D13" s="20">
        <v>3205616401</v>
      </c>
      <c r="E13" s="20"/>
      <c r="F13" s="20"/>
      <c r="G13" s="20"/>
      <c r="H13" s="20"/>
      <c r="I13" s="20"/>
      <c r="J13" s="20"/>
      <c r="K13" s="5"/>
      <c r="L13" s="5"/>
      <c r="M13" s="5"/>
      <c r="N13" s="5"/>
    </row>
    <row r="14" spans="1:14" ht="22.5" customHeight="1" x14ac:dyDescent="0.25">
      <c r="A14" s="1"/>
      <c r="B14" s="10"/>
      <c r="C14" s="19" t="s">
        <v>19</v>
      </c>
      <c r="D14" s="20" t="s">
        <v>20</v>
      </c>
      <c r="E14" s="20"/>
      <c r="F14" s="20"/>
      <c r="G14" s="20"/>
      <c r="H14" s="20"/>
      <c r="I14" s="20"/>
      <c r="J14" s="20"/>
      <c r="K14" s="5"/>
      <c r="L14" s="5"/>
      <c r="M14" s="5"/>
      <c r="N14" s="5"/>
    </row>
    <row r="15" spans="1:14" ht="22.5" customHeight="1" x14ac:dyDescent="0.25">
      <c r="A15" s="1"/>
      <c r="B15" s="10"/>
      <c r="C15" s="22" t="s">
        <v>21</v>
      </c>
      <c r="D15" s="23">
        <v>44495</v>
      </c>
      <c r="E15" s="23"/>
      <c r="F15" s="23"/>
      <c r="G15" s="23"/>
      <c r="H15" s="23"/>
      <c r="I15" s="23"/>
      <c r="J15" s="23"/>
      <c r="K15" s="5"/>
      <c r="L15" s="5"/>
      <c r="M15" s="5"/>
      <c r="N15" s="5"/>
    </row>
    <row r="16" spans="1:14" ht="22.5" customHeight="1" x14ac:dyDescent="0.25">
      <c r="A16" s="1"/>
      <c r="B16" s="24" t="s">
        <v>22</v>
      </c>
      <c r="C16" s="24"/>
      <c r="D16" s="24"/>
      <c r="E16" s="24"/>
      <c r="F16" s="24"/>
      <c r="G16" s="24"/>
      <c r="H16" s="24"/>
      <c r="I16" s="25">
        <v>0.1</v>
      </c>
      <c r="J16" s="26">
        <f>(D20+F20)*I16/H20</f>
        <v>0.1</v>
      </c>
      <c r="K16" s="5"/>
      <c r="L16" s="5"/>
      <c r="M16" s="5"/>
      <c r="N16" s="5"/>
    </row>
    <row r="17" spans="1:14" ht="22.5" customHeight="1" x14ac:dyDescent="0.25">
      <c r="A17" s="1"/>
      <c r="B17" s="10"/>
      <c r="C17" s="27"/>
      <c r="D17" s="28" t="s">
        <v>23</v>
      </c>
      <c r="E17" s="28" t="s">
        <v>24</v>
      </c>
      <c r="F17" s="28" t="s">
        <v>25</v>
      </c>
      <c r="G17" s="28" t="s">
        <v>26</v>
      </c>
      <c r="H17" s="29" t="s">
        <v>27</v>
      </c>
      <c r="I17" s="29"/>
      <c r="J17" s="29"/>
      <c r="K17" s="5"/>
      <c r="L17" s="5"/>
      <c r="M17" s="5"/>
      <c r="N17" s="5"/>
    </row>
    <row r="18" spans="1:14" ht="22.5" customHeight="1" x14ac:dyDescent="0.25">
      <c r="A18" s="1">
        <v>1</v>
      </c>
      <c r="B18" s="30" t="s">
        <v>28</v>
      </c>
      <c r="C18" s="31" t="s">
        <v>29</v>
      </c>
      <c r="D18" s="32">
        <v>1</v>
      </c>
      <c r="E18" s="32"/>
      <c r="F18" s="32"/>
      <c r="G18" s="32"/>
      <c r="H18" s="33" t="s">
        <v>30</v>
      </c>
      <c r="I18" s="34"/>
      <c r="J18" s="34"/>
      <c r="K18" s="5"/>
      <c r="L18" s="5"/>
      <c r="M18" s="5"/>
      <c r="N18" s="5"/>
    </row>
    <row r="19" spans="1:14" ht="49.15" customHeight="1" x14ac:dyDescent="0.25">
      <c r="A19" s="1">
        <v>2</v>
      </c>
      <c r="B19" s="30"/>
      <c r="C19" s="31" t="s">
        <v>31</v>
      </c>
      <c r="D19" s="32">
        <v>1</v>
      </c>
      <c r="E19" s="32"/>
      <c r="F19" s="32"/>
      <c r="G19" s="32"/>
      <c r="H19" s="35" t="s">
        <v>32</v>
      </c>
      <c r="I19" s="35"/>
      <c r="J19" s="35"/>
      <c r="K19" s="5"/>
      <c r="L19" s="5"/>
      <c r="M19" s="5"/>
      <c r="N19" s="5"/>
    </row>
    <row r="20" spans="1:14" ht="22.5" customHeight="1" x14ac:dyDescent="0.25">
      <c r="A20" s="36"/>
      <c r="B20" s="37" t="s">
        <v>33</v>
      </c>
      <c r="C20" s="37"/>
      <c r="D20" s="38">
        <f>SUM(D18:D19)</f>
        <v>2</v>
      </c>
      <c r="E20" s="38">
        <f>SUM(E18:E19)</f>
        <v>0</v>
      </c>
      <c r="F20" s="38">
        <f>SUM(F18:F19)</f>
        <v>0</v>
      </c>
      <c r="G20" s="38">
        <f>SUM(G18:G19)</f>
        <v>0</v>
      </c>
      <c r="H20" s="39">
        <f>+D20+E20+F20+G20</f>
        <v>2</v>
      </c>
      <c r="I20" s="39"/>
      <c r="J20" s="39"/>
      <c r="K20" s="40"/>
      <c r="L20" s="40"/>
      <c r="M20" s="40"/>
      <c r="N20" s="40"/>
    </row>
    <row r="21" spans="1:14" ht="32.25" customHeight="1" x14ac:dyDescent="0.25">
      <c r="A21" s="1"/>
      <c r="B21" s="41" t="s">
        <v>34</v>
      </c>
      <c r="C21" s="42"/>
      <c r="D21" s="42"/>
      <c r="E21" s="42"/>
      <c r="F21" s="42"/>
      <c r="G21" s="42"/>
      <c r="H21" s="42"/>
      <c r="I21" s="42"/>
      <c r="J21" s="43"/>
      <c r="K21" s="5"/>
      <c r="L21" s="5"/>
      <c r="M21" s="5"/>
      <c r="N21" s="5"/>
    </row>
    <row r="22" spans="1:14" ht="22.5" customHeight="1" x14ac:dyDescent="0.25">
      <c r="A22" s="1"/>
      <c r="B22" s="44" t="s">
        <v>35</v>
      </c>
      <c r="C22" s="44"/>
      <c r="D22" s="44"/>
      <c r="E22" s="44"/>
      <c r="F22" s="44"/>
      <c r="G22" s="44"/>
      <c r="H22" s="44"/>
      <c r="I22" s="45">
        <v>0.3</v>
      </c>
      <c r="J22" s="46">
        <f>(D40+F40)*I22/H40</f>
        <v>0.2</v>
      </c>
      <c r="K22" s="5"/>
      <c r="L22" s="5"/>
      <c r="M22" s="5"/>
      <c r="N22" s="5"/>
    </row>
    <row r="23" spans="1:14" ht="22.5" customHeight="1" x14ac:dyDescent="0.25">
      <c r="A23" s="1"/>
      <c r="B23" s="10"/>
      <c r="C23" s="29" t="s">
        <v>36</v>
      </c>
      <c r="D23" s="29" t="s">
        <v>23</v>
      </c>
      <c r="E23" s="29" t="s">
        <v>24</v>
      </c>
      <c r="F23" s="29" t="s">
        <v>25</v>
      </c>
      <c r="G23" s="29" t="s">
        <v>26</v>
      </c>
      <c r="H23" s="29" t="s">
        <v>27</v>
      </c>
      <c r="I23" s="29"/>
      <c r="J23" s="29"/>
      <c r="K23" s="5"/>
      <c r="L23" s="5"/>
      <c r="M23" s="5"/>
      <c r="N23" s="5"/>
    </row>
    <row r="24" spans="1:14" ht="22.5" customHeight="1" x14ac:dyDescent="0.25">
      <c r="A24" s="1"/>
      <c r="B24" s="10"/>
      <c r="C24" s="29"/>
      <c r="D24" s="29"/>
      <c r="E24" s="29"/>
      <c r="F24" s="29"/>
      <c r="G24" s="29"/>
      <c r="H24" s="47" t="s">
        <v>37</v>
      </c>
      <c r="I24" s="48" t="s">
        <v>38</v>
      </c>
      <c r="J24" s="48"/>
      <c r="K24" s="5"/>
      <c r="L24" s="5"/>
      <c r="M24" s="5"/>
      <c r="N24" s="5"/>
    </row>
    <row r="25" spans="1:14" ht="22.5" customHeight="1" x14ac:dyDescent="0.25">
      <c r="A25" s="1">
        <v>1</v>
      </c>
      <c r="B25" s="49" t="s">
        <v>39</v>
      </c>
      <c r="C25" s="50" t="s">
        <v>40</v>
      </c>
      <c r="D25" s="51">
        <v>1</v>
      </c>
      <c r="E25" s="51"/>
      <c r="F25" s="51"/>
      <c r="G25" s="51"/>
      <c r="H25" s="52">
        <v>11387</v>
      </c>
      <c r="I25" s="53"/>
      <c r="J25" s="53"/>
      <c r="K25" s="54"/>
      <c r="L25" s="5"/>
      <c r="M25" s="5"/>
      <c r="N25" s="5"/>
    </row>
    <row r="26" spans="1:14" ht="22.5" customHeight="1" x14ac:dyDescent="0.25">
      <c r="A26" s="1">
        <v>2</v>
      </c>
      <c r="B26" s="49"/>
      <c r="C26" s="50" t="s">
        <v>41</v>
      </c>
      <c r="D26" s="51">
        <v>1</v>
      </c>
      <c r="E26" s="51"/>
      <c r="F26" s="51"/>
      <c r="G26" s="51"/>
      <c r="H26" s="52">
        <v>5654</v>
      </c>
      <c r="I26" s="55">
        <f>H26/$H$27</f>
        <v>2.748663101604278</v>
      </c>
      <c r="J26" s="55"/>
      <c r="K26" s="54"/>
      <c r="L26" s="5"/>
      <c r="M26" s="5"/>
      <c r="N26" s="5"/>
    </row>
    <row r="27" spans="1:14" ht="22.5" customHeight="1" x14ac:dyDescent="0.25">
      <c r="A27" s="1">
        <v>3</v>
      </c>
      <c r="B27" s="49"/>
      <c r="C27" s="50" t="s">
        <v>42</v>
      </c>
      <c r="D27" s="51">
        <v>1</v>
      </c>
      <c r="E27" s="51"/>
      <c r="F27" s="51"/>
      <c r="G27" s="51"/>
      <c r="H27" s="52">
        <v>2057</v>
      </c>
      <c r="I27" s="55">
        <f>H27/$H$27</f>
        <v>1</v>
      </c>
      <c r="J27" s="55"/>
      <c r="K27" s="54"/>
      <c r="L27" s="5"/>
      <c r="M27" s="5"/>
      <c r="N27" s="5"/>
    </row>
    <row r="28" spans="1:14" ht="27.6" customHeight="1" x14ac:dyDescent="0.25">
      <c r="A28" s="1">
        <v>4</v>
      </c>
      <c r="B28" s="49"/>
      <c r="C28" s="50" t="s">
        <v>43</v>
      </c>
      <c r="D28" s="51">
        <v>1</v>
      </c>
      <c r="E28" s="51"/>
      <c r="F28" s="51"/>
      <c r="G28" s="51"/>
      <c r="H28" s="52">
        <v>104</v>
      </c>
      <c r="I28" s="55">
        <f>H28/$H$27</f>
        <v>5.0559066601847349E-2</v>
      </c>
      <c r="J28" s="55"/>
      <c r="K28" s="5"/>
      <c r="L28" s="5"/>
      <c r="M28" s="5"/>
      <c r="N28" s="5"/>
    </row>
    <row r="29" spans="1:14" ht="31.35" customHeight="1" x14ac:dyDescent="0.25">
      <c r="A29" s="1">
        <v>5</v>
      </c>
      <c r="B29" s="56" t="s">
        <v>44</v>
      </c>
      <c r="C29" s="50" t="s">
        <v>45</v>
      </c>
      <c r="D29" s="51">
        <v>1</v>
      </c>
      <c r="E29" s="51"/>
      <c r="F29" s="51"/>
      <c r="G29" s="51"/>
      <c r="H29" s="57">
        <v>12</v>
      </c>
      <c r="I29" s="58">
        <f>H29/$H$29</f>
        <v>1</v>
      </c>
      <c r="J29" s="58"/>
      <c r="K29" s="5"/>
      <c r="L29" s="5"/>
      <c r="M29" s="5"/>
      <c r="N29" s="5"/>
    </row>
    <row r="30" spans="1:14" ht="39.6" customHeight="1" x14ac:dyDescent="0.25">
      <c r="A30" s="1">
        <v>6</v>
      </c>
      <c r="B30" s="56"/>
      <c r="C30" s="50" t="s">
        <v>46</v>
      </c>
      <c r="D30" s="59">
        <v>1</v>
      </c>
      <c r="E30" s="51"/>
      <c r="F30" s="51"/>
      <c r="G30" s="51"/>
      <c r="H30" s="52">
        <v>441</v>
      </c>
      <c r="I30" s="58">
        <f>H30/$H$29</f>
        <v>36.75</v>
      </c>
      <c r="J30" s="58"/>
      <c r="K30" s="5"/>
      <c r="L30" s="5"/>
      <c r="M30" s="5"/>
      <c r="N30" s="5"/>
    </row>
    <row r="31" spans="1:14" ht="41.85" customHeight="1" x14ac:dyDescent="0.25">
      <c r="A31" s="1">
        <v>7</v>
      </c>
      <c r="B31" s="56"/>
      <c r="C31" s="50" t="s">
        <v>47</v>
      </c>
      <c r="D31" s="59">
        <v>1</v>
      </c>
      <c r="E31" s="51"/>
      <c r="F31" s="51"/>
      <c r="G31" s="51"/>
      <c r="H31" s="60">
        <v>59</v>
      </c>
      <c r="I31" s="58">
        <f>H31/$H$29</f>
        <v>4.916666666666667</v>
      </c>
      <c r="J31" s="58"/>
      <c r="K31" s="5"/>
      <c r="L31" s="61" t="s">
        <v>48</v>
      </c>
      <c r="M31" s="61"/>
      <c r="N31" s="5"/>
    </row>
    <row r="32" spans="1:14" ht="40.9" customHeight="1" x14ac:dyDescent="0.25">
      <c r="A32" s="1">
        <v>8</v>
      </c>
      <c r="B32" s="62"/>
      <c r="C32" s="50" t="s">
        <v>49</v>
      </c>
      <c r="D32" s="59"/>
      <c r="E32" s="51">
        <v>1</v>
      </c>
      <c r="F32" s="51"/>
      <c r="G32" s="51"/>
      <c r="H32" s="60">
        <v>0</v>
      </c>
      <c r="I32" s="63"/>
      <c r="J32" s="64"/>
      <c r="K32" s="5"/>
      <c r="L32" s="65"/>
      <c r="M32" s="65"/>
      <c r="N32" s="5"/>
    </row>
    <row r="33" spans="1:14" ht="51.4" customHeight="1" x14ac:dyDescent="0.25">
      <c r="A33" s="1">
        <v>9</v>
      </c>
      <c r="B33" s="62"/>
      <c r="C33" s="50" t="s">
        <v>50</v>
      </c>
      <c r="D33" s="59"/>
      <c r="E33" s="51">
        <v>1</v>
      </c>
      <c r="F33" s="51"/>
      <c r="G33" s="51"/>
      <c r="H33" s="60">
        <v>0</v>
      </c>
      <c r="I33" s="63"/>
      <c r="J33" s="64"/>
      <c r="K33" s="5"/>
      <c r="L33" s="65"/>
      <c r="M33" s="65"/>
      <c r="N33" s="5"/>
    </row>
    <row r="34" spans="1:14" ht="44.85" customHeight="1" x14ac:dyDescent="0.25">
      <c r="A34" s="1">
        <v>10</v>
      </c>
      <c r="B34" s="66" t="s">
        <v>51</v>
      </c>
      <c r="C34" s="50" t="s">
        <v>52</v>
      </c>
      <c r="D34" s="67">
        <v>1</v>
      </c>
      <c r="E34" s="68"/>
      <c r="F34" s="68"/>
      <c r="G34" s="68"/>
      <c r="H34" s="57">
        <v>10</v>
      </c>
      <c r="I34" s="58">
        <f>H34/$H$28</f>
        <v>9.6153846153846159E-2</v>
      </c>
      <c r="J34" s="58"/>
      <c r="K34" s="5"/>
      <c r="L34" s="65" t="s">
        <v>53</v>
      </c>
      <c r="M34" s="65" t="s">
        <v>54</v>
      </c>
      <c r="N34" s="5"/>
    </row>
    <row r="35" spans="1:14" ht="54.4" customHeight="1" x14ac:dyDescent="0.25">
      <c r="A35" s="1">
        <v>11</v>
      </c>
      <c r="B35" s="66"/>
      <c r="C35" s="50" t="s">
        <v>55</v>
      </c>
      <c r="D35" s="67">
        <v>1</v>
      </c>
      <c r="E35" s="68"/>
      <c r="F35" s="68"/>
      <c r="G35" s="68"/>
      <c r="H35" s="57">
        <v>30</v>
      </c>
      <c r="I35" s="58">
        <f>H35/$H$28</f>
        <v>0.28846153846153844</v>
      </c>
      <c r="J35" s="58"/>
      <c r="K35" s="5"/>
      <c r="L35" s="69" t="s">
        <v>56</v>
      </c>
      <c r="M35" s="69" t="s">
        <v>57</v>
      </c>
      <c r="N35" s="5"/>
    </row>
    <row r="36" spans="1:14" ht="71.650000000000006" customHeight="1" x14ac:dyDescent="0.25">
      <c r="A36" s="1">
        <v>12</v>
      </c>
      <c r="B36" s="66"/>
      <c r="C36" s="50" t="s">
        <v>58</v>
      </c>
      <c r="D36" s="67"/>
      <c r="E36" s="68">
        <v>1</v>
      </c>
      <c r="F36" s="68"/>
      <c r="G36" s="68"/>
      <c r="H36" s="60">
        <v>0</v>
      </c>
      <c r="I36" s="58">
        <f>H36/$H$28</f>
        <v>0</v>
      </c>
      <c r="J36" s="58"/>
      <c r="K36" s="5"/>
      <c r="L36" s="69" t="s">
        <v>59</v>
      </c>
      <c r="M36" s="69" t="s">
        <v>60</v>
      </c>
      <c r="N36" s="5"/>
    </row>
    <row r="37" spans="1:14" ht="72.400000000000006" customHeight="1" x14ac:dyDescent="0.25">
      <c r="A37" s="1">
        <v>13</v>
      </c>
      <c r="B37" s="66"/>
      <c r="C37" s="50" t="s">
        <v>61</v>
      </c>
      <c r="D37" s="70"/>
      <c r="E37" s="68">
        <v>1</v>
      </c>
      <c r="F37" s="68"/>
      <c r="G37" s="68"/>
      <c r="H37" s="60">
        <v>0</v>
      </c>
      <c r="I37" s="58">
        <f>H37/$H$28</f>
        <v>0</v>
      </c>
      <c r="J37" s="58"/>
      <c r="K37" s="5"/>
      <c r="L37" s="69" t="s">
        <v>62</v>
      </c>
      <c r="M37" s="69" t="s">
        <v>63</v>
      </c>
      <c r="N37" s="5"/>
    </row>
    <row r="38" spans="1:14" ht="52.9" customHeight="1" x14ac:dyDescent="0.25">
      <c r="A38" s="1">
        <v>14</v>
      </c>
      <c r="B38" s="66"/>
      <c r="C38" s="31" t="s">
        <v>64</v>
      </c>
      <c r="D38" s="51"/>
      <c r="E38" s="51">
        <v>1</v>
      </c>
      <c r="F38" s="51"/>
      <c r="G38" s="51"/>
      <c r="H38" s="60">
        <v>0</v>
      </c>
      <c r="I38" s="55">
        <f>H38/$H$30</f>
        <v>0</v>
      </c>
      <c r="J38" s="55"/>
      <c r="K38" s="5"/>
      <c r="L38" s="69" t="s">
        <v>65</v>
      </c>
      <c r="M38" s="69" t="s">
        <v>66</v>
      </c>
      <c r="N38" s="5"/>
    </row>
    <row r="39" spans="1:14" ht="84.95" customHeight="1" x14ac:dyDescent="0.25">
      <c r="A39" s="1">
        <v>15</v>
      </c>
      <c r="B39" s="66"/>
      <c r="C39" s="50" t="s">
        <v>67</v>
      </c>
      <c r="D39" s="71">
        <v>1</v>
      </c>
      <c r="E39" s="72"/>
      <c r="F39" s="71"/>
      <c r="G39" s="71"/>
      <c r="H39" s="73">
        <v>12</v>
      </c>
      <c r="I39" s="74" t="e">
        <f>H39/H38</f>
        <v>#DIV/0!</v>
      </c>
      <c r="J39" s="74"/>
      <c r="K39" s="5"/>
      <c r="L39" s="5"/>
      <c r="M39" s="5"/>
      <c r="N39" s="5"/>
    </row>
    <row r="40" spans="1:14" ht="22.5" customHeight="1" x14ac:dyDescent="0.25">
      <c r="A40" s="36"/>
      <c r="B40" s="37" t="s">
        <v>68</v>
      </c>
      <c r="C40" s="37"/>
      <c r="D40" s="75">
        <f>SUM(D25:D39)</f>
        <v>10</v>
      </c>
      <c r="E40" s="75">
        <f>SUM(E25:E39)</f>
        <v>5</v>
      </c>
      <c r="F40" s="75">
        <f>SUM(F25:F39)</f>
        <v>0</v>
      </c>
      <c r="G40" s="75">
        <f>SUM(G25:G39)</f>
        <v>0</v>
      </c>
      <c r="H40" s="76">
        <f>+D40+E40+F40+G40</f>
        <v>15</v>
      </c>
      <c r="I40" s="76"/>
      <c r="J40" s="76"/>
      <c r="K40" s="77"/>
      <c r="L40" s="40"/>
      <c r="M40" s="40"/>
      <c r="N40" s="40"/>
    </row>
    <row r="41" spans="1:14" ht="36.75" customHeight="1" x14ac:dyDescent="0.25">
      <c r="A41" s="1"/>
      <c r="B41" s="78" t="s">
        <v>69</v>
      </c>
      <c r="C41" s="78"/>
      <c r="D41" s="78"/>
      <c r="E41" s="78"/>
      <c r="F41" s="78"/>
      <c r="G41" s="78"/>
      <c r="H41" s="78"/>
      <c r="I41" s="78"/>
      <c r="J41" s="78"/>
      <c r="K41" s="2"/>
      <c r="L41" s="2"/>
      <c r="M41" s="2"/>
      <c r="N41" s="2"/>
    </row>
    <row r="42" spans="1:14" ht="22.5" customHeight="1" x14ac:dyDescent="0.25">
      <c r="A42" s="1"/>
      <c r="B42" s="79" t="s">
        <v>70</v>
      </c>
      <c r="C42" s="79"/>
      <c r="D42" s="79"/>
      <c r="E42" s="79"/>
      <c r="F42" s="79"/>
      <c r="G42" s="79"/>
      <c r="H42" s="79"/>
      <c r="I42" s="45">
        <v>0.05</v>
      </c>
      <c r="J42" s="46">
        <f>(D49+F49)*I42/H49</f>
        <v>0.05</v>
      </c>
      <c r="K42" s="2"/>
      <c r="L42" s="2"/>
      <c r="M42" s="2"/>
      <c r="N42" s="2"/>
    </row>
    <row r="43" spans="1:14" ht="22.5" customHeight="1" x14ac:dyDescent="0.25">
      <c r="A43" s="1"/>
      <c r="B43" s="80"/>
      <c r="C43" s="27"/>
      <c r="D43" s="28" t="s">
        <v>23</v>
      </c>
      <c r="E43" s="28" t="s">
        <v>24</v>
      </c>
      <c r="F43" s="28" t="s">
        <v>25</v>
      </c>
      <c r="G43" s="28" t="s">
        <v>26</v>
      </c>
      <c r="H43" s="29" t="s">
        <v>27</v>
      </c>
      <c r="I43" s="29"/>
      <c r="J43" s="29"/>
      <c r="K43" s="5"/>
      <c r="L43" s="5"/>
      <c r="M43" s="5"/>
      <c r="N43" s="5"/>
    </row>
    <row r="44" spans="1:14" ht="64.900000000000006" customHeight="1" x14ac:dyDescent="0.25">
      <c r="A44" s="1">
        <v>1</v>
      </c>
      <c r="B44" s="80"/>
      <c r="C44" s="50" t="s">
        <v>71</v>
      </c>
      <c r="D44" s="32">
        <v>1</v>
      </c>
      <c r="E44" s="32"/>
      <c r="F44" s="32"/>
      <c r="G44" s="32"/>
      <c r="H44" s="81" t="s">
        <v>72</v>
      </c>
      <c r="I44" s="81"/>
      <c r="J44" s="81"/>
      <c r="K44" s="2"/>
      <c r="L44" s="2"/>
      <c r="M44" s="2"/>
      <c r="N44" s="2"/>
    </row>
    <row r="45" spans="1:14" ht="56.65" customHeight="1" x14ac:dyDescent="0.25">
      <c r="A45" s="1">
        <v>2</v>
      </c>
      <c r="B45" s="82"/>
      <c r="C45" s="50" t="s">
        <v>73</v>
      </c>
      <c r="D45" s="32">
        <v>1</v>
      </c>
      <c r="E45" s="32"/>
      <c r="F45" s="32"/>
      <c r="G45" s="32"/>
      <c r="H45" s="81" t="s">
        <v>74</v>
      </c>
      <c r="I45" s="81"/>
      <c r="J45" s="81"/>
      <c r="K45" s="83"/>
      <c r="L45" s="5"/>
      <c r="M45" s="5"/>
      <c r="N45" s="5"/>
    </row>
    <row r="46" spans="1:14" ht="73.900000000000006" customHeight="1" x14ac:dyDescent="0.25">
      <c r="A46" s="1">
        <v>3</v>
      </c>
      <c r="B46" s="84"/>
      <c r="C46" s="85" t="s">
        <v>75</v>
      </c>
      <c r="D46" s="32">
        <v>1</v>
      </c>
      <c r="E46" s="32"/>
      <c r="F46" s="32"/>
      <c r="G46" s="32"/>
      <c r="H46" s="81" t="s">
        <v>76</v>
      </c>
      <c r="I46" s="81"/>
      <c r="J46" s="81"/>
      <c r="K46" s="83"/>
      <c r="L46" s="5"/>
      <c r="M46" s="5"/>
      <c r="N46" s="5"/>
    </row>
    <row r="47" spans="1:14" ht="96.95" customHeight="1" x14ac:dyDescent="0.25">
      <c r="A47" s="1">
        <v>4</v>
      </c>
      <c r="B47" s="84"/>
      <c r="C47" s="50" t="s">
        <v>77</v>
      </c>
      <c r="D47" s="32">
        <v>1</v>
      </c>
      <c r="E47" s="32"/>
      <c r="F47" s="32"/>
      <c r="G47" s="32"/>
      <c r="H47" s="81" t="s">
        <v>78</v>
      </c>
      <c r="I47" s="81"/>
      <c r="J47" s="81"/>
      <c r="K47" s="83"/>
      <c r="L47" s="5"/>
      <c r="M47" s="5"/>
      <c r="N47" s="5"/>
    </row>
    <row r="48" spans="1:14" ht="100.7" customHeight="1" x14ac:dyDescent="0.25">
      <c r="A48" s="1">
        <v>5</v>
      </c>
      <c r="B48" s="84"/>
      <c r="C48" s="50" t="s">
        <v>79</v>
      </c>
      <c r="D48" s="32">
        <v>1</v>
      </c>
      <c r="E48" s="32"/>
      <c r="F48" s="32"/>
      <c r="G48" s="32"/>
      <c r="H48" s="81" t="s">
        <v>80</v>
      </c>
      <c r="I48" s="81"/>
      <c r="J48" s="81"/>
      <c r="K48" s="83"/>
      <c r="L48" s="5"/>
      <c r="M48" s="5"/>
      <c r="N48" s="5"/>
    </row>
    <row r="49" spans="1:14" ht="22.5" customHeight="1" x14ac:dyDescent="0.25">
      <c r="A49" s="36"/>
      <c r="B49" s="86" t="s">
        <v>81</v>
      </c>
      <c r="C49" s="86"/>
      <c r="D49" s="87">
        <f>SUM(D44:D48)</f>
        <v>5</v>
      </c>
      <c r="E49" s="87">
        <f>SUM(E44:E48)</f>
        <v>0</v>
      </c>
      <c r="F49" s="87">
        <f>SUM(F44:F48)</f>
        <v>0</v>
      </c>
      <c r="G49" s="87">
        <f>SUM(G44:G48)</f>
        <v>0</v>
      </c>
      <c r="H49" s="88">
        <f>SUM(D49:G49)</f>
        <v>5</v>
      </c>
      <c r="I49" s="88"/>
      <c r="J49" s="88"/>
      <c r="K49" s="2"/>
      <c r="L49" s="2"/>
      <c r="M49" s="2"/>
      <c r="N49" s="2"/>
    </row>
    <row r="50" spans="1:14" ht="48" customHeight="1" x14ac:dyDescent="0.25">
      <c r="A50" s="1"/>
      <c r="B50" s="89" t="s">
        <v>82</v>
      </c>
      <c r="C50" s="89"/>
      <c r="D50" s="89"/>
      <c r="E50" s="89"/>
      <c r="F50" s="89"/>
      <c r="G50" s="89"/>
      <c r="H50" s="89"/>
      <c r="I50" s="89"/>
      <c r="J50" s="89"/>
      <c r="K50" s="2"/>
      <c r="L50" s="2"/>
      <c r="M50" s="2"/>
      <c r="N50" s="5"/>
    </row>
    <row r="51" spans="1:14" ht="22.5" customHeight="1" x14ac:dyDescent="0.25">
      <c r="A51" s="1"/>
      <c r="B51" s="27" t="s">
        <v>83</v>
      </c>
      <c r="C51" s="90"/>
      <c r="D51" s="91"/>
      <c r="E51" s="91"/>
      <c r="F51" s="91"/>
      <c r="G51" s="91"/>
      <c r="H51" s="92">
        <v>0.05</v>
      </c>
      <c r="I51" s="92"/>
      <c r="J51" s="93">
        <f>+(D56+F56)*H51/H56</f>
        <v>0.05</v>
      </c>
      <c r="K51" s="94"/>
      <c r="L51" s="95"/>
      <c r="M51" s="95"/>
      <c r="N51" s="5"/>
    </row>
    <row r="52" spans="1:14" ht="22.5" customHeight="1" x14ac:dyDescent="0.25">
      <c r="A52" s="1"/>
      <c r="D52" s="96" t="s">
        <v>23</v>
      </c>
      <c r="E52" s="96" t="s">
        <v>24</v>
      </c>
      <c r="F52" s="96" t="s">
        <v>25</v>
      </c>
      <c r="G52" s="96" t="s">
        <v>26</v>
      </c>
      <c r="H52" s="29" t="s">
        <v>27</v>
      </c>
      <c r="I52" s="29"/>
      <c r="J52" s="29"/>
      <c r="K52" s="83"/>
      <c r="L52" s="5"/>
      <c r="M52" s="5"/>
      <c r="N52" s="5"/>
    </row>
    <row r="53" spans="1:14" s="6" customFormat="1" ht="107.45" customHeight="1" x14ac:dyDescent="0.25">
      <c r="A53" s="1">
        <v>1</v>
      </c>
      <c r="B53" s="97" t="s">
        <v>84</v>
      </c>
      <c r="C53" s="97"/>
      <c r="D53" s="98">
        <v>1</v>
      </c>
      <c r="E53" s="99"/>
      <c r="F53" s="99"/>
      <c r="G53" s="99"/>
      <c r="H53" s="100" t="s">
        <v>85</v>
      </c>
      <c r="I53" s="100"/>
      <c r="J53" s="100"/>
      <c r="K53" s="83"/>
      <c r="L53" s="5"/>
      <c r="M53" s="5"/>
      <c r="N53" s="5"/>
    </row>
    <row r="54" spans="1:14" s="6" customFormat="1" ht="46.9" customHeight="1" x14ac:dyDescent="0.25">
      <c r="A54" s="1">
        <v>2</v>
      </c>
      <c r="B54" s="101" t="s">
        <v>86</v>
      </c>
      <c r="C54" s="101"/>
      <c r="D54" s="98">
        <v>1</v>
      </c>
      <c r="E54" s="99"/>
      <c r="F54" s="99"/>
      <c r="G54" s="99"/>
      <c r="H54" s="102" t="s">
        <v>87</v>
      </c>
      <c r="I54" s="102"/>
      <c r="J54" s="102"/>
      <c r="K54" s="83"/>
      <c r="L54" s="5"/>
      <c r="M54" s="5"/>
      <c r="N54" s="5"/>
    </row>
    <row r="55" spans="1:14" ht="22.5" customHeight="1" x14ac:dyDescent="0.25">
      <c r="A55" s="1"/>
      <c r="B55" s="103" t="s">
        <v>88</v>
      </c>
      <c r="C55" s="103"/>
      <c r="D55" s="96" t="s">
        <v>23</v>
      </c>
      <c r="E55" s="96" t="s">
        <v>24</v>
      </c>
      <c r="F55" s="96" t="s">
        <v>25</v>
      </c>
      <c r="G55" s="96" t="s">
        <v>26</v>
      </c>
      <c r="H55" s="104"/>
      <c r="I55" s="105"/>
      <c r="J55" s="106"/>
      <c r="K55" s="5"/>
      <c r="L55" s="5"/>
      <c r="M55" s="5"/>
      <c r="N55" s="5"/>
    </row>
    <row r="56" spans="1:14" ht="22.5" customHeight="1" x14ac:dyDescent="0.25">
      <c r="A56" s="107"/>
      <c r="B56" s="103"/>
      <c r="C56" s="103"/>
      <c r="D56" s="108">
        <f>+D54+D53</f>
        <v>2</v>
      </c>
      <c r="E56" s="108">
        <f>+E54+E53</f>
        <v>0</v>
      </c>
      <c r="F56" s="108">
        <f>+F54+F53</f>
        <v>0</v>
      </c>
      <c r="G56" s="108">
        <f>+G54+G53</f>
        <v>0</v>
      </c>
      <c r="H56" s="109">
        <f>+D56+E56+F56+G56</f>
        <v>2</v>
      </c>
      <c r="I56" s="109"/>
      <c r="J56" s="109"/>
      <c r="K56" s="110"/>
      <c r="L56" s="110"/>
      <c r="M56" s="110"/>
      <c r="N56" s="110"/>
    </row>
    <row r="57" spans="1:14" ht="44.25" customHeight="1" x14ac:dyDescent="0.25">
      <c r="A57" s="1"/>
      <c r="B57" s="89" t="s">
        <v>89</v>
      </c>
      <c r="C57" s="89"/>
      <c r="D57" s="89"/>
      <c r="E57" s="89"/>
      <c r="F57" s="89"/>
      <c r="G57" s="89"/>
      <c r="H57" s="89"/>
      <c r="I57" s="89"/>
      <c r="J57" s="89"/>
      <c r="K57" s="5"/>
      <c r="L57" s="5"/>
      <c r="M57" s="5"/>
      <c r="N57" s="5"/>
    </row>
    <row r="58" spans="1:14" ht="22.5" customHeight="1" x14ac:dyDescent="0.25">
      <c r="A58" s="1"/>
      <c r="B58" s="79" t="s">
        <v>90</v>
      </c>
      <c r="C58" s="79"/>
      <c r="D58" s="79"/>
      <c r="E58" s="79"/>
      <c r="F58" s="79"/>
      <c r="G58" s="79"/>
      <c r="H58" s="79"/>
      <c r="I58" s="45">
        <v>0.05</v>
      </c>
      <c r="J58" s="46">
        <f>(D61+F61)*I58/H61</f>
        <v>0.05</v>
      </c>
      <c r="K58" s="5"/>
      <c r="L58" s="5"/>
      <c r="M58" s="5"/>
      <c r="N58" s="5"/>
    </row>
    <row r="59" spans="1:14" ht="22.5" customHeight="1" x14ac:dyDescent="0.25">
      <c r="A59" s="1"/>
      <c r="B59" s="96"/>
      <c r="C59" s="111" t="s">
        <v>39</v>
      </c>
      <c r="D59" s="111" t="s">
        <v>23</v>
      </c>
      <c r="E59" s="111" t="s">
        <v>24</v>
      </c>
      <c r="F59" s="111" t="s">
        <v>25</v>
      </c>
      <c r="G59" s="111" t="s">
        <v>26</v>
      </c>
      <c r="H59" s="29" t="s">
        <v>27</v>
      </c>
      <c r="I59" s="29"/>
      <c r="J59" s="29"/>
      <c r="K59" s="5"/>
      <c r="L59" s="5"/>
      <c r="M59" s="5"/>
      <c r="N59" s="5"/>
    </row>
    <row r="60" spans="1:14" ht="79.5" customHeight="1" x14ac:dyDescent="0.25">
      <c r="A60" s="1">
        <v>1</v>
      </c>
      <c r="B60" s="80"/>
      <c r="C60" s="112" t="s">
        <v>91</v>
      </c>
      <c r="D60" s="32">
        <v>1</v>
      </c>
      <c r="E60" s="32"/>
      <c r="F60" s="32"/>
      <c r="G60" s="32"/>
      <c r="H60" s="113" t="s">
        <v>92</v>
      </c>
      <c r="I60" s="113"/>
      <c r="J60" s="113"/>
      <c r="K60" s="5"/>
      <c r="L60" s="5"/>
      <c r="M60" s="5"/>
      <c r="N60" s="5"/>
    </row>
    <row r="61" spans="1:14" ht="22.5" customHeight="1" x14ac:dyDescent="0.25">
      <c r="A61" s="36"/>
      <c r="B61" s="86" t="s">
        <v>93</v>
      </c>
      <c r="C61" s="86"/>
      <c r="D61" s="75">
        <f>SUM(D60:D60)</f>
        <v>1</v>
      </c>
      <c r="E61" s="75">
        <f>SUM(E60:E60)</f>
        <v>0</v>
      </c>
      <c r="F61" s="75">
        <f>SUM(F60:F60)</f>
        <v>0</v>
      </c>
      <c r="G61" s="75">
        <f>SUM(G60:G60)</f>
        <v>0</v>
      </c>
      <c r="H61" s="39">
        <f>+D61+E61+F61+G61</f>
        <v>1</v>
      </c>
      <c r="I61" s="39"/>
      <c r="J61" s="39"/>
      <c r="K61" s="40"/>
      <c r="L61" s="40"/>
      <c r="M61" s="40"/>
      <c r="N61" s="40"/>
    </row>
    <row r="62" spans="1:14" ht="22.5" customHeight="1" x14ac:dyDescent="0.25">
      <c r="A62" s="1"/>
      <c r="B62" s="41" t="s">
        <v>94</v>
      </c>
      <c r="C62" s="42"/>
      <c r="D62" s="42"/>
      <c r="E62" s="42"/>
      <c r="F62" s="42"/>
      <c r="G62" s="42"/>
      <c r="H62" s="42"/>
      <c r="I62" s="42"/>
      <c r="J62" s="43"/>
      <c r="K62" s="5"/>
      <c r="L62" s="5"/>
      <c r="M62" s="5"/>
      <c r="N62" s="5"/>
    </row>
    <row r="63" spans="1:14" ht="22.5" customHeight="1" x14ac:dyDescent="0.25">
      <c r="A63" s="1"/>
      <c r="B63" s="114" t="s">
        <v>95</v>
      </c>
      <c r="C63" s="114"/>
      <c r="D63" s="114"/>
      <c r="E63" s="114"/>
      <c r="F63" s="114"/>
      <c r="G63" s="114"/>
      <c r="H63" s="114"/>
      <c r="I63" s="115">
        <v>0.05</v>
      </c>
      <c r="J63" s="115">
        <f>(D66+F66)*I63/H66</f>
        <v>0.05</v>
      </c>
      <c r="K63" s="5"/>
      <c r="L63" s="5"/>
      <c r="M63" s="5"/>
      <c r="N63" s="5"/>
    </row>
    <row r="64" spans="1:14" ht="22.5" customHeight="1" x14ac:dyDescent="0.25">
      <c r="A64" s="1"/>
      <c r="B64" s="116"/>
      <c r="C64" s="19"/>
      <c r="D64" s="47" t="s">
        <v>23</v>
      </c>
      <c r="E64" s="47" t="s">
        <v>24</v>
      </c>
      <c r="F64" s="47" t="s">
        <v>25</v>
      </c>
      <c r="G64" s="47" t="s">
        <v>26</v>
      </c>
      <c r="H64" s="29" t="s">
        <v>27</v>
      </c>
      <c r="I64" s="29"/>
      <c r="J64" s="29"/>
      <c r="K64" s="5"/>
      <c r="L64" s="5"/>
      <c r="M64" s="5"/>
      <c r="N64" s="5"/>
    </row>
    <row r="65" spans="1:14" ht="69.400000000000006" customHeight="1" x14ac:dyDescent="0.25">
      <c r="A65" s="1">
        <v>1</v>
      </c>
      <c r="B65" s="116"/>
      <c r="C65" s="31" t="s">
        <v>96</v>
      </c>
      <c r="D65" s="117">
        <v>1</v>
      </c>
      <c r="E65" s="117"/>
      <c r="F65" s="117"/>
      <c r="G65" s="117"/>
      <c r="H65" s="118" t="s">
        <v>97</v>
      </c>
      <c r="I65" s="118"/>
      <c r="J65" s="118"/>
      <c r="K65" s="5"/>
      <c r="L65" s="5"/>
      <c r="M65" s="5"/>
      <c r="N65" s="5"/>
    </row>
    <row r="66" spans="1:14" ht="22.5" customHeight="1" x14ac:dyDescent="0.25">
      <c r="A66" s="36"/>
      <c r="B66" s="37" t="s">
        <v>98</v>
      </c>
      <c r="C66" s="37"/>
      <c r="D66" s="119">
        <f>SUM(D65:D65)</f>
        <v>1</v>
      </c>
      <c r="E66" s="119">
        <f>SUM(E65:E65)</f>
        <v>0</v>
      </c>
      <c r="F66" s="119">
        <f>SUM(F65:F65)</f>
        <v>0</v>
      </c>
      <c r="G66" s="119">
        <f>SUM(G65:G65)</f>
        <v>0</v>
      </c>
      <c r="H66" s="120">
        <f>+D66+E66+F66+G66</f>
        <v>1</v>
      </c>
      <c r="I66" s="120"/>
      <c r="J66" s="120"/>
      <c r="K66" s="40"/>
      <c r="L66" s="40"/>
      <c r="M66" s="40"/>
      <c r="N66" s="40"/>
    </row>
    <row r="67" spans="1:14" ht="40.5" customHeight="1" x14ac:dyDescent="0.25">
      <c r="A67" s="1"/>
      <c r="B67" s="89" t="s">
        <v>99</v>
      </c>
      <c r="C67" s="121"/>
      <c r="D67" s="121"/>
      <c r="E67" s="121"/>
      <c r="F67" s="121"/>
      <c r="G67" s="121"/>
      <c r="H67" s="121"/>
      <c r="I67" s="121"/>
      <c r="J67" s="121"/>
      <c r="K67" s="5"/>
      <c r="L67" s="5"/>
      <c r="M67" s="5"/>
      <c r="N67" s="5"/>
    </row>
    <row r="68" spans="1:14" ht="22.5" customHeight="1" x14ac:dyDescent="0.25">
      <c r="A68" s="1"/>
      <c r="B68" s="44" t="s">
        <v>100</v>
      </c>
      <c r="C68" s="44"/>
      <c r="D68" s="44"/>
      <c r="E68" s="44"/>
      <c r="F68" s="44"/>
      <c r="G68" s="44"/>
      <c r="H68" s="44"/>
      <c r="I68" s="115">
        <v>0.1</v>
      </c>
      <c r="J68" s="115">
        <f>(D73+F73)*I68/H73</f>
        <v>0.10000000000000002</v>
      </c>
      <c r="K68" s="5"/>
      <c r="L68" s="5"/>
      <c r="M68" s="5"/>
      <c r="N68" s="5"/>
    </row>
    <row r="69" spans="1:14" ht="22.5" customHeight="1" x14ac:dyDescent="0.25">
      <c r="A69" s="1"/>
      <c r="B69" s="122"/>
      <c r="C69" s="19"/>
      <c r="D69" s="47" t="s">
        <v>23</v>
      </c>
      <c r="E69" s="47" t="s">
        <v>24</v>
      </c>
      <c r="F69" s="47" t="s">
        <v>25</v>
      </c>
      <c r="G69" s="47" t="s">
        <v>26</v>
      </c>
      <c r="H69" s="29" t="s">
        <v>27</v>
      </c>
      <c r="I69" s="29"/>
      <c r="J69" s="29"/>
      <c r="K69" s="5"/>
      <c r="L69" s="5"/>
      <c r="M69" s="5"/>
      <c r="N69" s="5"/>
    </row>
    <row r="70" spans="1:14" ht="32.1" customHeight="1" x14ac:dyDescent="0.25">
      <c r="A70" s="1">
        <v>1</v>
      </c>
      <c r="B70" s="122"/>
      <c r="C70" s="31" t="s">
        <v>101</v>
      </c>
      <c r="D70" s="32">
        <v>1</v>
      </c>
      <c r="E70" s="32"/>
      <c r="F70" s="32"/>
      <c r="G70" s="32"/>
      <c r="H70" s="113" t="s">
        <v>102</v>
      </c>
      <c r="I70" s="113"/>
      <c r="J70" s="113"/>
      <c r="K70" s="5"/>
      <c r="L70" s="5"/>
      <c r="M70" s="5"/>
      <c r="N70" s="5"/>
    </row>
    <row r="71" spans="1:14" ht="65.650000000000006" customHeight="1" x14ac:dyDescent="0.25">
      <c r="A71" s="1">
        <v>2</v>
      </c>
      <c r="B71" s="122"/>
      <c r="C71" s="31" t="s">
        <v>103</v>
      </c>
      <c r="D71" s="32"/>
      <c r="E71" s="32"/>
      <c r="F71" s="32">
        <v>1</v>
      </c>
      <c r="G71" s="32"/>
      <c r="H71" s="113" t="s">
        <v>104</v>
      </c>
      <c r="I71" s="113"/>
      <c r="J71" s="113"/>
      <c r="K71" s="5"/>
      <c r="L71" s="5"/>
      <c r="M71" s="5"/>
      <c r="N71" s="5"/>
    </row>
    <row r="72" spans="1:14" ht="52.9" customHeight="1" x14ac:dyDescent="0.25">
      <c r="A72" s="1">
        <v>3</v>
      </c>
      <c r="B72" s="122"/>
      <c r="C72" s="31" t="s">
        <v>105</v>
      </c>
      <c r="D72" s="32">
        <v>1</v>
      </c>
      <c r="E72" s="32"/>
      <c r="F72" s="32"/>
      <c r="G72" s="32"/>
      <c r="H72" s="113" t="s">
        <v>106</v>
      </c>
      <c r="I72" s="113"/>
      <c r="J72" s="113"/>
      <c r="K72" s="5"/>
      <c r="L72" s="5"/>
      <c r="M72" s="5"/>
      <c r="N72" s="5"/>
    </row>
    <row r="73" spans="1:14" ht="22.5" customHeight="1" x14ac:dyDescent="0.25">
      <c r="A73" s="36"/>
      <c r="B73" s="37" t="s">
        <v>107</v>
      </c>
      <c r="C73" s="37"/>
      <c r="D73" s="75">
        <f>SUM(D70:D72)</f>
        <v>2</v>
      </c>
      <c r="E73" s="75">
        <f>SUM(E70:E72)</f>
        <v>0</v>
      </c>
      <c r="F73" s="75">
        <f>SUM(F70:F72)</f>
        <v>1</v>
      </c>
      <c r="G73" s="75">
        <f>SUM(G70:G72)</f>
        <v>0</v>
      </c>
      <c r="H73" s="39">
        <f>+D73+E73+F73+G73</f>
        <v>3</v>
      </c>
      <c r="I73" s="39"/>
      <c r="J73" s="39"/>
      <c r="K73" s="40"/>
      <c r="L73" s="40"/>
      <c r="M73" s="40"/>
      <c r="N73" s="40"/>
    </row>
    <row r="74" spans="1:14" ht="30" customHeight="1" x14ac:dyDescent="0.25">
      <c r="A74" s="1"/>
      <c r="B74" s="89" t="s">
        <v>108</v>
      </c>
      <c r="C74" s="89"/>
      <c r="D74" s="89"/>
      <c r="E74" s="89"/>
      <c r="F74" s="89"/>
      <c r="G74" s="89"/>
      <c r="H74" s="89"/>
      <c r="I74" s="89"/>
      <c r="J74" s="89"/>
      <c r="K74" s="5"/>
      <c r="L74" s="5"/>
      <c r="M74" s="5"/>
      <c r="N74" s="5"/>
    </row>
    <row r="75" spans="1:14" ht="22.5" customHeight="1" x14ac:dyDescent="0.25">
      <c r="A75" s="1"/>
      <c r="B75" s="79" t="s">
        <v>109</v>
      </c>
      <c r="C75" s="79"/>
      <c r="D75" s="79"/>
      <c r="E75" s="79"/>
      <c r="F75" s="79"/>
      <c r="G75" s="79"/>
      <c r="H75" s="79"/>
      <c r="I75" s="45">
        <v>0.1</v>
      </c>
      <c r="J75" s="46">
        <f>(D81+F81)*I75/H81</f>
        <v>0.1</v>
      </c>
      <c r="K75" s="5"/>
      <c r="L75" s="5"/>
      <c r="M75" s="5"/>
      <c r="N75" s="5"/>
    </row>
    <row r="76" spans="1:14" ht="22.5" customHeight="1" x14ac:dyDescent="0.25">
      <c r="A76" s="1"/>
      <c r="B76" s="80"/>
      <c r="C76" s="27"/>
      <c r="D76" s="28" t="s">
        <v>23</v>
      </c>
      <c r="E76" s="28" t="s">
        <v>24</v>
      </c>
      <c r="F76" s="28" t="s">
        <v>25</v>
      </c>
      <c r="G76" s="28" t="s">
        <v>26</v>
      </c>
      <c r="H76" s="29" t="s">
        <v>27</v>
      </c>
      <c r="I76" s="29"/>
      <c r="J76" s="29"/>
      <c r="K76" s="5"/>
      <c r="L76" s="5"/>
      <c r="M76" s="5"/>
      <c r="N76" s="5"/>
    </row>
    <row r="77" spans="1:14" ht="69.400000000000006" customHeight="1" x14ac:dyDescent="0.25">
      <c r="A77" s="1">
        <v>1</v>
      </c>
      <c r="B77" s="80"/>
      <c r="C77" s="50" t="s">
        <v>110</v>
      </c>
      <c r="D77" s="32">
        <v>1</v>
      </c>
      <c r="E77" s="32"/>
      <c r="F77" s="32"/>
      <c r="G77" s="32"/>
      <c r="H77" s="81" t="s">
        <v>111</v>
      </c>
      <c r="I77" s="81"/>
      <c r="J77" s="81"/>
      <c r="K77" s="5"/>
      <c r="L77" s="5"/>
      <c r="M77" s="5"/>
      <c r="N77" s="5"/>
    </row>
    <row r="78" spans="1:14" ht="53.65" customHeight="1" x14ac:dyDescent="0.25">
      <c r="A78" s="1">
        <v>2</v>
      </c>
      <c r="B78" s="80"/>
      <c r="C78" s="50" t="s">
        <v>112</v>
      </c>
      <c r="D78" s="32">
        <v>1</v>
      </c>
      <c r="E78" s="32"/>
      <c r="F78" s="32"/>
      <c r="G78" s="32"/>
      <c r="H78" s="81" t="s">
        <v>113</v>
      </c>
      <c r="I78" s="81"/>
      <c r="J78" s="81"/>
      <c r="K78" s="5"/>
      <c r="L78" s="5"/>
      <c r="M78" s="5"/>
      <c r="N78" s="5"/>
    </row>
    <row r="79" spans="1:14" ht="59.65" customHeight="1" x14ac:dyDescent="0.25">
      <c r="A79" s="1">
        <v>3</v>
      </c>
      <c r="B79" s="80"/>
      <c r="C79" s="50" t="s">
        <v>114</v>
      </c>
      <c r="D79" s="32">
        <v>1</v>
      </c>
      <c r="E79" s="32"/>
      <c r="F79" s="32"/>
      <c r="G79" s="32"/>
      <c r="H79" s="81" t="s">
        <v>115</v>
      </c>
      <c r="I79" s="81"/>
      <c r="J79" s="81"/>
      <c r="K79" s="5"/>
      <c r="L79" s="5"/>
      <c r="M79" s="5"/>
      <c r="N79" s="5"/>
    </row>
    <row r="80" spans="1:14" ht="48.6" customHeight="1" x14ac:dyDescent="0.25">
      <c r="A80" s="1">
        <v>4</v>
      </c>
      <c r="B80" s="80"/>
      <c r="C80" s="50" t="s">
        <v>116</v>
      </c>
      <c r="D80" s="32">
        <v>1</v>
      </c>
      <c r="E80" s="32"/>
      <c r="F80" s="32"/>
      <c r="G80" s="32"/>
      <c r="H80" s="81" t="s">
        <v>117</v>
      </c>
      <c r="I80" s="81"/>
      <c r="J80" s="81"/>
      <c r="K80" s="123"/>
      <c r="L80" s="5"/>
      <c r="M80" s="5"/>
      <c r="N80" s="5"/>
    </row>
    <row r="81" spans="1:14" ht="22.5" customHeight="1" x14ac:dyDescent="0.25">
      <c r="A81" s="36"/>
      <c r="B81" s="37" t="s">
        <v>118</v>
      </c>
      <c r="C81" s="37"/>
      <c r="D81" s="75">
        <f>SUM(D77:D80)</f>
        <v>4</v>
      </c>
      <c r="E81" s="75">
        <f>SUM(E77:E80)</f>
        <v>0</v>
      </c>
      <c r="F81" s="75">
        <f>SUM(F77:F80)</f>
        <v>0</v>
      </c>
      <c r="G81" s="75">
        <f>SUM(G77:G80)</f>
        <v>0</v>
      </c>
      <c r="H81" s="39">
        <f>+D81+E81+F81+G81</f>
        <v>4</v>
      </c>
      <c r="I81" s="39"/>
      <c r="J81" s="39"/>
      <c r="K81" s="40"/>
      <c r="L81" s="40"/>
      <c r="M81" s="40"/>
      <c r="N81" s="40"/>
    </row>
    <row r="82" spans="1:14" ht="33" customHeight="1" x14ac:dyDescent="0.25">
      <c r="A82" s="1"/>
      <c r="B82" s="89" t="s">
        <v>119</v>
      </c>
      <c r="C82" s="89"/>
      <c r="D82" s="89"/>
      <c r="E82" s="89"/>
      <c r="F82" s="89"/>
      <c r="G82" s="89"/>
      <c r="H82" s="89"/>
      <c r="I82" s="89"/>
      <c r="J82" s="89"/>
      <c r="K82" s="5"/>
      <c r="L82" s="5"/>
      <c r="M82" s="5"/>
      <c r="N82" s="5"/>
    </row>
    <row r="83" spans="1:14" ht="22.5" customHeight="1" x14ac:dyDescent="0.25">
      <c r="A83" s="1"/>
      <c r="B83" s="79" t="s">
        <v>120</v>
      </c>
      <c r="C83" s="79"/>
      <c r="D83" s="79"/>
      <c r="E83" s="79"/>
      <c r="F83" s="79"/>
      <c r="G83" s="79"/>
      <c r="H83" s="79"/>
      <c r="I83" s="45">
        <v>0.2</v>
      </c>
      <c r="J83" s="46">
        <f>(D92+F92)*I83/H92</f>
        <v>0.14285714285714285</v>
      </c>
      <c r="K83" s="5"/>
      <c r="L83" s="5"/>
      <c r="M83" s="5"/>
      <c r="N83" s="5"/>
    </row>
    <row r="84" spans="1:14" ht="22.5" customHeight="1" x14ac:dyDescent="0.25">
      <c r="A84" s="1"/>
      <c r="B84" s="80"/>
      <c r="C84" s="27"/>
      <c r="D84" s="28" t="s">
        <v>23</v>
      </c>
      <c r="E84" s="28" t="s">
        <v>24</v>
      </c>
      <c r="F84" s="28" t="s">
        <v>25</v>
      </c>
      <c r="G84" s="28" t="s">
        <v>26</v>
      </c>
      <c r="H84" s="29" t="s">
        <v>121</v>
      </c>
      <c r="I84" s="29"/>
      <c r="J84" s="29"/>
      <c r="K84" s="5"/>
      <c r="L84" s="5"/>
      <c r="M84" s="5"/>
      <c r="N84" s="5"/>
    </row>
    <row r="85" spans="1:14" ht="90.95" customHeight="1" x14ac:dyDescent="0.25">
      <c r="A85" s="1">
        <v>1</v>
      </c>
      <c r="B85" s="80"/>
      <c r="C85" s="50" t="s">
        <v>122</v>
      </c>
      <c r="D85" s="124"/>
      <c r="E85" s="124">
        <v>1</v>
      </c>
      <c r="F85" s="124"/>
      <c r="G85" s="124"/>
      <c r="H85" s="81" t="s">
        <v>123</v>
      </c>
      <c r="I85" s="81"/>
      <c r="J85" s="81"/>
      <c r="K85" s="5"/>
      <c r="L85" s="5"/>
      <c r="M85" s="5"/>
      <c r="N85" s="5"/>
    </row>
    <row r="86" spans="1:14" ht="143.25" customHeight="1" x14ac:dyDescent="0.25">
      <c r="A86" s="1">
        <v>2</v>
      </c>
      <c r="B86" s="80"/>
      <c r="C86" s="50" t="s">
        <v>124</v>
      </c>
      <c r="D86" s="124"/>
      <c r="E86" s="124">
        <v>1</v>
      </c>
      <c r="F86" s="124"/>
      <c r="G86" s="124"/>
      <c r="H86" s="81" t="s">
        <v>123</v>
      </c>
      <c r="I86" s="81"/>
      <c r="J86" s="81"/>
      <c r="K86" s="5"/>
      <c r="L86" s="5"/>
      <c r="M86" s="5"/>
      <c r="N86" s="5"/>
    </row>
    <row r="87" spans="1:14" ht="104.45" customHeight="1" x14ac:dyDescent="0.25">
      <c r="A87" s="1">
        <v>3</v>
      </c>
      <c r="B87" s="80"/>
      <c r="C87" s="50" t="s">
        <v>125</v>
      </c>
      <c r="D87" s="124">
        <v>1</v>
      </c>
      <c r="E87" s="124"/>
      <c r="F87" s="124"/>
      <c r="G87" s="124"/>
      <c r="H87" s="81" t="s">
        <v>126</v>
      </c>
      <c r="I87" s="81"/>
      <c r="J87" s="81"/>
      <c r="K87" s="5"/>
      <c r="L87" s="5"/>
      <c r="M87" s="5"/>
      <c r="N87" s="5"/>
    </row>
    <row r="88" spans="1:14" ht="84.4" customHeight="1" x14ac:dyDescent="0.25">
      <c r="A88" s="1">
        <v>4</v>
      </c>
      <c r="B88" s="80"/>
      <c r="C88" s="50" t="s">
        <v>127</v>
      </c>
      <c r="D88" s="124">
        <v>1</v>
      </c>
      <c r="E88" s="124"/>
      <c r="F88" s="124"/>
      <c r="G88" s="124"/>
      <c r="H88" s="81" t="s">
        <v>128</v>
      </c>
      <c r="I88" s="81"/>
      <c r="J88" s="81"/>
      <c r="K88" s="5"/>
      <c r="L88" s="5"/>
      <c r="M88" s="5"/>
      <c r="N88" s="5"/>
    </row>
    <row r="89" spans="1:14" ht="78.400000000000006" customHeight="1" x14ac:dyDescent="0.25">
      <c r="A89" s="1">
        <v>5</v>
      </c>
      <c r="B89" s="80"/>
      <c r="C89" s="50" t="s">
        <v>129</v>
      </c>
      <c r="D89" s="124">
        <v>1</v>
      </c>
      <c r="E89" s="124"/>
      <c r="F89" s="124"/>
      <c r="G89" s="124"/>
      <c r="H89" s="81" t="s">
        <v>130</v>
      </c>
      <c r="I89" s="81"/>
      <c r="J89" s="81"/>
      <c r="K89" s="5"/>
      <c r="L89" s="5"/>
      <c r="M89" s="5"/>
      <c r="N89" s="5"/>
    </row>
    <row r="90" spans="1:14" ht="64.900000000000006" customHeight="1" x14ac:dyDescent="0.25">
      <c r="A90" s="1">
        <v>6</v>
      </c>
      <c r="B90" s="84"/>
      <c r="C90" s="50" t="s">
        <v>131</v>
      </c>
      <c r="D90" s="32">
        <v>1</v>
      </c>
      <c r="E90" s="32"/>
      <c r="F90" s="32"/>
      <c r="G90" s="32"/>
      <c r="H90" s="81" t="s">
        <v>132</v>
      </c>
      <c r="I90" s="81"/>
      <c r="J90" s="81"/>
      <c r="K90" s="5"/>
      <c r="L90" s="5"/>
      <c r="M90" s="5"/>
      <c r="N90" s="5"/>
    </row>
    <row r="91" spans="1:14" ht="72.400000000000006" customHeight="1" x14ac:dyDescent="0.25">
      <c r="A91" s="1">
        <v>7</v>
      </c>
      <c r="B91" s="84"/>
      <c r="C91" s="50" t="s">
        <v>133</v>
      </c>
      <c r="D91" s="32">
        <v>1</v>
      </c>
      <c r="E91" s="32"/>
      <c r="F91" s="32"/>
      <c r="G91" s="32"/>
      <c r="H91" s="81" t="s">
        <v>132</v>
      </c>
      <c r="I91" s="81"/>
      <c r="J91" s="81"/>
      <c r="K91" s="5"/>
      <c r="L91" s="5"/>
      <c r="M91" s="5"/>
      <c r="N91" s="5"/>
    </row>
    <row r="92" spans="1:14" ht="22.5" customHeight="1" x14ac:dyDescent="0.25">
      <c r="A92" s="36"/>
      <c r="B92" s="125" t="s">
        <v>134</v>
      </c>
      <c r="C92" s="125"/>
      <c r="D92" s="75">
        <f>SUM(D85:D91)</f>
        <v>5</v>
      </c>
      <c r="E92" s="75">
        <f>SUM(E85:E91)</f>
        <v>2</v>
      </c>
      <c r="F92" s="75">
        <f>SUM(F85:F90)</f>
        <v>0</v>
      </c>
      <c r="G92" s="75">
        <f>SUM(G85:G90)</f>
        <v>0</v>
      </c>
      <c r="H92" s="39">
        <f>+D92+E92+F92+G92</f>
        <v>7</v>
      </c>
      <c r="I92" s="39"/>
      <c r="J92" s="39"/>
      <c r="K92" s="40"/>
      <c r="L92" s="40"/>
      <c r="M92" s="40"/>
      <c r="N92" s="40"/>
    </row>
    <row r="93" spans="1:14" ht="22.5" customHeight="1" x14ac:dyDescent="0.25">
      <c r="A93" s="1"/>
      <c r="B93" s="41" t="s">
        <v>135</v>
      </c>
      <c r="C93" s="42"/>
      <c r="D93" s="42"/>
      <c r="E93" s="42"/>
      <c r="F93" s="42"/>
      <c r="G93" s="42"/>
      <c r="H93" s="42"/>
      <c r="I93" s="42"/>
      <c r="J93" s="43"/>
      <c r="K93" s="5"/>
      <c r="L93" s="5"/>
      <c r="M93" s="5"/>
      <c r="N93" s="5"/>
    </row>
    <row r="94" spans="1:14" ht="22.5" customHeight="1" x14ac:dyDescent="0.25">
      <c r="A94" s="1"/>
      <c r="B94" s="126" t="s">
        <v>136</v>
      </c>
      <c r="C94" s="126"/>
      <c r="D94" s="126"/>
      <c r="E94" s="126"/>
      <c r="F94" s="126"/>
      <c r="G94" s="126"/>
      <c r="H94" s="126"/>
      <c r="I94" s="126"/>
      <c r="J94" s="126"/>
      <c r="K94" s="5"/>
      <c r="L94" s="5"/>
      <c r="M94" s="5"/>
      <c r="N94" s="5"/>
    </row>
    <row r="95" spans="1:14" ht="22.5" customHeight="1" x14ac:dyDescent="0.25">
      <c r="A95" s="1"/>
      <c r="B95" s="127" t="s">
        <v>137</v>
      </c>
      <c r="C95" s="128"/>
      <c r="D95" s="129" t="s">
        <v>138</v>
      </c>
      <c r="E95" s="129"/>
      <c r="F95" s="129"/>
      <c r="G95" s="129"/>
      <c r="H95" s="129"/>
      <c r="I95" s="129"/>
      <c r="J95" s="129"/>
      <c r="K95" s="5"/>
      <c r="L95" s="5"/>
      <c r="M95" s="5"/>
      <c r="N95" s="5"/>
    </row>
    <row r="96" spans="1:14" ht="22.5" customHeight="1" x14ac:dyDescent="0.25">
      <c r="A96" s="1"/>
      <c r="B96" s="127" t="s">
        <v>139</v>
      </c>
      <c r="C96" s="128"/>
      <c r="D96" s="129" t="s">
        <v>140</v>
      </c>
      <c r="E96" s="129"/>
      <c r="F96" s="129"/>
      <c r="G96" s="129"/>
      <c r="H96" s="129"/>
      <c r="I96" s="129"/>
      <c r="J96" s="129"/>
      <c r="K96" s="5"/>
      <c r="L96" s="5"/>
      <c r="M96" s="5"/>
      <c r="N96" s="5"/>
    </row>
    <row r="97" spans="1:14" ht="22.5" customHeight="1" x14ac:dyDescent="0.25">
      <c r="A97" s="1"/>
      <c r="B97" s="127" t="s">
        <v>141</v>
      </c>
      <c r="C97" s="128"/>
      <c r="D97" s="129" t="s">
        <v>142</v>
      </c>
      <c r="E97" s="129"/>
      <c r="F97" s="129"/>
      <c r="G97" s="129"/>
      <c r="H97" s="129"/>
      <c r="I97" s="129"/>
      <c r="J97" s="129"/>
      <c r="K97" s="5"/>
      <c r="L97" s="5"/>
      <c r="M97" s="5"/>
      <c r="N97" s="5"/>
    </row>
    <row r="98" spans="1:14" ht="22.5" customHeight="1" x14ac:dyDescent="0.25">
      <c r="A98" s="1"/>
      <c r="B98" s="127" t="s">
        <v>143</v>
      </c>
      <c r="C98" s="128"/>
      <c r="D98" s="129" t="s">
        <v>144</v>
      </c>
      <c r="E98" s="129"/>
      <c r="F98" s="129"/>
      <c r="G98" s="129"/>
      <c r="H98" s="129"/>
      <c r="I98" s="129"/>
      <c r="J98" s="129"/>
      <c r="K98" s="5"/>
      <c r="L98" s="5"/>
      <c r="M98" s="5"/>
      <c r="N98" s="5"/>
    </row>
    <row r="99" spans="1:14" ht="22.5" customHeight="1" x14ac:dyDescent="0.25">
      <c r="A99" s="1"/>
      <c r="B99" s="5"/>
      <c r="C99" s="5"/>
      <c r="D99" s="5"/>
      <c r="E99" s="5"/>
      <c r="F99" s="5"/>
      <c r="G99" s="5"/>
      <c r="H99" s="5"/>
      <c r="I99" s="5"/>
      <c r="J99" s="5"/>
      <c r="K99" s="5"/>
      <c r="L99" s="5"/>
      <c r="M99" s="5"/>
      <c r="N99" s="5"/>
    </row>
    <row r="100" spans="1:14" ht="22.5" customHeight="1" x14ac:dyDescent="0.25">
      <c r="A100" s="1"/>
      <c r="B100" s="5"/>
      <c r="C100" s="130" t="str">
        <f>+B6</f>
        <v>LISTA DE CHEQUEO CANCER DE PROSTATA Y COLORRECTAL</v>
      </c>
      <c r="D100" s="130"/>
      <c r="E100" s="130"/>
      <c r="F100" s="130"/>
      <c r="G100" s="130"/>
      <c r="H100" s="130"/>
      <c r="I100" s="130"/>
      <c r="J100" s="130"/>
      <c r="K100" s="130"/>
      <c r="L100" s="130"/>
      <c r="M100" s="5"/>
      <c r="N100" s="5"/>
    </row>
    <row r="101" spans="1:14" ht="22.5" customHeight="1" x14ac:dyDescent="0.25">
      <c r="A101" s="1"/>
      <c r="B101" s="5"/>
      <c r="C101" s="130" t="s">
        <v>145</v>
      </c>
      <c r="D101" s="130" t="s">
        <v>146</v>
      </c>
      <c r="E101" s="130" t="s">
        <v>147</v>
      </c>
      <c r="F101" s="130" t="s">
        <v>148</v>
      </c>
      <c r="G101" s="130" t="s">
        <v>23</v>
      </c>
      <c r="H101" s="130" t="s">
        <v>24</v>
      </c>
      <c r="I101" s="130" t="s">
        <v>25</v>
      </c>
      <c r="J101" s="130" t="s">
        <v>26</v>
      </c>
      <c r="K101" s="130" t="s">
        <v>149</v>
      </c>
      <c r="L101" s="130" t="s">
        <v>150</v>
      </c>
      <c r="M101" s="5"/>
      <c r="N101" s="5"/>
    </row>
    <row r="102" spans="1:14" ht="22.5" customHeight="1" x14ac:dyDescent="0.25">
      <c r="A102" s="1"/>
      <c r="B102" s="5"/>
      <c r="C102" s="131" t="str">
        <f>+B16</f>
        <v>1. CAPACIDAD INSTALADA Y RED (INVENTARIO RECURSO FISICO Y HUMANO )</v>
      </c>
      <c r="D102" s="131">
        <f>+A19</f>
        <v>2</v>
      </c>
      <c r="E102" s="132">
        <f>+I16</f>
        <v>0.1</v>
      </c>
      <c r="F102" s="132">
        <f>+J16</f>
        <v>0.1</v>
      </c>
      <c r="G102" s="131">
        <f>+D20</f>
        <v>2</v>
      </c>
      <c r="H102" s="131">
        <f>+E20</f>
        <v>0</v>
      </c>
      <c r="I102" s="131">
        <f>+F20</f>
        <v>0</v>
      </c>
      <c r="J102" s="131">
        <f>+G20</f>
        <v>0</v>
      </c>
      <c r="K102" s="112" t="str">
        <f>+B21</f>
        <v>OBSERVACIONES: Cuentan con médicos generales y especialistas con la capacidad y orientación para abordar todos los cursos de vida y aplicación de las acciones específicas de cada uno de ellos según la Ruta Integral de Atención en Salud de Promoción y Mantenimiento.</v>
      </c>
      <c r="L102" s="133"/>
      <c r="M102" s="5"/>
      <c r="N102" s="5"/>
    </row>
    <row r="103" spans="1:14" ht="22.5" customHeight="1" x14ac:dyDescent="0.25">
      <c r="A103" s="1"/>
      <c r="B103" s="5"/>
      <c r="C103" s="131" t="str">
        <f>+B22</f>
        <v>2. COBERTURAS  DT, PE E INDICADORES PROPIOS DEL PROGRAMA</v>
      </c>
      <c r="D103" s="131">
        <f>+A39</f>
        <v>15</v>
      </c>
      <c r="E103" s="132">
        <f>+I22</f>
        <v>0.3</v>
      </c>
      <c r="F103" s="132">
        <f>+J22</f>
        <v>0.2</v>
      </c>
      <c r="G103" s="131">
        <f>+D40</f>
        <v>10</v>
      </c>
      <c r="H103" s="131">
        <f>+E40</f>
        <v>5</v>
      </c>
      <c r="I103" s="131">
        <f>+F40</f>
        <v>0</v>
      </c>
      <c r="J103" s="131">
        <f>+G40</f>
        <v>0</v>
      </c>
      <c r="K103" s="112" t="str">
        <f>+B41</f>
        <v>OBSERVACIONES: Cuentan con ingeniero en sistemas que apoya el proceso de asistencia técnica el cual puede obtener información para determinar por edad los cursos de vida, género, diagnósticos y dar trazabilidad a datos generales de identificación.</v>
      </c>
      <c r="L103" s="134" t="s">
        <v>151</v>
      </c>
      <c r="M103" s="5"/>
      <c r="N103" s="5"/>
    </row>
    <row r="104" spans="1:14" ht="22.5" customHeight="1" x14ac:dyDescent="0.25">
      <c r="A104" s="1"/>
      <c r="B104" s="5"/>
      <c r="C104" s="131" t="str">
        <f>+B42</f>
        <v>3. DEMANDA INDUCIDA</v>
      </c>
      <c r="D104" s="131">
        <f>+A48</f>
        <v>5</v>
      </c>
      <c r="E104" s="132">
        <f>+I42</f>
        <v>0.05</v>
      </c>
      <c r="F104" s="132">
        <f>+J42</f>
        <v>0.05</v>
      </c>
      <c r="G104" s="131">
        <f>+D49</f>
        <v>5</v>
      </c>
      <c r="H104" s="131">
        <f>+E49</f>
        <v>0</v>
      </c>
      <c r="I104" s="131">
        <f>+F49</f>
        <v>0</v>
      </c>
      <c r="J104" s="131">
        <f>+G49</f>
        <v>0</v>
      </c>
      <c r="K104" s="112" t="str">
        <f>+B50</f>
        <v xml:space="preserve">OBSERVACIONES: Cuentan con una enfermera profesional encargada del programa o los usuarios objeto de tamización y diagnóstico de cáncer de estómago, próstata y colorrectal según Ruta Integral de atención en salud por cursos de vida adultez y vejez. Así mismo realiza seguimiento a los usuarios por medio de llamadas telefónicas, asignación de citas por médico general para seguimiento.   </v>
      </c>
      <c r="L104" s="133"/>
      <c r="M104" s="5"/>
      <c r="N104" s="5"/>
    </row>
    <row r="105" spans="1:14" ht="22.5" customHeight="1" x14ac:dyDescent="0.25">
      <c r="A105" s="1"/>
      <c r="B105" s="5"/>
      <c r="C105" s="131" t="str">
        <f>+B51</f>
        <v>4. CARACTERIZACIÓN POBLACIONAL</v>
      </c>
      <c r="D105" s="131">
        <f>+A54</f>
        <v>2</v>
      </c>
      <c r="E105" s="132">
        <f>+H51</f>
        <v>0.05</v>
      </c>
      <c r="F105" s="132">
        <f>+J52</f>
        <v>0</v>
      </c>
      <c r="G105" s="131">
        <f>+D56</f>
        <v>2</v>
      </c>
      <c r="H105" s="131">
        <f>+E56</f>
        <v>0</v>
      </c>
      <c r="I105" s="131">
        <f>+F56</f>
        <v>0</v>
      </c>
      <c r="J105" s="131">
        <f>+G56</f>
        <v>0</v>
      </c>
      <c r="K105" s="112" t="str">
        <f>+B57</f>
        <v>OBSERVACIONES: Cuentan con una enfermera profesional encargada del programa que realiza seguimiento a los usuarios a los usuarios por medio de llamadas telefónicas, asignación de citas por médico general para seguimiento</v>
      </c>
      <c r="L105" s="133"/>
      <c r="M105" s="5"/>
      <c r="N105" s="5"/>
    </row>
    <row r="106" spans="1:14" ht="22.5" customHeight="1" x14ac:dyDescent="0.25">
      <c r="A106" s="1"/>
      <c r="B106" s="5"/>
      <c r="C106" s="131" t="str">
        <f>+B58</f>
        <v>5.   ATENCION A POBLACIONES CON ENFOQUE DIFERENCIAL</v>
      </c>
      <c r="D106" s="131">
        <f>+A60</f>
        <v>1</v>
      </c>
      <c r="E106" s="132">
        <f>+I58</f>
        <v>0.05</v>
      </c>
      <c r="F106" s="132">
        <f>+J58</f>
        <v>0.05</v>
      </c>
      <c r="G106" s="131">
        <f>+D61</f>
        <v>1</v>
      </c>
      <c r="H106" s="131">
        <f>+E61</f>
        <v>0</v>
      </c>
      <c r="I106" s="131">
        <f>+F61</f>
        <v>0</v>
      </c>
      <c r="J106" s="131">
        <f>+G61</f>
        <v>0</v>
      </c>
      <c r="K106" s="112" t="str">
        <f>+B62</f>
        <v>OBSERVACIONES: El software institucional de Historia Clínica contiene la marcación de campo obligatorio diligenciamiento de la población con enfoque diferencial.</v>
      </c>
      <c r="L106" s="133"/>
      <c r="M106" s="5"/>
      <c r="N106" s="5"/>
    </row>
    <row r="107" spans="1:14" ht="22.5" customHeight="1" x14ac:dyDescent="0.25">
      <c r="A107" s="1"/>
      <c r="B107" s="5"/>
      <c r="C107" s="131" t="str">
        <f>+B63</f>
        <v>6. ACCESIBILIDAD</v>
      </c>
      <c r="D107" s="131">
        <f>+A65</f>
        <v>1</v>
      </c>
      <c r="E107" s="132">
        <f>+I63</f>
        <v>0.05</v>
      </c>
      <c r="F107" s="132">
        <f>+J63</f>
        <v>0.05</v>
      </c>
      <c r="G107" s="131">
        <f>+D66</f>
        <v>1</v>
      </c>
      <c r="H107" s="131">
        <f>+E66</f>
        <v>0</v>
      </c>
      <c r="I107" s="131">
        <f>+F66</f>
        <v>0</v>
      </c>
      <c r="J107" s="131">
        <f>+G66</f>
        <v>0</v>
      </c>
      <c r="K107" s="112" t="str">
        <f>+B67</f>
        <v>OBSERVACION: En la ESE salud Pereira tenemos un proceso de inducción y reinducción por medio de capacitación mediante la plataforma plexo con algunos cursos que contienen algunas rutas. por ahora no se cuenta con inducción de ruta de cáncer de próstata y colorrectal.</v>
      </c>
      <c r="L107" s="133"/>
      <c r="M107" s="5"/>
      <c r="N107" s="5"/>
    </row>
    <row r="108" spans="1:14" ht="22.5" customHeight="1" x14ac:dyDescent="0.25">
      <c r="A108" s="1"/>
      <c r="B108" s="5"/>
      <c r="C108" s="131" t="str">
        <f>+B68</f>
        <v>7. OPORTUNIDAD</v>
      </c>
      <c r="D108" s="131">
        <f>+A72</f>
        <v>3</v>
      </c>
      <c r="E108" s="132">
        <f>+I68</f>
        <v>0.1</v>
      </c>
      <c r="F108" s="132">
        <f>+J68</f>
        <v>0.10000000000000002</v>
      </c>
      <c r="G108" s="131">
        <f>+D73</f>
        <v>2</v>
      </c>
      <c r="H108" s="131">
        <f>+E73</f>
        <v>0</v>
      </c>
      <c r="I108" s="131">
        <f>+F73</f>
        <v>1</v>
      </c>
      <c r="J108" s="131">
        <f>+G73</f>
        <v>0</v>
      </c>
      <c r="K108" s="112" t="str">
        <f>+B74</f>
        <v>OBSERVACIONES: Cuentan con líneas habilitadas de Call Center para consultas de morbilidad y citas de agendamiento preferencial en el SIAU y presencial para todos los cursos de vida contemplados en la Resolución 3280 del 2018.</v>
      </c>
      <c r="L108" s="133"/>
      <c r="M108" s="5"/>
      <c r="N108" s="5"/>
    </row>
    <row r="109" spans="1:14" ht="22.5" customHeight="1" x14ac:dyDescent="0.25">
      <c r="A109" s="1"/>
      <c r="B109" s="5"/>
      <c r="C109" s="131" t="str">
        <f>+B75</f>
        <v>8. SEGURIDAD</v>
      </c>
      <c r="D109" s="131">
        <f>+A80</f>
        <v>4</v>
      </c>
      <c r="E109" s="132">
        <f>+I75</f>
        <v>0.1</v>
      </c>
      <c r="F109" s="132">
        <f>+J75</f>
        <v>0.1</v>
      </c>
      <c r="G109" s="131">
        <f>+D81</f>
        <v>4</v>
      </c>
      <c r="H109" s="131">
        <f>+E81</f>
        <v>0</v>
      </c>
      <c r="I109" s="131">
        <f>+F81</f>
        <v>0</v>
      </c>
      <c r="J109" s="131">
        <f>+G81</f>
        <v>0</v>
      </c>
      <c r="K109" s="112" t="str">
        <f>+B82</f>
        <v>OBSERVACIONES: Se cuenta en la intranet el cual es el aplicativo de la ESE Salud Pereira al cual todos los trabajadores tenemos acceso la disponibilidad de Guía de práctica clínica, cáncer de colon y recto Código CM-EX-033 y Guía De Práctica Clínica de Próstata Código CM-EX-032.</v>
      </c>
      <c r="L109" s="133"/>
      <c r="M109" s="5"/>
      <c r="N109" s="5"/>
    </row>
    <row r="110" spans="1:14" ht="22.5" customHeight="1" x14ac:dyDescent="0.25">
      <c r="A110" s="1"/>
      <c r="B110" s="5"/>
      <c r="C110" s="131" t="str">
        <f>+B83</f>
        <v>9. PERTINENCIA</v>
      </c>
      <c r="D110" s="131">
        <f>+A91</f>
        <v>7</v>
      </c>
      <c r="E110" s="132">
        <f>+I83</f>
        <v>0.2</v>
      </c>
      <c r="F110" s="132">
        <f>+J83</f>
        <v>0.14285714285714285</v>
      </c>
      <c r="G110" s="131">
        <f>+D92</f>
        <v>5</v>
      </c>
      <c r="H110" s="131">
        <f>+E92</f>
        <v>2</v>
      </c>
      <c r="I110" s="131">
        <f>+F92</f>
        <v>0</v>
      </c>
      <c r="J110" s="131">
        <f>+G92</f>
        <v>0</v>
      </c>
      <c r="K110" s="112" t="str">
        <f>+B93</f>
        <v xml:space="preserve">OBSERVACIONES: Con base a las auditorias de historias clínicas revisadas en anterior visita de asistencia técnica se pudo evidenciar que no se realiza la clasificación del riesgo según antecedentes personales y familiares; sin embargo, la auditora institucional refiere que ya se ha venido mejorando el proceso. </v>
      </c>
      <c r="L110" s="134" t="s">
        <v>152</v>
      </c>
      <c r="M110" s="5"/>
      <c r="N110" s="5"/>
    </row>
    <row r="111" spans="1:14" ht="22.5" customHeight="1" x14ac:dyDescent="0.25">
      <c r="A111" s="1"/>
      <c r="B111" s="5"/>
      <c r="C111" s="131" t="s">
        <v>153</v>
      </c>
      <c r="D111" s="131">
        <f t="shared" ref="D111:J111" si="0">SUM(D102:D110)</f>
        <v>40</v>
      </c>
      <c r="E111" s="135">
        <f t="shared" si="0"/>
        <v>1</v>
      </c>
      <c r="F111" s="135">
        <f t="shared" si="0"/>
        <v>0.79285714285714293</v>
      </c>
      <c r="G111" s="131">
        <f t="shared" si="0"/>
        <v>32</v>
      </c>
      <c r="H111" s="131">
        <f t="shared" si="0"/>
        <v>7</v>
      </c>
      <c r="I111" s="131">
        <f t="shared" si="0"/>
        <v>1</v>
      </c>
      <c r="J111" s="131">
        <f t="shared" si="0"/>
        <v>0</v>
      </c>
      <c r="K111" s="112"/>
      <c r="L111" s="131"/>
      <c r="M111" s="5"/>
      <c r="N111" s="5"/>
    </row>
  </sheetData>
  <mergeCells count="119">
    <mergeCell ref="B93:J93"/>
    <mergeCell ref="B94:J94"/>
    <mergeCell ref="D95:J95"/>
    <mergeCell ref="D96:J96"/>
    <mergeCell ref="D97:J97"/>
    <mergeCell ref="D98:J98"/>
    <mergeCell ref="H88:J88"/>
    <mergeCell ref="H89:J89"/>
    <mergeCell ref="H90:J90"/>
    <mergeCell ref="H91:J91"/>
    <mergeCell ref="B92:C92"/>
    <mergeCell ref="H92:J92"/>
    <mergeCell ref="B82:J82"/>
    <mergeCell ref="B83:H83"/>
    <mergeCell ref="H84:J84"/>
    <mergeCell ref="H85:J85"/>
    <mergeCell ref="H86:J86"/>
    <mergeCell ref="H87:J87"/>
    <mergeCell ref="H76:J76"/>
    <mergeCell ref="H77:J77"/>
    <mergeCell ref="H78:J78"/>
    <mergeCell ref="H79:J79"/>
    <mergeCell ref="H80:J80"/>
    <mergeCell ref="B81:C81"/>
    <mergeCell ref="H81:J81"/>
    <mergeCell ref="H71:J71"/>
    <mergeCell ref="H72:J72"/>
    <mergeCell ref="B73:C73"/>
    <mergeCell ref="H73:J73"/>
    <mergeCell ref="B74:J74"/>
    <mergeCell ref="B75:H75"/>
    <mergeCell ref="B66:C66"/>
    <mergeCell ref="H66:J66"/>
    <mergeCell ref="B67:J67"/>
    <mergeCell ref="B68:H68"/>
    <mergeCell ref="H69:J69"/>
    <mergeCell ref="H70:J70"/>
    <mergeCell ref="B61:C61"/>
    <mergeCell ref="H61:J61"/>
    <mergeCell ref="B62:J62"/>
    <mergeCell ref="B63:H63"/>
    <mergeCell ref="B64:B65"/>
    <mergeCell ref="H64:J64"/>
    <mergeCell ref="H65:J65"/>
    <mergeCell ref="B55:C56"/>
    <mergeCell ref="H56:J56"/>
    <mergeCell ref="B57:J57"/>
    <mergeCell ref="B58:H58"/>
    <mergeCell ref="H59:J59"/>
    <mergeCell ref="H60:J60"/>
    <mergeCell ref="H51:I51"/>
    <mergeCell ref="H52:J52"/>
    <mergeCell ref="B53:C53"/>
    <mergeCell ref="H53:J53"/>
    <mergeCell ref="B54:C54"/>
    <mergeCell ref="H54:J54"/>
    <mergeCell ref="H48:J48"/>
    <mergeCell ref="B49:C49"/>
    <mergeCell ref="H49:J49"/>
    <mergeCell ref="K49:N49"/>
    <mergeCell ref="B50:J50"/>
    <mergeCell ref="K50:M50"/>
    <mergeCell ref="H43:J43"/>
    <mergeCell ref="H44:J44"/>
    <mergeCell ref="K44:N44"/>
    <mergeCell ref="H45:J45"/>
    <mergeCell ref="H46:J46"/>
    <mergeCell ref="H47:J47"/>
    <mergeCell ref="B40:C40"/>
    <mergeCell ref="H40:J40"/>
    <mergeCell ref="B41:J41"/>
    <mergeCell ref="K41:N41"/>
    <mergeCell ref="B42:H42"/>
    <mergeCell ref="K42:N42"/>
    <mergeCell ref="L31:M31"/>
    <mergeCell ref="B34:B39"/>
    <mergeCell ref="I34:J34"/>
    <mergeCell ref="I35:J35"/>
    <mergeCell ref="I36:J36"/>
    <mergeCell ref="I37:J37"/>
    <mergeCell ref="I38:J38"/>
    <mergeCell ref="I39:J39"/>
    <mergeCell ref="B25:B28"/>
    <mergeCell ref="I25:J25"/>
    <mergeCell ref="I26:J26"/>
    <mergeCell ref="I27:J27"/>
    <mergeCell ref="I28:J28"/>
    <mergeCell ref="B29:B31"/>
    <mergeCell ref="I29:J29"/>
    <mergeCell ref="I30:J30"/>
    <mergeCell ref="I31:J31"/>
    <mergeCell ref="B21:J21"/>
    <mergeCell ref="B22:H22"/>
    <mergeCell ref="C23:C24"/>
    <mergeCell ref="D23:D24"/>
    <mergeCell ref="E23:E24"/>
    <mergeCell ref="F23:F24"/>
    <mergeCell ref="G23:G24"/>
    <mergeCell ref="H23:J23"/>
    <mergeCell ref="I24:J24"/>
    <mergeCell ref="B16:H16"/>
    <mergeCell ref="H17:J17"/>
    <mergeCell ref="B18:B19"/>
    <mergeCell ref="H18:J18"/>
    <mergeCell ref="H19:J19"/>
    <mergeCell ref="B20:C20"/>
    <mergeCell ref="H20:J20"/>
    <mergeCell ref="D10:J10"/>
    <mergeCell ref="D11:J11"/>
    <mergeCell ref="D12:J12"/>
    <mergeCell ref="D13:J13"/>
    <mergeCell ref="D14:J14"/>
    <mergeCell ref="D15:J15"/>
    <mergeCell ref="B1:C4"/>
    <mergeCell ref="D1:K1"/>
    <mergeCell ref="D2:J4"/>
    <mergeCell ref="C5:L5"/>
    <mergeCell ref="B6:J6"/>
    <mergeCell ref="C7:C9"/>
  </mergeCells>
  <conditionalFormatting sqref="H81">
    <cfRule type="cellIs" dxfId="679" priority="1" operator="notEqual">
      <formula>#REF!</formula>
    </cfRule>
  </conditionalFormatting>
  <conditionalFormatting sqref="H61">
    <cfRule type="cellIs" dxfId="678" priority="2" operator="notEqual">
      <formula>#REF!</formula>
    </cfRule>
  </conditionalFormatting>
  <conditionalFormatting sqref="H92">
    <cfRule type="cellIs" dxfId="677" priority="3" operator="notEqual">
      <formula>#REF!</formula>
    </cfRule>
  </conditionalFormatting>
  <conditionalFormatting sqref="H81">
    <cfRule type="cellIs" dxfId="676" priority="4" operator="notEqual">
      <formula>#REF!</formula>
    </cfRule>
  </conditionalFormatting>
  <conditionalFormatting sqref="H61">
    <cfRule type="cellIs" dxfId="675" priority="5" operator="notEqual">
      <formula>#REF!</formula>
    </cfRule>
  </conditionalFormatting>
  <conditionalFormatting sqref="H92">
    <cfRule type="cellIs" dxfId="674" priority="6" operator="notEqual">
      <formula>#REF!</formula>
    </cfRule>
  </conditionalFormatting>
  <conditionalFormatting sqref="H20">
    <cfRule type="cellIs" dxfId="673" priority="7" operator="notEqual">
      <formula>$A$19</formula>
    </cfRule>
  </conditionalFormatting>
  <conditionalFormatting sqref="H40">
    <cfRule type="cellIs" dxfId="672" priority="8" operator="notEqual">
      <formula>$A$39</formula>
    </cfRule>
  </conditionalFormatting>
  <conditionalFormatting sqref="H49">
    <cfRule type="cellIs" dxfId="671" priority="9" operator="notEqual">
      <formula>$A$48</formula>
    </cfRule>
  </conditionalFormatting>
  <conditionalFormatting sqref="H49">
    <cfRule type="cellIs" dxfId="670" priority="10" operator="notEqual">
      <formula>$A$48</formula>
    </cfRule>
  </conditionalFormatting>
  <conditionalFormatting sqref="H56">
    <cfRule type="cellIs" dxfId="669" priority="11" operator="notEqual">
      <formula>$A$54</formula>
    </cfRule>
  </conditionalFormatting>
  <conditionalFormatting sqref="H61">
    <cfRule type="cellIs" dxfId="668" priority="12" operator="notEqual">
      <formula>$A$60</formula>
    </cfRule>
  </conditionalFormatting>
  <conditionalFormatting sqref="H66">
    <cfRule type="cellIs" dxfId="667" priority="13" operator="notEqual">
      <formula>$A$65</formula>
    </cfRule>
  </conditionalFormatting>
  <conditionalFormatting sqref="H66">
    <cfRule type="cellIs" dxfId="666" priority="14" operator="notEqual">
      <formula>$A$65</formula>
    </cfRule>
  </conditionalFormatting>
  <conditionalFormatting sqref="H73">
    <cfRule type="cellIs" dxfId="665" priority="15" operator="notEqual">
      <formula>$A$72</formula>
    </cfRule>
  </conditionalFormatting>
  <conditionalFormatting sqref="H73">
    <cfRule type="cellIs" dxfId="664" priority="16" operator="notEqual">
      <formula>$A$72</formula>
    </cfRule>
  </conditionalFormatting>
  <conditionalFormatting sqref="H81">
    <cfRule type="cellIs" dxfId="663" priority="17" operator="notEqual">
      <formula>$A$80</formula>
    </cfRule>
  </conditionalFormatting>
  <conditionalFormatting sqref="H92">
    <cfRule type="cellIs" dxfId="662" priority="18" operator="notEqual">
      <formula>$A$91</formula>
    </cfRule>
  </conditionalFormatting>
  <conditionalFormatting sqref="J16">
    <cfRule type="cellIs" dxfId="661" priority="19" operator="lessThan">
      <formula>$I$16</formula>
    </cfRule>
  </conditionalFormatting>
  <conditionalFormatting sqref="J16">
    <cfRule type="cellIs" dxfId="660" priority="20" operator="lessThan">
      <formula>$I$16</formula>
    </cfRule>
  </conditionalFormatting>
  <conditionalFormatting sqref="J22">
    <cfRule type="cellIs" dxfId="659" priority="21" operator="lessThan">
      <formula>$I$22</formula>
    </cfRule>
  </conditionalFormatting>
  <conditionalFormatting sqref="J22">
    <cfRule type="cellIs" dxfId="658" priority="22" operator="lessThan">
      <formula>$I$22</formula>
    </cfRule>
  </conditionalFormatting>
  <conditionalFormatting sqref="J42">
    <cfRule type="cellIs" dxfId="657" priority="23" operator="lessThan">
      <formula>$I$42</formula>
    </cfRule>
  </conditionalFormatting>
  <conditionalFormatting sqref="J42">
    <cfRule type="cellIs" dxfId="656" priority="24" operator="lessThan">
      <formula>$I$42</formula>
    </cfRule>
  </conditionalFormatting>
  <conditionalFormatting sqref="J58">
    <cfRule type="cellIs" dxfId="655" priority="25" operator="lessThan">
      <formula>$I$58</formula>
    </cfRule>
  </conditionalFormatting>
  <conditionalFormatting sqref="J58">
    <cfRule type="cellIs" dxfId="654" priority="26" operator="lessThan">
      <formula>$I$58</formula>
    </cfRule>
  </conditionalFormatting>
  <conditionalFormatting sqref="J63">
    <cfRule type="cellIs" dxfId="653" priority="27" operator="lessThan">
      <formula>$I$63</formula>
    </cfRule>
  </conditionalFormatting>
  <conditionalFormatting sqref="J63">
    <cfRule type="cellIs" dxfId="652" priority="28" operator="lessThan">
      <formula>$I$63</formula>
    </cfRule>
  </conditionalFormatting>
  <conditionalFormatting sqref="J68">
    <cfRule type="cellIs" dxfId="651" priority="29" operator="lessThan">
      <formula>$I$68</formula>
    </cfRule>
  </conditionalFormatting>
  <conditionalFormatting sqref="J68">
    <cfRule type="cellIs" dxfId="650" priority="30" operator="lessThan">
      <formula>$I$68</formula>
    </cfRule>
  </conditionalFormatting>
  <conditionalFormatting sqref="J75">
    <cfRule type="cellIs" dxfId="649" priority="31" operator="lessThan">
      <formula>$I$75</formula>
    </cfRule>
  </conditionalFormatting>
  <conditionalFormatting sqref="J75">
    <cfRule type="cellIs" dxfId="648" priority="32" operator="lessThan">
      <formula>$I$75</formula>
    </cfRule>
  </conditionalFormatting>
  <conditionalFormatting sqref="J83">
    <cfRule type="cellIs" dxfId="647" priority="33" operator="lessThan">
      <formula>$I$83</formula>
    </cfRule>
  </conditionalFormatting>
  <conditionalFormatting sqref="J83">
    <cfRule type="cellIs" dxfId="646" priority="34" operator="lessThan">
      <formula>$I$83</formula>
    </cfRule>
  </conditionalFormatting>
  <dataValidations count="3">
    <dataValidation allowBlank="1" showInputMessage="1" showErrorMessage="1" sqref="H39"/>
    <dataValidation type="whole" operator="equal" showInputMessage="1" showErrorMessage="1" sqref="D39:G39">
      <formula1>1</formula1>
    </dataValidation>
    <dataValidation type="whole" operator="equal" showInputMessage="1" showErrorMessage="1" sqref="D18:G19 D85:G91 D44:G48 D56:G56 D60:G60 D65:G65 D70:G72 D77:G80 D25:G38">
      <formula1>1</formula1>
      <formula2>0</formula2>
    </dataValidation>
  </dataValidations>
  <hyperlinks>
    <hyperlink ref="D12" r:id="rId1"/>
  </hyperlinks>
  <pageMargins left="0.7" right="0.7" top="0.75" bottom="0.75" header="0.3" footer="0.3"/>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L111"/>
  <sheetViews>
    <sheetView workbookViewId="0">
      <selection sqref="A1:XFD1048576"/>
    </sheetView>
  </sheetViews>
  <sheetFormatPr baseColWidth="10" defaultRowHeight="22.5" customHeight="1" x14ac:dyDescent="0.25"/>
  <cols>
    <col min="1" max="1" width="12.140625" style="254" customWidth="1"/>
    <col min="2" max="2" width="18.85546875" style="6" customWidth="1"/>
    <col min="3" max="3" width="37.42578125" style="6" customWidth="1"/>
    <col min="4" max="9" width="11.28515625" style="6" customWidth="1"/>
    <col min="10" max="10" width="26" style="6" customWidth="1"/>
    <col min="11" max="11" width="11.7109375" style="6" customWidth="1"/>
    <col min="12" max="12" width="24.28515625" style="6" customWidth="1"/>
    <col min="13" max="1024" width="11.28515625" style="6" customWidth="1"/>
    <col min="1025" max="1026" width="11.42578125" style="6"/>
  </cols>
  <sheetData>
    <row r="1" spans="1:14" customFormat="1" ht="22.5" customHeight="1" x14ac:dyDescent="0.25">
      <c r="A1" s="137"/>
      <c r="B1" s="138"/>
      <c r="C1" s="138"/>
      <c r="D1" s="139"/>
      <c r="E1" s="139"/>
      <c r="F1" s="139"/>
      <c r="G1" s="139"/>
      <c r="H1" s="139"/>
      <c r="I1" s="139"/>
      <c r="J1" s="139"/>
      <c r="K1" s="139"/>
      <c r="L1" s="140"/>
      <c r="M1" s="141"/>
      <c r="N1" s="141"/>
    </row>
    <row r="2" spans="1:14" customFormat="1" ht="22.5" customHeight="1" x14ac:dyDescent="0.25">
      <c r="A2" s="137"/>
      <c r="B2" s="138"/>
      <c r="C2" s="138"/>
      <c r="D2" s="142" t="s">
        <v>0</v>
      </c>
      <c r="E2" s="142"/>
      <c r="F2" s="142"/>
      <c r="G2" s="142"/>
      <c r="H2" s="142"/>
      <c r="I2" s="142"/>
      <c r="J2" s="142"/>
      <c r="K2" s="141"/>
      <c r="L2" s="141"/>
      <c r="M2" s="141"/>
      <c r="N2" s="141"/>
    </row>
    <row r="3" spans="1:14" customFormat="1" ht="22.5" customHeight="1" x14ac:dyDescent="0.25">
      <c r="A3" s="137"/>
      <c r="B3" s="138"/>
      <c r="C3" s="138"/>
      <c r="D3" s="142"/>
      <c r="E3" s="142"/>
      <c r="F3" s="142"/>
      <c r="G3" s="142"/>
      <c r="H3" s="142"/>
      <c r="I3" s="142"/>
      <c r="J3" s="142"/>
      <c r="K3" s="141"/>
      <c r="L3" s="141"/>
      <c r="M3" s="141"/>
      <c r="N3" s="141"/>
    </row>
    <row r="4" spans="1:14" customFormat="1" ht="22.5" customHeight="1" x14ac:dyDescent="0.25">
      <c r="A4" s="137"/>
      <c r="B4" s="138"/>
      <c r="C4" s="138"/>
      <c r="D4" s="142"/>
      <c r="E4" s="142"/>
      <c r="F4" s="142"/>
      <c r="G4" s="142"/>
      <c r="H4" s="142"/>
      <c r="I4" s="142"/>
      <c r="J4" s="142"/>
      <c r="K4" s="141"/>
      <c r="L4" s="141"/>
      <c r="M4" s="141"/>
      <c r="N4" s="141"/>
    </row>
    <row r="5" spans="1:14" customFormat="1" ht="29.25" customHeight="1" x14ac:dyDescent="0.25">
      <c r="A5" s="137"/>
      <c r="B5" s="143"/>
      <c r="C5" s="139"/>
      <c r="D5" s="139"/>
      <c r="E5" s="139"/>
      <c r="F5" s="139"/>
      <c r="G5" s="139"/>
      <c r="H5" s="139"/>
      <c r="I5" s="139"/>
      <c r="J5" s="139"/>
      <c r="K5" s="139"/>
      <c r="L5" s="139"/>
      <c r="M5" s="141"/>
      <c r="N5" s="141"/>
    </row>
    <row r="6" spans="1:14" customFormat="1" ht="22.5" customHeight="1" x14ac:dyDescent="0.25">
      <c r="A6" s="137"/>
      <c r="B6" s="144" t="s">
        <v>1</v>
      </c>
      <c r="C6" s="144"/>
      <c r="D6" s="144"/>
      <c r="E6" s="144"/>
      <c r="F6" s="144"/>
      <c r="G6" s="144"/>
      <c r="H6" s="144"/>
      <c r="I6" s="144"/>
      <c r="J6" s="144"/>
      <c r="K6" s="141"/>
      <c r="L6" s="141"/>
      <c r="M6" s="141"/>
      <c r="N6" s="141"/>
    </row>
    <row r="7" spans="1:14" customFormat="1" ht="22.5" customHeight="1" x14ac:dyDescent="0.25">
      <c r="A7" s="137"/>
      <c r="B7" s="145"/>
      <c r="C7" s="146" t="s">
        <v>2</v>
      </c>
      <c r="D7" s="147" t="s">
        <v>3</v>
      </c>
      <c r="E7" s="147" t="s">
        <v>4</v>
      </c>
      <c r="F7" s="147" t="s">
        <v>4</v>
      </c>
      <c r="G7" s="148" t="s">
        <v>5</v>
      </c>
      <c r="H7" s="148" t="s">
        <v>6</v>
      </c>
      <c r="I7" s="148" t="s">
        <v>7</v>
      </c>
      <c r="J7" s="148" t="s">
        <v>8</v>
      </c>
      <c r="K7" s="141"/>
      <c r="L7" s="141"/>
      <c r="M7" s="141"/>
      <c r="N7" s="141"/>
    </row>
    <row r="8" spans="1:14" customFormat="1" ht="22.5" customHeight="1" x14ac:dyDescent="0.25">
      <c r="A8" s="137"/>
      <c r="B8" s="145"/>
      <c r="C8" s="146"/>
      <c r="D8" s="149" t="s">
        <v>154</v>
      </c>
      <c r="E8" s="149" t="s">
        <v>154</v>
      </c>
      <c r="F8" s="149" t="s">
        <v>154</v>
      </c>
      <c r="G8" s="149" t="s">
        <v>154</v>
      </c>
      <c r="H8" s="149" t="s">
        <v>154</v>
      </c>
      <c r="I8" s="149" t="s">
        <v>154</v>
      </c>
      <c r="J8" s="148"/>
      <c r="K8" s="141"/>
      <c r="L8" s="141"/>
      <c r="M8" s="141"/>
      <c r="N8" s="141"/>
    </row>
    <row r="9" spans="1:14" customFormat="1" ht="22.5" customHeight="1" x14ac:dyDescent="0.25">
      <c r="A9" s="137"/>
      <c r="B9" s="145"/>
      <c r="C9" s="146"/>
      <c r="D9" s="149" t="s">
        <v>155</v>
      </c>
      <c r="E9" s="149" t="s">
        <v>155</v>
      </c>
      <c r="F9" s="149" t="s">
        <v>155</v>
      </c>
      <c r="G9" s="149" t="s">
        <v>155</v>
      </c>
      <c r="H9" s="149" t="s">
        <v>155</v>
      </c>
      <c r="I9" s="149" t="s">
        <v>156</v>
      </c>
      <c r="J9" s="150"/>
      <c r="K9" s="141"/>
      <c r="L9" s="141"/>
      <c r="M9" s="141"/>
      <c r="N9" s="141"/>
    </row>
    <row r="10" spans="1:14" customFormat="1" ht="22.5" customHeight="1" x14ac:dyDescent="0.25">
      <c r="A10" s="137"/>
      <c r="B10" s="145"/>
      <c r="C10" s="151" t="s">
        <v>12</v>
      </c>
      <c r="D10" s="152" t="s">
        <v>157</v>
      </c>
      <c r="E10" s="152"/>
      <c r="F10" s="152"/>
      <c r="G10" s="152"/>
      <c r="H10" s="152"/>
      <c r="I10" s="152"/>
      <c r="J10" s="152"/>
      <c r="K10" s="141"/>
      <c r="L10" s="141"/>
      <c r="M10" s="141"/>
      <c r="N10" s="141"/>
    </row>
    <row r="11" spans="1:14" customFormat="1" ht="22.5" customHeight="1" x14ac:dyDescent="0.25">
      <c r="A11" s="137"/>
      <c r="B11" s="145"/>
      <c r="C11" s="151" t="s">
        <v>14</v>
      </c>
      <c r="D11" s="152" t="s">
        <v>158</v>
      </c>
      <c r="E11" s="152"/>
      <c r="F11" s="152"/>
      <c r="G11" s="152"/>
      <c r="H11" s="152"/>
      <c r="I11" s="152"/>
      <c r="J11" s="152"/>
      <c r="K11" s="141"/>
      <c r="L11" s="141"/>
      <c r="M11" s="141"/>
      <c r="N11" s="141"/>
    </row>
    <row r="12" spans="1:14" customFormat="1" ht="22.5" customHeight="1" x14ac:dyDescent="0.25">
      <c r="A12" s="137"/>
      <c r="B12" s="145"/>
      <c r="C12" s="151" t="s">
        <v>16</v>
      </c>
      <c r="D12" s="153" t="s">
        <v>159</v>
      </c>
      <c r="E12" s="154"/>
      <c r="F12" s="154"/>
      <c r="G12" s="154"/>
      <c r="H12" s="154"/>
      <c r="I12" s="154"/>
      <c r="J12" s="154"/>
      <c r="K12" s="141"/>
      <c r="L12" s="141"/>
      <c r="M12" s="141"/>
      <c r="N12" s="141"/>
    </row>
    <row r="13" spans="1:14" customFormat="1" ht="22.5" customHeight="1" x14ac:dyDescent="0.25">
      <c r="A13" s="137"/>
      <c r="B13" s="145"/>
      <c r="C13" s="151" t="s">
        <v>18</v>
      </c>
      <c r="D13" s="152">
        <v>3117029108</v>
      </c>
      <c r="E13" s="152"/>
      <c r="F13" s="152"/>
      <c r="G13" s="152"/>
      <c r="H13" s="152"/>
      <c r="I13" s="152"/>
      <c r="J13" s="152"/>
      <c r="K13" s="141"/>
      <c r="L13" s="141"/>
      <c r="M13" s="141"/>
      <c r="N13" s="141"/>
    </row>
    <row r="14" spans="1:14" customFormat="1" ht="22.5" customHeight="1" x14ac:dyDescent="0.25">
      <c r="A14" s="137"/>
      <c r="B14" s="145"/>
      <c r="C14" s="151" t="s">
        <v>19</v>
      </c>
      <c r="D14" s="152" t="s">
        <v>160</v>
      </c>
      <c r="E14" s="152"/>
      <c r="F14" s="152"/>
      <c r="G14" s="152"/>
      <c r="H14" s="152"/>
      <c r="I14" s="152"/>
      <c r="J14" s="152"/>
      <c r="K14" s="141"/>
      <c r="L14" s="141"/>
      <c r="M14" s="141"/>
      <c r="N14" s="141"/>
    </row>
    <row r="15" spans="1:14" customFormat="1" ht="22.5" customHeight="1" x14ac:dyDescent="0.25">
      <c r="A15" s="137"/>
      <c r="B15" s="145"/>
      <c r="C15" s="155" t="s">
        <v>21</v>
      </c>
      <c r="D15" s="156">
        <v>44480</v>
      </c>
      <c r="E15" s="156"/>
      <c r="F15" s="156"/>
      <c r="G15" s="156"/>
      <c r="H15" s="156"/>
      <c r="I15" s="156"/>
      <c r="J15" s="156"/>
      <c r="K15" s="141"/>
      <c r="L15" s="141"/>
      <c r="M15" s="141"/>
      <c r="N15" s="141"/>
    </row>
    <row r="16" spans="1:14" customFormat="1" ht="22.5" customHeight="1" x14ac:dyDescent="0.25">
      <c r="A16" s="137"/>
      <c r="B16" s="157" t="s">
        <v>22</v>
      </c>
      <c r="C16" s="157"/>
      <c r="D16" s="157"/>
      <c r="E16" s="157"/>
      <c r="F16" s="157"/>
      <c r="G16" s="157"/>
      <c r="H16" s="157"/>
      <c r="I16" s="158">
        <v>0.1</v>
      </c>
      <c r="J16" s="159">
        <f>(D20+F20)*I16/H20</f>
        <v>0.1</v>
      </c>
      <c r="K16" s="141"/>
      <c r="L16" s="141"/>
      <c r="M16" s="141"/>
      <c r="N16" s="141"/>
    </row>
    <row r="17" spans="1:14" customFormat="1" ht="22.5" customHeight="1" x14ac:dyDescent="0.25">
      <c r="A17" s="137"/>
      <c r="B17" s="145"/>
      <c r="C17" s="160"/>
      <c r="D17" s="161" t="s">
        <v>23</v>
      </c>
      <c r="E17" s="161" t="s">
        <v>24</v>
      </c>
      <c r="F17" s="161" t="s">
        <v>25</v>
      </c>
      <c r="G17" s="161" t="s">
        <v>26</v>
      </c>
      <c r="H17" s="162" t="s">
        <v>27</v>
      </c>
      <c r="I17" s="162"/>
      <c r="J17" s="162"/>
      <c r="K17" s="141"/>
      <c r="L17" s="141"/>
      <c r="M17" s="141"/>
      <c r="N17" s="141"/>
    </row>
    <row r="18" spans="1:14" customFormat="1" ht="22.5" customHeight="1" x14ac:dyDescent="0.25">
      <c r="A18" s="137">
        <v>1</v>
      </c>
      <c r="B18" s="163" t="s">
        <v>28</v>
      </c>
      <c r="C18" s="164" t="s">
        <v>29</v>
      </c>
      <c r="D18" s="165">
        <v>1</v>
      </c>
      <c r="E18" s="165"/>
      <c r="F18" s="165"/>
      <c r="G18" s="165"/>
      <c r="H18" s="100" t="s">
        <v>161</v>
      </c>
      <c r="I18" s="100"/>
      <c r="J18" s="100"/>
      <c r="K18" s="141"/>
      <c r="L18" s="141"/>
      <c r="M18" s="141"/>
      <c r="N18" s="141"/>
    </row>
    <row r="19" spans="1:14" customFormat="1" ht="49.15" customHeight="1" x14ac:dyDescent="0.25">
      <c r="A19" s="137">
        <v>2</v>
      </c>
      <c r="B19" s="163"/>
      <c r="C19" s="164" t="s">
        <v>31</v>
      </c>
      <c r="D19" s="165">
        <v>1</v>
      </c>
      <c r="E19" s="165"/>
      <c r="F19" s="165"/>
      <c r="G19" s="165"/>
      <c r="H19" s="100" t="s">
        <v>162</v>
      </c>
      <c r="I19" s="100"/>
      <c r="J19" s="100"/>
      <c r="K19" s="141"/>
      <c r="L19" s="141"/>
      <c r="M19" s="141"/>
      <c r="N19" s="141"/>
    </row>
    <row r="20" spans="1:14" customFormat="1" ht="22.5" customHeight="1" x14ac:dyDescent="0.25">
      <c r="A20" s="166"/>
      <c r="B20" s="167" t="s">
        <v>33</v>
      </c>
      <c r="C20" s="167"/>
      <c r="D20" s="168">
        <f>SUM(D18:D19)</f>
        <v>2</v>
      </c>
      <c r="E20" s="168">
        <f>SUM(E18:E19)</f>
        <v>0</v>
      </c>
      <c r="F20" s="168">
        <f>SUM(F18:F19)</f>
        <v>0</v>
      </c>
      <c r="G20" s="168">
        <f>SUM(G18:G19)</f>
        <v>0</v>
      </c>
      <c r="H20" s="169">
        <f>+D20+E20+F20+G20</f>
        <v>2</v>
      </c>
      <c r="I20" s="169"/>
      <c r="J20" s="169"/>
      <c r="K20" s="170"/>
      <c r="L20" s="170"/>
      <c r="M20" s="170"/>
      <c r="N20" s="170"/>
    </row>
    <row r="21" spans="1:14" customFormat="1" ht="22.5" customHeight="1" x14ac:dyDescent="0.25">
      <c r="A21" s="137"/>
      <c r="B21" s="41" t="s">
        <v>34</v>
      </c>
      <c r="C21" s="42"/>
      <c r="D21" s="42"/>
      <c r="E21" s="42"/>
      <c r="F21" s="42"/>
      <c r="G21" s="42"/>
      <c r="H21" s="42"/>
      <c r="I21" s="42"/>
      <c r="J21" s="43"/>
      <c r="K21" s="141"/>
      <c r="L21" s="141"/>
      <c r="M21" s="141"/>
      <c r="N21" s="141"/>
    </row>
    <row r="22" spans="1:14" customFormat="1" ht="22.5" customHeight="1" x14ac:dyDescent="0.25">
      <c r="A22" s="137"/>
      <c r="B22" s="171" t="s">
        <v>35</v>
      </c>
      <c r="C22" s="171"/>
      <c r="D22" s="171"/>
      <c r="E22" s="171"/>
      <c r="F22" s="171"/>
      <c r="G22" s="171"/>
      <c r="H22" s="171"/>
      <c r="I22" s="172">
        <v>0.3</v>
      </c>
      <c r="J22" s="173">
        <f>(D40+F40)*I22/H40</f>
        <v>0.22</v>
      </c>
      <c r="K22" s="141"/>
      <c r="L22" s="141"/>
      <c r="M22" s="141"/>
      <c r="N22" s="141"/>
    </row>
    <row r="23" spans="1:14" customFormat="1" ht="22.5" customHeight="1" x14ac:dyDescent="0.25">
      <c r="A23" s="137"/>
      <c r="B23" s="145"/>
      <c r="C23" s="162" t="s">
        <v>36</v>
      </c>
      <c r="D23" s="162" t="s">
        <v>23</v>
      </c>
      <c r="E23" s="162" t="s">
        <v>24</v>
      </c>
      <c r="F23" s="162" t="s">
        <v>25</v>
      </c>
      <c r="G23" s="162" t="s">
        <v>26</v>
      </c>
      <c r="H23" s="162" t="s">
        <v>27</v>
      </c>
      <c r="I23" s="162"/>
      <c r="J23" s="162"/>
      <c r="K23" s="141"/>
      <c r="L23" s="141"/>
      <c r="M23" s="141"/>
      <c r="N23" s="141"/>
    </row>
    <row r="24" spans="1:14" customFormat="1" ht="22.5" customHeight="1" x14ac:dyDescent="0.25">
      <c r="A24" s="137"/>
      <c r="B24" s="145"/>
      <c r="C24" s="162"/>
      <c r="D24" s="162"/>
      <c r="E24" s="162"/>
      <c r="F24" s="162"/>
      <c r="G24" s="162"/>
      <c r="H24" s="174" t="s">
        <v>37</v>
      </c>
      <c r="I24" s="175" t="s">
        <v>38</v>
      </c>
      <c r="J24" s="175"/>
      <c r="K24" s="141"/>
      <c r="L24" s="141"/>
      <c r="M24" s="141"/>
      <c r="N24" s="141"/>
    </row>
    <row r="25" spans="1:14" customFormat="1" ht="22.5" customHeight="1" x14ac:dyDescent="0.25">
      <c r="A25" s="137">
        <v>1</v>
      </c>
      <c r="B25" s="176" t="s">
        <v>39</v>
      </c>
      <c r="C25" s="177" t="s">
        <v>40</v>
      </c>
      <c r="D25" s="51">
        <v>1</v>
      </c>
      <c r="E25" s="51"/>
      <c r="F25" s="51"/>
      <c r="G25" s="51"/>
      <c r="H25" s="52">
        <v>11387</v>
      </c>
      <c r="I25" s="178"/>
      <c r="J25" s="178"/>
      <c r="K25" s="179"/>
      <c r="L25" s="141"/>
      <c r="M25" s="141"/>
      <c r="N25" s="141"/>
    </row>
    <row r="26" spans="1:14" customFormat="1" ht="22.5" customHeight="1" x14ac:dyDescent="0.25">
      <c r="A26" s="137">
        <v>2</v>
      </c>
      <c r="B26" s="176"/>
      <c r="C26" s="177" t="s">
        <v>41</v>
      </c>
      <c r="D26" s="51">
        <v>1</v>
      </c>
      <c r="E26" s="51"/>
      <c r="F26" s="51"/>
      <c r="G26" s="51"/>
      <c r="H26" s="52">
        <v>5654</v>
      </c>
      <c r="I26" s="180">
        <f>H26/$H$27</f>
        <v>2.748663101604278</v>
      </c>
      <c r="J26" s="180"/>
      <c r="K26" s="179"/>
      <c r="L26" s="141"/>
      <c r="M26" s="141"/>
      <c r="N26" s="141"/>
    </row>
    <row r="27" spans="1:14" customFormat="1" ht="22.5" customHeight="1" x14ac:dyDescent="0.25">
      <c r="A27" s="137">
        <v>3</v>
      </c>
      <c r="B27" s="176"/>
      <c r="C27" s="177" t="s">
        <v>42</v>
      </c>
      <c r="D27" s="51">
        <v>1</v>
      </c>
      <c r="E27" s="51"/>
      <c r="F27" s="51"/>
      <c r="G27" s="51"/>
      <c r="H27" s="52">
        <v>2057</v>
      </c>
      <c r="I27" s="180">
        <f>H27/$H$27</f>
        <v>1</v>
      </c>
      <c r="J27" s="180"/>
      <c r="K27" s="179"/>
      <c r="L27" s="141"/>
      <c r="M27" s="141"/>
      <c r="N27" s="141"/>
    </row>
    <row r="28" spans="1:14" customFormat="1" ht="27.6" customHeight="1" x14ac:dyDescent="0.25">
      <c r="A28" s="137">
        <v>4</v>
      </c>
      <c r="B28" s="176"/>
      <c r="C28" s="181" t="s">
        <v>43</v>
      </c>
      <c r="D28" s="51">
        <v>1</v>
      </c>
      <c r="E28" s="51"/>
      <c r="F28" s="51"/>
      <c r="G28" s="51"/>
      <c r="H28" s="52">
        <v>121</v>
      </c>
      <c r="I28" s="180">
        <f>H28/$H$27</f>
        <v>5.8823529411764705E-2</v>
      </c>
      <c r="J28" s="180"/>
      <c r="K28" s="141"/>
      <c r="L28" s="141"/>
      <c r="M28" s="141"/>
      <c r="N28" s="141"/>
    </row>
    <row r="29" spans="1:14" customFormat="1" ht="31.35" customHeight="1" x14ac:dyDescent="0.25">
      <c r="A29" s="137">
        <v>5</v>
      </c>
      <c r="B29" s="182" t="s">
        <v>44</v>
      </c>
      <c r="C29" s="181" t="s">
        <v>45</v>
      </c>
      <c r="D29" s="51">
        <v>1</v>
      </c>
      <c r="E29" s="51"/>
      <c r="F29" s="51"/>
      <c r="G29" s="51"/>
      <c r="H29" s="57">
        <v>6</v>
      </c>
      <c r="I29" s="183">
        <f>H29/$H$29</f>
        <v>1</v>
      </c>
      <c r="J29" s="183"/>
      <c r="K29" s="141"/>
      <c r="L29" s="141"/>
      <c r="M29" s="141"/>
      <c r="N29" s="141"/>
    </row>
    <row r="30" spans="1:14" customFormat="1" ht="39.6" customHeight="1" x14ac:dyDescent="0.25">
      <c r="A30" s="137">
        <v>6</v>
      </c>
      <c r="B30" s="182"/>
      <c r="C30" s="181" t="s">
        <v>46</v>
      </c>
      <c r="D30" s="59">
        <v>1</v>
      </c>
      <c r="E30" s="51"/>
      <c r="F30" s="51"/>
      <c r="G30" s="51"/>
      <c r="H30" s="52">
        <v>441</v>
      </c>
      <c r="I30" s="183">
        <f>H30/$H$29</f>
        <v>73.5</v>
      </c>
      <c r="J30" s="183"/>
      <c r="K30" s="141"/>
      <c r="L30" s="141"/>
      <c r="M30" s="141"/>
      <c r="N30" s="141"/>
    </row>
    <row r="31" spans="1:14" customFormat="1" ht="41.85" customHeight="1" x14ac:dyDescent="0.25">
      <c r="A31" s="137">
        <v>7</v>
      </c>
      <c r="B31" s="182"/>
      <c r="C31" s="181" t="s">
        <v>47</v>
      </c>
      <c r="D31" s="59">
        <v>1</v>
      </c>
      <c r="E31" s="51"/>
      <c r="F31" s="51"/>
      <c r="G31" s="51"/>
      <c r="H31" s="60">
        <v>59</v>
      </c>
      <c r="I31" s="183">
        <f>H31/$H$29</f>
        <v>9.8333333333333339</v>
      </c>
      <c r="J31" s="183"/>
      <c r="K31" s="141"/>
      <c r="L31" s="184" t="s">
        <v>48</v>
      </c>
      <c r="M31" s="184"/>
      <c r="N31" s="141"/>
    </row>
    <row r="32" spans="1:14" customFormat="1" ht="40.9" customHeight="1" x14ac:dyDescent="0.25">
      <c r="A32" s="137">
        <v>8</v>
      </c>
      <c r="B32" s="185"/>
      <c r="C32" s="181" t="s">
        <v>49</v>
      </c>
      <c r="D32" s="59"/>
      <c r="E32" s="51">
        <v>1</v>
      </c>
      <c r="F32" s="51"/>
      <c r="G32" s="51"/>
      <c r="H32" s="60">
        <v>0</v>
      </c>
      <c r="I32" s="186"/>
      <c r="J32" s="187"/>
      <c r="K32" s="141"/>
      <c r="L32" s="188"/>
      <c r="M32" s="188"/>
      <c r="N32" s="141"/>
    </row>
    <row r="33" spans="1:14" customFormat="1" ht="51.4" customHeight="1" x14ac:dyDescent="0.25">
      <c r="A33" s="137">
        <v>9</v>
      </c>
      <c r="B33" s="185"/>
      <c r="C33" s="181" t="s">
        <v>50</v>
      </c>
      <c r="D33" s="59"/>
      <c r="E33" s="51">
        <v>1</v>
      </c>
      <c r="F33" s="51"/>
      <c r="G33" s="51"/>
      <c r="H33" s="60">
        <v>0</v>
      </c>
      <c r="I33" s="186"/>
      <c r="J33" s="187"/>
      <c r="K33" s="141"/>
      <c r="L33" s="188"/>
      <c r="M33" s="188"/>
      <c r="N33" s="141"/>
    </row>
    <row r="34" spans="1:14" customFormat="1" ht="44.85" customHeight="1" x14ac:dyDescent="0.25">
      <c r="A34" s="137">
        <v>10</v>
      </c>
      <c r="B34" s="189" t="s">
        <v>51</v>
      </c>
      <c r="C34" s="181" t="s">
        <v>52</v>
      </c>
      <c r="D34" s="67">
        <v>1</v>
      </c>
      <c r="E34" s="68"/>
      <c r="F34" s="68"/>
      <c r="G34" s="68"/>
      <c r="H34" s="57">
        <v>9</v>
      </c>
      <c r="I34" s="183">
        <f>H34/$H$28</f>
        <v>7.43801652892562E-2</v>
      </c>
      <c r="J34" s="183"/>
      <c r="K34" s="141"/>
      <c r="L34" s="188" t="s">
        <v>53</v>
      </c>
      <c r="M34" s="188" t="s">
        <v>54</v>
      </c>
      <c r="N34" s="141"/>
    </row>
    <row r="35" spans="1:14" customFormat="1" ht="54.4" customHeight="1" x14ac:dyDescent="0.25">
      <c r="A35" s="137">
        <v>11</v>
      </c>
      <c r="B35" s="189"/>
      <c r="C35" s="181" t="s">
        <v>163</v>
      </c>
      <c r="D35" s="67">
        <v>1</v>
      </c>
      <c r="E35" s="68"/>
      <c r="F35" s="68"/>
      <c r="G35" s="68"/>
      <c r="H35" s="57">
        <v>9</v>
      </c>
      <c r="I35" s="183">
        <f>H35/$H$28</f>
        <v>7.43801652892562E-2</v>
      </c>
      <c r="J35" s="183"/>
      <c r="K35" s="141"/>
      <c r="L35" s="190" t="s">
        <v>56</v>
      </c>
      <c r="M35" s="190" t="s">
        <v>57</v>
      </c>
      <c r="N35" s="141"/>
    </row>
    <row r="36" spans="1:14" customFormat="1" ht="71.650000000000006" customHeight="1" x14ac:dyDescent="0.25">
      <c r="A36" s="137">
        <v>12</v>
      </c>
      <c r="B36" s="189"/>
      <c r="C36" s="181" t="s">
        <v>164</v>
      </c>
      <c r="D36" s="67"/>
      <c r="E36" s="68">
        <v>1</v>
      </c>
      <c r="F36" s="68"/>
      <c r="G36" s="68"/>
      <c r="H36" s="60">
        <v>0</v>
      </c>
      <c r="I36" s="183">
        <f>H36/$H$28</f>
        <v>0</v>
      </c>
      <c r="J36" s="183"/>
      <c r="K36" s="141"/>
      <c r="L36" s="190" t="s">
        <v>59</v>
      </c>
      <c r="M36" s="190" t="s">
        <v>60</v>
      </c>
      <c r="N36" s="141"/>
    </row>
    <row r="37" spans="1:14" customFormat="1" ht="72.400000000000006" customHeight="1" x14ac:dyDescent="0.25">
      <c r="A37" s="137">
        <v>13</v>
      </c>
      <c r="B37" s="189"/>
      <c r="C37" s="181" t="s">
        <v>61</v>
      </c>
      <c r="D37" s="70"/>
      <c r="E37" s="68">
        <v>1</v>
      </c>
      <c r="F37" s="68"/>
      <c r="G37" s="68"/>
      <c r="H37" s="60">
        <v>0</v>
      </c>
      <c r="I37" s="183">
        <f>H37/$H$28</f>
        <v>0</v>
      </c>
      <c r="J37" s="183"/>
      <c r="K37" s="141"/>
      <c r="L37" s="190" t="s">
        <v>62</v>
      </c>
      <c r="M37" s="190" t="s">
        <v>63</v>
      </c>
      <c r="N37" s="141"/>
    </row>
    <row r="38" spans="1:14" customFormat="1" ht="52.9" customHeight="1" x14ac:dyDescent="0.25">
      <c r="A38" s="137">
        <v>14</v>
      </c>
      <c r="B38" s="189"/>
      <c r="C38" s="191" t="s">
        <v>64</v>
      </c>
      <c r="D38" s="51">
        <v>1</v>
      </c>
      <c r="E38" s="51"/>
      <c r="F38" s="51"/>
      <c r="G38" s="51"/>
      <c r="H38" s="60">
        <v>4</v>
      </c>
      <c r="I38" s="180">
        <f>H38/$H$30</f>
        <v>9.0702947845804991E-3</v>
      </c>
      <c r="J38" s="180"/>
      <c r="K38" s="141"/>
      <c r="L38" s="190" t="s">
        <v>65</v>
      </c>
      <c r="M38" s="190" t="s">
        <v>66</v>
      </c>
      <c r="N38" s="141"/>
    </row>
    <row r="39" spans="1:14" customFormat="1" ht="84.95" customHeight="1" x14ac:dyDescent="0.25">
      <c r="A39" s="137">
        <v>15</v>
      </c>
      <c r="B39" s="189"/>
      <c r="C39" s="181" t="s">
        <v>67</v>
      </c>
      <c r="D39" s="71">
        <v>1</v>
      </c>
      <c r="E39" s="72"/>
      <c r="F39" s="71"/>
      <c r="G39" s="71"/>
      <c r="H39" s="73"/>
      <c r="I39" s="192">
        <f>H39/H38</f>
        <v>0</v>
      </c>
      <c r="J39" s="192"/>
      <c r="K39" s="141"/>
      <c r="L39" s="141"/>
      <c r="M39" s="141"/>
      <c r="N39" s="141"/>
    </row>
    <row r="40" spans="1:14" customFormat="1" ht="22.5" customHeight="1" x14ac:dyDescent="0.25">
      <c r="A40" s="166"/>
      <c r="B40" s="167" t="s">
        <v>68</v>
      </c>
      <c r="C40" s="167"/>
      <c r="D40" s="193">
        <f>SUM(D25:D39)</f>
        <v>11</v>
      </c>
      <c r="E40" s="193">
        <f>SUM(E25:E39)</f>
        <v>4</v>
      </c>
      <c r="F40" s="193">
        <f>SUM(F25:F39)</f>
        <v>0</v>
      </c>
      <c r="G40" s="193">
        <f>SUM(G25:G39)</f>
        <v>0</v>
      </c>
      <c r="H40" s="167">
        <f>+D40+E40+F40+G40</f>
        <v>15</v>
      </c>
      <c r="I40" s="167"/>
      <c r="J40" s="167"/>
      <c r="K40" s="194"/>
      <c r="L40" s="170"/>
      <c r="M40" s="170"/>
      <c r="N40" s="170"/>
    </row>
    <row r="41" spans="1:14" customFormat="1" ht="22.5" customHeight="1" x14ac:dyDescent="0.25">
      <c r="A41" s="137"/>
      <c r="B41" s="41" t="s">
        <v>69</v>
      </c>
      <c r="C41" s="195"/>
      <c r="D41" s="195"/>
      <c r="E41" s="195"/>
      <c r="F41" s="195"/>
      <c r="G41" s="195"/>
      <c r="H41" s="195"/>
      <c r="I41" s="195"/>
      <c r="J41" s="196"/>
      <c r="K41" s="138"/>
      <c r="L41" s="138"/>
      <c r="M41" s="138"/>
      <c r="N41" s="138"/>
    </row>
    <row r="42" spans="1:14" customFormat="1" ht="22.5" customHeight="1" x14ac:dyDescent="0.25">
      <c r="A42" s="137"/>
      <c r="B42" s="197" t="s">
        <v>70</v>
      </c>
      <c r="C42" s="197"/>
      <c r="D42" s="197"/>
      <c r="E42" s="197"/>
      <c r="F42" s="197"/>
      <c r="G42" s="197"/>
      <c r="H42" s="197"/>
      <c r="I42" s="172">
        <v>0.05</v>
      </c>
      <c r="J42" s="173">
        <f>(D49+F49)*I42/H49</f>
        <v>0.05</v>
      </c>
      <c r="K42" s="138"/>
      <c r="L42" s="138"/>
      <c r="M42" s="138"/>
      <c r="N42" s="138"/>
    </row>
    <row r="43" spans="1:14" customFormat="1" ht="22.5" customHeight="1" x14ac:dyDescent="0.25">
      <c r="A43" s="137"/>
      <c r="B43" s="198"/>
      <c r="C43" s="160"/>
      <c r="D43" s="161" t="s">
        <v>23</v>
      </c>
      <c r="E43" s="161" t="s">
        <v>24</v>
      </c>
      <c r="F43" s="161" t="s">
        <v>25</v>
      </c>
      <c r="G43" s="161" t="s">
        <v>26</v>
      </c>
      <c r="H43" s="162" t="s">
        <v>27</v>
      </c>
      <c r="I43" s="162"/>
      <c r="J43" s="162"/>
      <c r="K43" s="141"/>
      <c r="L43" s="141"/>
      <c r="M43" s="141"/>
      <c r="N43" s="141"/>
    </row>
    <row r="44" spans="1:14" customFormat="1" ht="64.900000000000006" customHeight="1" x14ac:dyDescent="0.25">
      <c r="A44" s="137">
        <v>1</v>
      </c>
      <c r="B44" s="198"/>
      <c r="C44" s="181" t="s">
        <v>71</v>
      </c>
      <c r="D44" s="165">
        <v>1</v>
      </c>
      <c r="E44" s="165"/>
      <c r="F44" s="165"/>
      <c r="G44" s="165"/>
      <c r="H44" s="100" t="s">
        <v>165</v>
      </c>
      <c r="I44" s="100"/>
      <c r="J44" s="100"/>
      <c r="K44" s="138"/>
      <c r="L44" s="138"/>
      <c r="M44" s="138"/>
      <c r="N44" s="138"/>
    </row>
    <row r="45" spans="1:14" customFormat="1" ht="56.65" customHeight="1" x14ac:dyDescent="0.25">
      <c r="A45" s="137">
        <v>2</v>
      </c>
      <c r="B45" s="199"/>
      <c r="C45" s="181" t="s">
        <v>73</v>
      </c>
      <c r="D45" s="165">
        <v>1</v>
      </c>
      <c r="E45" s="165"/>
      <c r="F45" s="165"/>
      <c r="G45" s="165"/>
      <c r="H45" s="100" t="s">
        <v>165</v>
      </c>
      <c r="I45" s="100"/>
      <c r="J45" s="100"/>
      <c r="K45" s="200"/>
      <c r="L45" s="141"/>
      <c r="M45" s="141"/>
      <c r="N45" s="141"/>
    </row>
    <row r="46" spans="1:14" customFormat="1" ht="73.900000000000006" customHeight="1" x14ac:dyDescent="0.25">
      <c r="A46" s="137">
        <v>3</v>
      </c>
      <c r="B46" s="201"/>
      <c r="C46" s="202" t="s">
        <v>166</v>
      </c>
      <c r="D46" s="165">
        <v>1</v>
      </c>
      <c r="E46" s="165"/>
      <c r="F46" s="165"/>
      <c r="G46" s="165"/>
      <c r="H46" s="100" t="s">
        <v>167</v>
      </c>
      <c r="I46" s="100"/>
      <c r="J46" s="100"/>
      <c r="K46" s="200"/>
      <c r="L46" s="141"/>
      <c r="M46" s="141"/>
      <c r="N46" s="141"/>
    </row>
    <row r="47" spans="1:14" customFormat="1" ht="96.95" customHeight="1" x14ac:dyDescent="0.25">
      <c r="A47" s="137">
        <v>4</v>
      </c>
      <c r="B47" s="201"/>
      <c r="C47" s="181" t="s">
        <v>77</v>
      </c>
      <c r="D47" s="165">
        <v>1</v>
      </c>
      <c r="E47" s="165"/>
      <c r="F47" s="165"/>
      <c r="G47" s="165"/>
      <c r="H47" s="100" t="s">
        <v>168</v>
      </c>
      <c r="I47" s="100"/>
      <c r="J47" s="100"/>
      <c r="K47" s="200"/>
      <c r="L47" s="141"/>
      <c r="M47" s="141"/>
      <c r="N47" s="141"/>
    </row>
    <row r="48" spans="1:14" customFormat="1" ht="100.7" customHeight="1" x14ac:dyDescent="0.25">
      <c r="A48" s="137">
        <v>5</v>
      </c>
      <c r="B48" s="201"/>
      <c r="C48" s="181" t="s">
        <v>79</v>
      </c>
      <c r="D48" s="165">
        <v>1</v>
      </c>
      <c r="E48" s="165"/>
      <c r="F48" s="165"/>
      <c r="G48" s="165"/>
      <c r="H48" s="100" t="s">
        <v>168</v>
      </c>
      <c r="I48" s="100"/>
      <c r="J48" s="100"/>
      <c r="K48" s="200"/>
      <c r="L48" s="141"/>
      <c r="M48" s="141"/>
      <c r="N48" s="141"/>
    </row>
    <row r="49" spans="1:14" customFormat="1" ht="22.5" customHeight="1" x14ac:dyDescent="0.25">
      <c r="A49" s="166"/>
      <c r="B49" s="203" t="s">
        <v>81</v>
      </c>
      <c r="C49" s="203"/>
      <c r="D49" s="204">
        <f>SUM(D44:D48)</f>
        <v>5</v>
      </c>
      <c r="E49" s="204">
        <f>SUM(E44:E48)</f>
        <v>0</v>
      </c>
      <c r="F49" s="204">
        <f>SUM(F44:F48)</f>
        <v>0</v>
      </c>
      <c r="G49" s="204">
        <f>SUM(G44:G48)</f>
        <v>0</v>
      </c>
      <c r="H49" s="205">
        <f>SUM(D49:G49)</f>
        <v>5</v>
      </c>
      <c r="I49" s="205"/>
      <c r="J49" s="205"/>
      <c r="K49" s="138"/>
      <c r="L49" s="138"/>
      <c r="M49" s="138"/>
      <c r="N49" s="138"/>
    </row>
    <row r="50" spans="1:14" customFormat="1" ht="22.5" customHeight="1" x14ac:dyDescent="0.25">
      <c r="A50" s="137"/>
      <c r="B50" s="89" t="s">
        <v>82</v>
      </c>
      <c r="C50" s="89"/>
      <c r="D50" s="89"/>
      <c r="E50" s="89"/>
      <c r="F50" s="89"/>
      <c r="G50" s="89"/>
      <c r="H50" s="89"/>
      <c r="I50" s="89"/>
      <c r="J50" s="89"/>
      <c r="K50" s="138"/>
      <c r="L50" s="138"/>
      <c r="M50" s="138"/>
      <c r="N50" s="141"/>
    </row>
    <row r="51" spans="1:14" customFormat="1" ht="22.5" customHeight="1" x14ac:dyDescent="0.25">
      <c r="A51" s="137"/>
      <c r="B51" s="160" t="s">
        <v>83</v>
      </c>
      <c r="C51" s="206"/>
      <c r="D51" s="207"/>
      <c r="E51" s="207"/>
      <c r="F51" s="207"/>
      <c r="G51" s="207"/>
      <c r="H51" s="208">
        <v>0.05</v>
      </c>
      <c r="I51" s="208"/>
      <c r="J51" s="209">
        <f>+(D56+F56)*H51/H56</f>
        <v>0.05</v>
      </c>
      <c r="K51" s="210"/>
      <c r="L51" s="211"/>
      <c r="M51" s="211"/>
      <c r="N51" s="141"/>
    </row>
    <row r="52" spans="1:14" customFormat="1" ht="22.5" customHeight="1" x14ac:dyDescent="0.25">
      <c r="A52" s="137"/>
      <c r="B52" s="6"/>
      <c r="C52" s="6"/>
      <c r="D52" s="212" t="s">
        <v>23</v>
      </c>
      <c r="E52" s="212" t="s">
        <v>24</v>
      </c>
      <c r="F52" s="212" t="s">
        <v>25</v>
      </c>
      <c r="G52" s="212" t="s">
        <v>26</v>
      </c>
      <c r="H52" s="162" t="s">
        <v>27</v>
      </c>
      <c r="I52" s="162"/>
      <c r="J52" s="162"/>
      <c r="K52" s="200"/>
      <c r="L52" s="141"/>
      <c r="M52" s="141"/>
      <c r="N52" s="141"/>
    </row>
    <row r="53" spans="1:14" s="218" customFormat="1" ht="107.45" customHeight="1" x14ac:dyDescent="0.25">
      <c r="A53" s="213">
        <v>1</v>
      </c>
      <c r="B53" s="214" t="s">
        <v>84</v>
      </c>
      <c r="C53" s="214"/>
      <c r="D53" s="215">
        <v>1</v>
      </c>
      <c r="E53" s="215"/>
      <c r="F53" s="215"/>
      <c r="G53" s="215"/>
      <c r="H53" s="100" t="s">
        <v>85</v>
      </c>
      <c r="I53" s="100"/>
      <c r="J53" s="100"/>
      <c r="K53" s="216"/>
      <c r="L53" s="217"/>
      <c r="M53" s="217"/>
      <c r="N53" s="217"/>
    </row>
    <row r="54" spans="1:14" s="218" customFormat="1" ht="46.9" customHeight="1" x14ac:dyDescent="0.25">
      <c r="A54" s="213">
        <v>2</v>
      </c>
      <c r="B54" s="219" t="s">
        <v>169</v>
      </c>
      <c r="C54" s="219"/>
      <c r="D54" s="215">
        <v>1</v>
      </c>
      <c r="E54" s="215"/>
      <c r="F54" s="215"/>
      <c r="G54" s="215"/>
      <c r="H54" s="100" t="s">
        <v>170</v>
      </c>
      <c r="I54" s="100"/>
      <c r="J54" s="100"/>
      <c r="K54" s="216"/>
      <c r="L54" s="217"/>
      <c r="M54" s="217"/>
      <c r="N54" s="217"/>
    </row>
    <row r="55" spans="1:14" customFormat="1" ht="22.5" customHeight="1" x14ac:dyDescent="0.25">
      <c r="A55" s="137"/>
      <c r="B55" s="220" t="s">
        <v>88</v>
      </c>
      <c r="C55" s="220"/>
      <c r="D55" s="212" t="s">
        <v>23</v>
      </c>
      <c r="E55" s="212" t="s">
        <v>24</v>
      </c>
      <c r="F55" s="212" t="s">
        <v>25</v>
      </c>
      <c r="G55" s="212" t="s">
        <v>26</v>
      </c>
      <c r="H55" s="221"/>
      <c r="I55" s="222"/>
      <c r="J55" s="223"/>
      <c r="K55" s="141"/>
      <c r="L55" s="141"/>
      <c r="M55" s="141"/>
      <c r="N55" s="141"/>
    </row>
    <row r="56" spans="1:14" customFormat="1" ht="22.5" customHeight="1" x14ac:dyDescent="0.25">
      <c r="A56" s="224"/>
      <c r="B56" s="220"/>
      <c r="C56" s="220"/>
      <c r="D56" s="225">
        <f>+D54+D53</f>
        <v>2</v>
      </c>
      <c r="E56" s="225">
        <f t="shared" ref="E56:G56" si="0">+E54+E53</f>
        <v>0</v>
      </c>
      <c r="F56" s="225">
        <f t="shared" si="0"/>
        <v>0</v>
      </c>
      <c r="G56" s="225">
        <f t="shared" si="0"/>
        <v>0</v>
      </c>
      <c r="H56" s="226">
        <f>+D56+E56+F56+G56</f>
        <v>2</v>
      </c>
      <c r="I56" s="227"/>
      <c r="J56" s="228"/>
      <c r="K56" s="229"/>
      <c r="L56" s="229"/>
      <c r="M56" s="229"/>
      <c r="N56" s="229"/>
    </row>
    <row r="57" spans="1:14" customFormat="1" ht="22.5" customHeight="1" x14ac:dyDescent="0.25">
      <c r="A57" s="137"/>
      <c r="B57" s="89" t="s">
        <v>89</v>
      </c>
      <c r="C57" s="89"/>
      <c r="D57" s="89"/>
      <c r="E57" s="89"/>
      <c r="F57" s="89"/>
      <c r="G57" s="89"/>
      <c r="H57" s="89"/>
      <c r="I57" s="89"/>
      <c r="J57" s="89"/>
      <c r="K57" s="141"/>
      <c r="L57" s="141"/>
      <c r="M57" s="141"/>
      <c r="N57" s="141"/>
    </row>
    <row r="58" spans="1:14" customFormat="1" ht="22.5" customHeight="1" x14ac:dyDescent="0.25">
      <c r="A58" s="137"/>
      <c r="B58" s="197" t="s">
        <v>90</v>
      </c>
      <c r="C58" s="197"/>
      <c r="D58" s="197"/>
      <c r="E58" s="197"/>
      <c r="F58" s="197"/>
      <c r="G58" s="197"/>
      <c r="H58" s="197"/>
      <c r="I58" s="172">
        <v>0.05</v>
      </c>
      <c r="J58" s="173">
        <f>(D61+F61)*I58/H61</f>
        <v>0.05</v>
      </c>
      <c r="K58" s="141"/>
      <c r="L58" s="141"/>
      <c r="M58" s="141"/>
      <c r="N58" s="141"/>
    </row>
    <row r="59" spans="1:14" customFormat="1" ht="22.5" customHeight="1" x14ac:dyDescent="0.25">
      <c r="A59" s="137"/>
      <c r="B59" s="212"/>
      <c r="C59" s="230" t="s">
        <v>39</v>
      </c>
      <c r="D59" s="230" t="s">
        <v>23</v>
      </c>
      <c r="E59" s="230" t="s">
        <v>24</v>
      </c>
      <c r="F59" s="230" t="s">
        <v>25</v>
      </c>
      <c r="G59" s="230" t="s">
        <v>26</v>
      </c>
      <c r="H59" s="162" t="s">
        <v>27</v>
      </c>
      <c r="I59" s="162"/>
      <c r="J59" s="162"/>
      <c r="K59" s="141"/>
      <c r="L59" s="141"/>
      <c r="M59" s="141"/>
      <c r="N59" s="141"/>
    </row>
    <row r="60" spans="1:14" customFormat="1" ht="79.5" customHeight="1" x14ac:dyDescent="0.25">
      <c r="A60" s="137">
        <v>1</v>
      </c>
      <c r="B60" s="198"/>
      <c r="C60" s="231" t="s">
        <v>171</v>
      </c>
      <c r="D60" s="165">
        <v>1</v>
      </c>
      <c r="E60" s="165"/>
      <c r="F60" s="165"/>
      <c r="G60" s="165"/>
      <c r="H60" s="232" t="s">
        <v>172</v>
      </c>
      <c r="I60" s="232"/>
      <c r="J60" s="232"/>
      <c r="K60" s="141"/>
      <c r="L60" s="141"/>
      <c r="M60" s="141"/>
      <c r="N60" s="141"/>
    </row>
    <row r="61" spans="1:14" customFormat="1" ht="22.5" customHeight="1" x14ac:dyDescent="0.25">
      <c r="A61" s="166"/>
      <c r="B61" s="203" t="s">
        <v>93</v>
      </c>
      <c r="C61" s="203"/>
      <c r="D61" s="233">
        <f>SUM(D60:D60)</f>
        <v>1</v>
      </c>
      <c r="E61" s="233">
        <f>SUM(E60:E60)</f>
        <v>0</v>
      </c>
      <c r="F61" s="233">
        <f>SUM(F60:F60)</f>
        <v>0</v>
      </c>
      <c r="G61" s="233">
        <f>SUM(G60:G60)</f>
        <v>0</v>
      </c>
      <c r="H61" s="169">
        <f>+D61+E61+F61+G61</f>
        <v>1</v>
      </c>
      <c r="I61" s="169"/>
      <c r="J61" s="169"/>
      <c r="K61" s="170"/>
      <c r="L61" s="170"/>
      <c r="M61" s="170"/>
      <c r="N61" s="170"/>
    </row>
    <row r="62" spans="1:14" customFormat="1" ht="22.5" customHeight="1" x14ac:dyDescent="0.25">
      <c r="A62" s="137"/>
      <c r="B62" s="41" t="s">
        <v>94</v>
      </c>
      <c r="C62" s="42"/>
      <c r="D62" s="42"/>
      <c r="E62" s="42"/>
      <c r="F62" s="42"/>
      <c r="G62" s="42"/>
      <c r="H62" s="42"/>
      <c r="I62" s="42"/>
      <c r="J62" s="43"/>
      <c r="K62" s="141"/>
      <c r="L62" s="141"/>
      <c r="M62" s="141"/>
      <c r="N62" s="141"/>
    </row>
    <row r="63" spans="1:14" customFormat="1" ht="22.5" customHeight="1" x14ac:dyDescent="0.25">
      <c r="A63" s="137"/>
      <c r="B63" s="234" t="s">
        <v>95</v>
      </c>
      <c r="C63" s="234"/>
      <c r="D63" s="234"/>
      <c r="E63" s="234"/>
      <c r="F63" s="234"/>
      <c r="G63" s="234"/>
      <c r="H63" s="234"/>
      <c r="I63" s="235">
        <v>0.05</v>
      </c>
      <c r="J63" s="235">
        <f>(D66+F66)*I63/H66</f>
        <v>0.05</v>
      </c>
      <c r="K63" s="141"/>
      <c r="L63" s="141"/>
      <c r="M63" s="141"/>
      <c r="N63" s="141"/>
    </row>
    <row r="64" spans="1:14" customFormat="1" ht="22.5" customHeight="1" x14ac:dyDescent="0.25">
      <c r="A64" s="137"/>
      <c r="B64" s="236"/>
      <c r="C64" s="151"/>
      <c r="D64" s="174" t="s">
        <v>23</v>
      </c>
      <c r="E64" s="174" t="s">
        <v>24</v>
      </c>
      <c r="F64" s="174" t="s">
        <v>25</v>
      </c>
      <c r="G64" s="174" t="s">
        <v>26</v>
      </c>
      <c r="H64" s="162" t="s">
        <v>27</v>
      </c>
      <c r="I64" s="162"/>
      <c r="J64" s="162"/>
      <c r="K64" s="141"/>
      <c r="L64" s="141"/>
      <c r="M64" s="141"/>
      <c r="N64" s="141"/>
    </row>
    <row r="65" spans="1:14" customFormat="1" ht="69.400000000000006" customHeight="1" x14ac:dyDescent="0.25">
      <c r="A65" s="137">
        <v>1</v>
      </c>
      <c r="B65" s="236"/>
      <c r="C65" s="191" t="s">
        <v>96</v>
      </c>
      <c r="D65" s="237">
        <v>1</v>
      </c>
      <c r="E65" s="237"/>
      <c r="F65" s="237"/>
      <c r="G65" s="237"/>
      <c r="H65" s="100" t="s">
        <v>173</v>
      </c>
      <c r="I65" s="100"/>
      <c r="J65" s="100"/>
      <c r="K65" s="141"/>
      <c r="L65" s="141"/>
      <c r="M65" s="141"/>
      <c r="N65" s="141"/>
    </row>
    <row r="66" spans="1:14" customFormat="1" ht="22.5" customHeight="1" x14ac:dyDescent="0.25">
      <c r="A66" s="166"/>
      <c r="B66" s="167" t="s">
        <v>98</v>
      </c>
      <c r="C66" s="167"/>
      <c r="D66" s="238">
        <f>SUM(D65:D65)</f>
        <v>1</v>
      </c>
      <c r="E66" s="238">
        <f>SUM(E65:E65)</f>
        <v>0</v>
      </c>
      <c r="F66" s="238">
        <f>SUM(F65:F65)</f>
        <v>0</v>
      </c>
      <c r="G66" s="238">
        <f>SUM(G65:G65)</f>
        <v>0</v>
      </c>
      <c r="H66" s="239">
        <f>+D66+E66+F66+G66</f>
        <v>1</v>
      </c>
      <c r="I66" s="239"/>
      <c r="J66" s="239"/>
      <c r="K66" s="170"/>
      <c r="L66" s="170"/>
      <c r="M66" s="170"/>
      <c r="N66" s="170"/>
    </row>
    <row r="67" spans="1:14" customFormat="1" ht="22.5" customHeight="1" x14ac:dyDescent="0.25">
      <c r="A67" s="137"/>
      <c r="B67" s="89" t="s">
        <v>99</v>
      </c>
      <c r="C67" s="121"/>
      <c r="D67" s="121"/>
      <c r="E67" s="121"/>
      <c r="F67" s="121"/>
      <c r="G67" s="121"/>
      <c r="H67" s="121"/>
      <c r="I67" s="121"/>
      <c r="J67" s="121"/>
      <c r="K67" s="141"/>
      <c r="L67" s="141"/>
      <c r="M67" s="141"/>
      <c r="N67" s="141"/>
    </row>
    <row r="68" spans="1:14" customFormat="1" ht="22.5" customHeight="1" x14ac:dyDescent="0.25">
      <c r="A68" s="137"/>
      <c r="B68" s="171" t="s">
        <v>100</v>
      </c>
      <c r="C68" s="171"/>
      <c r="D68" s="171"/>
      <c r="E68" s="171"/>
      <c r="F68" s="171"/>
      <c r="G68" s="171"/>
      <c r="H68" s="171"/>
      <c r="I68" s="235">
        <v>0.1</v>
      </c>
      <c r="J68" s="235">
        <f>(D73+F73)*I68/H73</f>
        <v>0.10000000000000002</v>
      </c>
      <c r="K68" s="141"/>
      <c r="L68" s="141"/>
      <c r="M68" s="141"/>
      <c r="N68" s="141"/>
    </row>
    <row r="69" spans="1:14" customFormat="1" ht="22.5" customHeight="1" x14ac:dyDescent="0.25">
      <c r="A69" s="137"/>
      <c r="B69" s="240"/>
      <c r="C69" s="151"/>
      <c r="D69" s="174" t="s">
        <v>23</v>
      </c>
      <c r="E69" s="174" t="s">
        <v>24</v>
      </c>
      <c r="F69" s="174" t="s">
        <v>25</v>
      </c>
      <c r="G69" s="174" t="s">
        <v>26</v>
      </c>
      <c r="H69" s="162" t="s">
        <v>27</v>
      </c>
      <c r="I69" s="162"/>
      <c r="J69" s="162"/>
      <c r="K69" s="141"/>
      <c r="L69" s="141"/>
      <c r="M69" s="141"/>
      <c r="N69" s="141"/>
    </row>
    <row r="70" spans="1:14" customFormat="1" ht="32.1" customHeight="1" x14ac:dyDescent="0.25">
      <c r="A70" s="137">
        <v>1</v>
      </c>
      <c r="B70" s="240"/>
      <c r="C70" s="164" t="s">
        <v>101</v>
      </c>
      <c r="D70" s="165">
        <v>1</v>
      </c>
      <c r="E70" s="165"/>
      <c r="F70" s="165"/>
      <c r="G70" s="165"/>
      <c r="H70" s="241" t="s">
        <v>174</v>
      </c>
      <c r="I70" s="241"/>
      <c r="J70" s="241"/>
      <c r="K70" s="141"/>
      <c r="L70" s="141"/>
      <c r="M70" s="141"/>
      <c r="N70" s="141"/>
    </row>
    <row r="71" spans="1:14" customFormat="1" ht="65.650000000000006" customHeight="1" x14ac:dyDescent="0.25">
      <c r="A71" s="137">
        <v>2</v>
      </c>
      <c r="B71" s="240"/>
      <c r="C71" s="164" t="s">
        <v>175</v>
      </c>
      <c r="D71" s="165">
        <v>1</v>
      </c>
      <c r="E71" s="165"/>
      <c r="F71" s="165"/>
      <c r="G71" s="165"/>
      <c r="H71" s="241" t="s">
        <v>176</v>
      </c>
      <c r="I71" s="241"/>
      <c r="J71" s="241"/>
      <c r="K71" s="141"/>
      <c r="L71" s="141"/>
      <c r="M71" s="141"/>
      <c r="N71" s="141"/>
    </row>
    <row r="72" spans="1:14" customFormat="1" ht="63" customHeight="1" x14ac:dyDescent="0.25">
      <c r="A72" s="137">
        <v>3</v>
      </c>
      <c r="B72" s="240"/>
      <c r="C72" s="191" t="s">
        <v>105</v>
      </c>
      <c r="D72" s="165">
        <v>1</v>
      </c>
      <c r="E72" s="165"/>
      <c r="F72" s="165"/>
      <c r="G72" s="165"/>
      <c r="H72" s="242" t="s">
        <v>177</v>
      </c>
      <c r="I72" s="243"/>
      <c r="J72" s="243"/>
      <c r="K72" s="141"/>
      <c r="L72" s="141"/>
      <c r="M72" s="141"/>
      <c r="N72" s="141"/>
    </row>
    <row r="73" spans="1:14" customFormat="1" ht="22.5" customHeight="1" x14ac:dyDescent="0.25">
      <c r="A73" s="166"/>
      <c r="B73" s="167" t="s">
        <v>107</v>
      </c>
      <c r="C73" s="167"/>
      <c r="D73" s="233">
        <f>SUM(D70:D72)</f>
        <v>3</v>
      </c>
      <c r="E73" s="233">
        <f>SUM(E70:E72)</f>
        <v>0</v>
      </c>
      <c r="F73" s="233">
        <f>SUM(F70:F72)</f>
        <v>0</v>
      </c>
      <c r="G73" s="233">
        <f>SUM(G70:G72)</f>
        <v>0</v>
      </c>
      <c r="H73" s="169">
        <f>+D73+E73+F73+G73</f>
        <v>3</v>
      </c>
      <c r="I73" s="169"/>
      <c r="J73" s="169"/>
      <c r="K73" s="170"/>
      <c r="L73" s="170"/>
      <c r="M73" s="170"/>
      <c r="N73" s="170"/>
    </row>
    <row r="74" spans="1:14" customFormat="1" ht="22.5" customHeight="1" x14ac:dyDescent="0.25">
      <c r="A74" s="137"/>
      <c r="B74" s="89" t="s">
        <v>108</v>
      </c>
      <c r="C74" s="89"/>
      <c r="D74" s="89"/>
      <c r="E74" s="89"/>
      <c r="F74" s="89"/>
      <c r="G74" s="89"/>
      <c r="H74" s="89"/>
      <c r="I74" s="89"/>
      <c r="J74" s="89"/>
      <c r="K74" s="141"/>
      <c r="L74" s="141"/>
      <c r="M74" s="141"/>
      <c r="N74" s="141"/>
    </row>
    <row r="75" spans="1:14" customFormat="1" ht="22.5" customHeight="1" x14ac:dyDescent="0.25">
      <c r="A75" s="137"/>
      <c r="B75" s="197" t="s">
        <v>109</v>
      </c>
      <c r="C75" s="197"/>
      <c r="D75" s="197"/>
      <c r="E75" s="197"/>
      <c r="F75" s="197"/>
      <c r="G75" s="197"/>
      <c r="H75" s="197"/>
      <c r="I75" s="172">
        <v>0.1</v>
      </c>
      <c r="J75" s="173">
        <f>(D81+F81)*I75/H81</f>
        <v>0.1</v>
      </c>
      <c r="K75" s="141"/>
      <c r="L75" s="141"/>
      <c r="M75" s="141"/>
      <c r="N75" s="141"/>
    </row>
    <row r="76" spans="1:14" customFormat="1" ht="22.5" customHeight="1" x14ac:dyDescent="0.25">
      <c r="A76" s="137"/>
      <c r="B76" s="198"/>
      <c r="C76" s="160"/>
      <c r="D76" s="161" t="s">
        <v>23</v>
      </c>
      <c r="E76" s="161" t="s">
        <v>24</v>
      </c>
      <c r="F76" s="161" t="s">
        <v>25</v>
      </c>
      <c r="G76" s="161" t="s">
        <v>26</v>
      </c>
      <c r="H76" s="162" t="s">
        <v>27</v>
      </c>
      <c r="I76" s="162"/>
      <c r="J76" s="162"/>
      <c r="K76" s="141"/>
      <c r="L76" s="141"/>
      <c r="M76" s="141"/>
      <c r="N76" s="141"/>
    </row>
    <row r="77" spans="1:14" customFormat="1" ht="69.400000000000006" customHeight="1" x14ac:dyDescent="0.25">
      <c r="A77" s="137">
        <v>1</v>
      </c>
      <c r="B77" s="198"/>
      <c r="C77" s="177" t="s">
        <v>110</v>
      </c>
      <c r="D77" s="165">
        <v>1</v>
      </c>
      <c r="E77" s="165"/>
      <c r="F77" s="165"/>
      <c r="G77" s="165"/>
      <c r="H77" s="100" t="s">
        <v>178</v>
      </c>
      <c r="I77" s="100"/>
      <c r="J77" s="100"/>
      <c r="K77" s="141"/>
      <c r="L77" s="141"/>
      <c r="M77" s="141"/>
      <c r="N77" s="141"/>
    </row>
    <row r="78" spans="1:14" customFormat="1" ht="53.65" customHeight="1" x14ac:dyDescent="0.25">
      <c r="A78" s="137">
        <v>2</v>
      </c>
      <c r="B78" s="198"/>
      <c r="C78" s="177" t="s">
        <v>179</v>
      </c>
      <c r="D78" s="165">
        <v>1</v>
      </c>
      <c r="E78" s="165"/>
      <c r="F78" s="165"/>
      <c r="G78" s="165"/>
      <c r="H78" s="100" t="s">
        <v>180</v>
      </c>
      <c r="I78" s="100"/>
      <c r="J78" s="100"/>
      <c r="K78" s="141"/>
      <c r="L78" s="141"/>
      <c r="M78" s="141"/>
      <c r="N78" s="141"/>
    </row>
    <row r="79" spans="1:14" customFormat="1" ht="59.65" customHeight="1" x14ac:dyDescent="0.25">
      <c r="A79" s="137">
        <v>3</v>
      </c>
      <c r="B79" s="198"/>
      <c r="C79" s="177" t="s">
        <v>181</v>
      </c>
      <c r="D79" s="165">
        <v>1</v>
      </c>
      <c r="E79" s="165"/>
      <c r="F79" s="165"/>
      <c r="G79" s="165"/>
      <c r="H79" s="100" t="s">
        <v>182</v>
      </c>
      <c r="I79" s="100"/>
      <c r="J79" s="100"/>
      <c r="K79" s="141"/>
      <c r="L79" s="141"/>
      <c r="M79" s="141"/>
      <c r="N79" s="141"/>
    </row>
    <row r="80" spans="1:14" customFormat="1" ht="48.6" customHeight="1" x14ac:dyDescent="0.25">
      <c r="A80" s="137">
        <v>4</v>
      </c>
      <c r="B80" s="198"/>
      <c r="C80" s="177" t="s">
        <v>116</v>
      </c>
      <c r="D80" s="165">
        <v>1</v>
      </c>
      <c r="E80" s="165"/>
      <c r="F80" s="165"/>
      <c r="G80" s="165"/>
      <c r="H80" s="100" t="s">
        <v>183</v>
      </c>
      <c r="I80" s="100"/>
      <c r="J80" s="100"/>
      <c r="K80" s="244"/>
      <c r="L80" s="141"/>
      <c r="M80" s="141"/>
      <c r="N80" s="141"/>
    </row>
    <row r="81" spans="1:14" customFormat="1" ht="22.5" customHeight="1" x14ac:dyDescent="0.25">
      <c r="A81" s="166"/>
      <c r="B81" s="167" t="s">
        <v>118</v>
      </c>
      <c r="C81" s="167"/>
      <c r="D81" s="233">
        <f>SUM(D77:D80)</f>
        <v>4</v>
      </c>
      <c r="E81" s="233">
        <f>SUM(E77:E80)</f>
        <v>0</v>
      </c>
      <c r="F81" s="233">
        <f>SUM(F77:F80)</f>
        <v>0</v>
      </c>
      <c r="G81" s="233">
        <f>SUM(G77:G80)</f>
        <v>0</v>
      </c>
      <c r="H81" s="169">
        <f>+D81+E81+F81+G81</f>
        <v>4</v>
      </c>
      <c r="I81" s="169"/>
      <c r="J81" s="169"/>
      <c r="K81" s="170"/>
      <c r="L81" s="170"/>
      <c r="M81" s="170"/>
      <c r="N81" s="170"/>
    </row>
    <row r="82" spans="1:14" customFormat="1" ht="22.5" customHeight="1" x14ac:dyDescent="0.25">
      <c r="A82" s="137"/>
      <c r="B82" s="89" t="s">
        <v>119</v>
      </c>
      <c r="C82" s="89"/>
      <c r="D82" s="89"/>
      <c r="E82" s="89"/>
      <c r="F82" s="89"/>
      <c r="G82" s="89"/>
      <c r="H82" s="89"/>
      <c r="I82" s="89"/>
      <c r="J82" s="89"/>
      <c r="K82" s="141"/>
      <c r="L82" s="141"/>
      <c r="M82" s="141"/>
      <c r="N82" s="141"/>
    </row>
    <row r="83" spans="1:14" customFormat="1" ht="22.5" customHeight="1" x14ac:dyDescent="0.25">
      <c r="A83" s="137"/>
      <c r="B83" s="197" t="s">
        <v>120</v>
      </c>
      <c r="C83" s="197"/>
      <c r="D83" s="197"/>
      <c r="E83" s="197"/>
      <c r="F83" s="197"/>
      <c r="G83" s="197"/>
      <c r="H83" s="197"/>
      <c r="I83" s="172">
        <v>0.2</v>
      </c>
      <c r="J83" s="173">
        <f>(D92+F92)*I83/H92</f>
        <v>0.1142857142857143</v>
      </c>
      <c r="K83" s="217"/>
      <c r="L83" s="141"/>
      <c r="M83" s="141"/>
      <c r="N83" s="141"/>
    </row>
    <row r="84" spans="1:14" customFormat="1" ht="22.5" customHeight="1" x14ac:dyDescent="0.25">
      <c r="A84" s="137"/>
      <c r="B84" s="198"/>
      <c r="C84" s="160"/>
      <c r="D84" s="161" t="s">
        <v>23</v>
      </c>
      <c r="E84" s="161" t="s">
        <v>24</v>
      </c>
      <c r="F84" s="161" t="s">
        <v>25</v>
      </c>
      <c r="G84" s="161" t="s">
        <v>26</v>
      </c>
      <c r="H84" s="162" t="s">
        <v>121</v>
      </c>
      <c r="I84" s="162"/>
      <c r="J84" s="162"/>
      <c r="K84" s="141"/>
      <c r="L84" s="141"/>
      <c r="M84" s="141"/>
      <c r="N84" s="141"/>
    </row>
    <row r="85" spans="1:14" customFormat="1" ht="90.95" customHeight="1" x14ac:dyDescent="0.25">
      <c r="A85" s="137">
        <v>1</v>
      </c>
      <c r="B85" s="198"/>
      <c r="C85" s="181" t="s">
        <v>184</v>
      </c>
      <c r="D85" s="245"/>
      <c r="E85" s="245">
        <v>1</v>
      </c>
      <c r="F85" s="245"/>
      <c r="G85" s="245"/>
      <c r="H85" s="100" t="s">
        <v>185</v>
      </c>
      <c r="I85" s="100"/>
      <c r="J85" s="100"/>
      <c r="K85" s="141"/>
      <c r="L85" s="141"/>
      <c r="M85" s="141"/>
      <c r="N85" s="141"/>
    </row>
    <row r="86" spans="1:14" customFormat="1" ht="143.25" customHeight="1" x14ac:dyDescent="0.25">
      <c r="A86" s="137">
        <v>2</v>
      </c>
      <c r="B86" s="198"/>
      <c r="C86" s="181" t="s">
        <v>124</v>
      </c>
      <c r="D86" s="245"/>
      <c r="E86" s="245">
        <v>1</v>
      </c>
      <c r="F86" s="245"/>
      <c r="G86" s="245"/>
      <c r="H86" s="100" t="s">
        <v>185</v>
      </c>
      <c r="I86" s="100"/>
      <c r="J86" s="100"/>
      <c r="K86" s="141"/>
      <c r="L86" s="141"/>
      <c r="M86" s="141"/>
      <c r="N86" s="141"/>
    </row>
    <row r="87" spans="1:14" customFormat="1" ht="104.45" customHeight="1" x14ac:dyDescent="0.25">
      <c r="A87" s="137">
        <v>3</v>
      </c>
      <c r="B87" s="198"/>
      <c r="C87" s="181" t="s">
        <v>125</v>
      </c>
      <c r="D87" s="245">
        <v>1</v>
      </c>
      <c r="E87" s="245"/>
      <c r="F87" s="245"/>
      <c r="G87" s="245"/>
      <c r="H87" s="100" t="s">
        <v>186</v>
      </c>
      <c r="I87" s="100"/>
      <c r="J87" s="100"/>
      <c r="K87" s="141"/>
      <c r="L87" s="141"/>
      <c r="M87" s="141"/>
      <c r="N87" s="141"/>
    </row>
    <row r="88" spans="1:14" customFormat="1" ht="84.4" customHeight="1" x14ac:dyDescent="0.25">
      <c r="A88" s="137">
        <v>4</v>
      </c>
      <c r="B88" s="198"/>
      <c r="C88" s="181" t="s">
        <v>187</v>
      </c>
      <c r="D88" s="245"/>
      <c r="E88" s="245">
        <v>1</v>
      </c>
      <c r="F88" s="245"/>
      <c r="G88" s="245"/>
      <c r="H88" s="100" t="s">
        <v>128</v>
      </c>
      <c r="I88" s="100"/>
      <c r="J88" s="100"/>
      <c r="K88" s="141"/>
      <c r="L88" s="141"/>
      <c r="M88" s="141"/>
      <c r="N88" s="141"/>
    </row>
    <row r="89" spans="1:14" customFormat="1" ht="78.400000000000006" customHeight="1" x14ac:dyDescent="0.25">
      <c r="A89" s="137">
        <v>5</v>
      </c>
      <c r="B89" s="198"/>
      <c r="C89" s="181" t="s">
        <v>129</v>
      </c>
      <c r="D89" s="245">
        <v>1</v>
      </c>
      <c r="E89" s="245"/>
      <c r="F89" s="245"/>
      <c r="G89" s="245"/>
      <c r="H89" s="100" t="s">
        <v>188</v>
      </c>
      <c r="I89" s="100"/>
      <c r="J89" s="100"/>
      <c r="K89" s="141"/>
      <c r="L89" s="141"/>
      <c r="M89" s="141"/>
      <c r="N89" s="141"/>
    </row>
    <row r="90" spans="1:14" customFormat="1" ht="64.900000000000006" customHeight="1" x14ac:dyDescent="0.25">
      <c r="A90" s="137">
        <v>6</v>
      </c>
      <c r="B90" s="201"/>
      <c r="C90" s="181" t="s">
        <v>189</v>
      </c>
      <c r="D90" s="165">
        <v>1</v>
      </c>
      <c r="E90" s="165"/>
      <c r="F90" s="165"/>
      <c r="G90" s="165"/>
      <c r="H90" s="100" t="s">
        <v>190</v>
      </c>
      <c r="I90" s="100"/>
      <c r="J90" s="100"/>
      <c r="K90" s="141"/>
      <c r="L90" s="141"/>
      <c r="M90" s="141"/>
      <c r="N90" s="141"/>
    </row>
    <row r="91" spans="1:14" customFormat="1" ht="72.400000000000006" customHeight="1" x14ac:dyDescent="0.25">
      <c r="A91" s="137">
        <v>7</v>
      </c>
      <c r="B91" s="201"/>
      <c r="C91" s="181" t="s">
        <v>191</v>
      </c>
      <c r="D91" s="165">
        <v>1</v>
      </c>
      <c r="E91" s="165"/>
      <c r="F91" s="165"/>
      <c r="G91" s="165"/>
      <c r="H91" s="100" t="s">
        <v>190</v>
      </c>
      <c r="I91" s="100"/>
      <c r="J91" s="100"/>
      <c r="K91" s="141"/>
      <c r="L91" s="141"/>
      <c r="M91" s="141"/>
      <c r="N91" s="141"/>
    </row>
    <row r="92" spans="1:14" customFormat="1" ht="22.5" customHeight="1" x14ac:dyDescent="0.25">
      <c r="A92" s="166"/>
      <c r="B92" s="246" t="s">
        <v>134</v>
      </c>
      <c r="C92" s="246"/>
      <c r="D92" s="233">
        <f>SUM(D85:D91)</f>
        <v>4</v>
      </c>
      <c r="E92" s="233">
        <f>SUM(E85:E91)</f>
        <v>3</v>
      </c>
      <c r="F92" s="233">
        <f>SUM(F85:F90)</f>
        <v>0</v>
      </c>
      <c r="G92" s="233">
        <f>SUM(G85:G90)</f>
        <v>0</v>
      </c>
      <c r="H92" s="169">
        <f>+D92+E92+F92+G92</f>
        <v>7</v>
      </c>
      <c r="I92" s="169"/>
      <c r="J92" s="169"/>
      <c r="K92" s="170"/>
      <c r="L92" s="170"/>
      <c r="M92" s="170"/>
      <c r="N92" s="170"/>
    </row>
    <row r="93" spans="1:14" customFormat="1" ht="22.5" customHeight="1" x14ac:dyDescent="0.25">
      <c r="A93" s="137"/>
      <c r="B93" s="41" t="s">
        <v>135</v>
      </c>
      <c r="C93" s="42"/>
      <c r="D93" s="42"/>
      <c r="E93" s="42"/>
      <c r="F93" s="42"/>
      <c r="G93" s="42"/>
      <c r="H93" s="42"/>
      <c r="I93" s="42"/>
      <c r="J93" s="43"/>
      <c r="K93" s="141"/>
      <c r="L93" s="141"/>
      <c r="M93" s="141"/>
      <c r="N93" s="141"/>
    </row>
    <row r="94" spans="1:14" customFormat="1" ht="22.5" customHeight="1" x14ac:dyDescent="0.25">
      <c r="A94" s="137"/>
      <c r="B94" s="247" t="s">
        <v>136</v>
      </c>
      <c r="C94" s="247"/>
      <c r="D94" s="247"/>
      <c r="E94" s="247"/>
      <c r="F94" s="247"/>
      <c r="G94" s="247"/>
      <c r="H94" s="247"/>
      <c r="I94" s="247"/>
      <c r="J94" s="247"/>
      <c r="K94" s="141"/>
      <c r="L94" s="141"/>
      <c r="M94" s="141"/>
      <c r="N94" s="141"/>
    </row>
    <row r="95" spans="1:14" customFormat="1" ht="22.5" customHeight="1" x14ac:dyDescent="0.25">
      <c r="A95" s="137"/>
      <c r="B95" s="248" t="s">
        <v>137</v>
      </c>
      <c r="C95" s="249"/>
      <c r="D95" s="250" t="s">
        <v>192</v>
      </c>
      <c r="E95" s="250"/>
      <c r="F95" s="250"/>
      <c r="G95" s="250"/>
      <c r="H95" s="250"/>
      <c r="I95" s="250"/>
      <c r="J95" s="250"/>
      <c r="K95" s="141"/>
      <c r="L95" s="141"/>
      <c r="M95" s="141"/>
      <c r="N95" s="141"/>
    </row>
    <row r="96" spans="1:14" customFormat="1" ht="22.5" customHeight="1" x14ac:dyDescent="0.25">
      <c r="A96" s="137"/>
      <c r="B96" s="248" t="s">
        <v>139</v>
      </c>
      <c r="C96" s="249"/>
      <c r="D96" s="250" t="s">
        <v>193</v>
      </c>
      <c r="E96" s="250"/>
      <c r="F96" s="250"/>
      <c r="G96" s="250"/>
      <c r="H96" s="250"/>
      <c r="I96" s="250"/>
      <c r="J96" s="250"/>
      <c r="K96" s="141"/>
      <c r="L96" s="141"/>
      <c r="M96" s="141"/>
      <c r="N96" s="141"/>
    </row>
    <row r="97" spans="1:14" customFormat="1" ht="22.5" customHeight="1" x14ac:dyDescent="0.25">
      <c r="A97" s="137"/>
      <c r="B97" s="248" t="s">
        <v>141</v>
      </c>
      <c r="C97" s="249"/>
      <c r="D97" s="250" t="s">
        <v>194</v>
      </c>
      <c r="E97" s="250"/>
      <c r="F97" s="250"/>
      <c r="G97" s="250"/>
      <c r="H97" s="250"/>
      <c r="I97" s="250"/>
      <c r="J97" s="250"/>
      <c r="K97" s="141"/>
      <c r="L97" s="141"/>
      <c r="M97" s="141"/>
      <c r="N97" s="141"/>
    </row>
    <row r="98" spans="1:14" customFormat="1" ht="22.5" customHeight="1" x14ac:dyDescent="0.25">
      <c r="A98" s="137"/>
      <c r="B98" s="248" t="s">
        <v>143</v>
      </c>
      <c r="C98" s="249"/>
      <c r="D98" s="250" t="s">
        <v>195</v>
      </c>
      <c r="E98" s="250"/>
      <c r="F98" s="250"/>
      <c r="G98" s="250"/>
      <c r="H98" s="250"/>
      <c r="I98" s="250"/>
      <c r="J98" s="250"/>
      <c r="K98" s="141"/>
      <c r="L98" s="141"/>
      <c r="M98" s="141"/>
      <c r="N98" s="141"/>
    </row>
    <row r="99" spans="1:14" customFormat="1" ht="22.5" customHeight="1" x14ac:dyDescent="0.25">
      <c r="A99" s="137"/>
      <c r="B99" s="141"/>
      <c r="C99" s="141"/>
      <c r="D99" s="141"/>
      <c r="E99" s="141"/>
      <c r="F99" s="141"/>
      <c r="G99" s="141"/>
      <c r="H99" s="141"/>
      <c r="I99" s="141"/>
      <c r="J99" s="141"/>
      <c r="K99" s="141"/>
      <c r="L99" s="141"/>
      <c r="M99" s="141"/>
      <c r="N99" s="141"/>
    </row>
    <row r="100" spans="1:14" customFormat="1" ht="22.5" customHeight="1" x14ac:dyDescent="0.25">
      <c r="A100" s="137"/>
      <c r="B100" s="141"/>
      <c r="C100" s="251" t="str">
        <f>+B6</f>
        <v>LISTA DE CHEQUEO CANCER DE PROSTATA Y COLORRECTAL</v>
      </c>
      <c r="D100" s="251"/>
      <c r="E100" s="251"/>
      <c r="F100" s="251"/>
      <c r="G100" s="251"/>
      <c r="H100" s="251"/>
      <c r="I100" s="251"/>
      <c r="J100" s="251"/>
      <c r="K100" s="251"/>
      <c r="L100" s="251"/>
      <c r="M100" s="141"/>
      <c r="N100" s="141"/>
    </row>
    <row r="101" spans="1:14" customFormat="1" ht="22.5" customHeight="1" x14ac:dyDescent="0.25">
      <c r="A101" s="137"/>
      <c r="B101" s="141"/>
      <c r="C101" s="251" t="s">
        <v>145</v>
      </c>
      <c r="D101" s="251" t="s">
        <v>146</v>
      </c>
      <c r="E101" s="251" t="s">
        <v>147</v>
      </c>
      <c r="F101" s="251" t="s">
        <v>148</v>
      </c>
      <c r="G101" s="251" t="s">
        <v>23</v>
      </c>
      <c r="H101" s="251" t="s">
        <v>24</v>
      </c>
      <c r="I101" s="251" t="s">
        <v>25</v>
      </c>
      <c r="J101" s="251" t="s">
        <v>26</v>
      </c>
      <c r="K101" s="251" t="s">
        <v>149</v>
      </c>
      <c r="L101" s="251" t="s">
        <v>150</v>
      </c>
      <c r="M101" s="141"/>
      <c r="N101" s="141"/>
    </row>
    <row r="102" spans="1:14" customFormat="1" ht="22.5" customHeight="1" x14ac:dyDescent="0.25">
      <c r="A102" s="137"/>
      <c r="B102" s="141"/>
      <c r="C102" s="133" t="str">
        <f>+B16</f>
        <v>1. CAPACIDAD INSTALADA Y RED (INVENTARIO RECURSO FISICO Y HUMANO )</v>
      </c>
      <c r="D102" s="133">
        <f>+A19</f>
        <v>2</v>
      </c>
      <c r="E102" s="252">
        <f>+I16</f>
        <v>0.1</v>
      </c>
      <c r="F102" s="252">
        <f>+J16</f>
        <v>0.1</v>
      </c>
      <c r="G102" s="133">
        <f>+D20</f>
        <v>2</v>
      </c>
      <c r="H102" s="133">
        <f>+E20</f>
        <v>0</v>
      </c>
      <c r="I102" s="133">
        <f>+F20</f>
        <v>0</v>
      </c>
      <c r="J102" s="133">
        <f>+G20</f>
        <v>0</v>
      </c>
      <c r="K102" s="231" t="str">
        <f>+B21</f>
        <v>OBSERVACIONES: Cuentan con médicos generales y especialistas con la capacidad y orientación para abordar todos los cursos de vida y aplicación de las acciones específicas de cada uno de ellos según la Ruta Integral de Atención en Salud de Promoción y Mantenimiento.</v>
      </c>
      <c r="L102" s="133"/>
      <c r="M102" s="141"/>
      <c r="N102" s="141"/>
    </row>
    <row r="103" spans="1:14" customFormat="1" ht="22.5" customHeight="1" x14ac:dyDescent="0.25">
      <c r="A103" s="137"/>
      <c r="B103" s="141"/>
      <c r="C103" s="133" t="str">
        <f>+B22</f>
        <v>2. COBERTURAS  DT, PE E INDICADORES PROPIOS DEL PROGRAMA</v>
      </c>
      <c r="D103" s="133">
        <f>+A39</f>
        <v>15</v>
      </c>
      <c r="E103" s="252">
        <f>+I22</f>
        <v>0.3</v>
      </c>
      <c r="F103" s="252">
        <f>+J22</f>
        <v>0.22</v>
      </c>
      <c r="G103" s="133">
        <f>+D40</f>
        <v>11</v>
      </c>
      <c r="H103" s="133">
        <f>+E40</f>
        <v>4</v>
      </c>
      <c r="I103" s="133">
        <f>+F40</f>
        <v>0</v>
      </c>
      <c r="J103" s="133">
        <f>+G40</f>
        <v>0</v>
      </c>
      <c r="K103" s="231" t="str">
        <f>+B41</f>
        <v>OBSERVACIONES: Cuentan con ingeniero en sistemas que apoya el proceso de asistencia técnica el cual puede obtener información para determinar por edad los cursos de vida, género, diagnósticos y dar trazabilidad a datos generales de identificación.</v>
      </c>
      <c r="L103" s="134" t="s">
        <v>151</v>
      </c>
      <c r="M103" s="141"/>
      <c r="N103" s="141"/>
    </row>
    <row r="104" spans="1:14" customFormat="1" ht="22.5" customHeight="1" x14ac:dyDescent="0.25">
      <c r="A104" s="137"/>
      <c r="B104" s="141"/>
      <c r="C104" s="133" t="str">
        <f>+B42</f>
        <v>3. DEMANDA INDUCIDA</v>
      </c>
      <c r="D104" s="133">
        <f>+A48</f>
        <v>5</v>
      </c>
      <c r="E104" s="252">
        <f>+I42</f>
        <v>0.05</v>
      </c>
      <c r="F104" s="252">
        <f>+J42</f>
        <v>0.05</v>
      </c>
      <c r="G104" s="133">
        <f>+D49</f>
        <v>5</v>
      </c>
      <c r="H104" s="133">
        <f>+E49</f>
        <v>0</v>
      </c>
      <c r="I104" s="133">
        <f>+F49</f>
        <v>0</v>
      </c>
      <c r="J104" s="133">
        <f>+G49</f>
        <v>0</v>
      </c>
      <c r="K104" s="231" t="str">
        <f>+B50</f>
        <v xml:space="preserve">OBSERVACIONES: Cuentan con una enfermera profesional encargada del programa o los usuarios objeto de tamización y diagnóstico de cáncer de estómago, próstata y colorrectal según Ruta Integral de atención en salud por cursos de vida adultez y vejez. Así mismo realiza seguimiento a los usuarios por medio de llamadas telefónicas, asignación de citas por médico general para seguimiento.   </v>
      </c>
      <c r="L104" s="133"/>
      <c r="M104" s="141"/>
      <c r="N104" s="141"/>
    </row>
    <row r="105" spans="1:14" customFormat="1" ht="22.5" customHeight="1" x14ac:dyDescent="0.25">
      <c r="A105" s="137"/>
      <c r="B105" s="141"/>
      <c r="C105" s="133" t="str">
        <f>+B51</f>
        <v>4. CARACTERIZACIÓN POBLACIONAL</v>
      </c>
      <c r="D105" s="133">
        <f>+A54</f>
        <v>2</v>
      </c>
      <c r="E105" s="252">
        <f>+H51</f>
        <v>0.05</v>
      </c>
      <c r="F105" s="252">
        <f>+J51</f>
        <v>0.05</v>
      </c>
      <c r="G105" s="133">
        <f>+D56</f>
        <v>2</v>
      </c>
      <c r="H105" s="133">
        <f>+E56</f>
        <v>0</v>
      </c>
      <c r="I105" s="133">
        <f>+F56</f>
        <v>0</v>
      </c>
      <c r="J105" s="133">
        <f>+G56</f>
        <v>0</v>
      </c>
      <c r="K105" s="231" t="str">
        <f>+B57</f>
        <v>OBSERVACIONES: Cuentan con una enfermera profesional encargada del programa que realiza seguimiento a los usuarios a los usuarios por medio de llamadas telefónicas, asignación de citas por médico general para seguimiento</v>
      </c>
      <c r="L105" s="133"/>
      <c r="M105" s="141"/>
      <c r="N105" s="141"/>
    </row>
    <row r="106" spans="1:14" customFormat="1" ht="22.5" customHeight="1" x14ac:dyDescent="0.25">
      <c r="A106" s="137"/>
      <c r="B106" s="141"/>
      <c r="C106" s="133" t="str">
        <f>+B58</f>
        <v>5.   ATENCION A POBLACIONES CON ENFOQUE DIFERENCIAL</v>
      </c>
      <c r="D106" s="133">
        <f>+A60</f>
        <v>1</v>
      </c>
      <c r="E106" s="252">
        <f>+I58</f>
        <v>0.05</v>
      </c>
      <c r="F106" s="252">
        <f>+J58</f>
        <v>0.05</v>
      </c>
      <c r="G106" s="133">
        <f>+D61</f>
        <v>1</v>
      </c>
      <c r="H106" s="133">
        <f>+E61</f>
        <v>0</v>
      </c>
      <c r="I106" s="133">
        <f>+F61</f>
        <v>0</v>
      </c>
      <c r="J106" s="133">
        <f>+G61</f>
        <v>0</v>
      </c>
      <c r="K106" s="231" t="str">
        <f>+B62</f>
        <v>OBSERVACIONES: El software institucional de Historia Clínica contiene la marcación de campo obligatorio diligenciamiento de la población con enfoque diferencial.</v>
      </c>
      <c r="L106" s="133"/>
      <c r="M106" s="141"/>
      <c r="N106" s="141"/>
    </row>
    <row r="107" spans="1:14" customFormat="1" ht="22.5" customHeight="1" x14ac:dyDescent="0.25">
      <c r="A107" s="137"/>
      <c r="B107" s="141"/>
      <c r="C107" s="133" t="str">
        <f>+B63</f>
        <v>6. ACCESIBILIDAD</v>
      </c>
      <c r="D107" s="133">
        <f>+A65</f>
        <v>1</v>
      </c>
      <c r="E107" s="252">
        <f>+I63</f>
        <v>0.05</v>
      </c>
      <c r="F107" s="252">
        <f>+J63</f>
        <v>0.05</v>
      </c>
      <c r="G107" s="133">
        <f>+D66</f>
        <v>1</v>
      </c>
      <c r="H107" s="133">
        <f>+E66</f>
        <v>0</v>
      </c>
      <c r="I107" s="133">
        <f>+F66</f>
        <v>0</v>
      </c>
      <c r="J107" s="133">
        <f>+G66</f>
        <v>0</v>
      </c>
      <c r="K107" s="231" t="str">
        <f>+B67</f>
        <v>OBSERVACION: En la ESE salud Pereira tenemos un proceso de inducción y reinducción por medio de capacitación mediante la plataforma plexo con algunos cursos que contienen algunas rutas. por ahora no se cuenta con inducción de ruta de cáncer de próstata y colorrectal.</v>
      </c>
      <c r="L107" s="133"/>
      <c r="M107" s="141"/>
      <c r="N107" s="141"/>
    </row>
    <row r="108" spans="1:14" customFormat="1" ht="22.5" customHeight="1" x14ac:dyDescent="0.25">
      <c r="A108" s="137"/>
      <c r="B108" s="141"/>
      <c r="C108" s="133" t="str">
        <f>+B68</f>
        <v>7. OPORTUNIDAD</v>
      </c>
      <c r="D108" s="133">
        <f>+A72</f>
        <v>3</v>
      </c>
      <c r="E108" s="252">
        <f>+I68</f>
        <v>0.1</v>
      </c>
      <c r="F108" s="252">
        <f>+J68</f>
        <v>0.10000000000000002</v>
      </c>
      <c r="G108" s="133">
        <f>+D73</f>
        <v>3</v>
      </c>
      <c r="H108" s="133">
        <f>+E73</f>
        <v>0</v>
      </c>
      <c r="I108" s="133">
        <f>+F73</f>
        <v>0</v>
      </c>
      <c r="J108" s="133">
        <f>+G73</f>
        <v>0</v>
      </c>
      <c r="K108" s="231" t="str">
        <f>+B74</f>
        <v>OBSERVACIONES: Cuentan con líneas habilitadas de Call Center para consultas de morbilidad y citas de agendamiento preferencial en el SIAU y presencial para todos los cursos de vida contemplados en la Resolución 3280 del 2018.</v>
      </c>
      <c r="L108" s="133"/>
      <c r="M108" s="141"/>
      <c r="N108" s="141"/>
    </row>
    <row r="109" spans="1:14" customFormat="1" ht="22.5" customHeight="1" x14ac:dyDescent="0.25">
      <c r="A109" s="137"/>
      <c r="B109" s="141"/>
      <c r="C109" s="133" t="str">
        <f>+B75</f>
        <v>8. SEGURIDAD</v>
      </c>
      <c r="D109" s="133">
        <f>+A80</f>
        <v>4</v>
      </c>
      <c r="E109" s="252">
        <f>+I75</f>
        <v>0.1</v>
      </c>
      <c r="F109" s="252">
        <f>+J75</f>
        <v>0.1</v>
      </c>
      <c r="G109" s="133">
        <f>+D81</f>
        <v>4</v>
      </c>
      <c r="H109" s="133">
        <f>+E81</f>
        <v>0</v>
      </c>
      <c r="I109" s="133">
        <f>+F81</f>
        <v>0</v>
      </c>
      <c r="J109" s="133">
        <f>+G81</f>
        <v>0</v>
      </c>
      <c r="K109" s="231" t="str">
        <f>+B82</f>
        <v>OBSERVACIONES: Se cuenta en la intranet el cual es el aplicativo de la ESE Salud Pereira al cual todos los trabajadores tenemos acceso la disponibilidad de Guía de práctica clínica, cáncer de colon y recto Código CM-EX-033 y Guía De Práctica Clínica de Próstata Código CM-EX-032.</v>
      </c>
      <c r="L109" s="133"/>
      <c r="M109" s="141"/>
      <c r="N109" s="141"/>
    </row>
    <row r="110" spans="1:14" customFormat="1" ht="22.5" customHeight="1" x14ac:dyDescent="0.25">
      <c r="A110" s="137"/>
      <c r="B110" s="141"/>
      <c r="C110" s="133" t="str">
        <f>+B83</f>
        <v>9. PERTINENCIA</v>
      </c>
      <c r="D110" s="133">
        <f>+A91</f>
        <v>7</v>
      </c>
      <c r="E110" s="252">
        <f>+I83</f>
        <v>0.2</v>
      </c>
      <c r="F110" s="252">
        <f>+J83</f>
        <v>0.1142857142857143</v>
      </c>
      <c r="G110" s="133">
        <f>+D92</f>
        <v>4</v>
      </c>
      <c r="H110" s="133">
        <f>+E92</f>
        <v>3</v>
      </c>
      <c r="I110" s="133">
        <f>+F92</f>
        <v>0</v>
      </c>
      <c r="J110" s="133">
        <f>+G92</f>
        <v>0</v>
      </c>
      <c r="K110" s="231" t="str">
        <f>+B93</f>
        <v xml:space="preserve">OBSERVACIONES: Con base a las auditorias de historias clínicas revisadas en anterior visita de asistencia técnica se pudo evidenciar que no se realiza la clasificación del riesgo según antecedentes personales y familiares; sin embargo, la auditora institucional refiere que ya se ha venido mejorando el proceso. </v>
      </c>
      <c r="L110" s="134" t="s">
        <v>152</v>
      </c>
      <c r="M110" s="141"/>
      <c r="N110" s="141"/>
    </row>
    <row r="111" spans="1:14" customFormat="1" ht="22.5" customHeight="1" x14ac:dyDescent="0.25">
      <c r="A111" s="137"/>
      <c r="B111" s="141"/>
      <c r="C111" s="133" t="s">
        <v>153</v>
      </c>
      <c r="D111" s="133">
        <f t="shared" ref="D111:J111" si="1">SUM(D102:D110)</f>
        <v>40</v>
      </c>
      <c r="E111" s="253">
        <f t="shared" si="1"/>
        <v>1</v>
      </c>
      <c r="F111" s="253">
        <f t="shared" si="1"/>
        <v>0.8342857142857143</v>
      </c>
      <c r="G111" s="133">
        <f t="shared" si="1"/>
        <v>33</v>
      </c>
      <c r="H111" s="133">
        <f t="shared" si="1"/>
        <v>7</v>
      </c>
      <c r="I111" s="133">
        <f t="shared" si="1"/>
        <v>0</v>
      </c>
      <c r="J111" s="133">
        <f t="shared" si="1"/>
        <v>0</v>
      </c>
      <c r="K111" s="231"/>
      <c r="L111" s="133"/>
      <c r="M111" s="141"/>
      <c r="N111" s="141"/>
    </row>
  </sheetData>
  <mergeCells count="119">
    <mergeCell ref="B93:J93"/>
    <mergeCell ref="B94:J94"/>
    <mergeCell ref="D95:J95"/>
    <mergeCell ref="D96:J96"/>
    <mergeCell ref="D97:J97"/>
    <mergeCell ref="D98:J98"/>
    <mergeCell ref="H88:J88"/>
    <mergeCell ref="H89:J89"/>
    <mergeCell ref="H90:J90"/>
    <mergeCell ref="H91:J91"/>
    <mergeCell ref="B92:C92"/>
    <mergeCell ref="H92:J92"/>
    <mergeCell ref="B82:J82"/>
    <mergeCell ref="B83:H83"/>
    <mergeCell ref="H84:J84"/>
    <mergeCell ref="H85:J85"/>
    <mergeCell ref="H86:J86"/>
    <mergeCell ref="H87:J87"/>
    <mergeCell ref="H76:J76"/>
    <mergeCell ref="H77:J77"/>
    <mergeCell ref="H78:J78"/>
    <mergeCell ref="H79:J79"/>
    <mergeCell ref="H80:J80"/>
    <mergeCell ref="B81:C81"/>
    <mergeCell ref="H81:J81"/>
    <mergeCell ref="H71:J71"/>
    <mergeCell ref="H72:J72"/>
    <mergeCell ref="B73:C73"/>
    <mergeCell ref="H73:J73"/>
    <mergeCell ref="B74:J74"/>
    <mergeCell ref="B75:H75"/>
    <mergeCell ref="B66:C66"/>
    <mergeCell ref="H66:J66"/>
    <mergeCell ref="B67:J67"/>
    <mergeCell ref="B68:H68"/>
    <mergeCell ref="H69:J69"/>
    <mergeCell ref="H70:J70"/>
    <mergeCell ref="B61:C61"/>
    <mergeCell ref="H61:J61"/>
    <mergeCell ref="B62:J62"/>
    <mergeCell ref="B63:H63"/>
    <mergeCell ref="B64:B65"/>
    <mergeCell ref="H64:J64"/>
    <mergeCell ref="H65:J65"/>
    <mergeCell ref="B55:C56"/>
    <mergeCell ref="H56:J56"/>
    <mergeCell ref="B57:J57"/>
    <mergeCell ref="B58:H58"/>
    <mergeCell ref="H59:J59"/>
    <mergeCell ref="H60:J60"/>
    <mergeCell ref="H51:I51"/>
    <mergeCell ref="H52:J52"/>
    <mergeCell ref="B53:C53"/>
    <mergeCell ref="H53:J53"/>
    <mergeCell ref="B54:C54"/>
    <mergeCell ref="H54:J54"/>
    <mergeCell ref="H48:J48"/>
    <mergeCell ref="B49:C49"/>
    <mergeCell ref="H49:J49"/>
    <mergeCell ref="K49:N49"/>
    <mergeCell ref="B50:J50"/>
    <mergeCell ref="K50:M50"/>
    <mergeCell ref="H43:J43"/>
    <mergeCell ref="H44:J44"/>
    <mergeCell ref="K44:N44"/>
    <mergeCell ref="H45:J45"/>
    <mergeCell ref="H46:J46"/>
    <mergeCell ref="H47:J47"/>
    <mergeCell ref="B40:C40"/>
    <mergeCell ref="H40:J40"/>
    <mergeCell ref="B41:J41"/>
    <mergeCell ref="K41:N41"/>
    <mergeCell ref="B42:H42"/>
    <mergeCell ref="K42:N42"/>
    <mergeCell ref="L31:M31"/>
    <mergeCell ref="B34:B39"/>
    <mergeCell ref="I34:J34"/>
    <mergeCell ref="I35:J35"/>
    <mergeCell ref="I36:J36"/>
    <mergeCell ref="I37:J37"/>
    <mergeCell ref="I38:J38"/>
    <mergeCell ref="I39:J39"/>
    <mergeCell ref="B25:B28"/>
    <mergeCell ref="I25:J25"/>
    <mergeCell ref="I26:J26"/>
    <mergeCell ref="I27:J27"/>
    <mergeCell ref="I28:J28"/>
    <mergeCell ref="B29:B31"/>
    <mergeCell ref="I29:J29"/>
    <mergeCell ref="I30:J30"/>
    <mergeCell ref="I31:J31"/>
    <mergeCell ref="B21:J21"/>
    <mergeCell ref="B22:H22"/>
    <mergeCell ref="C23:C24"/>
    <mergeCell ref="D23:D24"/>
    <mergeCell ref="E23:E24"/>
    <mergeCell ref="F23:F24"/>
    <mergeCell ref="G23:G24"/>
    <mergeCell ref="H23:J23"/>
    <mergeCell ref="I24:J24"/>
    <mergeCell ref="B16:H16"/>
    <mergeCell ref="H17:J17"/>
    <mergeCell ref="B18:B19"/>
    <mergeCell ref="H18:J18"/>
    <mergeCell ref="H19:J19"/>
    <mergeCell ref="B20:C20"/>
    <mergeCell ref="H20:J20"/>
    <mergeCell ref="D10:J10"/>
    <mergeCell ref="D11:J11"/>
    <mergeCell ref="D12:J12"/>
    <mergeCell ref="D13:J13"/>
    <mergeCell ref="D14:J14"/>
    <mergeCell ref="D15:J15"/>
    <mergeCell ref="B1:C4"/>
    <mergeCell ref="D1:K1"/>
    <mergeCell ref="D2:J4"/>
    <mergeCell ref="C5:L5"/>
    <mergeCell ref="B6:J6"/>
    <mergeCell ref="C7:C9"/>
  </mergeCells>
  <conditionalFormatting sqref="H81">
    <cfRule type="cellIs" dxfId="645" priority="14" stopIfTrue="1" operator="notEqual">
      <formula>#REF!</formula>
    </cfRule>
  </conditionalFormatting>
  <conditionalFormatting sqref="H61">
    <cfRule type="cellIs" dxfId="644" priority="7" stopIfTrue="1" operator="notEqual">
      <formula>#REF!</formula>
    </cfRule>
  </conditionalFormatting>
  <conditionalFormatting sqref="H92">
    <cfRule type="cellIs" dxfId="643" priority="16" stopIfTrue="1" operator="notEqual">
      <formula>#REF!</formula>
    </cfRule>
  </conditionalFormatting>
  <conditionalFormatting sqref="H81">
    <cfRule type="cellIs" dxfId="642" priority="13" stopIfTrue="1" operator="notEqual">
      <formula>#REF!</formula>
    </cfRule>
  </conditionalFormatting>
  <conditionalFormatting sqref="H61">
    <cfRule type="cellIs" dxfId="641" priority="6" stopIfTrue="1" operator="notEqual">
      <formula>#REF!</formula>
    </cfRule>
  </conditionalFormatting>
  <conditionalFormatting sqref="H92">
    <cfRule type="cellIs" dxfId="640" priority="17" stopIfTrue="1" operator="notEqual">
      <formula>#REF!</formula>
    </cfRule>
  </conditionalFormatting>
  <conditionalFormatting sqref="H20">
    <cfRule type="cellIs" dxfId="639" priority="18" stopIfTrue="1" operator="notEqual">
      <formula>$A$19</formula>
    </cfRule>
  </conditionalFormatting>
  <conditionalFormatting sqref="H40">
    <cfRule type="cellIs" dxfId="638" priority="2" stopIfTrue="1" operator="notEqual">
      <formula>$A$39</formula>
    </cfRule>
  </conditionalFormatting>
  <conditionalFormatting sqref="H49">
    <cfRule type="cellIs" dxfId="637" priority="4" stopIfTrue="1" operator="notEqual">
      <formula>$A$48</formula>
    </cfRule>
  </conditionalFormatting>
  <conditionalFormatting sqref="H49">
    <cfRule type="cellIs" dxfId="636" priority="3" stopIfTrue="1" operator="notEqual">
      <formula>$A$48</formula>
    </cfRule>
  </conditionalFormatting>
  <conditionalFormatting sqref="H61">
    <cfRule type="cellIs" dxfId="635" priority="5" stopIfTrue="1" operator="notEqual">
      <formula>$A$60</formula>
    </cfRule>
  </conditionalFormatting>
  <conditionalFormatting sqref="H66">
    <cfRule type="cellIs" dxfId="634" priority="9" stopIfTrue="1" operator="notEqual">
      <formula>$A$65</formula>
    </cfRule>
  </conditionalFormatting>
  <conditionalFormatting sqref="H66">
    <cfRule type="cellIs" dxfId="633" priority="8" stopIfTrue="1" operator="notEqual">
      <formula>$A$65</formula>
    </cfRule>
  </conditionalFormatting>
  <conditionalFormatting sqref="H73">
    <cfRule type="cellIs" dxfId="632" priority="11" stopIfTrue="1" operator="notEqual">
      <formula>$A$72</formula>
    </cfRule>
  </conditionalFormatting>
  <conditionalFormatting sqref="H73">
    <cfRule type="cellIs" dxfId="631" priority="10" stopIfTrue="1" operator="notEqual">
      <formula>$A$72</formula>
    </cfRule>
  </conditionalFormatting>
  <conditionalFormatting sqref="H81">
    <cfRule type="cellIs" dxfId="630" priority="12" stopIfTrue="1" operator="notEqual">
      <formula>$A$80</formula>
    </cfRule>
  </conditionalFormatting>
  <conditionalFormatting sqref="H92">
    <cfRule type="cellIs" dxfId="629" priority="15" stopIfTrue="1" operator="notEqual">
      <formula>$A$91</formula>
    </cfRule>
  </conditionalFormatting>
  <conditionalFormatting sqref="J16">
    <cfRule type="cellIs" dxfId="628" priority="19" stopIfTrue="1" operator="lessThan">
      <formula>$I$16</formula>
    </cfRule>
  </conditionalFormatting>
  <conditionalFormatting sqref="J16">
    <cfRule type="cellIs" dxfId="627" priority="20" stopIfTrue="1" operator="lessThan">
      <formula>$I$16</formula>
    </cfRule>
  </conditionalFormatting>
  <conditionalFormatting sqref="J22">
    <cfRule type="cellIs" dxfId="626" priority="21" stopIfTrue="1" operator="lessThan">
      <formula>$I$22</formula>
    </cfRule>
  </conditionalFormatting>
  <conditionalFormatting sqref="J22">
    <cfRule type="cellIs" dxfId="625" priority="22" stopIfTrue="1" operator="lessThan">
      <formula>$I$22</formula>
    </cfRule>
  </conditionalFormatting>
  <conditionalFormatting sqref="J42">
    <cfRule type="cellIs" dxfId="624" priority="23" stopIfTrue="1" operator="lessThan">
      <formula>$I$42</formula>
    </cfRule>
  </conditionalFormatting>
  <conditionalFormatting sqref="J42">
    <cfRule type="cellIs" dxfId="623" priority="24" stopIfTrue="1" operator="lessThan">
      <formula>$I$42</formula>
    </cfRule>
  </conditionalFormatting>
  <conditionalFormatting sqref="J58">
    <cfRule type="cellIs" dxfId="622" priority="26" stopIfTrue="1" operator="lessThan">
      <formula>$I$58</formula>
    </cfRule>
  </conditionalFormatting>
  <conditionalFormatting sqref="J58">
    <cfRule type="cellIs" dxfId="621" priority="25" stopIfTrue="1" operator="lessThan">
      <formula>$I$58</formula>
    </cfRule>
  </conditionalFormatting>
  <conditionalFormatting sqref="J63">
    <cfRule type="cellIs" dxfId="620" priority="28" stopIfTrue="1" operator="lessThan">
      <formula>$I$63</formula>
    </cfRule>
  </conditionalFormatting>
  <conditionalFormatting sqref="J63">
    <cfRule type="cellIs" dxfId="619" priority="27" stopIfTrue="1" operator="lessThan">
      <formula>$I$63</formula>
    </cfRule>
  </conditionalFormatting>
  <conditionalFormatting sqref="J68">
    <cfRule type="cellIs" dxfId="618" priority="30" stopIfTrue="1" operator="lessThan">
      <formula>$I$68</formula>
    </cfRule>
  </conditionalFormatting>
  <conditionalFormatting sqref="J68">
    <cfRule type="cellIs" dxfId="617" priority="29" stopIfTrue="1" operator="lessThan">
      <formula>$I$68</formula>
    </cfRule>
  </conditionalFormatting>
  <conditionalFormatting sqref="J75">
    <cfRule type="cellIs" dxfId="616" priority="32" stopIfTrue="1" operator="lessThan">
      <formula>$I$75</formula>
    </cfRule>
  </conditionalFormatting>
  <conditionalFormatting sqref="J75">
    <cfRule type="cellIs" dxfId="615" priority="31" stopIfTrue="1" operator="lessThan">
      <formula>$I$75</formula>
    </cfRule>
  </conditionalFormatting>
  <conditionalFormatting sqref="J83">
    <cfRule type="cellIs" dxfId="614" priority="33" stopIfTrue="1" operator="lessThan">
      <formula>$I$83</formula>
    </cfRule>
  </conditionalFormatting>
  <conditionalFormatting sqref="J83">
    <cfRule type="cellIs" dxfId="613" priority="34" stopIfTrue="1" operator="lessThan">
      <formula>$I$83</formula>
    </cfRule>
  </conditionalFormatting>
  <conditionalFormatting sqref="H56:J56">
    <cfRule type="cellIs" dxfId="612" priority="1" operator="notEqual">
      <formula>$A$54</formula>
    </cfRule>
  </conditionalFormatting>
  <dataValidations count="3">
    <dataValidation type="whole" operator="equal" showInputMessage="1" showErrorMessage="1" sqref="D25:G38">
      <formula1>1</formula1>
      <formula2>0</formula2>
    </dataValidation>
    <dataValidation type="whole" operator="equal" showInputMessage="1" showErrorMessage="1" sqref="D18:G19 D44:G48 D56:G56 D60:G60 D65:G65 D70:G72 D77:G80 D85:G91 D39:G39">
      <formula1>1</formula1>
    </dataValidation>
    <dataValidation allowBlank="1" showInputMessage="1" showErrorMessage="1" sqref="H39"/>
  </dataValidations>
  <hyperlinks>
    <hyperlink ref="D12" r:id="rId1"/>
  </hyperlinks>
  <pageMargins left="0.7" right="0.7" top="0.75" bottom="0.75" header="0.3" footer="0.3"/>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11"/>
  <sheetViews>
    <sheetView workbookViewId="0">
      <selection activeCell="A4" sqref="A4"/>
    </sheetView>
  </sheetViews>
  <sheetFormatPr baseColWidth="10" defaultRowHeight="22.5" customHeight="1" x14ac:dyDescent="0.25"/>
  <cols>
    <col min="1" max="1" width="11.42578125" style="402"/>
    <col min="2" max="2" width="17.7109375" customWidth="1"/>
    <col min="3" max="3" width="35.140625" customWidth="1"/>
  </cols>
  <sheetData>
    <row r="1" spans="1:14" ht="22.5" customHeight="1" x14ac:dyDescent="0.25">
      <c r="A1" s="255"/>
      <c r="B1" s="256"/>
      <c r="C1" s="257"/>
      <c r="D1" s="257"/>
      <c r="E1" s="257"/>
      <c r="F1" s="257"/>
      <c r="G1" s="257"/>
      <c r="H1" s="257"/>
      <c r="I1" s="257"/>
      <c r="J1" s="257"/>
      <c r="K1" s="257"/>
      <c r="L1" s="258"/>
      <c r="M1" s="259"/>
      <c r="N1" s="259"/>
    </row>
    <row r="2" spans="1:14" ht="22.5" customHeight="1" x14ac:dyDescent="0.25">
      <c r="A2" s="255"/>
      <c r="B2" s="256"/>
      <c r="C2" s="257"/>
      <c r="D2" s="260" t="s">
        <v>196</v>
      </c>
      <c r="E2" s="260"/>
      <c r="F2" s="260"/>
      <c r="G2" s="260"/>
      <c r="H2" s="260"/>
      <c r="I2" s="260"/>
      <c r="J2" s="260"/>
      <c r="K2" s="259"/>
      <c r="L2" s="259"/>
      <c r="M2" s="259"/>
      <c r="N2" s="259"/>
    </row>
    <row r="3" spans="1:14" ht="22.5" customHeight="1" x14ac:dyDescent="0.25">
      <c r="A3" s="255"/>
      <c r="B3" s="256"/>
      <c r="C3" s="257"/>
      <c r="D3" s="260"/>
      <c r="E3" s="260"/>
      <c r="F3" s="260"/>
      <c r="G3" s="260"/>
      <c r="H3" s="260"/>
      <c r="I3" s="260"/>
      <c r="J3" s="260"/>
      <c r="K3" s="259"/>
      <c r="L3" s="259"/>
      <c r="M3" s="259"/>
      <c r="N3" s="259"/>
    </row>
    <row r="4" spans="1:14" ht="22.5" customHeight="1" x14ac:dyDescent="0.25">
      <c r="A4" s="255"/>
      <c r="B4" s="256"/>
      <c r="C4" s="257"/>
      <c r="D4" s="260"/>
      <c r="E4" s="260"/>
      <c r="F4" s="260"/>
      <c r="G4" s="260"/>
      <c r="H4" s="260"/>
      <c r="I4" s="260"/>
      <c r="J4" s="260"/>
      <c r="K4" s="259"/>
      <c r="L4" s="259"/>
      <c r="M4" s="259"/>
      <c r="N4" s="259"/>
    </row>
    <row r="5" spans="1:14" ht="29.25" customHeight="1" x14ac:dyDescent="0.25">
      <c r="A5" s="255"/>
      <c r="B5" s="261"/>
      <c r="C5" s="257"/>
      <c r="D5" s="257"/>
      <c r="E5" s="257"/>
      <c r="F5" s="257"/>
      <c r="G5" s="257"/>
      <c r="H5" s="257"/>
      <c r="I5" s="257"/>
      <c r="J5" s="257"/>
      <c r="K5" s="257"/>
      <c r="L5" s="257"/>
      <c r="M5" s="259"/>
      <c r="N5" s="259"/>
    </row>
    <row r="6" spans="1:14" ht="22.5" customHeight="1" x14ac:dyDescent="0.25">
      <c r="A6" s="255"/>
      <c r="B6" s="262" t="s">
        <v>1</v>
      </c>
      <c r="C6" s="262"/>
      <c r="D6" s="262"/>
      <c r="E6" s="262"/>
      <c r="F6" s="262"/>
      <c r="G6" s="262"/>
      <c r="H6" s="262"/>
      <c r="I6" s="262"/>
      <c r="J6" s="263"/>
      <c r="K6" s="259"/>
      <c r="L6" s="259"/>
      <c r="M6" s="259"/>
      <c r="N6" s="259"/>
    </row>
    <row r="7" spans="1:14" ht="22.5" customHeight="1" x14ac:dyDescent="0.25">
      <c r="A7" s="255"/>
      <c r="B7" s="264"/>
      <c r="C7" s="265" t="s">
        <v>2</v>
      </c>
      <c r="D7" s="266" t="s">
        <v>3</v>
      </c>
      <c r="E7" s="266" t="s">
        <v>4</v>
      </c>
      <c r="F7" s="266" t="s">
        <v>4</v>
      </c>
      <c r="G7" s="267" t="s">
        <v>5</v>
      </c>
      <c r="H7" s="267" t="s">
        <v>6</v>
      </c>
      <c r="I7" s="267" t="s">
        <v>7</v>
      </c>
      <c r="J7" s="267" t="s">
        <v>8</v>
      </c>
      <c r="K7" s="259"/>
      <c r="L7" s="259"/>
      <c r="M7" s="259"/>
      <c r="N7" s="259"/>
    </row>
    <row r="8" spans="1:14" ht="22.5" customHeight="1" x14ac:dyDescent="0.25">
      <c r="A8" s="255"/>
      <c r="B8" s="264"/>
      <c r="C8" s="265"/>
      <c r="D8" s="268">
        <v>0.29166666666666669</v>
      </c>
      <c r="E8" s="268">
        <v>0.29166666666666669</v>
      </c>
      <c r="F8" s="268">
        <v>0.29166666666666669</v>
      </c>
      <c r="G8" s="268">
        <v>0.29166666666666669</v>
      </c>
      <c r="H8" s="268">
        <v>0.29166666666666669</v>
      </c>
      <c r="I8" s="268">
        <v>0.29166666666666669</v>
      </c>
      <c r="J8" s="267"/>
      <c r="K8" s="259"/>
      <c r="L8" s="259"/>
      <c r="M8" s="259"/>
      <c r="N8" s="259"/>
    </row>
    <row r="9" spans="1:14" ht="22.5" customHeight="1" x14ac:dyDescent="0.25">
      <c r="A9" s="255"/>
      <c r="B9" s="264"/>
      <c r="C9" s="265"/>
      <c r="D9" s="269">
        <v>0.66666666666666663</v>
      </c>
      <c r="E9" s="269">
        <v>0.66666666666666663</v>
      </c>
      <c r="F9" s="269">
        <v>0.66666666666666663</v>
      </c>
      <c r="G9" s="269">
        <v>0.66666666666666663</v>
      </c>
      <c r="H9" s="269">
        <v>0.66666666666666663</v>
      </c>
      <c r="I9" s="270">
        <v>0.54166666666666663</v>
      </c>
      <c r="J9" s="271"/>
      <c r="K9" s="259"/>
      <c r="L9" s="259"/>
      <c r="M9" s="259"/>
      <c r="N9" s="259"/>
    </row>
    <row r="10" spans="1:14" ht="22.5" customHeight="1" x14ac:dyDescent="0.25">
      <c r="A10" s="255"/>
      <c r="B10" s="264"/>
      <c r="C10" s="272" t="s">
        <v>12</v>
      </c>
      <c r="D10" s="152" t="s">
        <v>197</v>
      </c>
      <c r="E10" s="152"/>
      <c r="F10" s="152"/>
      <c r="G10" s="152"/>
      <c r="H10" s="152"/>
      <c r="I10" s="152"/>
      <c r="J10" s="152"/>
      <c r="K10" s="259"/>
      <c r="L10" s="259"/>
      <c r="M10" s="259"/>
      <c r="N10" s="259"/>
    </row>
    <row r="11" spans="1:14" ht="22.5" customHeight="1" x14ac:dyDescent="0.25">
      <c r="A11" s="255"/>
      <c r="B11" s="264"/>
      <c r="C11" s="272" t="s">
        <v>14</v>
      </c>
      <c r="D11" s="152" t="s">
        <v>198</v>
      </c>
      <c r="E11" s="152"/>
      <c r="F11" s="152"/>
      <c r="G11" s="152"/>
      <c r="H11" s="152"/>
      <c r="I11" s="152"/>
      <c r="J11" s="152"/>
      <c r="K11" s="259"/>
      <c r="L11" s="259"/>
      <c r="M11" s="259"/>
      <c r="N11" s="259"/>
    </row>
    <row r="12" spans="1:14" ht="22.5" customHeight="1" x14ac:dyDescent="0.25">
      <c r="A12" s="255"/>
      <c r="B12" s="264"/>
      <c r="C12" s="272" t="s">
        <v>16</v>
      </c>
      <c r="D12" s="273" t="s">
        <v>199</v>
      </c>
      <c r="E12" s="273"/>
      <c r="F12" s="273"/>
      <c r="G12" s="273"/>
      <c r="H12" s="273"/>
      <c r="I12" s="273"/>
      <c r="J12" s="273"/>
      <c r="K12" s="259"/>
      <c r="L12" s="259"/>
      <c r="M12" s="259"/>
      <c r="N12" s="259"/>
    </row>
    <row r="13" spans="1:14" ht="22.5" customHeight="1" x14ac:dyDescent="0.25">
      <c r="A13" s="255"/>
      <c r="B13" s="264"/>
      <c r="C13" s="272" t="s">
        <v>18</v>
      </c>
      <c r="D13" s="152">
        <v>3142992349</v>
      </c>
      <c r="E13" s="152"/>
      <c r="F13" s="152"/>
      <c r="G13" s="152"/>
      <c r="H13" s="152"/>
      <c r="I13" s="152"/>
      <c r="J13" s="152"/>
      <c r="K13" s="259"/>
      <c r="L13" s="259"/>
      <c r="M13" s="259"/>
      <c r="N13" s="259"/>
    </row>
    <row r="14" spans="1:14" ht="22.5" customHeight="1" x14ac:dyDescent="0.25">
      <c r="A14" s="255"/>
      <c r="B14" s="264"/>
      <c r="C14" s="272" t="s">
        <v>19</v>
      </c>
      <c r="D14" s="152" t="s">
        <v>160</v>
      </c>
      <c r="E14" s="152"/>
      <c r="F14" s="152"/>
      <c r="G14" s="152"/>
      <c r="H14" s="152"/>
      <c r="I14" s="152"/>
      <c r="J14" s="152"/>
      <c r="K14" s="259"/>
      <c r="L14" s="259"/>
      <c r="M14" s="259"/>
      <c r="N14" s="259"/>
    </row>
    <row r="15" spans="1:14" ht="22.5" customHeight="1" x14ac:dyDescent="0.25">
      <c r="A15" s="255"/>
      <c r="B15" s="264"/>
      <c r="C15" s="274" t="s">
        <v>21</v>
      </c>
      <c r="D15" s="156">
        <v>44473</v>
      </c>
      <c r="E15" s="156"/>
      <c r="F15" s="156"/>
      <c r="G15" s="156"/>
      <c r="H15" s="156"/>
      <c r="I15" s="156"/>
      <c r="J15" s="156"/>
      <c r="K15" s="259"/>
      <c r="L15" s="259"/>
      <c r="M15" s="259"/>
      <c r="N15" s="259"/>
    </row>
    <row r="16" spans="1:14" ht="22.5" customHeight="1" x14ac:dyDescent="0.25">
      <c r="A16" s="255"/>
      <c r="B16" s="275" t="s">
        <v>22</v>
      </c>
      <c r="C16" s="275"/>
      <c r="D16" s="275"/>
      <c r="E16" s="275"/>
      <c r="F16" s="275"/>
      <c r="G16" s="275"/>
      <c r="H16" s="275"/>
      <c r="I16" s="276">
        <v>0.1</v>
      </c>
      <c r="J16" s="277">
        <f>(D20+F20)*I16/H20</f>
        <v>0.1</v>
      </c>
      <c r="K16" s="259"/>
      <c r="L16" s="259"/>
      <c r="M16" s="259"/>
      <c r="N16" s="259"/>
    </row>
    <row r="17" spans="1:14" ht="22.5" customHeight="1" x14ac:dyDescent="0.25">
      <c r="A17" s="255"/>
      <c r="B17" s="264"/>
      <c r="C17" s="278"/>
      <c r="D17" s="279" t="s">
        <v>23</v>
      </c>
      <c r="E17" s="279" t="s">
        <v>24</v>
      </c>
      <c r="F17" s="279" t="s">
        <v>25</v>
      </c>
      <c r="G17" s="279" t="s">
        <v>26</v>
      </c>
      <c r="H17" s="280" t="s">
        <v>27</v>
      </c>
      <c r="I17" s="280"/>
      <c r="J17" s="280"/>
      <c r="K17" s="259"/>
      <c r="L17" s="259"/>
      <c r="M17" s="259"/>
      <c r="N17" s="259"/>
    </row>
    <row r="18" spans="1:14" ht="22.5" customHeight="1" x14ac:dyDescent="0.25">
      <c r="A18" s="255">
        <v>1</v>
      </c>
      <c r="B18" s="281" t="s">
        <v>28</v>
      </c>
      <c r="C18" s="282" t="s">
        <v>200</v>
      </c>
      <c r="D18" s="283">
        <v>1</v>
      </c>
      <c r="E18" s="283"/>
      <c r="F18" s="283"/>
      <c r="G18" s="283"/>
      <c r="H18" s="100" t="s">
        <v>201</v>
      </c>
      <c r="I18" s="100"/>
      <c r="J18" s="100"/>
      <c r="K18" s="259"/>
      <c r="L18" s="259"/>
      <c r="M18" s="259"/>
      <c r="N18" s="259"/>
    </row>
    <row r="19" spans="1:14" ht="22.5" customHeight="1" x14ac:dyDescent="0.25">
      <c r="A19" s="255">
        <v>2</v>
      </c>
      <c r="B19" s="281"/>
      <c r="C19" s="282" t="s">
        <v>31</v>
      </c>
      <c r="D19" s="283"/>
      <c r="E19" s="283"/>
      <c r="F19" s="283">
        <v>1</v>
      </c>
      <c r="G19" s="283"/>
      <c r="H19" s="100" t="s">
        <v>202</v>
      </c>
      <c r="I19" s="100"/>
      <c r="J19" s="100"/>
      <c r="K19" s="259"/>
      <c r="L19" s="259"/>
      <c r="M19" s="259"/>
      <c r="N19" s="259"/>
    </row>
    <row r="20" spans="1:14" ht="22.5" customHeight="1" x14ac:dyDescent="0.25">
      <c r="A20" s="284"/>
      <c r="B20" s="285" t="s">
        <v>203</v>
      </c>
      <c r="C20" s="285"/>
      <c r="D20" s="286">
        <f>SUM(D18:D19)</f>
        <v>1</v>
      </c>
      <c r="E20" s="286">
        <f t="shared" ref="E20:G20" si="0">SUM(E18:E19)</f>
        <v>0</v>
      </c>
      <c r="F20" s="286">
        <f t="shared" si="0"/>
        <v>1</v>
      </c>
      <c r="G20" s="286">
        <f t="shared" si="0"/>
        <v>0</v>
      </c>
      <c r="H20" s="287">
        <f>+D20+E20+F20+G20</f>
        <v>2</v>
      </c>
      <c r="I20" s="287"/>
      <c r="J20" s="287"/>
      <c r="K20" s="288"/>
      <c r="L20" s="288"/>
      <c r="M20" s="288"/>
      <c r="N20" s="288"/>
    </row>
    <row r="21" spans="1:14" ht="22.5" customHeight="1" x14ac:dyDescent="0.25">
      <c r="A21" s="255"/>
      <c r="B21" s="41" t="s">
        <v>204</v>
      </c>
      <c r="C21" s="42"/>
      <c r="D21" s="42"/>
      <c r="E21" s="42"/>
      <c r="F21" s="42"/>
      <c r="G21" s="42"/>
      <c r="H21" s="42"/>
      <c r="I21" s="42"/>
      <c r="J21" s="43"/>
      <c r="K21" s="259"/>
      <c r="L21" s="259"/>
      <c r="M21" s="259"/>
      <c r="N21" s="259"/>
    </row>
    <row r="22" spans="1:14" ht="22.5" customHeight="1" x14ac:dyDescent="0.25">
      <c r="A22" s="255"/>
      <c r="B22" s="289" t="s">
        <v>205</v>
      </c>
      <c r="C22" s="290"/>
      <c r="D22" s="290"/>
      <c r="E22" s="290"/>
      <c r="F22" s="290"/>
      <c r="G22" s="290"/>
      <c r="H22" s="291"/>
      <c r="I22" s="292">
        <v>0.3</v>
      </c>
      <c r="J22" s="293">
        <f>(D40+F40)*I22/H40</f>
        <v>0.2</v>
      </c>
      <c r="K22" s="259"/>
      <c r="L22" s="259"/>
      <c r="M22" s="259"/>
      <c r="N22" s="259"/>
    </row>
    <row r="23" spans="1:14" ht="22.5" customHeight="1" x14ac:dyDescent="0.25">
      <c r="A23" s="255"/>
      <c r="B23" s="264"/>
      <c r="C23" s="294" t="s">
        <v>36</v>
      </c>
      <c r="D23" s="294" t="s">
        <v>23</v>
      </c>
      <c r="E23" s="294" t="s">
        <v>24</v>
      </c>
      <c r="F23" s="294" t="s">
        <v>25</v>
      </c>
      <c r="G23" s="294" t="s">
        <v>26</v>
      </c>
      <c r="H23" s="280" t="s">
        <v>27</v>
      </c>
      <c r="I23" s="280"/>
      <c r="J23" s="280"/>
      <c r="K23" s="259"/>
      <c r="L23" s="259"/>
      <c r="M23" s="259"/>
      <c r="N23" s="259"/>
    </row>
    <row r="24" spans="1:14" ht="22.5" customHeight="1" x14ac:dyDescent="0.25">
      <c r="A24" s="255"/>
      <c r="B24" s="264"/>
      <c r="C24" s="280"/>
      <c r="D24" s="280"/>
      <c r="E24" s="280"/>
      <c r="F24" s="280"/>
      <c r="G24" s="280"/>
      <c r="H24" s="295" t="s">
        <v>37</v>
      </c>
      <c r="I24" s="296" t="s">
        <v>38</v>
      </c>
      <c r="J24" s="297"/>
      <c r="K24" s="259"/>
      <c r="L24" s="259"/>
      <c r="M24" s="259"/>
      <c r="N24" s="259"/>
    </row>
    <row r="25" spans="1:14" ht="22.5" customHeight="1" x14ac:dyDescent="0.25">
      <c r="A25" s="255">
        <v>1</v>
      </c>
      <c r="B25" s="298" t="s">
        <v>39</v>
      </c>
      <c r="C25" s="299" t="s">
        <v>40</v>
      </c>
      <c r="D25" s="51">
        <v>1</v>
      </c>
      <c r="E25" s="51"/>
      <c r="F25" s="51"/>
      <c r="G25" s="51"/>
      <c r="H25" s="52">
        <v>114441</v>
      </c>
      <c r="I25" s="300"/>
      <c r="J25" s="301"/>
      <c r="K25" s="302"/>
      <c r="L25" s="259"/>
      <c r="M25" s="259"/>
      <c r="N25" s="259"/>
    </row>
    <row r="26" spans="1:14" ht="22.5" customHeight="1" x14ac:dyDescent="0.25">
      <c r="A26" s="255">
        <v>2</v>
      </c>
      <c r="B26" s="303"/>
      <c r="C26" s="299" t="s">
        <v>41</v>
      </c>
      <c r="D26" s="51">
        <v>1</v>
      </c>
      <c r="E26" s="51"/>
      <c r="F26" s="51"/>
      <c r="G26" s="51"/>
      <c r="H26" s="52">
        <v>50351</v>
      </c>
      <c r="I26" s="304">
        <f t="shared" ref="I26:I28" si="1">H26/$H$27</f>
        <v>2.3115875493526765</v>
      </c>
      <c r="J26" s="305"/>
      <c r="K26" s="302"/>
      <c r="L26" s="259"/>
      <c r="M26" s="259"/>
      <c r="N26" s="259"/>
    </row>
    <row r="27" spans="1:14" ht="22.5" customHeight="1" x14ac:dyDescent="0.25">
      <c r="A27" s="255">
        <v>3</v>
      </c>
      <c r="B27" s="303"/>
      <c r="C27" s="299" t="s">
        <v>42</v>
      </c>
      <c r="D27" s="51">
        <v>1</v>
      </c>
      <c r="E27" s="51"/>
      <c r="F27" s="51"/>
      <c r="G27" s="51"/>
      <c r="H27" s="52">
        <v>21782</v>
      </c>
      <c r="I27" s="304">
        <f t="shared" si="1"/>
        <v>1</v>
      </c>
      <c r="J27" s="305"/>
      <c r="K27" s="302"/>
      <c r="L27" s="259"/>
      <c r="M27" s="259"/>
      <c r="N27" s="259"/>
    </row>
    <row r="28" spans="1:14" ht="22.5" customHeight="1" x14ac:dyDescent="0.25">
      <c r="A28" s="255">
        <v>4</v>
      </c>
      <c r="B28" s="303"/>
      <c r="C28" s="299" t="s">
        <v>206</v>
      </c>
      <c r="D28" s="51">
        <v>1</v>
      </c>
      <c r="E28" s="51"/>
      <c r="F28" s="51"/>
      <c r="G28" s="51"/>
      <c r="H28" s="306">
        <v>50</v>
      </c>
      <c r="I28" s="304">
        <f t="shared" si="1"/>
        <v>2.2954733265999447E-3</v>
      </c>
      <c r="J28" s="305"/>
      <c r="K28" s="259"/>
      <c r="L28" s="259"/>
      <c r="M28" s="259"/>
      <c r="N28" s="259"/>
    </row>
    <row r="29" spans="1:14" ht="22.5" customHeight="1" x14ac:dyDescent="0.25">
      <c r="A29" s="255">
        <v>5</v>
      </c>
      <c r="B29" s="307" t="s">
        <v>44</v>
      </c>
      <c r="C29" s="299" t="s">
        <v>45</v>
      </c>
      <c r="D29" s="51">
        <v>1</v>
      </c>
      <c r="E29" s="51"/>
      <c r="F29" s="51"/>
      <c r="G29" s="51"/>
      <c r="H29" s="57">
        <v>11</v>
      </c>
      <c r="I29" s="308">
        <f>H29/$H$29</f>
        <v>1</v>
      </c>
      <c r="J29" s="309"/>
      <c r="K29" s="259"/>
      <c r="L29" s="259"/>
      <c r="M29" s="259"/>
      <c r="N29" s="259"/>
    </row>
    <row r="30" spans="1:14" ht="22.5" customHeight="1" x14ac:dyDescent="0.25">
      <c r="A30" s="255">
        <v>6</v>
      </c>
      <c r="B30" s="310"/>
      <c r="C30" s="299" t="s">
        <v>46</v>
      </c>
      <c r="D30" s="59">
        <v>1</v>
      </c>
      <c r="E30" s="51"/>
      <c r="F30" s="51"/>
      <c r="G30" s="51"/>
      <c r="H30" s="52">
        <f>28+52+75+38+28+51</f>
        <v>272</v>
      </c>
      <c r="I30" s="308">
        <f t="shared" ref="I30:I31" si="2">H30/$H$29</f>
        <v>24.727272727272727</v>
      </c>
      <c r="J30" s="309"/>
      <c r="K30" s="259"/>
      <c r="L30" s="259"/>
      <c r="M30" s="259"/>
      <c r="N30" s="259"/>
    </row>
    <row r="31" spans="1:14" ht="22.5" customHeight="1" x14ac:dyDescent="0.25">
      <c r="A31" s="255">
        <v>7</v>
      </c>
      <c r="B31" s="310"/>
      <c r="C31" s="299" t="s">
        <v>207</v>
      </c>
      <c r="D31" s="59">
        <v>1</v>
      </c>
      <c r="E31" s="51"/>
      <c r="F31" s="51"/>
      <c r="G31" s="51"/>
      <c r="H31" s="311">
        <v>89</v>
      </c>
      <c r="I31" s="308">
        <f t="shared" si="2"/>
        <v>8.0909090909090917</v>
      </c>
      <c r="J31" s="309"/>
      <c r="K31" s="259"/>
      <c r="L31" s="312" t="s">
        <v>208</v>
      </c>
      <c r="M31" s="312"/>
      <c r="N31" s="259"/>
    </row>
    <row r="32" spans="1:14" ht="22.5" customHeight="1" x14ac:dyDescent="0.25">
      <c r="A32" s="255">
        <v>8</v>
      </c>
      <c r="B32" s="313"/>
      <c r="C32" s="299" t="s">
        <v>49</v>
      </c>
      <c r="D32" s="59"/>
      <c r="E32" s="51">
        <v>1</v>
      </c>
      <c r="F32" s="51"/>
      <c r="G32" s="51"/>
      <c r="H32" s="311">
        <v>0</v>
      </c>
      <c r="I32" s="314"/>
      <c r="J32" s="315"/>
      <c r="K32" s="259"/>
      <c r="L32" s="316"/>
      <c r="M32" s="316"/>
      <c r="N32" s="259"/>
    </row>
    <row r="33" spans="1:14" ht="22.5" customHeight="1" x14ac:dyDescent="0.25">
      <c r="A33" s="255">
        <v>9</v>
      </c>
      <c r="B33" s="313"/>
      <c r="C33" s="299" t="s">
        <v>50</v>
      </c>
      <c r="D33" s="59"/>
      <c r="E33" s="51">
        <v>1</v>
      </c>
      <c r="F33" s="51"/>
      <c r="G33" s="51"/>
      <c r="H33" s="311">
        <v>0</v>
      </c>
      <c r="I33" s="314"/>
      <c r="J33" s="315"/>
      <c r="K33" s="259"/>
      <c r="L33" s="316"/>
      <c r="M33" s="316"/>
      <c r="N33" s="259"/>
    </row>
    <row r="34" spans="1:14" ht="22.5" customHeight="1" x14ac:dyDescent="0.25">
      <c r="A34" s="255">
        <v>10</v>
      </c>
      <c r="B34" s="310" t="s">
        <v>51</v>
      </c>
      <c r="C34" s="299" t="s">
        <v>52</v>
      </c>
      <c r="D34" s="67">
        <v>1</v>
      </c>
      <c r="E34" s="68"/>
      <c r="F34" s="68"/>
      <c r="G34" s="68"/>
      <c r="H34" s="57">
        <v>2</v>
      </c>
      <c r="I34" s="308">
        <f>H34/$H$28</f>
        <v>0.04</v>
      </c>
      <c r="J34" s="309"/>
      <c r="K34" s="259"/>
      <c r="L34" s="316" t="s">
        <v>209</v>
      </c>
      <c r="M34" s="316" t="s">
        <v>210</v>
      </c>
      <c r="N34" s="259"/>
    </row>
    <row r="35" spans="1:14" ht="22.5" customHeight="1" x14ac:dyDescent="0.25">
      <c r="A35" s="255">
        <v>11</v>
      </c>
      <c r="B35" s="310"/>
      <c r="C35" s="299" t="s">
        <v>55</v>
      </c>
      <c r="D35" s="67">
        <v>1</v>
      </c>
      <c r="E35" s="68"/>
      <c r="F35" s="68"/>
      <c r="G35" s="68"/>
      <c r="H35" s="57">
        <f>121+267+231+188+105+164</f>
        <v>1076</v>
      </c>
      <c r="I35" s="308">
        <f t="shared" ref="I35:I37" si="3">H35/$H$28</f>
        <v>21.52</v>
      </c>
      <c r="J35" s="309"/>
      <c r="K35" s="259"/>
      <c r="L35" s="317" t="s">
        <v>211</v>
      </c>
      <c r="M35" s="317" t="s">
        <v>212</v>
      </c>
      <c r="N35" s="259"/>
    </row>
    <row r="36" spans="1:14" ht="22.5" customHeight="1" x14ac:dyDescent="0.25">
      <c r="A36" s="255">
        <v>12</v>
      </c>
      <c r="B36" s="310"/>
      <c r="C36" s="299" t="s">
        <v>213</v>
      </c>
      <c r="D36" s="67"/>
      <c r="E36" s="68">
        <v>1</v>
      </c>
      <c r="F36" s="68"/>
      <c r="G36" s="68"/>
      <c r="H36" s="311">
        <v>0</v>
      </c>
      <c r="I36" s="308">
        <f t="shared" si="3"/>
        <v>0</v>
      </c>
      <c r="J36" s="309"/>
      <c r="K36" s="259"/>
      <c r="L36" s="317" t="s">
        <v>214</v>
      </c>
      <c r="M36" s="317" t="s">
        <v>215</v>
      </c>
      <c r="N36" s="259"/>
    </row>
    <row r="37" spans="1:14" ht="22.5" customHeight="1" x14ac:dyDescent="0.25">
      <c r="A37" s="255">
        <v>13</v>
      </c>
      <c r="B37" s="310"/>
      <c r="C37" s="299" t="s">
        <v>61</v>
      </c>
      <c r="D37" s="70">
        <v>1</v>
      </c>
      <c r="E37" s="68"/>
      <c r="F37" s="68"/>
      <c r="G37" s="68"/>
      <c r="H37" s="311">
        <v>777</v>
      </c>
      <c r="I37" s="308">
        <f t="shared" si="3"/>
        <v>15.54</v>
      </c>
      <c r="J37" s="309"/>
      <c r="K37" s="259"/>
      <c r="L37" s="317" t="s">
        <v>216</v>
      </c>
      <c r="M37" s="317" t="s">
        <v>217</v>
      </c>
      <c r="N37" s="259"/>
    </row>
    <row r="38" spans="1:14" ht="22.5" customHeight="1" x14ac:dyDescent="0.25">
      <c r="A38" s="255">
        <v>14</v>
      </c>
      <c r="B38" s="310"/>
      <c r="C38" s="318" t="s">
        <v>64</v>
      </c>
      <c r="D38" s="51"/>
      <c r="E38" s="51">
        <v>1</v>
      </c>
      <c r="F38" s="51"/>
      <c r="G38" s="51"/>
      <c r="H38" s="319">
        <v>0</v>
      </c>
      <c r="I38" s="304">
        <f>H38/$H$30</f>
        <v>0</v>
      </c>
      <c r="J38" s="305"/>
      <c r="K38" s="259"/>
      <c r="L38" s="317" t="s">
        <v>218</v>
      </c>
      <c r="M38" s="317" t="s">
        <v>219</v>
      </c>
      <c r="N38" s="259"/>
    </row>
    <row r="39" spans="1:14" ht="22.5" customHeight="1" x14ac:dyDescent="0.25">
      <c r="A39" s="255">
        <v>15</v>
      </c>
      <c r="B39" s="320"/>
      <c r="C39" s="299" t="s">
        <v>67</v>
      </c>
      <c r="D39" s="71"/>
      <c r="E39" s="72">
        <v>1</v>
      </c>
      <c r="F39" s="71"/>
      <c r="G39" s="71"/>
      <c r="H39" s="283">
        <v>0</v>
      </c>
      <c r="I39" s="321" t="e">
        <f>H39/H38</f>
        <v>#DIV/0!</v>
      </c>
      <c r="J39" s="322"/>
      <c r="K39" s="259"/>
      <c r="L39" s="259"/>
      <c r="M39" s="259"/>
      <c r="N39" s="259"/>
    </row>
    <row r="40" spans="1:14" ht="22.5" customHeight="1" x14ac:dyDescent="0.25">
      <c r="A40" s="284"/>
      <c r="B40" s="285" t="s">
        <v>68</v>
      </c>
      <c r="C40" s="285"/>
      <c r="D40" s="323">
        <f>SUM(D25:D39)</f>
        <v>10</v>
      </c>
      <c r="E40" s="323">
        <f>SUM(E25:E39)</f>
        <v>5</v>
      </c>
      <c r="F40" s="323">
        <f>SUM(F25:F39)</f>
        <v>0</v>
      </c>
      <c r="G40" s="323">
        <f>SUM(G25:G39)</f>
        <v>0</v>
      </c>
      <c r="H40" s="285">
        <f>+D40+E40+F40+G40</f>
        <v>15</v>
      </c>
      <c r="I40" s="285"/>
      <c r="J40" s="285"/>
      <c r="K40" s="324"/>
      <c r="L40" s="288"/>
      <c r="M40" s="288"/>
      <c r="N40" s="288"/>
    </row>
    <row r="41" spans="1:14" ht="22.5" customHeight="1" x14ac:dyDescent="0.25">
      <c r="A41" s="255"/>
      <c r="B41" s="41" t="s">
        <v>220</v>
      </c>
      <c r="C41" s="195"/>
      <c r="D41" s="195"/>
      <c r="E41" s="195"/>
      <c r="F41" s="195"/>
      <c r="G41" s="195"/>
      <c r="H41" s="195"/>
      <c r="I41" s="195"/>
      <c r="J41" s="196"/>
      <c r="K41" s="325"/>
      <c r="L41" s="326"/>
      <c r="M41" s="326"/>
      <c r="N41" s="326"/>
    </row>
    <row r="42" spans="1:14" ht="22.5" customHeight="1" x14ac:dyDescent="0.25">
      <c r="A42" s="255"/>
      <c r="B42" s="327" t="s">
        <v>70</v>
      </c>
      <c r="C42" s="327"/>
      <c r="D42" s="327"/>
      <c r="E42" s="327"/>
      <c r="F42" s="327"/>
      <c r="G42" s="327"/>
      <c r="H42" s="327"/>
      <c r="I42" s="292">
        <v>0.05</v>
      </c>
      <c r="J42" s="293">
        <f>(D49+F49)*I42/H49</f>
        <v>0.05</v>
      </c>
      <c r="K42" s="328"/>
      <c r="L42" s="329"/>
      <c r="M42" s="329"/>
      <c r="N42" s="329"/>
    </row>
    <row r="43" spans="1:14" ht="22.5" customHeight="1" x14ac:dyDescent="0.25">
      <c r="A43" s="255"/>
      <c r="B43" s="330"/>
      <c r="C43" s="278"/>
      <c r="D43" s="279" t="s">
        <v>23</v>
      </c>
      <c r="E43" s="279" t="s">
        <v>24</v>
      </c>
      <c r="F43" s="279" t="s">
        <v>25</v>
      </c>
      <c r="G43" s="279" t="s">
        <v>26</v>
      </c>
      <c r="H43" s="280" t="s">
        <v>27</v>
      </c>
      <c r="I43" s="280"/>
      <c r="J43" s="280"/>
      <c r="K43" s="259"/>
      <c r="L43" s="259"/>
      <c r="M43" s="259"/>
      <c r="N43" s="259"/>
    </row>
    <row r="44" spans="1:14" ht="22.5" customHeight="1" x14ac:dyDescent="0.25">
      <c r="A44" s="255">
        <v>1</v>
      </c>
      <c r="B44" s="330"/>
      <c r="C44" s="331" t="s">
        <v>71</v>
      </c>
      <c r="D44" s="283">
        <v>1</v>
      </c>
      <c r="E44" s="283"/>
      <c r="F44" s="283"/>
      <c r="G44" s="283"/>
      <c r="H44" s="100" t="s">
        <v>221</v>
      </c>
      <c r="I44" s="100"/>
      <c r="J44" s="100"/>
      <c r="K44" s="328"/>
      <c r="L44" s="329"/>
      <c r="M44" s="329"/>
      <c r="N44" s="329"/>
    </row>
    <row r="45" spans="1:14" ht="22.5" customHeight="1" x14ac:dyDescent="0.25">
      <c r="A45" s="255">
        <v>2</v>
      </c>
      <c r="B45" s="332"/>
      <c r="C45" s="331" t="s">
        <v>73</v>
      </c>
      <c r="D45" s="283">
        <v>1</v>
      </c>
      <c r="E45" s="283"/>
      <c r="F45" s="283"/>
      <c r="G45" s="283"/>
      <c r="H45" s="100" t="s">
        <v>221</v>
      </c>
      <c r="I45" s="100"/>
      <c r="J45" s="100"/>
      <c r="K45" s="333"/>
      <c r="L45" s="259"/>
      <c r="M45" s="259"/>
      <c r="N45" s="259"/>
    </row>
    <row r="46" spans="1:14" ht="22.5" customHeight="1" x14ac:dyDescent="0.25">
      <c r="A46" s="255">
        <v>3</v>
      </c>
      <c r="B46" s="334"/>
      <c r="C46" s="335" t="s">
        <v>75</v>
      </c>
      <c r="D46" s="283">
        <v>1</v>
      </c>
      <c r="E46" s="283"/>
      <c r="F46" s="283"/>
      <c r="G46" s="283"/>
      <c r="H46" s="100" t="s">
        <v>222</v>
      </c>
      <c r="I46" s="100"/>
      <c r="J46" s="100"/>
      <c r="K46" s="333"/>
      <c r="L46" s="259"/>
      <c r="M46" s="259"/>
      <c r="N46" s="259"/>
    </row>
    <row r="47" spans="1:14" ht="22.5" customHeight="1" x14ac:dyDescent="0.25">
      <c r="A47" s="255">
        <v>4</v>
      </c>
      <c r="B47" s="334"/>
      <c r="C47" s="331" t="s">
        <v>77</v>
      </c>
      <c r="D47" s="283">
        <v>1</v>
      </c>
      <c r="E47" s="283"/>
      <c r="F47" s="283"/>
      <c r="G47" s="283"/>
      <c r="H47" s="100" t="s">
        <v>168</v>
      </c>
      <c r="I47" s="100"/>
      <c r="J47" s="100"/>
      <c r="K47" s="333"/>
      <c r="L47" s="259"/>
      <c r="M47" s="259"/>
      <c r="N47" s="259"/>
    </row>
    <row r="48" spans="1:14" ht="22.5" customHeight="1" x14ac:dyDescent="0.25">
      <c r="A48" s="255">
        <v>5</v>
      </c>
      <c r="B48" s="334"/>
      <c r="C48" s="331" t="s">
        <v>79</v>
      </c>
      <c r="D48" s="283">
        <v>1</v>
      </c>
      <c r="E48" s="283"/>
      <c r="F48" s="283"/>
      <c r="G48" s="283"/>
      <c r="H48" s="100" t="s">
        <v>168</v>
      </c>
      <c r="I48" s="100"/>
      <c r="J48" s="100"/>
      <c r="K48" s="333"/>
      <c r="L48" s="259"/>
      <c r="M48" s="259"/>
      <c r="N48" s="259"/>
    </row>
    <row r="49" spans="1:14" ht="22.5" customHeight="1" x14ac:dyDescent="0.25">
      <c r="A49" s="284"/>
      <c r="B49" s="336" t="s">
        <v>81</v>
      </c>
      <c r="C49" s="336"/>
      <c r="D49" s="337">
        <f>SUM(D44:D48)</f>
        <v>5</v>
      </c>
      <c r="E49" s="337">
        <f t="shared" ref="E49:G49" si="4">SUM(E44:E48)</f>
        <v>0</v>
      </c>
      <c r="F49" s="337">
        <f t="shared" si="4"/>
        <v>0</v>
      </c>
      <c r="G49" s="337">
        <f t="shared" si="4"/>
        <v>0</v>
      </c>
      <c r="H49" s="338">
        <f>SUM(D49:G49)</f>
        <v>5</v>
      </c>
      <c r="I49" s="338"/>
      <c r="J49" s="339"/>
      <c r="K49" s="328"/>
      <c r="L49" s="329"/>
      <c r="M49" s="329"/>
      <c r="N49" s="329"/>
    </row>
    <row r="50" spans="1:14" ht="22.5" customHeight="1" x14ac:dyDescent="0.25">
      <c r="A50" s="255"/>
      <c r="B50" s="41" t="s">
        <v>223</v>
      </c>
      <c r="C50" s="42"/>
      <c r="D50" s="42"/>
      <c r="E50" s="42"/>
      <c r="F50" s="42"/>
      <c r="G50" s="42"/>
      <c r="H50" s="42"/>
      <c r="I50" s="42"/>
      <c r="J50" s="43"/>
      <c r="K50" s="340"/>
      <c r="L50" s="341"/>
      <c r="M50" s="341"/>
      <c r="N50" s="259"/>
    </row>
    <row r="51" spans="1:14" ht="22.5" customHeight="1" x14ac:dyDescent="0.25">
      <c r="A51" s="255"/>
      <c r="B51" s="278" t="s">
        <v>224</v>
      </c>
      <c r="C51" s="342"/>
      <c r="D51" s="343"/>
      <c r="E51" s="343"/>
      <c r="F51" s="343"/>
      <c r="G51" s="343"/>
      <c r="H51" s="344">
        <v>0.05</v>
      </c>
      <c r="I51" s="345"/>
      <c r="J51" s="346">
        <f>+(D56+F56)*H51/H56</f>
        <v>2.5000000000000001E-2</v>
      </c>
      <c r="K51" s="347"/>
      <c r="L51" s="348"/>
      <c r="M51" s="348"/>
      <c r="N51" s="259"/>
    </row>
    <row r="52" spans="1:14" ht="22.5" customHeight="1" x14ac:dyDescent="0.25">
      <c r="A52" s="255"/>
      <c r="D52" s="349" t="s">
        <v>23</v>
      </c>
      <c r="E52" s="349" t="s">
        <v>24</v>
      </c>
      <c r="F52" s="349" t="s">
        <v>25</v>
      </c>
      <c r="G52" s="349" t="s">
        <v>26</v>
      </c>
      <c r="H52" s="280" t="s">
        <v>27</v>
      </c>
      <c r="I52" s="280"/>
      <c r="J52" s="280"/>
      <c r="K52" s="333"/>
      <c r="L52" s="259"/>
      <c r="M52" s="259"/>
      <c r="N52" s="259"/>
    </row>
    <row r="53" spans="1:14" s="359" customFormat="1" ht="22.5" customHeight="1" x14ac:dyDescent="0.25">
      <c r="A53" s="350">
        <v>1</v>
      </c>
      <c r="B53" s="351" t="s">
        <v>84</v>
      </c>
      <c r="C53" s="352"/>
      <c r="D53" s="353">
        <v>1</v>
      </c>
      <c r="E53" s="353"/>
      <c r="F53" s="353"/>
      <c r="G53" s="353"/>
      <c r="H53" s="354" t="s">
        <v>225</v>
      </c>
      <c r="I53" s="355"/>
      <c r="J53" s="356"/>
      <c r="K53" s="357"/>
      <c r="L53" s="358"/>
      <c r="M53" s="358"/>
      <c r="N53" s="358"/>
    </row>
    <row r="54" spans="1:14" s="359" customFormat="1" ht="22.5" customHeight="1" x14ac:dyDescent="0.25">
      <c r="A54" s="350">
        <v>2</v>
      </c>
      <c r="B54" s="360" t="s">
        <v>86</v>
      </c>
      <c r="C54" s="360"/>
      <c r="D54" s="353"/>
      <c r="E54" s="353">
        <v>1</v>
      </c>
      <c r="F54" s="353"/>
      <c r="G54" s="353"/>
      <c r="H54" s="354" t="s">
        <v>226</v>
      </c>
      <c r="I54" s="361"/>
      <c r="J54" s="362"/>
      <c r="K54" s="357"/>
      <c r="L54" s="358"/>
      <c r="M54" s="358"/>
      <c r="N54" s="358"/>
    </row>
    <row r="55" spans="1:14" ht="22.5" customHeight="1" x14ac:dyDescent="0.25">
      <c r="A55" s="255"/>
      <c r="B55" s="363" t="s">
        <v>88</v>
      </c>
      <c r="C55" s="364"/>
      <c r="D55" s="349" t="s">
        <v>23</v>
      </c>
      <c r="E55" s="349" t="s">
        <v>24</v>
      </c>
      <c r="F55" s="349" t="s">
        <v>25</v>
      </c>
      <c r="G55" s="349" t="s">
        <v>26</v>
      </c>
      <c r="H55" s="365"/>
      <c r="I55" s="366"/>
      <c r="J55" s="367"/>
      <c r="K55" s="259"/>
      <c r="L55" s="259"/>
      <c r="M55" s="259"/>
      <c r="N55" s="259"/>
    </row>
    <row r="56" spans="1:14" ht="22.5" customHeight="1" x14ac:dyDescent="0.25">
      <c r="A56" s="368"/>
      <c r="B56" s="369"/>
      <c r="C56" s="370"/>
      <c r="D56" s="225">
        <f>+D54+D53</f>
        <v>1</v>
      </c>
      <c r="E56" s="225">
        <f t="shared" ref="E56:G56" si="5">+E54+E53</f>
        <v>1</v>
      </c>
      <c r="F56" s="225">
        <f t="shared" si="5"/>
        <v>0</v>
      </c>
      <c r="G56" s="225">
        <f t="shared" si="5"/>
        <v>0</v>
      </c>
      <c r="H56" s="226">
        <f>+D56+E56+F56+G56</f>
        <v>2</v>
      </c>
      <c r="I56" s="227"/>
      <c r="J56" s="228"/>
      <c r="K56" s="371"/>
      <c r="L56" s="371"/>
      <c r="M56" s="371"/>
      <c r="N56" s="371"/>
    </row>
    <row r="57" spans="1:14" ht="22.5" customHeight="1" x14ac:dyDescent="0.25">
      <c r="A57" s="255"/>
      <c r="B57" s="41" t="s">
        <v>227</v>
      </c>
      <c r="C57" s="42"/>
      <c r="D57" s="42"/>
      <c r="E57" s="42"/>
      <c r="F57" s="42"/>
      <c r="G57" s="42"/>
      <c r="H57" s="42"/>
      <c r="I57" s="42"/>
      <c r="J57" s="43"/>
      <c r="K57" s="259"/>
      <c r="L57" s="259"/>
      <c r="M57" s="259"/>
      <c r="N57" s="259"/>
    </row>
    <row r="58" spans="1:14" ht="22.5" customHeight="1" x14ac:dyDescent="0.25">
      <c r="A58" s="255"/>
      <c r="B58" s="327" t="s">
        <v>228</v>
      </c>
      <c r="C58" s="327"/>
      <c r="D58" s="327"/>
      <c r="E58" s="327"/>
      <c r="F58" s="327"/>
      <c r="G58" s="327"/>
      <c r="H58" s="327"/>
      <c r="I58" s="292">
        <v>0.05</v>
      </c>
      <c r="J58" s="293">
        <f>(D61+F61)*I58/H61</f>
        <v>0.05</v>
      </c>
      <c r="K58" s="259"/>
      <c r="L58" s="259"/>
      <c r="M58" s="259"/>
      <c r="N58" s="259"/>
    </row>
    <row r="59" spans="1:14" ht="22.5" customHeight="1" x14ac:dyDescent="0.25">
      <c r="A59" s="255"/>
      <c r="B59" s="349"/>
      <c r="C59" s="372" t="s">
        <v>229</v>
      </c>
      <c r="D59" s="372" t="s">
        <v>23</v>
      </c>
      <c r="E59" s="372" t="s">
        <v>24</v>
      </c>
      <c r="F59" s="372" t="s">
        <v>25</v>
      </c>
      <c r="G59" s="372" t="s">
        <v>26</v>
      </c>
      <c r="H59" s="280" t="s">
        <v>27</v>
      </c>
      <c r="I59" s="280"/>
      <c r="J59" s="280"/>
      <c r="K59" s="259"/>
      <c r="L59" s="259"/>
      <c r="M59" s="259"/>
      <c r="N59" s="259"/>
    </row>
    <row r="60" spans="1:14" ht="79.5" customHeight="1" x14ac:dyDescent="0.25">
      <c r="A60" s="255">
        <v>1</v>
      </c>
      <c r="B60" s="330"/>
      <c r="C60" s="373" t="s">
        <v>91</v>
      </c>
      <c r="D60" s="283">
        <v>1</v>
      </c>
      <c r="E60" s="283"/>
      <c r="F60" s="283"/>
      <c r="G60" s="283"/>
      <c r="H60" s="232" t="s">
        <v>172</v>
      </c>
      <c r="I60" s="232"/>
      <c r="J60" s="232"/>
      <c r="K60" s="259"/>
      <c r="L60" s="259"/>
      <c r="M60" s="259"/>
      <c r="N60" s="259"/>
    </row>
    <row r="61" spans="1:14" ht="22.5" customHeight="1" x14ac:dyDescent="0.25">
      <c r="A61" s="284"/>
      <c r="B61" s="336" t="s">
        <v>93</v>
      </c>
      <c r="C61" s="336"/>
      <c r="D61" s="374">
        <f>SUM(D60:D60)</f>
        <v>1</v>
      </c>
      <c r="E61" s="374">
        <f>SUM(E60:E60)</f>
        <v>0</v>
      </c>
      <c r="F61" s="374">
        <f>SUM(F60:F60)</f>
        <v>0</v>
      </c>
      <c r="G61" s="374">
        <f>SUM(G60:G60)</f>
        <v>0</v>
      </c>
      <c r="H61" s="287">
        <f>+D61+E61+F61+G61</f>
        <v>1</v>
      </c>
      <c r="I61" s="287"/>
      <c r="J61" s="287"/>
      <c r="K61" s="288"/>
      <c r="L61" s="288"/>
      <c r="M61" s="288"/>
      <c r="N61" s="288"/>
    </row>
    <row r="62" spans="1:14" ht="22.5" customHeight="1" x14ac:dyDescent="0.25">
      <c r="A62" s="255"/>
      <c r="B62" s="41" t="s">
        <v>94</v>
      </c>
      <c r="C62" s="42"/>
      <c r="D62" s="42"/>
      <c r="E62" s="42"/>
      <c r="F62" s="42"/>
      <c r="G62" s="42"/>
      <c r="H62" s="42"/>
      <c r="I62" s="42"/>
      <c r="J62" s="43"/>
      <c r="K62" s="259"/>
      <c r="L62" s="259"/>
      <c r="M62" s="259"/>
      <c r="N62" s="259"/>
    </row>
    <row r="63" spans="1:14" ht="22.5" customHeight="1" x14ac:dyDescent="0.25">
      <c r="A63" s="255"/>
      <c r="B63" s="375" t="s">
        <v>95</v>
      </c>
      <c r="C63" s="375"/>
      <c r="D63" s="375"/>
      <c r="E63" s="375"/>
      <c r="F63" s="375"/>
      <c r="G63" s="375"/>
      <c r="H63" s="375"/>
      <c r="I63" s="376">
        <v>0.05</v>
      </c>
      <c r="J63" s="376">
        <f>(D66+F66)*I63/H66</f>
        <v>0.05</v>
      </c>
      <c r="K63" s="259"/>
      <c r="L63" s="259"/>
      <c r="M63" s="259"/>
      <c r="N63" s="259"/>
    </row>
    <row r="64" spans="1:14" ht="22.5" customHeight="1" x14ac:dyDescent="0.25">
      <c r="A64" s="255"/>
      <c r="B64" s="377"/>
      <c r="C64" s="272"/>
      <c r="D64" s="295" t="s">
        <v>23</v>
      </c>
      <c r="E64" s="295" t="s">
        <v>24</v>
      </c>
      <c r="F64" s="295" t="s">
        <v>25</v>
      </c>
      <c r="G64" s="295" t="s">
        <v>26</v>
      </c>
      <c r="H64" s="280" t="s">
        <v>27</v>
      </c>
      <c r="I64" s="280"/>
      <c r="J64" s="280"/>
      <c r="K64" s="259"/>
      <c r="L64" s="259"/>
      <c r="M64" s="259"/>
      <c r="N64" s="259"/>
    </row>
    <row r="65" spans="1:14" ht="22.5" customHeight="1" x14ac:dyDescent="0.25">
      <c r="A65" s="255">
        <v>1</v>
      </c>
      <c r="B65" s="378"/>
      <c r="C65" s="379" t="s">
        <v>96</v>
      </c>
      <c r="D65" s="380">
        <v>1</v>
      </c>
      <c r="E65" s="380"/>
      <c r="F65" s="380"/>
      <c r="G65" s="380"/>
      <c r="H65" s="381" t="s">
        <v>230</v>
      </c>
      <c r="I65" s="381"/>
      <c r="J65" s="381"/>
      <c r="K65" s="259"/>
      <c r="L65" s="259"/>
      <c r="M65" s="259"/>
      <c r="N65" s="259"/>
    </row>
    <row r="66" spans="1:14" ht="22.5" customHeight="1" x14ac:dyDescent="0.25">
      <c r="A66" s="284"/>
      <c r="B66" s="285" t="s">
        <v>98</v>
      </c>
      <c r="C66" s="285"/>
      <c r="D66" s="382">
        <f>SUM(D65:D65)</f>
        <v>1</v>
      </c>
      <c r="E66" s="382">
        <f>SUM(E65:E65)</f>
        <v>0</v>
      </c>
      <c r="F66" s="382">
        <f>SUM(F65:F65)</f>
        <v>0</v>
      </c>
      <c r="G66" s="382">
        <f>SUM(G65:G65)</f>
        <v>0</v>
      </c>
      <c r="H66" s="383">
        <f>+D66+E66+F66+G66</f>
        <v>1</v>
      </c>
      <c r="I66" s="383"/>
      <c r="J66" s="383"/>
      <c r="K66" s="288"/>
      <c r="L66" s="288"/>
      <c r="M66" s="288"/>
      <c r="N66" s="288"/>
    </row>
    <row r="67" spans="1:14" ht="22.5" customHeight="1" x14ac:dyDescent="0.25">
      <c r="A67" s="255"/>
      <c r="B67" s="41" t="s">
        <v>231</v>
      </c>
      <c r="C67" s="42"/>
      <c r="D67" s="42"/>
      <c r="E67" s="42"/>
      <c r="F67" s="42"/>
      <c r="G67" s="42"/>
      <c r="H67" s="42"/>
      <c r="I67" s="42"/>
      <c r="J67" s="43"/>
      <c r="K67" s="259"/>
      <c r="L67" s="259"/>
      <c r="M67" s="259"/>
      <c r="N67" s="259"/>
    </row>
    <row r="68" spans="1:14" ht="22.5" customHeight="1" x14ac:dyDescent="0.25">
      <c r="A68" s="255"/>
      <c r="B68" s="384" t="s">
        <v>100</v>
      </c>
      <c r="C68" s="384"/>
      <c r="D68" s="384"/>
      <c r="E68" s="384"/>
      <c r="F68" s="384"/>
      <c r="G68" s="384"/>
      <c r="H68" s="384"/>
      <c r="I68" s="376">
        <v>0.1</v>
      </c>
      <c r="J68" s="376">
        <f>(D73+F73)*I68/H73</f>
        <v>0.10000000000000002</v>
      </c>
      <c r="K68" s="259"/>
      <c r="L68" s="259"/>
      <c r="M68" s="259"/>
      <c r="N68" s="259"/>
    </row>
    <row r="69" spans="1:14" ht="22.5" customHeight="1" x14ac:dyDescent="0.25">
      <c r="A69" s="255"/>
      <c r="B69" s="385"/>
      <c r="C69" s="272"/>
      <c r="D69" s="295" t="s">
        <v>23</v>
      </c>
      <c r="E69" s="295" t="s">
        <v>24</v>
      </c>
      <c r="F69" s="295" t="s">
        <v>25</v>
      </c>
      <c r="G69" s="295" t="s">
        <v>26</v>
      </c>
      <c r="H69" s="280" t="s">
        <v>27</v>
      </c>
      <c r="I69" s="280"/>
      <c r="J69" s="280"/>
      <c r="K69" s="259"/>
      <c r="L69" s="259"/>
      <c r="M69" s="259"/>
      <c r="N69" s="259"/>
    </row>
    <row r="70" spans="1:14" ht="22.5" customHeight="1" x14ac:dyDescent="0.25">
      <c r="A70" s="255">
        <v>1</v>
      </c>
      <c r="B70" s="385"/>
      <c r="C70" s="282" t="s">
        <v>101</v>
      </c>
      <c r="D70" s="283">
        <v>1</v>
      </c>
      <c r="E70" s="283"/>
      <c r="F70" s="283"/>
      <c r="G70" s="283"/>
      <c r="H70" s="243" t="s">
        <v>174</v>
      </c>
      <c r="I70" s="243"/>
      <c r="J70" s="243"/>
      <c r="K70" s="259"/>
      <c r="L70" s="259"/>
      <c r="M70" s="259"/>
      <c r="N70" s="259"/>
    </row>
    <row r="71" spans="1:14" ht="22.5" customHeight="1" x14ac:dyDescent="0.25">
      <c r="A71" s="255">
        <v>2</v>
      </c>
      <c r="B71" s="385"/>
      <c r="C71" s="282" t="s">
        <v>103</v>
      </c>
      <c r="D71" s="283"/>
      <c r="E71" s="283"/>
      <c r="F71" s="283">
        <v>1</v>
      </c>
      <c r="G71" s="283"/>
      <c r="H71" s="243" t="s">
        <v>176</v>
      </c>
      <c r="I71" s="243"/>
      <c r="J71" s="243"/>
      <c r="K71" s="259"/>
      <c r="L71" s="259"/>
      <c r="M71" s="259"/>
      <c r="N71" s="259"/>
    </row>
    <row r="72" spans="1:14" ht="22.5" customHeight="1" x14ac:dyDescent="0.25">
      <c r="A72" s="255">
        <v>3</v>
      </c>
      <c r="B72" s="385"/>
      <c r="C72" s="379" t="s">
        <v>105</v>
      </c>
      <c r="D72" s="283">
        <v>1</v>
      </c>
      <c r="E72" s="283"/>
      <c r="F72" s="283"/>
      <c r="G72" s="283"/>
      <c r="H72" s="243" t="s">
        <v>232</v>
      </c>
      <c r="I72" s="243"/>
      <c r="J72" s="243"/>
      <c r="K72" s="259"/>
      <c r="L72" s="259"/>
      <c r="M72" s="259"/>
      <c r="N72" s="259"/>
    </row>
    <row r="73" spans="1:14" ht="22.5" customHeight="1" x14ac:dyDescent="0.25">
      <c r="A73" s="284"/>
      <c r="B73" s="285" t="s">
        <v>107</v>
      </c>
      <c r="C73" s="285"/>
      <c r="D73" s="374">
        <f>SUM(D70:D72)</f>
        <v>2</v>
      </c>
      <c r="E73" s="374">
        <f>SUM(E70:E72)</f>
        <v>0</v>
      </c>
      <c r="F73" s="374">
        <f>SUM(F70:F72)</f>
        <v>1</v>
      </c>
      <c r="G73" s="374">
        <f>SUM(G70:G72)</f>
        <v>0</v>
      </c>
      <c r="H73" s="287">
        <f>+D73+E73+F73+G73</f>
        <v>3</v>
      </c>
      <c r="I73" s="287"/>
      <c r="J73" s="287"/>
      <c r="K73" s="288"/>
      <c r="L73" s="288"/>
      <c r="M73" s="288"/>
      <c r="N73" s="288"/>
    </row>
    <row r="74" spans="1:14" ht="22.5" customHeight="1" x14ac:dyDescent="0.25">
      <c r="A74" s="255"/>
      <c r="B74" s="41" t="s">
        <v>233</v>
      </c>
      <c r="C74" s="42"/>
      <c r="D74" s="42"/>
      <c r="E74" s="42"/>
      <c r="F74" s="42"/>
      <c r="G74" s="42"/>
      <c r="H74" s="42"/>
      <c r="I74" s="42"/>
      <c r="J74" s="43"/>
      <c r="K74" s="259"/>
      <c r="L74" s="259"/>
      <c r="M74" s="259"/>
      <c r="N74" s="259"/>
    </row>
    <row r="75" spans="1:14" ht="22.5" customHeight="1" x14ac:dyDescent="0.25">
      <c r="A75" s="255"/>
      <c r="B75" s="327" t="s">
        <v>109</v>
      </c>
      <c r="C75" s="327"/>
      <c r="D75" s="327"/>
      <c r="E75" s="327"/>
      <c r="F75" s="327"/>
      <c r="G75" s="327"/>
      <c r="H75" s="327"/>
      <c r="I75" s="292">
        <v>0.1</v>
      </c>
      <c r="J75" s="293">
        <f>(D81+F81)*I75/H81</f>
        <v>0.1</v>
      </c>
      <c r="K75" s="259"/>
      <c r="L75" s="259"/>
      <c r="M75" s="259"/>
      <c r="N75" s="259"/>
    </row>
    <row r="76" spans="1:14" ht="22.5" customHeight="1" x14ac:dyDescent="0.25">
      <c r="A76" s="255"/>
      <c r="B76" s="330"/>
      <c r="C76" s="278"/>
      <c r="D76" s="279" t="s">
        <v>23</v>
      </c>
      <c r="E76" s="279" t="s">
        <v>24</v>
      </c>
      <c r="F76" s="279" t="s">
        <v>25</v>
      </c>
      <c r="G76" s="279" t="s">
        <v>26</v>
      </c>
      <c r="H76" s="280" t="s">
        <v>27</v>
      </c>
      <c r="I76" s="280"/>
      <c r="J76" s="280"/>
      <c r="K76" s="259"/>
      <c r="L76" s="259"/>
      <c r="M76" s="259"/>
      <c r="N76" s="259"/>
    </row>
    <row r="77" spans="1:14" ht="22.5" customHeight="1" x14ac:dyDescent="0.25">
      <c r="A77" s="255">
        <v>1</v>
      </c>
      <c r="B77" s="330"/>
      <c r="C77" s="386" t="s">
        <v>110</v>
      </c>
      <c r="D77" s="283">
        <v>1</v>
      </c>
      <c r="E77" s="283"/>
      <c r="F77" s="283"/>
      <c r="G77" s="283"/>
      <c r="H77" s="100" t="s">
        <v>234</v>
      </c>
      <c r="I77" s="100"/>
      <c r="J77" s="100"/>
      <c r="K77" s="259"/>
      <c r="L77" s="259"/>
      <c r="M77" s="259"/>
      <c r="N77" s="259"/>
    </row>
    <row r="78" spans="1:14" ht="22.5" customHeight="1" x14ac:dyDescent="0.25">
      <c r="A78" s="255">
        <v>2</v>
      </c>
      <c r="B78" s="330"/>
      <c r="C78" s="386" t="s">
        <v>112</v>
      </c>
      <c r="D78" s="283">
        <v>1</v>
      </c>
      <c r="E78" s="283"/>
      <c r="F78" s="283"/>
      <c r="G78" s="283"/>
      <c r="H78" s="100" t="s">
        <v>180</v>
      </c>
      <c r="I78" s="100"/>
      <c r="J78" s="100"/>
      <c r="K78" s="259"/>
      <c r="L78" s="259"/>
      <c r="M78" s="259"/>
      <c r="N78" s="259"/>
    </row>
    <row r="79" spans="1:14" ht="22.5" customHeight="1" x14ac:dyDescent="0.25">
      <c r="A79" s="255">
        <v>3</v>
      </c>
      <c r="B79" s="330"/>
      <c r="C79" s="386" t="s">
        <v>114</v>
      </c>
      <c r="D79" s="283">
        <v>1</v>
      </c>
      <c r="E79" s="283"/>
      <c r="F79" s="283"/>
      <c r="G79" s="283"/>
      <c r="H79" s="100" t="s">
        <v>182</v>
      </c>
      <c r="I79" s="100"/>
      <c r="J79" s="100"/>
      <c r="K79" s="259"/>
      <c r="L79" s="259"/>
      <c r="M79" s="259"/>
      <c r="N79" s="259"/>
    </row>
    <row r="80" spans="1:14" ht="22.5" customHeight="1" x14ac:dyDescent="0.25">
      <c r="A80" s="255">
        <v>4</v>
      </c>
      <c r="B80" s="330"/>
      <c r="C80" s="386" t="s">
        <v>116</v>
      </c>
      <c r="D80" s="283">
        <v>1</v>
      </c>
      <c r="E80" s="283"/>
      <c r="F80" s="283"/>
      <c r="G80" s="283"/>
      <c r="H80" s="100" t="s">
        <v>183</v>
      </c>
      <c r="I80" s="100"/>
      <c r="J80" s="100"/>
      <c r="K80" s="387"/>
      <c r="L80" s="259"/>
      <c r="M80" s="259"/>
      <c r="N80" s="259"/>
    </row>
    <row r="81" spans="1:14" ht="22.5" customHeight="1" x14ac:dyDescent="0.25">
      <c r="A81" s="284"/>
      <c r="B81" s="285" t="s">
        <v>118</v>
      </c>
      <c r="C81" s="285"/>
      <c r="D81" s="374">
        <f>SUM(D77:D80)</f>
        <v>4</v>
      </c>
      <c r="E81" s="374">
        <f>SUM(E77:E80)</f>
        <v>0</v>
      </c>
      <c r="F81" s="374">
        <f>SUM(F77:F80)</f>
        <v>0</v>
      </c>
      <c r="G81" s="374">
        <f>SUM(G77:G80)</f>
        <v>0</v>
      </c>
      <c r="H81" s="287">
        <f>+D81+E81+F81+G81</f>
        <v>4</v>
      </c>
      <c r="I81" s="287"/>
      <c r="J81" s="287"/>
      <c r="K81" s="288"/>
      <c r="L81" s="288"/>
      <c r="M81" s="288"/>
      <c r="N81" s="288"/>
    </row>
    <row r="82" spans="1:14" ht="22.5" customHeight="1" x14ac:dyDescent="0.25">
      <c r="A82" s="255"/>
      <c r="B82" s="41" t="s">
        <v>235</v>
      </c>
      <c r="C82" s="42"/>
      <c r="D82" s="42"/>
      <c r="E82" s="42"/>
      <c r="F82" s="42"/>
      <c r="G82" s="42"/>
      <c r="H82" s="42"/>
      <c r="I82" s="42"/>
      <c r="J82" s="43"/>
      <c r="K82" s="259"/>
      <c r="L82" s="259"/>
      <c r="M82" s="259"/>
      <c r="N82" s="259"/>
    </row>
    <row r="83" spans="1:14" ht="22.5" customHeight="1" x14ac:dyDescent="0.25">
      <c r="A83" s="255"/>
      <c r="B83" s="327" t="s">
        <v>120</v>
      </c>
      <c r="C83" s="327"/>
      <c r="D83" s="327"/>
      <c r="E83" s="327"/>
      <c r="F83" s="327"/>
      <c r="G83" s="327"/>
      <c r="H83" s="327"/>
      <c r="I83" s="292">
        <v>0.2</v>
      </c>
      <c r="J83" s="293">
        <f>(D92+F92)*I83/H92</f>
        <v>0.14285714285714285</v>
      </c>
      <c r="K83" s="358"/>
      <c r="L83" s="259"/>
      <c r="M83" s="259"/>
      <c r="N83" s="259"/>
    </row>
    <row r="84" spans="1:14" ht="22.5" customHeight="1" x14ac:dyDescent="0.25">
      <c r="A84" s="255"/>
      <c r="B84" s="330"/>
      <c r="C84" s="278"/>
      <c r="D84" s="279" t="s">
        <v>23</v>
      </c>
      <c r="E84" s="279" t="s">
        <v>24</v>
      </c>
      <c r="F84" s="279" t="s">
        <v>25</v>
      </c>
      <c r="G84" s="279" t="s">
        <v>26</v>
      </c>
      <c r="H84" s="280" t="s">
        <v>121</v>
      </c>
      <c r="I84" s="280"/>
      <c r="J84" s="280"/>
      <c r="K84" s="259"/>
      <c r="L84" s="259"/>
      <c r="M84" s="259"/>
      <c r="N84" s="259"/>
    </row>
    <row r="85" spans="1:14" ht="22.5" customHeight="1" x14ac:dyDescent="0.25">
      <c r="A85" s="255">
        <v>1</v>
      </c>
      <c r="B85" s="330"/>
      <c r="C85" s="331" t="s">
        <v>122</v>
      </c>
      <c r="D85" s="388"/>
      <c r="E85" s="388">
        <v>1</v>
      </c>
      <c r="F85" s="388"/>
      <c r="G85" s="388"/>
      <c r="H85" s="100" t="s">
        <v>185</v>
      </c>
      <c r="I85" s="100"/>
      <c r="J85" s="100"/>
      <c r="K85" s="259"/>
      <c r="L85" s="259"/>
      <c r="M85" s="259"/>
      <c r="N85" s="259"/>
    </row>
    <row r="86" spans="1:14" ht="22.5" customHeight="1" x14ac:dyDescent="0.25">
      <c r="A86" s="255">
        <v>2</v>
      </c>
      <c r="B86" s="330"/>
      <c r="C86" s="331" t="s">
        <v>124</v>
      </c>
      <c r="D86" s="388"/>
      <c r="E86" s="388">
        <v>1</v>
      </c>
      <c r="F86" s="388"/>
      <c r="G86" s="388"/>
      <c r="H86" s="100" t="s">
        <v>185</v>
      </c>
      <c r="I86" s="100"/>
      <c r="J86" s="100"/>
      <c r="K86" s="259"/>
      <c r="L86" s="259"/>
      <c r="M86" s="259"/>
      <c r="N86" s="259"/>
    </row>
    <row r="87" spans="1:14" ht="22.5" customHeight="1" x14ac:dyDescent="0.25">
      <c r="A87" s="255">
        <v>3</v>
      </c>
      <c r="B87" s="330"/>
      <c r="C87" s="331" t="s">
        <v>125</v>
      </c>
      <c r="D87" s="388">
        <v>1</v>
      </c>
      <c r="E87" s="388"/>
      <c r="F87" s="388"/>
      <c r="G87" s="388"/>
      <c r="H87" s="100" t="s">
        <v>186</v>
      </c>
      <c r="I87" s="100"/>
      <c r="J87" s="100"/>
      <c r="K87" s="259"/>
      <c r="L87" s="259"/>
      <c r="M87" s="259"/>
      <c r="N87" s="259"/>
    </row>
    <row r="88" spans="1:14" ht="22.5" customHeight="1" x14ac:dyDescent="0.25">
      <c r="A88" s="255">
        <v>4</v>
      </c>
      <c r="B88" s="330"/>
      <c r="C88" s="331" t="s">
        <v>127</v>
      </c>
      <c r="D88" s="388">
        <v>1</v>
      </c>
      <c r="E88" s="388"/>
      <c r="F88" s="388"/>
      <c r="G88" s="388"/>
      <c r="H88" s="100" t="s">
        <v>128</v>
      </c>
      <c r="I88" s="100"/>
      <c r="J88" s="100"/>
      <c r="K88" s="259"/>
      <c r="L88" s="259"/>
      <c r="M88" s="259"/>
      <c r="N88" s="259"/>
    </row>
    <row r="89" spans="1:14" ht="22.5" customHeight="1" x14ac:dyDescent="0.25">
      <c r="A89" s="255">
        <v>5</v>
      </c>
      <c r="B89" s="330"/>
      <c r="C89" s="331" t="s">
        <v>129</v>
      </c>
      <c r="D89" s="388">
        <v>1</v>
      </c>
      <c r="E89" s="388"/>
      <c r="F89" s="388"/>
      <c r="G89" s="388"/>
      <c r="H89" s="100" t="s">
        <v>236</v>
      </c>
      <c r="I89" s="100"/>
      <c r="J89" s="100"/>
      <c r="K89" s="259"/>
      <c r="L89" s="259"/>
      <c r="M89" s="259"/>
      <c r="N89" s="259"/>
    </row>
    <row r="90" spans="1:14" ht="22.5" customHeight="1" x14ac:dyDescent="0.25">
      <c r="A90" s="255">
        <v>6</v>
      </c>
      <c r="B90" s="334"/>
      <c r="C90" s="331" t="s">
        <v>131</v>
      </c>
      <c r="D90" s="283">
        <v>1</v>
      </c>
      <c r="E90" s="283"/>
      <c r="F90" s="283"/>
      <c r="G90" s="283"/>
      <c r="H90" s="100" t="s">
        <v>190</v>
      </c>
      <c r="I90" s="100"/>
      <c r="J90" s="100"/>
      <c r="K90" s="259"/>
      <c r="L90" s="259"/>
      <c r="M90" s="259"/>
      <c r="N90" s="259"/>
    </row>
    <row r="91" spans="1:14" ht="22.5" customHeight="1" x14ac:dyDescent="0.25">
      <c r="A91" s="255">
        <v>7</v>
      </c>
      <c r="B91" s="334"/>
      <c r="C91" s="331" t="s">
        <v>133</v>
      </c>
      <c r="D91" s="283">
        <v>1</v>
      </c>
      <c r="E91" s="283"/>
      <c r="F91" s="283"/>
      <c r="G91" s="283"/>
      <c r="H91" s="100" t="s">
        <v>190</v>
      </c>
      <c r="I91" s="100"/>
      <c r="J91" s="100"/>
      <c r="K91" s="259"/>
      <c r="L91" s="259"/>
      <c r="M91" s="259"/>
      <c r="N91" s="259"/>
    </row>
    <row r="92" spans="1:14" ht="22.5" customHeight="1" x14ac:dyDescent="0.25">
      <c r="A92" s="284"/>
      <c r="B92" s="336" t="s">
        <v>134</v>
      </c>
      <c r="C92" s="389"/>
      <c r="D92" s="374">
        <f>SUM(D85:D91)</f>
        <v>5</v>
      </c>
      <c r="E92" s="374">
        <f>SUM(E85:E91)</f>
        <v>2</v>
      </c>
      <c r="F92" s="374">
        <f>SUM(F85:F90)</f>
        <v>0</v>
      </c>
      <c r="G92" s="374">
        <f>SUM(G85:G90)</f>
        <v>0</v>
      </c>
      <c r="H92" s="287">
        <f>+D92+E92+F92+G92</f>
        <v>7</v>
      </c>
      <c r="I92" s="287"/>
      <c r="J92" s="287"/>
      <c r="K92" s="288"/>
      <c r="L92" s="288"/>
      <c r="M92" s="288"/>
      <c r="N92" s="288"/>
    </row>
    <row r="93" spans="1:14" ht="22.5" customHeight="1" x14ac:dyDescent="0.25">
      <c r="A93" s="255"/>
      <c r="B93" s="41" t="s">
        <v>135</v>
      </c>
      <c r="C93" s="42"/>
      <c r="D93" s="42"/>
      <c r="E93" s="42"/>
      <c r="F93" s="42"/>
      <c r="G93" s="42"/>
      <c r="H93" s="42"/>
      <c r="I93" s="42"/>
      <c r="J93" s="43"/>
      <c r="K93" s="259"/>
      <c r="L93" s="259"/>
      <c r="M93" s="259"/>
      <c r="N93" s="259"/>
    </row>
    <row r="94" spans="1:14" ht="22.5" customHeight="1" x14ac:dyDescent="0.25">
      <c r="A94" s="255"/>
      <c r="B94" s="390" t="s">
        <v>237</v>
      </c>
      <c r="C94" s="391"/>
      <c r="D94" s="391"/>
      <c r="E94" s="391"/>
      <c r="F94" s="391"/>
      <c r="G94" s="391"/>
      <c r="H94" s="391"/>
      <c r="I94" s="391"/>
      <c r="J94" s="392"/>
      <c r="K94" s="259"/>
      <c r="L94" s="259"/>
      <c r="M94" s="259"/>
      <c r="N94" s="259"/>
    </row>
    <row r="95" spans="1:14" ht="22.5" customHeight="1" x14ac:dyDescent="0.25">
      <c r="A95" s="255"/>
      <c r="B95" s="393" t="s">
        <v>238</v>
      </c>
      <c r="C95" s="394"/>
      <c r="D95" s="395" t="s">
        <v>239</v>
      </c>
      <c r="E95" s="396"/>
      <c r="F95" s="396"/>
      <c r="G95" s="396"/>
      <c r="H95" s="396"/>
      <c r="I95" s="396"/>
      <c r="J95" s="397"/>
      <c r="K95" s="259"/>
      <c r="L95" s="259"/>
      <c r="M95" s="259"/>
      <c r="N95" s="259"/>
    </row>
    <row r="96" spans="1:14" ht="22.5" customHeight="1" x14ac:dyDescent="0.25">
      <c r="A96" s="255"/>
      <c r="B96" s="393" t="s">
        <v>139</v>
      </c>
      <c r="C96" s="394"/>
      <c r="D96" s="395" t="s">
        <v>240</v>
      </c>
      <c r="E96" s="396"/>
      <c r="F96" s="396"/>
      <c r="G96" s="396"/>
      <c r="H96" s="396"/>
      <c r="I96" s="396"/>
      <c r="J96" s="397"/>
      <c r="K96" s="259"/>
      <c r="L96" s="259"/>
      <c r="M96" s="259"/>
      <c r="N96" s="259"/>
    </row>
    <row r="97" spans="1:14" ht="22.5" customHeight="1" x14ac:dyDescent="0.25">
      <c r="A97" s="255"/>
      <c r="B97" s="393" t="s">
        <v>141</v>
      </c>
      <c r="C97" s="394"/>
      <c r="D97" s="395" t="s">
        <v>241</v>
      </c>
      <c r="E97" s="396"/>
      <c r="F97" s="396"/>
      <c r="G97" s="396"/>
      <c r="H97" s="396"/>
      <c r="I97" s="396"/>
      <c r="J97" s="397"/>
      <c r="K97" s="259"/>
      <c r="L97" s="259"/>
      <c r="M97" s="259"/>
      <c r="N97" s="259"/>
    </row>
    <row r="98" spans="1:14" ht="22.5" customHeight="1" x14ac:dyDescent="0.25">
      <c r="A98" s="255"/>
      <c r="B98" s="393" t="s">
        <v>143</v>
      </c>
      <c r="C98" s="394"/>
      <c r="D98" s="395" t="s">
        <v>242</v>
      </c>
      <c r="E98" s="396"/>
      <c r="F98" s="396"/>
      <c r="G98" s="396"/>
      <c r="H98" s="396"/>
      <c r="I98" s="396"/>
      <c r="J98" s="397"/>
      <c r="K98" s="259"/>
      <c r="L98" s="259"/>
      <c r="M98" s="259"/>
      <c r="N98" s="259"/>
    </row>
    <row r="99" spans="1:14" ht="22.5" customHeight="1" x14ac:dyDescent="0.25">
      <c r="A99" s="255"/>
      <c r="B99" s="259"/>
      <c r="C99" s="259"/>
      <c r="D99" s="259"/>
      <c r="E99" s="259"/>
      <c r="F99" s="259"/>
      <c r="G99" s="259"/>
      <c r="H99" s="259"/>
      <c r="I99" s="259"/>
      <c r="J99" s="259"/>
      <c r="K99" s="259"/>
      <c r="L99" s="259"/>
      <c r="M99" s="259"/>
      <c r="N99" s="259"/>
    </row>
    <row r="100" spans="1:14" ht="22.5" customHeight="1" x14ac:dyDescent="0.25">
      <c r="A100" s="255"/>
      <c r="B100" s="259"/>
      <c r="C100" s="398" t="str">
        <f>+B6</f>
        <v>LISTA DE CHEQUEO CANCER DE PROSTATA Y COLORRECTAL</v>
      </c>
      <c r="D100" s="398"/>
      <c r="E100" s="398"/>
      <c r="F100" s="398"/>
      <c r="G100" s="398"/>
      <c r="H100" s="398"/>
      <c r="I100" s="398"/>
      <c r="J100" s="398"/>
      <c r="K100" s="398"/>
      <c r="L100" s="398"/>
      <c r="M100" s="259"/>
      <c r="N100" s="259"/>
    </row>
    <row r="101" spans="1:14" ht="22.5" customHeight="1" x14ac:dyDescent="0.25">
      <c r="A101" s="255"/>
      <c r="B101" s="259"/>
      <c r="C101" s="398" t="s">
        <v>145</v>
      </c>
      <c r="D101" s="398" t="s">
        <v>146</v>
      </c>
      <c r="E101" s="398" t="s">
        <v>147</v>
      </c>
      <c r="F101" s="398" t="s">
        <v>148</v>
      </c>
      <c r="G101" s="398" t="s">
        <v>23</v>
      </c>
      <c r="H101" s="398" t="s">
        <v>24</v>
      </c>
      <c r="I101" s="398" t="s">
        <v>25</v>
      </c>
      <c r="J101" s="398" t="s">
        <v>26</v>
      </c>
      <c r="K101" s="398" t="s">
        <v>243</v>
      </c>
      <c r="L101" s="398" t="s">
        <v>150</v>
      </c>
      <c r="M101" s="259"/>
      <c r="N101" s="259"/>
    </row>
    <row r="102" spans="1:14" ht="22.5" customHeight="1" x14ac:dyDescent="0.25">
      <c r="A102" s="255"/>
      <c r="B102" s="259"/>
      <c r="C102" s="399" t="str">
        <f>+B16</f>
        <v>1. CAPACIDAD INSTALADA Y RED (INVENTARIO RECURSO FISICO Y HUMANO )</v>
      </c>
      <c r="D102" s="399">
        <f>+A19</f>
        <v>2</v>
      </c>
      <c r="E102" s="400">
        <f>+I16</f>
        <v>0.1</v>
      </c>
      <c r="F102" s="400">
        <f>+J16</f>
        <v>0.1</v>
      </c>
      <c r="G102" s="399">
        <f>+D20</f>
        <v>1</v>
      </c>
      <c r="H102" s="399">
        <f>+E20</f>
        <v>0</v>
      </c>
      <c r="I102" s="399">
        <f>+F20</f>
        <v>1</v>
      </c>
      <c r="J102" s="399">
        <f>+G20</f>
        <v>0</v>
      </c>
      <c r="K102" s="373" t="str">
        <f>+B21</f>
        <v xml:space="preserve">OBSERVACIONES: No cuentan con médicos especialistas en hospital de Kennedy se encuentran centralizado el internista en la unidad de cuba. el resto de especialidades contratado con prestador complementario. </v>
      </c>
      <c r="L102" s="399"/>
      <c r="M102" s="259"/>
      <c r="N102" s="259"/>
    </row>
    <row r="103" spans="1:14" ht="22.5" customHeight="1" x14ac:dyDescent="0.25">
      <c r="A103" s="255"/>
      <c r="B103" s="259"/>
      <c r="C103" s="399" t="str">
        <f>+B22</f>
        <v xml:space="preserve">2. COBERTURAS  DT, PE E INDICADORES PROPIOS DEL PROGRAMA </v>
      </c>
      <c r="D103" s="399">
        <f>+A39</f>
        <v>15</v>
      </c>
      <c r="E103" s="400">
        <f>+I22</f>
        <v>0.3</v>
      </c>
      <c r="F103" s="400">
        <f>+J22</f>
        <v>0.2</v>
      </c>
      <c r="G103" s="399">
        <f>+D40</f>
        <v>10</v>
      </c>
      <c r="H103" s="399">
        <f>+E40</f>
        <v>5</v>
      </c>
      <c r="I103" s="399">
        <f>+F40</f>
        <v>0</v>
      </c>
      <c r="J103" s="399">
        <f>+G40</f>
        <v>0</v>
      </c>
      <c r="K103" s="373" t="str">
        <f>+B41</f>
        <v>OBSERVACIONES: Se observó proceso de implementación de aplicativo que, de manera sistemática, se puede obtener información para determinar por edad los tratamientos terminados, sin embargo, no se cuenta con la información de usuarios tamizados para cáncer de Próstata por medio de tacto rectal o combinado con en lo corrido de la vigencia.</v>
      </c>
      <c r="L103" s="399"/>
      <c r="M103" s="259"/>
      <c r="N103" s="259"/>
    </row>
    <row r="104" spans="1:14" ht="22.5" customHeight="1" x14ac:dyDescent="0.25">
      <c r="A104" s="255"/>
      <c r="B104" s="259"/>
      <c r="C104" s="399" t="str">
        <f>+B42</f>
        <v>3. DEMANDA INDUCIDA</v>
      </c>
      <c r="D104" s="399">
        <f>+A48</f>
        <v>5</v>
      </c>
      <c r="E104" s="400">
        <f>+I42</f>
        <v>0.05</v>
      </c>
      <c r="F104" s="400">
        <f>+J42</f>
        <v>0.05</v>
      </c>
      <c r="G104" s="399">
        <f>+D49</f>
        <v>5</v>
      </c>
      <c r="H104" s="399">
        <f>+E49</f>
        <v>0</v>
      </c>
      <c r="I104" s="399">
        <f>+F49</f>
        <v>0</v>
      </c>
      <c r="J104" s="399">
        <f>+G49</f>
        <v>0</v>
      </c>
      <c r="K104" s="373" t="str">
        <f>+B50</f>
        <v xml:space="preserve">OBSERVACIONES: Cuentan con una profesional que se encarga del programa y maneja las bases de datos de próstata y realiza seguimiento a los usuarios por medio de llamadas telefónicas, asignación de citas por médico general. </v>
      </c>
      <c r="L104" s="399"/>
      <c r="M104" s="259"/>
      <c r="N104" s="259"/>
    </row>
    <row r="105" spans="1:14" ht="22.5" customHeight="1" x14ac:dyDescent="0.25">
      <c r="A105" s="255"/>
      <c r="B105" s="259"/>
      <c r="C105" s="399" t="str">
        <f>+B51</f>
        <v xml:space="preserve">4. CARACTERIZACIÓN POBLACIONAL </v>
      </c>
      <c r="D105" s="399">
        <f>+A54</f>
        <v>2</v>
      </c>
      <c r="E105" s="400">
        <f>+H51</f>
        <v>0.05</v>
      </c>
      <c r="F105" s="400">
        <f>+J52</f>
        <v>0</v>
      </c>
      <c r="G105" s="399">
        <f>+D56</f>
        <v>1</v>
      </c>
      <c r="H105" s="399">
        <f>+E56</f>
        <v>1</v>
      </c>
      <c r="I105" s="399">
        <f>+F56</f>
        <v>0</v>
      </c>
      <c r="J105" s="399">
        <f>+G56</f>
        <v>0</v>
      </c>
      <c r="K105" s="373" t="str">
        <f>+B57</f>
        <v xml:space="preserve">OBSERVACIONES: Al momento de la visita de asesoría y asistencia técnica no cuentan con la información de códigos CIE 20 facturados a la fecha concernientes a las patologías de la visita. Se continúa revisando el aplicativo SISAP en donde se evidenció que para la unidad Intermedia de Kennedy se han reportado 5 usuarios con el código CIE 10 Z125 y ninguno con Z120 o Z121.  </v>
      </c>
      <c r="L105" s="399"/>
      <c r="M105" s="259"/>
      <c r="N105" s="259"/>
    </row>
    <row r="106" spans="1:14" ht="22.5" customHeight="1" x14ac:dyDescent="0.25">
      <c r="A106" s="255"/>
      <c r="B106" s="259"/>
      <c r="C106" s="399" t="str">
        <f>+B58</f>
        <v xml:space="preserve">5.   ATENCION A POBLACIONES CON ENFOQUE DIFERENCIAL </v>
      </c>
      <c r="D106" s="399">
        <f>+A60</f>
        <v>1</v>
      </c>
      <c r="E106" s="400">
        <f>+I58</f>
        <v>0.05</v>
      </c>
      <c r="F106" s="400">
        <f>+J58</f>
        <v>0.05</v>
      </c>
      <c r="G106" s="399">
        <f>+D61</f>
        <v>1</v>
      </c>
      <c r="H106" s="399">
        <f>+E61</f>
        <v>0</v>
      </c>
      <c r="I106" s="399">
        <f>+F61</f>
        <v>0</v>
      </c>
      <c r="J106" s="399">
        <f>+G61</f>
        <v>0</v>
      </c>
      <c r="K106" s="373" t="str">
        <f>+B62</f>
        <v>OBSERVACIONES: El software institucional de Historia Clínica contiene la marcación de campo obligatorio diligenciamiento de la población con enfoque diferencial.</v>
      </c>
      <c r="L106" s="399"/>
      <c r="M106" s="259"/>
      <c r="N106" s="259"/>
    </row>
    <row r="107" spans="1:14" ht="22.5" customHeight="1" x14ac:dyDescent="0.25">
      <c r="A107" s="255"/>
      <c r="B107" s="259"/>
      <c r="C107" s="399" t="str">
        <f>+B63</f>
        <v>6. ACCESIBILIDAD</v>
      </c>
      <c r="D107" s="399">
        <f>+A65</f>
        <v>1</v>
      </c>
      <c r="E107" s="400">
        <f>+I63</f>
        <v>0.05</v>
      </c>
      <c r="F107" s="400">
        <f>+J63</f>
        <v>0.05</v>
      </c>
      <c r="G107" s="399">
        <f>+D66</f>
        <v>1</v>
      </c>
      <c r="H107" s="399">
        <f>+E66</f>
        <v>0</v>
      </c>
      <c r="I107" s="399">
        <f>+F66</f>
        <v>0</v>
      </c>
      <c r="J107" s="399">
        <f>+G66</f>
        <v>0</v>
      </c>
      <c r="K107" s="373" t="str">
        <f>+B67</f>
        <v>OBSERVACIONES: Cuentan con proceso de inducción y Reinducción a través de la plataforma PLEXO que contiene módulos de cursos en donde se refleja de Rutas Integrales en general.</v>
      </c>
      <c r="L107" s="399"/>
      <c r="M107" s="259"/>
      <c r="N107" s="259"/>
    </row>
    <row r="108" spans="1:14" ht="22.5" customHeight="1" x14ac:dyDescent="0.25">
      <c r="A108" s="255"/>
      <c r="B108" s="259"/>
      <c r="C108" s="399" t="str">
        <f>+B68</f>
        <v>7. OPORTUNIDAD</v>
      </c>
      <c r="D108" s="399">
        <f>+A72</f>
        <v>3</v>
      </c>
      <c r="E108" s="400">
        <f>+I68</f>
        <v>0.1</v>
      </c>
      <c r="F108" s="400">
        <f>+J68</f>
        <v>0.10000000000000002</v>
      </c>
      <c r="G108" s="399">
        <f>+D73</f>
        <v>2</v>
      </c>
      <c r="H108" s="399">
        <f>+E73</f>
        <v>0</v>
      </c>
      <c r="I108" s="399">
        <f>+F73</f>
        <v>1</v>
      </c>
      <c r="J108" s="399">
        <f>+G73</f>
        <v>0</v>
      </c>
      <c r="K108" s="373" t="str">
        <f>+B74</f>
        <v>OBSERVACIONES: EL proceso de seguimiento de referencia y contrarreferencia desde el área clínica se hace a través de la consulta médica de morbilidad o programa y el administrativo a través de la auditoria de historias clínicas del jefe de Rutas o Cáncer</v>
      </c>
      <c r="L108" s="399"/>
      <c r="M108" s="259"/>
      <c r="N108" s="259"/>
    </row>
    <row r="109" spans="1:14" ht="22.5" customHeight="1" x14ac:dyDescent="0.25">
      <c r="A109" s="255"/>
      <c r="B109" s="259"/>
      <c r="C109" s="399" t="str">
        <f>+B75</f>
        <v>8. SEGURIDAD</v>
      </c>
      <c r="D109" s="399">
        <f>+A80</f>
        <v>4</v>
      </c>
      <c r="E109" s="400">
        <f>+I75</f>
        <v>0.1</v>
      </c>
      <c r="F109" s="400">
        <f>+J75</f>
        <v>0.1</v>
      </c>
      <c r="G109" s="399">
        <f>+D81</f>
        <v>4</v>
      </c>
      <c r="H109" s="399">
        <f>+E81</f>
        <v>0</v>
      </c>
      <c r="I109" s="399">
        <f>+F81</f>
        <v>0</v>
      </c>
      <c r="J109" s="399">
        <f>+G81</f>
        <v>0</v>
      </c>
      <c r="K109" s="373" t="str">
        <f>+B82</f>
        <v>OBSERVACIONES: A través de la auditoria de historias clínicas por calidad se evalúa internamente la Adherencia a Guías de Práctica Clínica.</v>
      </c>
      <c r="L109" s="399"/>
      <c r="M109" s="259"/>
      <c r="N109" s="259"/>
    </row>
    <row r="110" spans="1:14" ht="22.5" customHeight="1" x14ac:dyDescent="0.25">
      <c r="A110" s="255"/>
      <c r="B110" s="259"/>
      <c r="C110" s="399" t="str">
        <f>+B83</f>
        <v>9. PERTINENCIA</v>
      </c>
      <c r="D110" s="399">
        <f>+A91</f>
        <v>7</v>
      </c>
      <c r="E110" s="400">
        <f>+I83</f>
        <v>0.2</v>
      </c>
      <c r="F110" s="400">
        <f>+J83</f>
        <v>0.14285714285714285</v>
      </c>
      <c r="G110" s="399">
        <f>+D92</f>
        <v>5</v>
      </c>
      <c r="H110" s="399">
        <f t="shared" ref="H110:J110" si="6">+E92</f>
        <v>2</v>
      </c>
      <c r="I110" s="399">
        <f t="shared" si="6"/>
        <v>0</v>
      </c>
      <c r="J110" s="399">
        <f t="shared" si="6"/>
        <v>0</v>
      </c>
      <c r="K110" s="373" t="str">
        <f>+B93</f>
        <v xml:space="preserve">OBSERVACIONES: Con base a las auditorias de historias clínicas revisadas en anterior visita de asistencia técnica se pudo evidenciar que no se realiza la clasificación del riesgo según antecedentes personales y familiares; sin embargo, la auditora institucional refiere que ya se ha venido mejorando el proceso. </v>
      </c>
      <c r="L110" s="399"/>
      <c r="M110" s="259"/>
      <c r="N110" s="259"/>
    </row>
    <row r="111" spans="1:14" ht="22.5" customHeight="1" x14ac:dyDescent="0.25">
      <c r="A111" s="255"/>
      <c r="B111" s="259"/>
      <c r="C111" s="399" t="s">
        <v>244</v>
      </c>
      <c r="D111" s="399">
        <f>SUM(D102:D110)</f>
        <v>40</v>
      </c>
      <c r="E111" s="401">
        <f t="shared" ref="E111:J111" si="7">SUM(E102:E110)</f>
        <v>1</v>
      </c>
      <c r="F111" s="401">
        <f t="shared" si="7"/>
        <v>0.79285714285714293</v>
      </c>
      <c r="G111" s="399">
        <f t="shared" si="7"/>
        <v>30</v>
      </c>
      <c r="H111" s="399">
        <f t="shared" si="7"/>
        <v>8</v>
      </c>
      <c r="I111" s="399">
        <f t="shared" si="7"/>
        <v>2</v>
      </c>
      <c r="J111" s="399">
        <f t="shared" si="7"/>
        <v>0</v>
      </c>
      <c r="K111" s="373"/>
      <c r="L111" s="399"/>
      <c r="M111" s="259"/>
      <c r="N111" s="259"/>
    </row>
  </sheetData>
  <mergeCells count="119">
    <mergeCell ref="B93:J93"/>
    <mergeCell ref="B94:J94"/>
    <mergeCell ref="D95:J95"/>
    <mergeCell ref="D96:J96"/>
    <mergeCell ref="D97:J97"/>
    <mergeCell ref="D98:J98"/>
    <mergeCell ref="H88:J88"/>
    <mergeCell ref="H89:J89"/>
    <mergeCell ref="H90:J90"/>
    <mergeCell ref="H91:J91"/>
    <mergeCell ref="B92:C92"/>
    <mergeCell ref="H92:J92"/>
    <mergeCell ref="B82:J82"/>
    <mergeCell ref="B83:H83"/>
    <mergeCell ref="H84:J84"/>
    <mergeCell ref="H85:J85"/>
    <mergeCell ref="H86:J86"/>
    <mergeCell ref="H87:J87"/>
    <mergeCell ref="H76:J76"/>
    <mergeCell ref="H77:J77"/>
    <mergeCell ref="H78:J78"/>
    <mergeCell ref="H79:J79"/>
    <mergeCell ref="H80:J80"/>
    <mergeCell ref="B81:C81"/>
    <mergeCell ref="H81:J81"/>
    <mergeCell ref="H71:J71"/>
    <mergeCell ref="H72:J72"/>
    <mergeCell ref="B73:C73"/>
    <mergeCell ref="H73:J73"/>
    <mergeCell ref="B74:J74"/>
    <mergeCell ref="B75:H75"/>
    <mergeCell ref="B66:C66"/>
    <mergeCell ref="H66:J66"/>
    <mergeCell ref="B67:J67"/>
    <mergeCell ref="B68:H68"/>
    <mergeCell ref="H69:J69"/>
    <mergeCell ref="H70:J70"/>
    <mergeCell ref="B61:C61"/>
    <mergeCell ref="H61:J61"/>
    <mergeCell ref="B62:J62"/>
    <mergeCell ref="B63:H63"/>
    <mergeCell ref="B64:B65"/>
    <mergeCell ref="H64:J64"/>
    <mergeCell ref="H65:J65"/>
    <mergeCell ref="B55:C56"/>
    <mergeCell ref="H56:J56"/>
    <mergeCell ref="B57:J57"/>
    <mergeCell ref="B58:H58"/>
    <mergeCell ref="H59:J59"/>
    <mergeCell ref="H60:J60"/>
    <mergeCell ref="H51:I51"/>
    <mergeCell ref="H52:J52"/>
    <mergeCell ref="B53:C53"/>
    <mergeCell ref="H53:J53"/>
    <mergeCell ref="B54:C54"/>
    <mergeCell ref="H54:J54"/>
    <mergeCell ref="H48:J48"/>
    <mergeCell ref="B49:C49"/>
    <mergeCell ref="H49:J49"/>
    <mergeCell ref="K49:N49"/>
    <mergeCell ref="B50:J50"/>
    <mergeCell ref="K50:M50"/>
    <mergeCell ref="H43:J43"/>
    <mergeCell ref="H44:J44"/>
    <mergeCell ref="K44:N44"/>
    <mergeCell ref="H45:J45"/>
    <mergeCell ref="H46:J46"/>
    <mergeCell ref="H47:J47"/>
    <mergeCell ref="B40:C40"/>
    <mergeCell ref="H40:J40"/>
    <mergeCell ref="B41:J41"/>
    <mergeCell ref="K41:N41"/>
    <mergeCell ref="B42:H42"/>
    <mergeCell ref="K42:N42"/>
    <mergeCell ref="L31:M31"/>
    <mergeCell ref="B34:B39"/>
    <mergeCell ref="I34:J34"/>
    <mergeCell ref="I35:J35"/>
    <mergeCell ref="I36:J36"/>
    <mergeCell ref="I37:J37"/>
    <mergeCell ref="I38:J38"/>
    <mergeCell ref="I39:J39"/>
    <mergeCell ref="B25:B28"/>
    <mergeCell ref="I25:J25"/>
    <mergeCell ref="I26:J26"/>
    <mergeCell ref="I27:J27"/>
    <mergeCell ref="I28:J28"/>
    <mergeCell ref="B29:B31"/>
    <mergeCell ref="I29:J29"/>
    <mergeCell ref="I30:J30"/>
    <mergeCell ref="I31:J31"/>
    <mergeCell ref="B21:J21"/>
    <mergeCell ref="B22:H22"/>
    <mergeCell ref="C23:C24"/>
    <mergeCell ref="D23:D24"/>
    <mergeCell ref="E23:E24"/>
    <mergeCell ref="F23:F24"/>
    <mergeCell ref="G23:G24"/>
    <mergeCell ref="H23:J23"/>
    <mergeCell ref="I24:J24"/>
    <mergeCell ref="B16:H16"/>
    <mergeCell ref="H17:J17"/>
    <mergeCell ref="B18:B19"/>
    <mergeCell ref="H18:J18"/>
    <mergeCell ref="H19:J19"/>
    <mergeCell ref="B20:C20"/>
    <mergeCell ref="H20:J20"/>
    <mergeCell ref="D10:J10"/>
    <mergeCell ref="D11:J11"/>
    <mergeCell ref="D12:J12"/>
    <mergeCell ref="D13:J13"/>
    <mergeCell ref="D14:J14"/>
    <mergeCell ref="D15:J15"/>
    <mergeCell ref="B1:C4"/>
    <mergeCell ref="D1:K1"/>
    <mergeCell ref="D2:J4"/>
    <mergeCell ref="C5:L5"/>
    <mergeCell ref="B6:J6"/>
    <mergeCell ref="C7:C9"/>
  </mergeCells>
  <conditionalFormatting sqref="H49:J49">
    <cfRule type="cellIs" dxfId="611" priority="34" operator="notEqual">
      <formula>$A$48</formula>
    </cfRule>
  </conditionalFormatting>
  <conditionalFormatting sqref="H61:J61">
    <cfRule type="cellIs" dxfId="610" priority="3" operator="notEqual">
      <formula>$A$60</formula>
    </cfRule>
    <cfRule type="cellIs" dxfId="609" priority="33" operator="notEqual">
      <formula>#REF!</formula>
    </cfRule>
  </conditionalFormatting>
  <conditionalFormatting sqref="J58">
    <cfRule type="cellIs" dxfId="608" priority="32" operator="lessThan">
      <formula>$I$58</formula>
    </cfRule>
  </conditionalFormatting>
  <conditionalFormatting sqref="J63">
    <cfRule type="cellIs" dxfId="607" priority="31" operator="lessThan">
      <formula>$I$63</formula>
    </cfRule>
  </conditionalFormatting>
  <conditionalFormatting sqref="H66:J66">
    <cfRule type="cellIs" dxfId="606" priority="30" operator="notEqual">
      <formula>$A$65</formula>
    </cfRule>
  </conditionalFormatting>
  <conditionalFormatting sqref="H73:J73">
    <cfRule type="cellIs" dxfId="605" priority="29" operator="notEqual">
      <formula>$A$72</formula>
    </cfRule>
  </conditionalFormatting>
  <conditionalFormatting sqref="J68">
    <cfRule type="cellIs" dxfId="604" priority="28" operator="lessThan">
      <formula>$I$68</formula>
    </cfRule>
  </conditionalFormatting>
  <conditionalFormatting sqref="H81:J81">
    <cfRule type="cellIs" dxfId="603" priority="2" operator="notEqual">
      <formula>$A$80</formula>
    </cfRule>
    <cfRule type="cellIs" dxfId="602" priority="27" operator="notEqual">
      <formula>#REF!</formula>
    </cfRule>
  </conditionalFormatting>
  <conditionalFormatting sqref="J75">
    <cfRule type="cellIs" dxfId="601" priority="26" operator="lessThan">
      <formula>$I$75</formula>
    </cfRule>
  </conditionalFormatting>
  <conditionalFormatting sqref="J83">
    <cfRule type="cellIs" dxfId="600" priority="25" operator="lessThan">
      <formula>$I$83</formula>
    </cfRule>
  </conditionalFormatting>
  <conditionalFormatting sqref="J16">
    <cfRule type="cellIs" dxfId="599" priority="24" operator="lessThan">
      <formula>$I$16</formula>
    </cfRule>
  </conditionalFormatting>
  <conditionalFormatting sqref="J22">
    <cfRule type="cellIs" dxfId="598" priority="23" operator="lessThan">
      <formula>$I$22</formula>
    </cfRule>
  </conditionalFormatting>
  <conditionalFormatting sqref="J42">
    <cfRule type="cellIs" dxfId="597" priority="22" operator="lessThan">
      <formula>$I$42</formula>
    </cfRule>
  </conditionalFormatting>
  <conditionalFormatting sqref="H92:J92">
    <cfRule type="cellIs" dxfId="596" priority="1" operator="notEqual">
      <formula>$A$91</formula>
    </cfRule>
    <cfRule type="cellIs" dxfId="595" priority="21" operator="notEqual">
      <formula>#REF!</formula>
    </cfRule>
  </conditionalFormatting>
  <conditionalFormatting sqref="H49:J49">
    <cfRule type="cellIs" dxfId="594" priority="20" operator="notEqual">
      <formula>$A$48</formula>
    </cfRule>
  </conditionalFormatting>
  <conditionalFormatting sqref="H61:J61">
    <cfRule type="cellIs" dxfId="593" priority="19" operator="notEqual">
      <formula>#REF!</formula>
    </cfRule>
  </conditionalFormatting>
  <conditionalFormatting sqref="J58">
    <cfRule type="cellIs" dxfId="592" priority="18" operator="lessThan">
      <formula>$I$58</formula>
    </cfRule>
  </conditionalFormatting>
  <conditionalFormatting sqref="J63">
    <cfRule type="cellIs" dxfId="591" priority="17" operator="lessThan">
      <formula>$I$63</formula>
    </cfRule>
  </conditionalFormatting>
  <conditionalFormatting sqref="H66:J66">
    <cfRule type="cellIs" dxfId="590" priority="16" operator="notEqual">
      <formula>$A$65</formula>
    </cfRule>
  </conditionalFormatting>
  <conditionalFormatting sqref="H73:J73">
    <cfRule type="cellIs" dxfId="589" priority="15" operator="notEqual">
      <formula>$A$72</formula>
    </cfRule>
  </conditionalFormatting>
  <conditionalFormatting sqref="J68">
    <cfRule type="cellIs" dxfId="588" priority="14" operator="lessThan">
      <formula>$I$68</formula>
    </cfRule>
  </conditionalFormatting>
  <conditionalFormatting sqref="H81:J81">
    <cfRule type="cellIs" dxfId="587" priority="13" operator="notEqual">
      <formula>#REF!</formula>
    </cfRule>
  </conditionalFormatting>
  <conditionalFormatting sqref="J75">
    <cfRule type="cellIs" dxfId="586" priority="12" operator="lessThan">
      <formula>$I$75</formula>
    </cfRule>
  </conditionalFormatting>
  <conditionalFormatting sqref="J83">
    <cfRule type="cellIs" dxfId="585" priority="11" operator="lessThan">
      <formula>$I$83</formula>
    </cfRule>
  </conditionalFormatting>
  <conditionalFormatting sqref="H92:J92">
    <cfRule type="cellIs" dxfId="584" priority="10" operator="notEqual">
      <formula>#REF!</formula>
    </cfRule>
  </conditionalFormatting>
  <conditionalFormatting sqref="J16">
    <cfRule type="cellIs" dxfId="583" priority="9" operator="lessThan">
      <formula>$I$16</formula>
    </cfRule>
  </conditionalFormatting>
  <conditionalFormatting sqref="J22">
    <cfRule type="cellIs" dxfId="582" priority="8" operator="lessThan">
      <formula>$I$22</formula>
    </cfRule>
  </conditionalFormatting>
  <conditionalFormatting sqref="J42">
    <cfRule type="cellIs" dxfId="581" priority="7" operator="lessThan">
      <formula>$I$42</formula>
    </cfRule>
  </conditionalFormatting>
  <conditionalFormatting sqref="H20:J20">
    <cfRule type="cellIs" dxfId="580" priority="6" operator="notEqual">
      <formula>$A$19</formula>
    </cfRule>
  </conditionalFormatting>
  <conditionalFormatting sqref="H40:J40">
    <cfRule type="cellIs" dxfId="579" priority="5" operator="notEqual">
      <formula>$A$39</formula>
    </cfRule>
  </conditionalFormatting>
  <conditionalFormatting sqref="H56:J56">
    <cfRule type="cellIs" dxfId="578" priority="4" operator="notEqual">
      <formula>$A$54</formula>
    </cfRule>
  </conditionalFormatting>
  <dataValidations count="3">
    <dataValidation type="whole" operator="equal" showInputMessage="1" showErrorMessage="1" sqref="D25:G38">
      <formula1>1</formula1>
      <formula2>0</formula2>
    </dataValidation>
    <dataValidation type="whole" operator="equal" showInputMessage="1" showErrorMessage="1" sqref="D70:G72 D44:G48 D85:G91 D60:G60 D18:G19 D65:G65 D39:G39 D77:G80 D56:G56">
      <formula1>1</formula1>
    </dataValidation>
    <dataValidation operator="equal" showInputMessage="1" showErrorMessage="1" sqref="H39"/>
  </dataValidations>
  <hyperlinks>
    <hyperlink ref="D12" r:id="rId1"/>
  </hyperlinks>
  <pageMargins left="0.7" right="0.7" top="0.75" bottom="0.75" header="0.3" footer="0.3"/>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111"/>
  <sheetViews>
    <sheetView workbookViewId="0">
      <selection activeCell="A5" sqref="A5"/>
    </sheetView>
  </sheetViews>
  <sheetFormatPr baseColWidth="10" defaultColWidth="11.28515625" defaultRowHeight="15" x14ac:dyDescent="0.25"/>
  <cols>
    <col min="1" max="1" width="12.140625" style="136" customWidth="1"/>
    <col min="2" max="2" width="18.85546875" style="6" customWidth="1"/>
    <col min="3" max="3" width="37.42578125" style="6" customWidth="1"/>
    <col min="4" max="9" width="11.28515625" style="6"/>
    <col min="10" max="10" width="45.140625" style="6" customWidth="1"/>
    <col min="11" max="12" width="24.28515625" style="6" customWidth="1"/>
    <col min="13" max="1025" width="11.28515625" style="6"/>
  </cols>
  <sheetData>
    <row r="1" spans="1:14" ht="22.5" customHeight="1" x14ac:dyDescent="0.25">
      <c r="A1" s="1"/>
      <c r="B1" s="2"/>
      <c r="C1" s="2"/>
      <c r="D1" s="3"/>
      <c r="E1" s="3"/>
      <c r="F1" s="3"/>
      <c r="G1" s="3"/>
      <c r="H1" s="3"/>
      <c r="I1" s="3"/>
      <c r="J1" s="3"/>
      <c r="K1" s="3"/>
      <c r="L1" s="4"/>
      <c r="M1" s="5"/>
      <c r="N1" s="5"/>
    </row>
    <row r="2" spans="1:14" ht="22.5" customHeight="1" x14ac:dyDescent="0.25">
      <c r="A2" s="1"/>
      <c r="B2" s="2"/>
      <c r="C2" s="2"/>
      <c r="D2" s="7" t="s">
        <v>0</v>
      </c>
      <c r="E2" s="7"/>
      <c r="F2" s="7"/>
      <c r="G2" s="7"/>
      <c r="H2" s="7"/>
      <c r="I2" s="7"/>
      <c r="J2" s="7"/>
      <c r="K2" s="5"/>
      <c r="L2" s="5"/>
      <c r="M2" s="5"/>
      <c r="N2" s="5"/>
    </row>
    <row r="3" spans="1:14" ht="22.5" customHeight="1" x14ac:dyDescent="0.25">
      <c r="A3" s="1"/>
      <c r="B3" s="2"/>
      <c r="C3" s="2"/>
      <c r="D3" s="7"/>
      <c r="E3" s="7"/>
      <c r="F3" s="7"/>
      <c r="G3" s="7"/>
      <c r="H3" s="7"/>
      <c r="I3" s="7"/>
      <c r="J3" s="7"/>
      <c r="K3" s="5"/>
      <c r="L3" s="5"/>
      <c r="M3" s="5"/>
      <c r="N3" s="5"/>
    </row>
    <row r="4" spans="1:14" ht="22.5" customHeight="1" x14ac:dyDescent="0.25">
      <c r="A4" s="1"/>
      <c r="B4" s="2"/>
      <c r="C4" s="2"/>
      <c r="D4" s="7"/>
      <c r="E4" s="7"/>
      <c r="F4" s="7"/>
      <c r="G4" s="7"/>
      <c r="H4" s="7"/>
      <c r="I4" s="7"/>
      <c r="J4" s="7"/>
      <c r="K4" s="5"/>
      <c r="L4" s="5"/>
      <c r="M4" s="5"/>
      <c r="N4" s="5"/>
    </row>
    <row r="5" spans="1:14" ht="29.25" customHeight="1" x14ac:dyDescent="0.25">
      <c r="A5" s="1"/>
      <c r="B5" s="8"/>
      <c r="C5" s="3"/>
      <c r="D5" s="3"/>
      <c r="E5" s="3"/>
      <c r="F5" s="3"/>
      <c r="G5" s="3"/>
      <c r="H5" s="3"/>
      <c r="I5" s="3"/>
      <c r="J5" s="3"/>
      <c r="K5" s="3"/>
      <c r="L5" s="3"/>
      <c r="M5" s="5"/>
      <c r="N5" s="5"/>
    </row>
    <row r="6" spans="1:14" ht="22.5" customHeight="1" x14ac:dyDescent="0.25">
      <c r="A6" s="1"/>
      <c r="B6" s="9" t="s">
        <v>1</v>
      </c>
      <c r="C6" s="9"/>
      <c r="D6" s="9"/>
      <c r="E6" s="9"/>
      <c r="F6" s="9"/>
      <c r="G6" s="9"/>
      <c r="H6" s="9"/>
      <c r="I6" s="9"/>
      <c r="J6" s="9"/>
      <c r="K6" s="5"/>
      <c r="L6" s="5"/>
      <c r="M6" s="5"/>
      <c r="N6" s="5"/>
    </row>
    <row r="7" spans="1:14" ht="22.5" customHeight="1" x14ac:dyDescent="0.25">
      <c r="A7" s="1"/>
      <c r="B7" s="10"/>
      <c r="C7" s="11" t="s">
        <v>2</v>
      </c>
      <c r="D7" s="12" t="s">
        <v>3</v>
      </c>
      <c r="E7" s="12" t="s">
        <v>4</v>
      </c>
      <c r="F7" s="12" t="s">
        <v>4</v>
      </c>
      <c r="G7" s="13" t="s">
        <v>5</v>
      </c>
      <c r="H7" s="13" t="s">
        <v>6</v>
      </c>
      <c r="I7" s="13" t="s">
        <v>7</v>
      </c>
      <c r="J7" s="13" t="s">
        <v>8</v>
      </c>
      <c r="K7" s="5"/>
      <c r="L7" s="5"/>
      <c r="M7" s="5"/>
      <c r="N7" s="5"/>
    </row>
    <row r="8" spans="1:14" ht="43.15" customHeight="1" x14ac:dyDescent="0.25">
      <c r="A8" s="1"/>
      <c r="B8" s="10"/>
      <c r="C8" s="11"/>
      <c r="D8" s="14" t="s">
        <v>245</v>
      </c>
      <c r="E8" s="14" t="s">
        <v>245</v>
      </c>
      <c r="F8" s="14" t="s">
        <v>245</v>
      </c>
      <c r="G8" s="14" t="s">
        <v>245</v>
      </c>
      <c r="H8" s="14">
        <v>0.29166666666666669</v>
      </c>
      <c r="I8" s="15"/>
      <c r="J8" s="15"/>
      <c r="K8" s="5"/>
      <c r="L8" s="5"/>
      <c r="M8" s="5"/>
      <c r="N8" s="5"/>
    </row>
    <row r="9" spans="1:14" ht="22.5" customHeight="1" x14ac:dyDescent="0.25">
      <c r="A9" s="1"/>
      <c r="B9" s="10"/>
      <c r="C9" s="11"/>
      <c r="D9" s="16" t="s">
        <v>246</v>
      </c>
      <c r="E9" s="16" t="s">
        <v>246</v>
      </c>
      <c r="F9" s="16" t="s">
        <v>246</v>
      </c>
      <c r="G9" s="16" t="s">
        <v>246</v>
      </c>
      <c r="H9" s="17">
        <v>0.625</v>
      </c>
      <c r="I9" s="18"/>
      <c r="J9" s="18"/>
      <c r="K9" s="5"/>
      <c r="L9" s="5"/>
      <c r="M9" s="5"/>
      <c r="N9" s="5"/>
    </row>
    <row r="10" spans="1:14" ht="22.5" customHeight="1" x14ac:dyDescent="0.25">
      <c r="A10" s="1"/>
      <c r="B10" s="10"/>
      <c r="C10" s="19" t="s">
        <v>12</v>
      </c>
      <c r="D10" s="20" t="s">
        <v>13</v>
      </c>
      <c r="E10" s="20"/>
      <c r="F10" s="20"/>
      <c r="G10" s="20"/>
      <c r="H10" s="20"/>
      <c r="I10" s="20"/>
      <c r="J10" s="20"/>
      <c r="K10" s="5"/>
      <c r="L10" s="5"/>
      <c r="M10" s="5"/>
      <c r="N10" s="5"/>
    </row>
    <row r="11" spans="1:14" ht="22.5" customHeight="1" x14ac:dyDescent="0.25">
      <c r="A11" s="1"/>
      <c r="B11" s="10"/>
      <c r="C11" s="19" t="s">
        <v>14</v>
      </c>
      <c r="D11" s="20" t="s">
        <v>247</v>
      </c>
      <c r="E11" s="20"/>
      <c r="F11" s="20"/>
      <c r="G11" s="20"/>
      <c r="H11" s="20"/>
      <c r="I11" s="20"/>
      <c r="J11" s="20"/>
      <c r="K11" s="5"/>
      <c r="L11" s="5"/>
      <c r="M11" s="5"/>
      <c r="N11" s="5"/>
    </row>
    <row r="12" spans="1:14" ht="22.5" customHeight="1" x14ac:dyDescent="0.25">
      <c r="A12" s="1"/>
      <c r="B12" s="10"/>
      <c r="C12" s="19" t="s">
        <v>16</v>
      </c>
      <c r="D12" s="21" t="s">
        <v>17</v>
      </c>
      <c r="E12" s="21"/>
      <c r="F12" s="21"/>
      <c r="G12" s="21"/>
      <c r="H12" s="21"/>
      <c r="I12" s="21"/>
      <c r="J12" s="21"/>
      <c r="K12" s="5"/>
      <c r="L12" s="5"/>
      <c r="M12" s="5"/>
      <c r="N12" s="5"/>
    </row>
    <row r="13" spans="1:14" ht="22.5" customHeight="1" x14ac:dyDescent="0.25">
      <c r="A13" s="1"/>
      <c r="B13" s="10"/>
      <c r="C13" s="19" t="s">
        <v>18</v>
      </c>
      <c r="D13" s="20">
        <v>3205616401</v>
      </c>
      <c r="E13" s="20"/>
      <c r="F13" s="20"/>
      <c r="G13" s="20"/>
      <c r="H13" s="20"/>
      <c r="I13" s="20"/>
      <c r="J13" s="20"/>
      <c r="K13" s="5"/>
      <c r="L13" s="5"/>
      <c r="M13" s="5"/>
      <c r="N13" s="5"/>
    </row>
    <row r="14" spans="1:14" ht="22.5" customHeight="1" x14ac:dyDescent="0.25">
      <c r="A14" s="1"/>
      <c r="B14" s="10"/>
      <c r="C14" s="19" t="s">
        <v>19</v>
      </c>
      <c r="D14" s="20" t="s">
        <v>20</v>
      </c>
      <c r="E14" s="20"/>
      <c r="F14" s="20"/>
      <c r="G14" s="20"/>
      <c r="H14" s="20"/>
      <c r="I14" s="20"/>
      <c r="J14" s="20"/>
      <c r="K14" s="5"/>
      <c r="L14" s="5"/>
      <c r="M14" s="5"/>
      <c r="N14" s="5"/>
    </row>
    <row r="15" spans="1:14" ht="22.5" customHeight="1" x14ac:dyDescent="0.25">
      <c r="A15" s="1"/>
      <c r="B15" s="10"/>
      <c r="C15" s="22" t="s">
        <v>21</v>
      </c>
      <c r="D15" s="23">
        <v>44503</v>
      </c>
      <c r="E15" s="23"/>
      <c r="F15" s="23"/>
      <c r="G15" s="23"/>
      <c r="H15" s="23"/>
      <c r="I15" s="23"/>
      <c r="J15" s="23"/>
      <c r="K15" s="5"/>
      <c r="L15" s="5"/>
      <c r="M15" s="5"/>
      <c r="N15" s="5"/>
    </row>
    <row r="16" spans="1:14" ht="22.5" customHeight="1" x14ac:dyDescent="0.25">
      <c r="A16" s="1"/>
      <c r="B16" s="24" t="s">
        <v>22</v>
      </c>
      <c r="C16" s="24"/>
      <c r="D16" s="24"/>
      <c r="E16" s="24"/>
      <c r="F16" s="24"/>
      <c r="G16" s="24"/>
      <c r="H16" s="24"/>
      <c r="I16" s="25">
        <v>0.1</v>
      </c>
      <c r="J16" s="26">
        <f>(D20+F20)*I16/H20</f>
        <v>0.1</v>
      </c>
      <c r="K16" s="5"/>
      <c r="L16" s="5"/>
      <c r="M16" s="5"/>
      <c r="N16" s="5"/>
    </row>
    <row r="17" spans="1:14" ht="22.5" customHeight="1" x14ac:dyDescent="0.25">
      <c r="A17" s="1"/>
      <c r="B17" s="10"/>
      <c r="C17" s="27"/>
      <c r="D17" s="28" t="s">
        <v>23</v>
      </c>
      <c r="E17" s="28" t="s">
        <v>24</v>
      </c>
      <c r="F17" s="28" t="s">
        <v>25</v>
      </c>
      <c r="G17" s="28" t="s">
        <v>26</v>
      </c>
      <c r="H17" s="29" t="s">
        <v>27</v>
      </c>
      <c r="I17" s="29"/>
      <c r="J17" s="29"/>
      <c r="K17" s="5"/>
      <c r="L17" s="5"/>
      <c r="M17" s="5"/>
      <c r="N17" s="5"/>
    </row>
    <row r="18" spans="1:14" ht="22.5" customHeight="1" x14ac:dyDescent="0.25">
      <c r="A18" s="1">
        <v>1</v>
      </c>
      <c r="B18" s="30" t="s">
        <v>28</v>
      </c>
      <c r="C18" s="31" t="s">
        <v>29</v>
      </c>
      <c r="D18" s="32">
        <v>1</v>
      </c>
      <c r="E18" s="32"/>
      <c r="F18" s="32"/>
      <c r="G18" s="32"/>
      <c r="H18" s="33" t="s">
        <v>248</v>
      </c>
      <c r="I18" s="34"/>
      <c r="J18" s="34"/>
      <c r="K18" s="5"/>
      <c r="L18" s="5"/>
      <c r="M18" s="5"/>
      <c r="N18" s="5"/>
    </row>
    <row r="19" spans="1:14" ht="49.15" customHeight="1" x14ac:dyDescent="0.25">
      <c r="A19" s="1">
        <v>2</v>
      </c>
      <c r="B19" s="30"/>
      <c r="C19" s="31" t="s">
        <v>31</v>
      </c>
      <c r="D19" s="32"/>
      <c r="E19" s="32"/>
      <c r="F19" s="32">
        <v>1</v>
      </c>
      <c r="G19" s="32"/>
      <c r="H19" s="35" t="s">
        <v>249</v>
      </c>
      <c r="I19" s="35"/>
      <c r="J19" s="35"/>
      <c r="K19" s="5"/>
      <c r="L19" s="5"/>
      <c r="M19" s="5"/>
      <c r="N19" s="5"/>
    </row>
    <row r="20" spans="1:14" ht="22.5" customHeight="1" x14ac:dyDescent="0.25">
      <c r="A20" s="36"/>
      <c r="B20" s="37" t="s">
        <v>33</v>
      </c>
      <c r="C20" s="37"/>
      <c r="D20" s="38">
        <f>SUM(D18:D19)</f>
        <v>1</v>
      </c>
      <c r="E20" s="38">
        <f>SUM(E18:E19)</f>
        <v>0</v>
      </c>
      <c r="F20" s="38">
        <f>SUM(F18:F19)</f>
        <v>1</v>
      </c>
      <c r="G20" s="38">
        <f>SUM(G18:G19)</f>
        <v>0</v>
      </c>
      <c r="H20" s="39">
        <f>+D20+E20+F20+G20</f>
        <v>2</v>
      </c>
      <c r="I20" s="39"/>
      <c r="J20" s="39"/>
      <c r="K20" s="40"/>
      <c r="L20" s="40"/>
      <c r="M20" s="40"/>
      <c r="N20" s="40"/>
    </row>
    <row r="21" spans="1:14" ht="32.25" customHeight="1" x14ac:dyDescent="0.25">
      <c r="A21" s="1"/>
      <c r="B21" s="41" t="s">
        <v>250</v>
      </c>
      <c r="C21" s="42"/>
      <c r="D21" s="42"/>
      <c r="E21" s="42"/>
      <c r="F21" s="42"/>
      <c r="G21" s="42"/>
      <c r="H21" s="42"/>
      <c r="I21" s="42"/>
      <c r="J21" s="43"/>
      <c r="K21" s="5"/>
      <c r="L21" s="5"/>
      <c r="M21" s="5"/>
      <c r="N21" s="5"/>
    </row>
    <row r="22" spans="1:14" ht="22.5" customHeight="1" x14ac:dyDescent="0.25">
      <c r="A22" s="1"/>
      <c r="B22" s="44" t="s">
        <v>35</v>
      </c>
      <c r="C22" s="44"/>
      <c r="D22" s="44"/>
      <c r="E22" s="44"/>
      <c r="F22" s="44"/>
      <c r="G22" s="44"/>
      <c r="H22" s="44"/>
      <c r="I22" s="45">
        <v>0.3</v>
      </c>
      <c r="J22" s="46">
        <f>(D40+F40)*I22/H40</f>
        <v>0.16</v>
      </c>
      <c r="K22" s="5"/>
      <c r="L22" s="5"/>
      <c r="M22" s="5"/>
      <c r="N22" s="5"/>
    </row>
    <row r="23" spans="1:14" ht="22.5" customHeight="1" x14ac:dyDescent="0.25">
      <c r="A23" s="1"/>
      <c r="B23" s="10"/>
      <c r="C23" s="29" t="s">
        <v>36</v>
      </c>
      <c r="D23" s="29" t="s">
        <v>23</v>
      </c>
      <c r="E23" s="29" t="s">
        <v>24</v>
      </c>
      <c r="F23" s="29" t="s">
        <v>25</v>
      </c>
      <c r="G23" s="29" t="s">
        <v>26</v>
      </c>
      <c r="H23" s="29" t="s">
        <v>27</v>
      </c>
      <c r="I23" s="29"/>
      <c r="J23" s="29"/>
      <c r="K23" s="5"/>
      <c r="L23" s="5"/>
      <c r="M23" s="5"/>
      <c r="N23" s="5"/>
    </row>
    <row r="24" spans="1:14" ht="22.5" customHeight="1" x14ac:dyDescent="0.25">
      <c r="A24" s="1"/>
      <c r="B24" s="10"/>
      <c r="C24" s="29"/>
      <c r="D24" s="29"/>
      <c r="E24" s="29"/>
      <c r="F24" s="29"/>
      <c r="G24" s="29"/>
      <c r="H24" s="47" t="s">
        <v>37</v>
      </c>
      <c r="I24" s="48" t="s">
        <v>38</v>
      </c>
      <c r="J24" s="48"/>
      <c r="K24" s="5"/>
      <c r="L24" s="5"/>
      <c r="M24" s="5"/>
      <c r="N24" s="5"/>
    </row>
    <row r="25" spans="1:14" ht="22.5" customHeight="1" x14ac:dyDescent="0.25">
      <c r="A25" s="1">
        <v>1</v>
      </c>
      <c r="B25" s="49" t="s">
        <v>39</v>
      </c>
      <c r="C25" s="50" t="s">
        <v>40</v>
      </c>
      <c r="D25" s="51"/>
      <c r="E25" s="51">
        <v>1</v>
      </c>
      <c r="F25" s="51"/>
      <c r="G25" s="51"/>
      <c r="H25" s="52">
        <v>0</v>
      </c>
      <c r="I25" s="53"/>
      <c r="J25" s="53"/>
      <c r="K25" s="54"/>
      <c r="L25" s="5"/>
      <c r="M25" s="5"/>
      <c r="N25" s="5"/>
    </row>
    <row r="26" spans="1:14" ht="22.5" customHeight="1" x14ac:dyDescent="0.25">
      <c r="A26" s="1">
        <v>2</v>
      </c>
      <c r="B26" s="49"/>
      <c r="C26" s="50" t="s">
        <v>41</v>
      </c>
      <c r="D26" s="51"/>
      <c r="E26" s="51">
        <v>1</v>
      </c>
      <c r="F26" s="51"/>
      <c r="G26" s="51"/>
      <c r="H26" s="52">
        <v>0</v>
      </c>
      <c r="I26" s="55" t="e">
        <f>H26/$H$27</f>
        <v>#DIV/0!</v>
      </c>
      <c r="J26" s="55"/>
      <c r="K26" s="54"/>
      <c r="L26" s="5"/>
      <c r="M26" s="5"/>
      <c r="N26" s="5"/>
    </row>
    <row r="27" spans="1:14" ht="22.5" customHeight="1" x14ac:dyDescent="0.25">
      <c r="A27" s="1">
        <v>3</v>
      </c>
      <c r="B27" s="49"/>
      <c r="C27" s="50" t="s">
        <v>42</v>
      </c>
      <c r="D27" s="51"/>
      <c r="E27" s="51">
        <v>1</v>
      </c>
      <c r="F27" s="51"/>
      <c r="G27" s="51"/>
      <c r="H27" s="52">
        <v>0</v>
      </c>
      <c r="I27" s="55" t="e">
        <f>H27/$H$27</f>
        <v>#DIV/0!</v>
      </c>
      <c r="J27" s="55"/>
      <c r="K27" s="54"/>
      <c r="L27" s="5"/>
      <c r="M27" s="5"/>
      <c r="N27" s="5"/>
    </row>
    <row r="28" spans="1:14" ht="27.6" customHeight="1" x14ac:dyDescent="0.25">
      <c r="A28" s="1">
        <v>4</v>
      </c>
      <c r="B28" s="49"/>
      <c r="C28" s="50" t="s">
        <v>43</v>
      </c>
      <c r="D28" s="51">
        <v>1</v>
      </c>
      <c r="E28" s="51"/>
      <c r="F28" s="51"/>
      <c r="G28" s="51"/>
      <c r="H28" s="52">
        <v>14</v>
      </c>
      <c r="I28" s="55" t="e">
        <f>H28/$H$27</f>
        <v>#DIV/0!</v>
      </c>
      <c r="J28" s="55"/>
      <c r="K28" s="5"/>
      <c r="L28" s="5"/>
      <c r="M28" s="5"/>
      <c r="N28" s="5"/>
    </row>
    <row r="29" spans="1:14" ht="31.35" customHeight="1" x14ac:dyDescent="0.25">
      <c r="A29" s="1">
        <v>5</v>
      </c>
      <c r="B29" s="56" t="s">
        <v>44</v>
      </c>
      <c r="C29" s="50" t="s">
        <v>45</v>
      </c>
      <c r="D29" s="51">
        <v>1</v>
      </c>
      <c r="E29" s="51"/>
      <c r="F29" s="51"/>
      <c r="G29" s="51"/>
      <c r="H29" s="57">
        <v>0</v>
      </c>
      <c r="I29" s="58" t="e">
        <f>H29/$H$29</f>
        <v>#DIV/0!</v>
      </c>
      <c r="J29" s="58"/>
      <c r="K29" s="5"/>
      <c r="L29" s="5"/>
      <c r="M29" s="5"/>
      <c r="N29" s="5"/>
    </row>
    <row r="30" spans="1:14" ht="39.6" customHeight="1" x14ac:dyDescent="0.25">
      <c r="A30" s="1">
        <v>6</v>
      </c>
      <c r="B30" s="56"/>
      <c r="C30" s="50" t="s">
        <v>46</v>
      </c>
      <c r="D30" s="59">
        <v>1</v>
      </c>
      <c r="E30" s="51"/>
      <c r="F30" s="51"/>
      <c r="G30" s="51"/>
      <c r="H30" s="52">
        <v>1</v>
      </c>
      <c r="I30" s="58" t="e">
        <f>H30/$H$29</f>
        <v>#DIV/0!</v>
      </c>
      <c r="J30" s="58"/>
      <c r="K30" s="5"/>
      <c r="L30" s="5"/>
      <c r="M30" s="5"/>
      <c r="N30" s="5"/>
    </row>
    <row r="31" spans="1:14" ht="41.85" customHeight="1" x14ac:dyDescent="0.25">
      <c r="A31" s="1">
        <v>7</v>
      </c>
      <c r="B31" s="56"/>
      <c r="C31" s="50" t="s">
        <v>47</v>
      </c>
      <c r="D31" s="59">
        <v>1</v>
      </c>
      <c r="E31" s="51"/>
      <c r="F31" s="51"/>
      <c r="G31" s="51"/>
      <c r="H31" s="60">
        <v>0</v>
      </c>
      <c r="I31" s="58" t="e">
        <f>H31/$H$29</f>
        <v>#DIV/0!</v>
      </c>
      <c r="J31" s="58"/>
      <c r="K31" s="5"/>
      <c r="L31" s="61" t="s">
        <v>48</v>
      </c>
      <c r="M31" s="61"/>
      <c r="N31" s="5"/>
    </row>
    <row r="32" spans="1:14" ht="40.9" customHeight="1" x14ac:dyDescent="0.25">
      <c r="A32" s="1">
        <v>8</v>
      </c>
      <c r="B32" s="62"/>
      <c r="C32" s="50" t="s">
        <v>49</v>
      </c>
      <c r="D32" s="59"/>
      <c r="E32" s="51">
        <v>1</v>
      </c>
      <c r="F32" s="51"/>
      <c r="G32" s="51"/>
      <c r="H32" s="60">
        <v>0</v>
      </c>
      <c r="I32" s="63"/>
      <c r="J32" s="64"/>
      <c r="K32" s="5"/>
      <c r="L32" s="65"/>
      <c r="M32" s="65"/>
      <c r="N32" s="5"/>
    </row>
    <row r="33" spans="1:14" ht="51.4" customHeight="1" x14ac:dyDescent="0.25">
      <c r="A33" s="1">
        <v>9</v>
      </c>
      <c r="B33" s="62"/>
      <c r="C33" s="50" t="s">
        <v>50</v>
      </c>
      <c r="D33" s="59"/>
      <c r="E33" s="51">
        <v>1</v>
      </c>
      <c r="F33" s="51"/>
      <c r="G33" s="51"/>
      <c r="H33" s="60">
        <v>0</v>
      </c>
      <c r="I33" s="63"/>
      <c r="J33" s="64"/>
      <c r="K33" s="5"/>
      <c r="L33" s="65"/>
      <c r="M33" s="65"/>
      <c r="N33" s="5"/>
    </row>
    <row r="34" spans="1:14" ht="44.85" customHeight="1" x14ac:dyDescent="0.25">
      <c r="A34" s="1">
        <v>10</v>
      </c>
      <c r="B34" s="66" t="s">
        <v>51</v>
      </c>
      <c r="C34" s="50" t="s">
        <v>52</v>
      </c>
      <c r="D34" s="67">
        <v>1</v>
      </c>
      <c r="E34" s="68"/>
      <c r="F34" s="68"/>
      <c r="G34" s="68"/>
      <c r="H34" s="57">
        <v>2</v>
      </c>
      <c r="I34" s="58">
        <f>H34/$H$28</f>
        <v>0.14285714285714285</v>
      </c>
      <c r="J34" s="58"/>
      <c r="K34" s="5"/>
      <c r="L34" s="65" t="s">
        <v>53</v>
      </c>
      <c r="M34" s="65" t="s">
        <v>54</v>
      </c>
      <c r="N34" s="5"/>
    </row>
    <row r="35" spans="1:14" ht="54.4" customHeight="1" x14ac:dyDescent="0.25">
      <c r="A35" s="1">
        <v>11</v>
      </c>
      <c r="B35" s="66"/>
      <c r="C35" s="50" t="s">
        <v>55</v>
      </c>
      <c r="D35" s="67">
        <v>1</v>
      </c>
      <c r="E35" s="68"/>
      <c r="F35" s="68"/>
      <c r="G35" s="68"/>
      <c r="H35" s="57">
        <v>1</v>
      </c>
      <c r="I35" s="58">
        <f>H35/$H$28</f>
        <v>7.1428571428571425E-2</v>
      </c>
      <c r="J35" s="58"/>
      <c r="K35" s="5"/>
      <c r="L35" s="69" t="s">
        <v>56</v>
      </c>
      <c r="M35" s="69" t="s">
        <v>57</v>
      </c>
      <c r="N35" s="5"/>
    </row>
    <row r="36" spans="1:14" ht="71.650000000000006" customHeight="1" x14ac:dyDescent="0.25">
      <c r="A36" s="1">
        <v>12</v>
      </c>
      <c r="B36" s="66"/>
      <c r="C36" s="50" t="s">
        <v>58</v>
      </c>
      <c r="D36" s="67"/>
      <c r="E36" s="68">
        <v>1</v>
      </c>
      <c r="F36" s="68"/>
      <c r="G36" s="68"/>
      <c r="H36" s="60">
        <v>0</v>
      </c>
      <c r="I36" s="58">
        <f>H36/$H$28</f>
        <v>0</v>
      </c>
      <c r="J36" s="58"/>
      <c r="K36" s="5"/>
      <c r="L36" s="69" t="s">
        <v>59</v>
      </c>
      <c r="M36" s="69" t="s">
        <v>60</v>
      </c>
      <c r="N36" s="5"/>
    </row>
    <row r="37" spans="1:14" ht="72.400000000000006" customHeight="1" x14ac:dyDescent="0.25">
      <c r="A37" s="1">
        <v>13</v>
      </c>
      <c r="B37" s="66"/>
      <c r="C37" s="50" t="s">
        <v>61</v>
      </c>
      <c r="D37" s="70"/>
      <c r="E37" s="68">
        <v>1</v>
      </c>
      <c r="F37" s="68"/>
      <c r="G37" s="68"/>
      <c r="H37" s="60">
        <v>0</v>
      </c>
      <c r="I37" s="58">
        <f>H37/$H$28</f>
        <v>0</v>
      </c>
      <c r="J37" s="58"/>
      <c r="K37" s="5"/>
      <c r="L37" s="69" t="s">
        <v>62</v>
      </c>
      <c r="M37" s="69" t="s">
        <v>63</v>
      </c>
      <c r="N37" s="5"/>
    </row>
    <row r="38" spans="1:14" ht="52.9" customHeight="1" x14ac:dyDescent="0.25">
      <c r="A38" s="1">
        <v>14</v>
      </c>
      <c r="B38" s="66"/>
      <c r="C38" s="31" t="s">
        <v>64</v>
      </c>
      <c r="D38" s="51"/>
      <c r="E38" s="51"/>
      <c r="F38" s="51">
        <v>1</v>
      </c>
      <c r="G38" s="51"/>
      <c r="H38" s="60">
        <v>0</v>
      </c>
      <c r="I38" s="55">
        <f>H38/$H$30</f>
        <v>0</v>
      </c>
      <c r="J38" s="55"/>
      <c r="K38" s="5"/>
      <c r="L38" s="69" t="s">
        <v>65</v>
      </c>
      <c r="M38" s="69" t="s">
        <v>66</v>
      </c>
      <c r="N38" s="5"/>
    </row>
    <row r="39" spans="1:14" ht="84.95" customHeight="1" x14ac:dyDescent="0.25">
      <c r="A39" s="1">
        <v>15</v>
      </c>
      <c r="B39" s="66"/>
      <c r="C39" s="50" t="s">
        <v>67</v>
      </c>
      <c r="D39" s="71"/>
      <c r="E39" s="72"/>
      <c r="F39" s="71">
        <v>1</v>
      </c>
      <c r="G39" s="71"/>
      <c r="H39" s="73">
        <v>0</v>
      </c>
      <c r="I39" s="74" t="e">
        <f>H39/H38</f>
        <v>#DIV/0!</v>
      </c>
      <c r="J39" s="74"/>
      <c r="K39" s="5"/>
      <c r="L39" s="5"/>
      <c r="M39" s="5"/>
      <c r="N39" s="5"/>
    </row>
    <row r="40" spans="1:14" ht="22.5" customHeight="1" x14ac:dyDescent="0.25">
      <c r="A40" s="36"/>
      <c r="B40" s="37" t="s">
        <v>68</v>
      </c>
      <c r="C40" s="37"/>
      <c r="D40" s="75">
        <f>SUM(D25:D39)</f>
        <v>6</v>
      </c>
      <c r="E40" s="75">
        <f>SUM(E25:E39)</f>
        <v>7</v>
      </c>
      <c r="F40" s="75">
        <f>SUM(F25:F39)</f>
        <v>2</v>
      </c>
      <c r="G40" s="75">
        <f>SUM(G25:G39)</f>
        <v>0</v>
      </c>
      <c r="H40" s="76">
        <f>+D40+E40+F40+G40</f>
        <v>15</v>
      </c>
      <c r="I40" s="76"/>
      <c r="J40" s="76"/>
      <c r="K40" s="77"/>
      <c r="L40" s="40"/>
      <c r="M40" s="40"/>
      <c r="N40" s="40"/>
    </row>
    <row r="41" spans="1:14" ht="36.75" customHeight="1" x14ac:dyDescent="0.25">
      <c r="A41" s="1"/>
      <c r="B41" s="78" t="s">
        <v>251</v>
      </c>
      <c r="C41" s="78"/>
      <c r="D41" s="78"/>
      <c r="E41" s="78"/>
      <c r="F41" s="78"/>
      <c r="G41" s="78"/>
      <c r="H41" s="78"/>
      <c r="I41" s="78"/>
      <c r="J41" s="78"/>
      <c r="K41" s="2"/>
      <c r="L41" s="2"/>
      <c r="M41" s="2"/>
      <c r="N41" s="2"/>
    </row>
    <row r="42" spans="1:14" ht="22.5" customHeight="1" x14ac:dyDescent="0.25">
      <c r="A42" s="1"/>
      <c r="B42" s="79" t="s">
        <v>70</v>
      </c>
      <c r="C42" s="79"/>
      <c r="D42" s="79"/>
      <c r="E42" s="79"/>
      <c r="F42" s="79"/>
      <c r="G42" s="79"/>
      <c r="H42" s="79"/>
      <c r="I42" s="45">
        <v>0.05</v>
      </c>
      <c r="J42" s="46">
        <f>(D49+F49)*I42/H49</f>
        <v>0.05</v>
      </c>
      <c r="K42" s="2"/>
      <c r="L42" s="2"/>
      <c r="M42" s="2"/>
      <c r="N42" s="2"/>
    </row>
    <row r="43" spans="1:14" ht="22.5" customHeight="1" x14ac:dyDescent="0.25">
      <c r="A43" s="1"/>
      <c r="B43" s="80"/>
      <c r="C43" s="27"/>
      <c r="D43" s="28" t="s">
        <v>23</v>
      </c>
      <c r="E43" s="28" t="s">
        <v>24</v>
      </c>
      <c r="F43" s="28" t="s">
        <v>25</v>
      </c>
      <c r="G43" s="28" t="s">
        <v>26</v>
      </c>
      <c r="H43" s="29" t="s">
        <v>27</v>
      </c>
      <c r="I43" s="29"/>
      <c r="J43" s="29"/>
      <c r="K43" s="5"/>
      <c r="L43" s="5"/>
      <c r="M43" s="5"/>
      <c r="N43" s="5"/>
    </row>
    <row r="44" spans="1:14" ht="64.900000000000006" customHeight="1" x14ac:dyDescent="0.25">
      <c r="A44" s="1">
        <v>1</v>
      </c>
      <c r="B44" s="80"/>
      <c r="C44" s="50" t="s">
        <v>71</v>
      </c>
      <c r="D44" s="32">
        <v>1</v>
      </c>
      <c r="E44" s="32"/>
      <c r="F44" s="32"/>
      <c r="G44" s="32"/>
      <c r="H44" s="81" t="s">
        <v>72</v>
      </c>
      <c r="I44" s="81"/>
      <c r="J44" s="81"/>
      <c r="K44" s="2"/>
      <c r="L44" s="2"/>
      <c r="M44" s="2"/>
      <c r="N44" s="2"/>
    </row>
    <row r="45" spans="1:14" ht="56.65" customHeight="1" x14ac:dyDescent="0.25">
      <c r="A45" s="1">
        <v>2</v>
      </c>
      <c r="B45" s="82"/>
      <c r="C45" s="50" t="s">
        <v>73</v>
      </c>
      <c r="D45" s="32">
        <v>1</v>
      </c>
      <c r="E45" s="32"/>
      <c r="F45" s="32"/>
      <c r="G45" s="32"/>
      <c r="H45" s="81" t="s">
        <v>74</v>
      </c>
      <c r="I45" s="81"/>
      <c r="J45" s="81"/>
      <c r="K45" s="83"/>
      <c r="L45" s="5"/>
      <c r="M45" s="5"/>
      <c r="N45" s="5"/>
    </row>
    <row r="46" spans="1:14" ht="73.900000000000006" customHeight="1" x14ac:dyDescent="0.25">
      <c r="A46" s="1">
        <v>3</v>
      </c>
      <c r="B46" s="84"/>
      <c r="C46" s="85" t="s">
        <v>75</v>
      </c>
      <c r="D46" s="32">
        <v>1</v>
      </c>
      <c r="E46" s="32"/>
      <c r="F46" s="32"/>
      <c r="G46" s="32"/>
      <c r="H46" s="81" t="s">
        <v>76</v>
      </c>
      <c r="I46" s="81"/>
      <c r="J46" s="81"/>
      <c r="K46" s="83"/>
      <c r="L46" s="5"/>
      <c r="M46" s="5"/>
      <c r="N46" s="5"/>
    </row>
    <row r="47" spans="1:14" ht="96.95" customHeight="1" x14ac:dyDescent="0.25">
      <c r="A47" s="1">
        <v>4</v>
      </c>
      <c r="B47" s="84"/>
      <c r="C47" s="50" t="s">
        <v>77</v>
      </c>
      <c r="D47" s="32">
        <v>1</v>
      </c>
      <c r="E47" s="32"/>
      <c r="F47" s="32"/>
      <c r="G47" s="32"/>
      <c r="H47" s="81" t="s">
        <v>78</v>
      </c>
      <c r="I47" s="81"/>
      <c r="J47" s="81"/>
      <c r="K47" s="83"/>
      <c r="L47" s="5"/>
      <c r="M47" s="5"/>
      <c r="N47" s="5"/>
    </row>
    <row r="48" spans="1:14" ht="100.7" customHeight="1" x14ac:dyDescent="0.25">
      <c r="A48" s="1">
        <v>5</v>
      </c>
      <c r="B48" s="84"/>
      <c r="C48" s="50" t="s">
        <v>79</v>
      </c>
      <c r="D48" s="32">
        <v>1</v>
      </c>
      <c r="E48" s="32"/>
      <c r="F48" s="32"/>
      <c r="G48" s="32"/>
      <c r="H48" s="81" t="s">
        <v>80</v>
      </c>
      <c r="I48" s="81"/>
      <c r="J48" s="81"/>
      <c r="K48" s="83"/>
      <c r="L48" s="5"/>
      <c r="M48" s="5"/>
      <c r="N48" s="5"/>
    </row>
    <row r="49" spans="1:14" ht="22.5" customHeight="1" x14ac:dyDescent="0.25">
      <c r="A49" s="36"/>
      <c r="B49" s="86" t="s">
        <v>81</v>
      </c>
      <c r="C49" s="86"/>
      <c r="D49" s="87">
        <f>SUM(D44:D48)</f>
        <v>5</v>
      </c>
      <c r="E49" s="87">
        <f>SUM(E44:E48)</f>
        <v>0</v>
      </c>
      <c r="F49" s="87">
        <f>SUM(F44:F48)</f>
        <v>0</v>
      </c>
      <c r="G49" s="87">
        <f>SUM(G44:G48)</f>
        <v>0</v>
      </c>
      <c r="H49" s="88">
        <f>SUM(D49:G49)</f>
        <v>5</v>
      </c>
      <c r="I49" s="88"/>
      <c r="J49" s="88"/>
      <c r="K49" s="2"/>
      <c r="L49" s="2"/>
      <c r="M49" s="2"/>
      <c r="N49" s="2"/>
    </row>
    <row r="50" spans="1:14" ht="48" customHeight="1" x14ac:dyDescent="0.25">
      <c r="A50" s="1"/>
      <c r="B50" s="89" t="s">
        <v>82</v>
      </c>
      <c r="C50" s="89"/>
      <c r="D50" s="89"/>
      <c r="E50" s="89"/>
      <c r="F50" s="89"/>
      <c r="G50" s="89"/>
      <c r="H50" s="89"/>
      <c r="I50" s="89"/>
      <c r="J50" s="89"/>
      <c r="K50" s="2"/>
      <c r="L50" s="2"/>
      <c r="M50" s="2"/>
      <c r="N50" s="5"/>
    </row>
    <row r="51" spans="1:14" ht="22.5" customHeight="1" x14ac:dyDescent="0.25">
      <c r="A51" s="1"/>
      <c r="B51" s="27" t="s">
        <v>83</v>
      </c>
      <c r="C51" s="90"/>
      <c r="D51" s="91"/>
      <c r="E51" s="91"/>
      <c r="F51" s="91"/>
      <c r="G51" s="91"/>
      <c r="H51" s="92">
        <v>0.05</v>
      </c>
      <c r="I51" s="92"/>
      <c r="J51" s="93">
        <f>+(D56+F56)*H51/H56</f>
        <v>2.5000000000000001E-2</v>
      </c>
      <c r="K51" s="94"/>
      <c r="L51" s="95"/>
      <c r="M51" s="95"/>
      <c r="N51" s="5"/>
    </row>
    <row r="52" spans="1:14" ht="22.5" customHeight="1" x14ac:dyDescent="0.25">
      <c r="A52" s="1"/>
      <c r="D52" s="96" t="s">
        <v>23</v>
      </c>
      <c r="E52" s="96" t="s">
        <v>24</v>
      </c>
      <c r="F52" s="96" t="s">
        <v>25</v>
      </c>
      <c r="G52" s="96" t="s">
        <v>26</v>
      </c>
      <c r="H52" s="29" t="s">
        <v>27</v>
      </c>
      <c r="I52" s="29"/>
      <c r="J52" s="29"/>
      <c r="K52" s="83"/>
      <c r="L52" s="5"/>
      <c r="M52" s="5"/>
      <c r="N52" s="5"/>
    </row>
    <row r="53" spans="1:14" s="6" customFormat="1" ht="107.45" customHeight="1" x14ac:dyDescent="0.25">
      <c r="A53" s="1">
        <v>1</v>
      </c>
      <c r="B53" s="97" t="s">
        <v>84</v>
      </c>
      <c r="C53" s="97"/>
      <c r="D53" s="98">
        <v>1</v>
      </c>
      <c r="E53" s="99"/>
      <c r="F53" s="99"/>
      <c r="G53" s="99"/>
      <c r="H53" s="100" t="s">
        <v>85</v>
      </c>
      <c r="I53" s="100"/>
      <c r="J53" s="100"/>
      <c r="K53" s="83"/>
      <c r="L53" s="5"/>
      <c r="M53" s="5"/>
      <c r="N53" s="5"/>
    </row>
    <row r="54" spans="1:14" s="6" customFormat="1" ht="46.9" customHeight="1" x14ac:dyDescent="0.25">
      <c r="A54" s="1">
        <v>2</v>
      </c>
      <c r="B54" s="101" t="s">
        <v>86</v>
      </c>
      <c r="C54" s="101"/>
      <c r="D54" s="98"/>
      <c r="E54" s="99">
        <v>1</v>
      </c>
      <c r="F54" s="99"/>
      <c r="G54" s="99"/>
      <c r="H54" s="102"/>
      <c r="I54" s="102"/>
      <c r="J54" s="102"/>
      <c r="K54" s="83"/>
      <c r="L54" s="5"/>
      <c r="M54" s="5"/>
      <c r="N54" s="5"/>
    </row>
    <row r="55" spans="1:14" ht="22.5" customHeight="1" x14ac:dyDescent="0.25">
      <c r="A55" s="1"/>
      <c r="B55" s="103" t="s">
        <v>88</v>
      </c>
      <c r="C55" s="103"/>
      <c r="D55" s="96" t="s">
        <v>23</v>
      </c>
      <c r="E55" s="96" t="s">
        <v>24</v>
      </c>
      <c r="F55" s="96" t="s">
        <v>25</v>
      </c>
      <c r="G55" s="96" t="s">
        <v>26</v>
      </c>
      <c r="H55" s="104"/>
      <c r="I55" s="105"/>
      <c r="J55" s="106"/>
      <c r="K55" s="5"/>
      <c r="L55" s="5"/>
      <c r="M55" s="5"/>
      <c r="N55" s="5"/>
    </row>
    <row r="56" spans="1:14" ht="22.5" customHeight="1" x14ac:dyDescent="0.25">
      <c r="A56" s="107"/>
      <c r="B56" s="103"/>
      <c r="C56" s="103"/>
      <c r="D56" s="108">
        <f>+D54+D53</f>
        <v>1</v>
      </c>
      <c r="E56" s="108">
        <f>+E54+E53</f>
        <v>1</v>
      </c>
      <c r="F56" s="108">
        <f>+F54+F53</f>
        <v>0</v>
      </c>
      <c r="G56" s="108">
        <f>+G54+G53</f>
        <v>0</v>
      </c>
      <c r="H56" s="109">
        <f>+D56+E56+F56+G56</f>
        <v>2</v>
      </c>
      <c r="I56" s="109"/>
      <c r="J56" s="109"/>
      <c r="K56" s="110"/>
      <c r="L56" s="110"/>
      <c r="M56" s="110"/>
      <c r="N56" s="110"/>
    </row>
    <row r="57" spans="1:14" ht="44.25" customHeight="1" x14ac:dyDescent="0.25">
      <c r="A57" s="1"/>
      <c r="B57" s="89" t="s">
        <v>252</v>
      </c>
      <c r="C57" s="89"/>
      <c r="D57" s="89"/>
      <c r="E57" s="89"/>
      <c r="F57" s="89"/>
      <c r="G57" s="89"/>
      <c r="H57" s="89"/>
      <c r="I57" s="89"/>
      <c r="J57" s="89"/>
      <c r="K57" s="5"/>
      <c r="L57" s="5"/>
      <c r="M57" s="5"/>
      <c r="N57" s="5"/>
    </row>
    <row r="58" spans="1:14" ht="22.5" customHeight="1" x14ac:dyDescent="0.25">
      <c r="A58" s="1"/>
      <c r="B58" s="79" t="s">
        <v>90</v>
      </c>
      <c r="C58" s="79"/>
      <c r="D58" s="79"/>
      <c r="E58" s="79"/>
      <c r="F58" s="79"/>
      <c r="G58" s="79"/>
      <c r="H58" s="79"/>
      <c r="I58" s="45">
        <v>0.05</v>
      </c>
      <c r="J58" s="46">
        <f>(D61+F61)*I58/H61</f>
        <v>0.05</v>
      </c>
      <c r="K58" s="5"/>
      <c r="L58" s="5"/>
      <c r="M58" s="5"/>
      <c r="N58" s="5"/>
    </row>
    <row r="59" spans="1:14" ht="22.5" customHeight="1" x14ac:dyDescent="0.25">
      <c r="A59" s="1"/>
      <c r="B59" s="96"/>
      <c r="C59" s="111" t="s">
        <v>39</v>
      </c>
      <c r="D59" s="111" t="s">
        <v>23</v>
      </c>
      <c r="E59" s="111" t="s">
        <v>24</v>
      </c>
      <c r="F59" s="111" t="s">
        <v>25</v>
      </c>
      <c r="G59" s="111" t="s">
        <v>26</v>
      </c>
      <c r="H59" s="29" t="s">
        <v>27</v>
      </c>
      <c r="I59" s="29"/>
      <c r="J59" s="29"/>
      <c r="K59" s="5"/>
      <c r="L59" s="5"/>
      <c r="M59" s="5"/>
      <c r="N59" s="5"/>
    </row>
    <row r="60" spans="1:14" ht="79.5" customHeight="1" x14ac:dyDescent="0.25">
      <c r="A60" s="1">
        <v>1</v>
      </c>
      <c r="B60" s="80"/>
      <c r="C60" s="112" t="s">
        <v>91</v>
      </c>
      <c r="D60" s="32">
        <v>1</v>
      </c>
      <c r="E60" s="32"/>
      <c r="F60" s="32"/>
      <c r="G60" s="32"/>
      <c r="H60" s="113" t="s">
        <v>92</v>
      </c>
      <c r="I60" s="113"/>
      <c r="J60" s="113"/>
      <c r="K60" s="5"/>
      <c r="L60" s="5"/>
      <c r="M60" s="5"/>
      <c r="N60" s="5"/>
    </row>
    <row r="61" spans="1:14" ht="22.5" customHeight="1" x14ac:dyDescent="0.25">
      <c r="A61" s="36"/>
      <c r="B61" s="86" t="s">
        <v>93</v>
      </c>
      <c r="C61" s="86"/>
      <c r="D61" s="75">
        <f>SUM(D60:D60)</f>
        <v>1</v>
      </c>
      <c r="E61" s="75">
        <f>SUM(E60:E60)</f>
        <v>0</v>
      </c>
      <c r="F61" s="75">
        <f>SUM(F60:F60)</f>
        <v>0</v>
      </c>
      <c r="G61" s="75">
        <f>SUM(G60:G60)</f>
        <v>0</v>
      </c>
      <c r="H61" s="39">
        <f>+D61+E61+F61+G61</f>
        <v>1</v>
      </c>
      <c r="I61" s="39"/>
      <c r="J61" s="39"/>
      <c r="K61" s="40"/>
      <c r="L61" s="40"/>
      <c r="M61" s="40"/>
      <c r="N61" s="40"/>
    </row>
    <row r="62" spans="1:14" ht="22.5" customHeight="1" x14ac:dyDescent="0.25">
      <c r="A62" s="1"/>
      <c r="B62" s="41" t="s">
        <v>94</v>
      </c>
      <c r="C62" s="42"/>
      <c r="D62" s="42"/>
      <c r="E62" s="42"/>
      <c r="F62" s="42"/>
      <c r="G62" s="42"/>
      <c r="H62" s="42"/>
      <c r="I62" s="42"/>
      <c r="J62" s="43"/>
      <c r="K62" s="5"/>
      <c r="L62" s="5"/>
      <c r="M62" s="5"/>
      <c r="N62" s="5"/>
    </row>
    <row r="63" spans="1:14" ht="22.5" customHeight="1" x14ac:dyDescent="0.25">
      <c r="A63" s="1"/>
      <c r="B63" s="114" t="s">
        <v>95</v>
      </c>
      <c r="C63" s="114"/>
      <c r="D63" s="114"/>
      <c r="E63" s="114"/>
      <c r="F63" s="114"/>
      <c r="G63" s="114"/>
      <c r="H63" s="114"/>
      <c r="I63" s="115">
        <v>0.05</v>
      </c>
      <c r="J63" s="115">
        <f>(D66+F66)*I63/H66</f>
        <v>0.05</v>
      </c>
      <c r="K63" s="5"/>
      <c r="L63" s="5"/>
      <c r="M63" s="5"/>
      <c r="N63" s="5"/>
    </row>
    <row r="64" spans="1:14" ht="22.5" customHeight="1" x14ac:dyDescent="0.25">
      <c r="A64" s="1"/>
      <c r="B64" s="116"/>
      <c r="C64" s="19"/>
      <c r="D64" s="47" t="s">
        <v>23</v>
      </c>
      <c r="E64" s="47" t="s">
        <v>24</v>
      </c>
      <c r="F64" s="47" t="s">
        <v>25</v>
      </c>
      <c r="G64" s="47" t="s">
        <v>26</v>
      </c>
      <c r="H64" s="29" t="s">
        <v>27</v>
      </c>
      <c r="I64" s="29"/>
      <c r="J64" s="29"/>
      <c r="K64" s="5"/>
      <c r="L64" s="5"/>
      <c r="M64" s="5"/>
      <c r="N64" s="5"/>
    </row>
    <row r="65" spans="1:14" ht="69.400000000000006" customHeight="1" x14ac:dyDescent="0.25">
      <c r="A65" s="1">
        <v>1</v>
      </c>
      <c r="B65" s="116"/>
      <c r="C65" s="31" t="s">
        <v>96</v>
      </c>
      <c r="D65" s="117">
        <v>1</v>
      </c>
      <c r="E65" s="117"/>
      <c r="F65" s="117"/>
      <c r="G65" s="117"/>
      <c r="H65" s="118" t="s">
        <v>97</v>
      </c>
      <c r="I65" s="118"/>
      <c r="J65" s="118"/>
      <c r="K65" s="5"/>
      <c r="L65" s="5"/>
      <c r="M65" s="5"/>
      <c r="N65" s="5"/>
    </row>
    <row r="66" spans="1:14" ht="22.5" customHeight="1" x14ac:dyDescent="0.25">
      <c r="A66" s="36"/>
      <c r="B66" s="37" t="s">
        <v>98</v>
      </c>
      <c r="C66" s="37"/>
      <c r="D66" s="119">
        <f>SUM(D65:D65)</f>
        <v>1</v>
      </c>
      <c r="E66" s="119">
        <f>SUM(E65:E65)</f>
        <v>0</v>
      </c>
      <c r="F66" s="119">
        <f>SUM(F65:F65)</f>
        <v>0</v>
      </c>
      <c r="G66" s="119">
        <f>SUM(G65:G65)</f>
        <v>0</v>
      </c>
      <c r="H66" s="120">
        <f>+D66+E66+F66+G66</f>
        <v>1</v>
      </c>
      <c r="I66" s="120"/>
      <c r="J66" s="120"/>
      <c r="K66" s="40"/>
      <c r="L66" s="40"/>
      <c r="M66" s="40"/>
      <c r="N66" s="40"/>
    </row>
    <row r="67" spans="1:14" ht="40.5" customHeight="1" x14ac:dyDescent="0.25">
      <c r="A67" s="1"/>
      <c r="B67" s="89" t="s">
        <v>99</v>
      </c>
      <c r="C67" s="121"/>
      <c r="D67" s="121"/>
      <c r="E67" s="121"/>
      <c r="F67" s="121"/>
      <c r="G67" s="121"/>
      <c r="H67" s="121"/>
      <c r="I67" s="121"/>
      <c r="J67" s="121"/>
      <c r="K67" s="5"/>
      <c r="L67" s="5"/>
      <c r="M67" s="5"/>
      <c r="N67" s="5"/>
    </row>
    <row r="68" spans="1:14" ht="22.5" customHeight="1" x14ac:dyDescent="0.25">
      <c r="A68" s="1"/>
      <c r="B68" s="44" t="s">
        <v>100</v>
      </c>
      <c r="C68" s="44"/>
      <c r="D68" s="44"/>
      <c r="E68" s="44"/>
      <c r="F68" s="44"/>
      <c r="G68" s="44"/>
      <c r="H68" s="44"/>
      <c r="I68" s="115">
        <v>0.1</v>
      </c>
      <c r="J68" s="115">
        <f>(D73+F73)*I68/H73</f>
        <v>0.10000000000000002</v>
      </c>
      <c r="K68" s="5"/>
      <c r="L68" s="5"/>
      <c r="M68" s="5"/>
      <c r="N68" s="5"/>
    </row>
    <row r="69" spans="1:14" ht="22.5" customHeight="1" x14ac:dyDescent="0.25">
      <c r="A69" s="1"/>
      <c r="B69" s="122"/>
      <c r="C69" s="19"/>
      <c r="D69" s="47" t="s">
        <v>23</v>
      </c>
      <c r="E69" s="47" t="s">
        <v>24</v>
      </c>
      <c r="F69" s="47" t="s">
        <v>25</v>
      </c>
      <c r="G69" s="47" t="s">
        <v>26</v>
      </c>
      <c r="H69" s="29" t="s">
        <v>27</v>
      </c>
      <c r="I69" s="29"/>
      <c r="J69" s="29"/>
      <c r="K69" s="5"/>
      <c r="L69" s="5"/>
      <c r="M69" s="5"/>
      <c r="N69" s="5"/>
    </row>
    <row r="70" spans="1:14" ht="32.1" customHeight="1" x14ac:dyDescent="0.25">
      <c r="A70" s="1">
        <v>1</v>
      </c>
      <c r="B70" s="122"/>
      <c r="C70" s="31" t="s">
        <v>101</v>
      </c>
      <c r="D70" s="32">
        <v>1</v>
      </c>
      <c r="E70" s="32"/>
      <c r="F70" s="32"/>
      <c r="G70" s="32"/>
      <c r="H70" s="113" t="s">
        <v>253</v>
      </c>
      <c r="I70" s="113"/>
      <c r="J70" s="113"/>
      <c r="K70" s="5"/>
      <c r="L70" s="5"/>
      <c r="M70" s="5"/>
      <c r="N70" s="5"/>
    </row>
    <row r="71" spans="1:14" ht="65.650000000000006" customHeight="1" x14ac:dyDescent="0.25">
      <c r="A71" s="1">
        <v>2</v>
      </c>
      <c r="B71" s="122"/>
      <c r="C71" s="31" t="s">
        <v>103</v>
      </c>
      <c r="D71" s="32"/>
      <c r="E71" s="32"/>
      <c r="F71" s="32">
        <v>1</v>
      </c>
      <c r="G71" s="32"/>
      <c r="H71" s="113" t="s">
        <v>104</v>
      </c>
      <c r="I71" s="113"/>
      <c r="J71" s="113"/>
      <c r="K71" s="5"/>
      <c r="L71" s="5"/>
      <c r="M71" s="5"/>
      <c r="N71" s="5"/>
    </row>
    <row r="72" spans="1:14" ht="52.9" customHeight="1" x14ac:dyDescent="0.25">
      <c r="A72" s="1">
        <v>3</v>
      </c>
      <c r="B72" s="122"/>
      <c r="C72" s="31" t="s">
        <v>105</v>
      </c>
      <c r="D72" s="32">
        <v>1</v>
      </c>
      <c r="E72" s="32"/>
      <c r="F72" s="32"/>
      <c r="G72" s="32"/>
      <c r="H72" s="113" t="s">
        <v>106</v>
      </c>
      <c r="I72" s="113"/>
      <c r="J72" s="113"/>
      <c r="K72" s="5"/>
      <c r="L72" s="5"/>
      <c r="M72" s="5"/>
      <c r="N72" s="5"/>
    </row>
    <row r="73" spans="1:14" ht="22.5" customHeight="1" x14ac:dyDescent="0.25">
      <c r="A73" s="36"/>
      <c r="B73" s="37" t="s">
        <v>107</v>
      </c>
      <c r="C73" s="37"/>
      <c r="D73" s="75">
        <f>SUM(D70:D72)</f>
        <v>2</v>
      </c>
      <c r="E73" s="75">
        <f>SUM(E70:E72)</f>
        <v>0</v>
      </c>
      <c r="F73" s="75">
        <f>SUM(F70:F72)</f>
        <v>1</v>
      </c>
      <c r="G73" s="75">
        <f>SUM(G70:G72)</f>
        <v>0</v>
      </c>
      <c r="H73" s="39">
        <f>+D73+E73+F73+G73</f>
        <v>3</v>
      </c>
      <c r="I73" s="39"/>
      <c r="J73" s="39"/>
      <c r="K73" s="40"/>
      <c r="L73" s="40"/>
      <c r="M73" s="40"/>
      <c r="N73" s="40"/>
    </row>
    <row r="74" spans="1:14" ht="35.25" customHeight="1" x14ac:dyDescent="0.25">
      <c r="A74" s="1"/>
      <c r="B74" s="89" t="s">
        <v>108</v>
      </c>
      <c r="C74" s="89"/>
      <c r="D74" s="89"/>
      <c r="E74" s="89"/>
      <c r="F74" s="89"/>
      <c r="G74" s="89"/>
      <c r="H74" s="89"/>
      <c r="I74" s="89"/>
      <c r="J74" s="89"/>
      <c r="K74" s="5"/>
      <c r="L74" s="5"/>
      <c r="M74" s="5"/>
      <c r="N74" s="5"/>
    </row>
    <row r="75" spans="1:14" ht="22.5" customHeight="1" x14ac:dyDescent="0.25">
      <c r="A75" s="1"/>
      <c r="B75" s="79" t="s">
        <v>109</v>
      </c>
      <c r="C75" s="79"/>
      <c r="D75" s="79"/>
      <c r="E75" s="79"/>
      <c r="F75" s="79"/>
      <c r="G75" s="79"/>
      <c r="H75" s="79"/>
      <c r="I75" s="45">
        <v>0.1</v>
      </c>
      <c r="J75" s="46">
        <f>(D81+F81)*I75/H81</f>
        <v>0.1</v>
      </c>
      <c r="K75" s="5"/>
      <c r="L75" s="5"/>
      <c r="M75" s="5"/>
      <c r="N75" s="5"/>
    </row>
    <row r="76" spans="1:14" ht="22.5" customHeight="1" x14ac:dyDescent="0.25">
      <c r="A76" s="1"/>
      <c r="B76" s="80"/>
      <c r="C76" s="27"/>
      <c r="D76" s="28" t="s">
        <v>23</v>
      </c>
      <c r="E76" s="28" t="s">
        <v>24</v>
      </c>
      <c r="F76" s="28" t="s">
        <v>25</v>
      </c>
      <c r="G76" s="28" t="s">
        <v>26</v>
      </c>
      <c r="H76" s="29" t="s">
        <v>27</v>
      </c>
      <c r="I76" s="29"/>
      <c r="J76" s="29"/>
      <c r="K76" s="5"/>
      <c r="L76" s="5"/>
      <c r="M76" s="5"/>
      <c r="N76" s="5"/>
    </row>
    <row r="77" spans="1:14" ht="69.400000000000006" customHeight="1" x14ac:dyDescent="0.25">
      <c r="A77" s="1">
        <v>1</v>
      </c>
      <c r="B77" s="80"/>
      <c r="C77" s="50" t="s">
        <v>110</v>
      </c>
      <c r="D77" s="32">
        <v>1</v>
      </c>
      <c r="E77" s="32"/>
      <c r="F77" s="32"/>
      <c r="G77" s="32"/>
      <c r="H77" s="81" t="s">
        <v>111</v>
      </c>
      <c r="I77" s="81"/>
      <c r="J77" s="81"/>
      <c r="K77" s="5"/>
      <c r="L77" s="5"/>
      <c r="M77" s="5"/>
      <c r="N77" s="5"/>
    </row>
    <row r="78" spans="1:14" ht="53.65" customHeight="1" x14ac:dyDescent="0.25">
      <c r="A78" s="1">
        <v>2</v>
      </c>
      <c r="B78" s="80"/>
      <c r="C78" s="50" t="s">
        <v>112</v>
      </c>
      <c r="D78" s="32">
        <v>1</v>
      </c>
      <c r="E78" s="32"/>
      <c r="F78" s="32"/>
      <c r="G78" s="32"/>
      <c r="H78" s="81" t="s">
        <v>113</v>
      </c>
      <c r="I78" s="81"/>
      <c r="J78" s="81"/>
      <c r="K78" s="5"/>
      <c r="L78" s="5"/>
      <c r="M78" s="5"/>
      <c r="N78" s="5"/>
    </row>
    <row r="79" spans="1:14" ht="59.65" customHeight="1" x14ac:dyDescent="0.25">
      <c r="A79" s="1">
        <v>3</v>
      </c>
      <c r="B79" s="80"/>
      <c r="C79" s="50" t="s">
        <v>114</v>
      </c>
      <c r="D79" s="32">
        <v>1</v>
      </c>
      <c r="E79" s="32"/>
      <c r="F79" s="32"/>
      <c r="G79" s="32"/>
      <c r="H79" s="81" t="s">
        <v>115</v>
      </c>
      <c r="I79" s="81"/>
      <c r="J79" s="81"/>
      <c r="K79" s="5"/>
      <c r="L79" s="5"/>
      <c r="M79" s="5"/>
      <c r="N79" s="5"/>
    </row>
    <row r="80" spans="1:14" ht="48.6" customHeight="1" x14ac:dyDescent="0.25">
      <c r="A80" s="1">
        <v>4</v>
      </c>
      <c r="B80" s="80"/>
      <c r="C80" s="50" t="s">
        <v>116</v>
      </c>
      <c r="D80" s="32">
        <v>1</v>
      </c>
      <c r="E80" s="32"/>
      <c r="F80" s="32"/>
      <c r="G80" s="32"/>
      <c r="H80" s="81" t="s">
        <v>117</v>
      </c>
      <c r="I80" s="81"/>
      <c r="J80" s="81"/>
      <c r="K80" s="123"/>
      <c r="L80" s="5"/>
      <c r="M80" s="5"/>
      <c r="N80" s="5"/>
    </row>
    <row r="81" spans="1:14" ht="22.5" customHeight="1" x14ac:dyDescent="0.25">
      <c r="A81" s="36"/>
      <c r="B81" s="37" t="s">
        <v>118</v>
      </c>
      <c r="C81" s="37"/>
      <c r="D81" s="75">
        <f>SUM(D77:D80)</f>
        <v>4</v>
      </c>
      <c r="E81" s="75">
        <f>SUM(E77:E80)</f>
        <v>0</v>
      </c>
      <c r="F81" s="75">
        <f>SUM(F77:F80)</f>
        <v>0</v>
      </c>
      <c r="G81" s="75">
        <f>SUM(G77:G80)</f>
        <v>0</v>
      </c>
      <c r="H81" s="39">
        <f>+D81+E81+F81+G81</f>
        <v>4</v>
      </c>
      <c r="I81" s="39"/>
      <c r="J81" s="39"/>
      <c r="K81" s="40"/>
      <c r="L81" s="40"/>
      <c r="M81" s="40"/>
      <c r="N81" s="40"/>
    </row>
    <row r="82" spans="1:14" ht="33" customHeight="1" x14ac:dyDescent="0.25">
      <c r="A82" s="1"/>
      <c r="B82" s="89" t="s">
        <v>119</v>
      </c>
      <c r="C82" s="89"/>
      <c r="D82" s="89"/>
      <c r="E82" s="89"/>
      <c r="F82" s="89"/>
      <c r="G82" s="89"/>
      <c r="H82" s="89"/>
      <c r="I82" s="89"/>
      <c r="J82" s="89"/>
      <c r="K82" s="5"/>
      <c r="L82" s="5"/>
      <c r="M82" s="5"/>
      <c r="N82" s="5"/>
    </row>
    <row r="83" spans="1:14" ht="22.5" customHeight="1" x14ac:dyDescent="0.25">
      <c r="A83" s="1"/>
      <c r="B83" s="79" t="s">
        <v>120</v>
      </c>
      <c r="C83" s="79"/>
      <c r="D83" s="79"/>
      <c r="E83" s="79"/>
      <c r="F83" s="79"/>
      <c r="G83" s="79"/>
      <c r="H83" s="79"/>
      <c r="I83" s="45">
        <v>0.2</v>
      </c>
      <c r="J83" s="46">
        <f>(D92+F92)*I83/H92</f>
        <v>0.14285714285714285</v>
      </c>
      <c r="K83" s="5"/>
      <c r="L83" s="5"/>
      <c r="M83" s="5"/>
      <c r="N83" s="5"/>
    </row>
    <row r="84" spans="1:14" ht="22.5" customHeight="1" x14ac:dyDescent="0.25">
      <c r="A84" s="1"/>
      <c r="B84" s="80"/>
      <c r="C84" s="27"/>
      <c r="D84" s="28" t="s">
        <v>23</v>
      </c>
      <c r="E84" s="28" t="s">
        <v>24</v>
      </c>
      <c r="F84" s="28" t="s">
        <v>25</v>
      </c>
      <c r="G84" s="28" t="s">
        <v>26</v>
      </c>
      <c r="H84" s="29" t="s">
        <v>121</v>
      </c>
      <c r="I84" s="29"/>
      <c r="J84" s="29"/>
      <c r="K84" s="5"/>
      <c r="L84" s="5"/>
      <c r="M84" s="5"/>
      <c r="N84" s="5"/>
    </row>
    <row r="85" spans="1:14" ht="90.95" customHeight="1" x14ac:dyDescent="0.25">
      <c r="A85" s="1">
        <v>1</v>
      </c>
      <c r="B85" s="80"/>
      <c r="C85" s="50" t="s">
        <v>122</v>
      </c>
      <c r="D85" s="124"/>
      <c r="E85" s="124">
        <v>1</v>
      </c>
      <c r="F85" s="124"/>
      <c r="G85" s="124"/>
      <c r="H85" s="81" t="s">
        <v>123</v>
      </c>
      <c r="I85" s="81"/>
      <c r="J85" s="81"/>
      <c r="K85" s="5"/>
      <c r="L85" s="5"/>
      <c r="M85" s="5"/>
      <c r="N85" s="5"/>
    </row>
    <row r="86" spans="1:14" ht="143.25" customHeight="1" x14ac:dyDescent="0.25">
      <c r="A86" s="1">
        <v>2</v>
      </c>
      <c r="B86" s="80"/>
      <c r="C86" s="50" t="s">
        <v>124</v>
      </c>
      <c r="D86" s="124"/>
      <c r="E86" s="124">
        <v>1</v>
      </c>
      <c r="F86" s="124"/>
      <c r="G86" s="124"/>
      <c r="H86" s="81" t="s">
        <v>123</v>
      </c>
      <c r="I86" s="81"/>
      <c r="J86" s="81"/>
      <c r="K86" s="5"/>
      <c r="L86" s="5"/>
      <c r="M86" s="5"/>
      <c r="N86" s="5"/>
    </row>
    <row r="87" spans="1:14" ht="104.45" customHeight="1" x14ac:dyDescent="0.25">
      <c r="A87" s="1">
        <v>3</v>
      </c>
      <c r="B87" s="80"/>
      <c r="C87" s="50" t="s">
        <v>125</v>
      </c>
      <c r="D87" s="124">
        <v>1</v>
      </c>
      <c r="E87" s="124"/>
      <c r="F87" s="124"/>
      <c r="G87" s="124"/>
      <c r="H87" s="81" t="s">
        <v>126</v>
      </c>
      <c r="I87" s="81"/>
      <c r="J87" s="81"/>
      <c r="K87" s="5"/>
      <c r="L87" s="5"/>
      <c r="M87" s="5"/>
      <c r="N87" s="5"/>
    </row>
    <row r="88" spans="1:14" ht="84.4" customHeight="1" x14ac:dyDescent="0.25">
      <c r="A88" s="1">
        <v>4</v>
      </c>
      <c r="B88" s="80"/>
      <c r="C88" s="50" t="s">
        <v>127</v>
      </c>
      <c r="D88" s="124">
        <v>1</v>
      </c>
      <c r="E88" s="124"/>
      <c r="F88" s="124"/>
      <c r="G88" s="124"/>
      <c r="H88" s="81" t="s">
        <v>128</v>
      </c>
      <c r="I88" s="81"/>
      <c r="J88" s="81"/>
      <c r="K88" s="5"/>
      <c r="L88" s="5"/>
      <c r="M88" s="5"/>
      <c r="N88" s="5"/>
    </row>
    <row r="89" spans="1:14" ht="78.400000000000006" customHeight="1" x14ac:dyDescent="0.25">
      <c r="A89" s="1">
        <v>5</v>
      </c>
      <c r="B89" s="80"/>
      <c r="C89" s="50" t="s">
        <v>129</v>
      </c>
      <c r="D89" s="124">
        <v>1</v>
      </c>
      <c r="E89" s="124"/>
      <c r="F89" s="124"/>
      <c r="G89" s="124"/>
      <c r="H89" s="81" t="s">
        <v>130</v>
      </c>
      <c r="I89" s="81"/>
      <c r="J89" s="81"/>
      <c r="K89" s="5"/>
      <c r="L89" s="5"/>
      <c r="M89" s="5"/>
      <c r="N89" s="5"/>
    </row>
    <row r="90" spans="1:14" ht="64.900000000000006" customHeight="1" x14ac:dyDescent="0.25">
      <c r="A90" s="1">
        <v>6</v>
      </c>
      <c r="B90" s="84"/>
      <c r="C90" s="50" t="s">
        <v>131</v>
      </c>
      <c r="D90" s="32">
        <v>1</v>
      </c>
      <c r="E90" s="32"/>
      <c r="F90" s="32"/>
      <c r="G90" s="32"/>
      <c r="H90" s="81" t="s">
        <v>132</v>
      </c>
      <c r="I90" s="81"/>
      <c r="J90" s="81"/>
      <c r="K90" s="5"/>
      <c r="L90" s="5"/>
      <c r="M90" s="5"/>
      <c r="N90" s="5"/>
    </row>
    <row r="91" spans="1:14" ht="72.400000000000006" customHeight="1" x14ac:dyDescent="0.25">
      <c r="A91" s="1">
        <v>7</v>
      </c>
      <c r="B91" s="84"/>
      <c r="C91" s="50" t="s">
        <v>133</v>
      </c>
      <c r="D91" s="32">
        <v>1</v>
      </c>
      <c r="E91" s="32"/>
      <c r="F91" s="32"/>
      <c r="G91" s="32"/>
      <c r="H91" s="81" t="s">
        <v>132</v>
      </c>
      <c r="I91" s="81"/>
      <c r="J91" s="81"/>
      <c r="K91" s="5"/>
      <c r="L91" s="5"/>
      <c r="M91" s="5"/>
      <c r="N91" s="5"/>
    </row>
    <row r="92" spans="1:14" ht="22.5" customHeight="1" x14ac:dyDescent="0.25">
      <c r="A92" s="36"/>
      <c r="B92" s="125" t="s">
        <v>134</v>
      </c>
      <c r="C92" s="125"/>
      <c r="D92" s="75">
        <f>SUM(D85:D91)</f>
        <v>5</v>
      </c>
      <c r="E92" s="75">
        <f>SUM(E85:E91)</f>
        <v>2</v>
      </c>
      <c r="F92" s="75">
        <f>SUM(F85:F90)</f>
        <v>0</v>
      </c>
      <c r="G92" s="75">
        <f>SUM(G85:G90)</f>
        <v>0</v>
      </c>
      <c r="H92" s="39">
        <f>+D92+E92+F92+G92</f>
        <v>7</v>
      </c>
      <c r="I92" s="39"/>
      <c r="J92" s="39"/>
      <c r="K92" s="40"/>
      <c r="L92" s="40"/>
      <c r="M92" s="40"/>
      <c r="N92" s="40"/>
    </row>
    <row r="93" spans="1:14" ht="36" customHeight="1" x14ac:dyDescent="0.25">
      <c r="A93" s="1"/>
      <c r="B93" s="41" t="s">
        <v>135</v>
      </c>
      <c r="C93" s="42"/>
      <c r="D93" s="42"/>
      <c r="E93" s="42"/>
      <c r="F93" s="42"/>
      <c r="G93" s="42"/>
      <c r="H93" s="42"/>
      <c r="I93" s="42"/>
      <c r="J93" s="43"/>
      <c r="K93" s="5"/>
      <c r="L93" s="5"/>
      <c r="M93" s="5"/>
      <c r="N93" s="5"/>
    </row>
    <row r="94" spans="1:14" ht="22.5" customHeight="1" x14ac:dyDescent="0.25">
      <c r="A94" s="1"/>
      <c r="B94" s="126" t="s">
        <v>136</v>
      </c>
      <c r="C94" s="126"/>
      <c r="D94" s="126"/>
      <c r="E94" s="126"/>
      <c r="F94" s="126"/>
      <c r="G94" s="126"/>
      <c r="H94" s="126"/>
      <c r="I94" s="126"/>
      <c r="J94" s="126"/>
      <c r="K94" s="5"/>
      <c r="L94" s="5"/>
      <c r="M94" s="5"/>
      <c r="N94" s="5"/>
    </row>
    <row r="95" spans="1:14" ht="22.5" customHeight="1" x14ac:dyDescent="0.25">
      <c r="A95" s="1"/>
      <c r="B95" s="127" t="s">
        <v>137</v>
      </c>
      <c r="C95" s="128"/>
      <c r="D95" s="129" t="s">
        <v>138</v>
      </c>
      <c r="E95" s="129"/>
      <c r="F95" s="129"/>
      <c r="G95" s="129"/>
      <c r="H95" s="129"/>
      <c r="I95" s="129"/>
      <c r="J95" s="129"/>
      <c r="K95" s="5"/>
      <c r="L95" s="5"/>
      <c r="M95" s="5"/>
      <c r="N95" s="5"/>
    </row>
    <row r="96" spans="1:14" ht="22.5" customHeight="1" x14ac:dyDescent="0.25">
      <c r="A96" s="1"/>
      <c r="B96" s="127" t="s">
        <v>139</v>
      </c>
      <c r="C96" s="128"/>
      <c r="D96" s="129" t="s">
        <v>140</v>
      </c>
      <c r="E96" s="129"/>
      <c r="F96" s="129"/>
      <c r="G96" s="129"/>
      <c r="H96" s="129"/>
      <c r="I96" s="129"/>
      <c r="J96" s="129"/>
      <c r="K96" s="5"/>
      <c r="L96" s="5"/>
      <c r="M96" s="5"/>
      <c r="N96" s="5"/>
    </row>
    <row r="97" spans="1:14" ht="22.5" customHeight="1" x14ac:dyDescent="0.25">
      <c r="A97" s="1"/>
      <c r="B97" s="127" t="s">
        <v>141</v>
      </c>
      <c r="C97" s="128"/>
      <c r="D97" s="129" t="s">
        <v>142</v>
      </c>
      <c r="E97" s="129"/>
      <c r="F97" s="129"/>
      <c r="G97" s="129"/>
      <c r="H97" s="129"/>
      <c r="I97" s="129"/>
      <c r="J97" s="129"/>
      <c r="K97" s="5"/>
      <c r="L97" s="5"/>
      <c r="M97" s="5"/>
      <c r="N97" s="5"/>
    </row>
    <row r="98" spans="1:14" ht="22.5" customHeight="1" x14ac:dyDescent="0.25">
      <c r="A98" s="1"/>
      <c r="B98" s="127" t="s">
        <v>143</v>
      </c>
      <c r="C98" s="128"/>
      <c r="D98" s="129" t="s">
        <v>254</v>
      </c>
      <c r="E98" s="129"/>
      <c r="F98" s="129"/>
      <c r="G98" s="129"/>
      <c r="H98" s="129"/>
      <c r="I98" s="129"/>
      <c r="J98" s="129"/>
      <c r="K98" s="5"/>
      <c r="L98" s="5"/>
      <c r="M98" s="5"/>
      <c r="N98" s="5"/>
    </row>
    <row r="99" spans="1:14" ht="22.5" customHeight="1" x14ac:dyDescent="0.25">
      <c r="A99" s="1"/>
      <c r="B99" s="5"/>
      <c r="C99" s="5"/>
      <c r="D99" s="5"/>
      <c r="E99" s="5"/>
      <c r="F99" s="5"/>
      <c r="G99" s="5"/>
      <c r="H99" s="5"/>
      <c r="I99" s="5"/>
      <c r="J99" s="5"/>
      <c r="K99" s="5"/>
      <c r="L99" s="5"/>
      <c r="M99" s="5"/>
      <c r="N99" s="5"/>
    </row>
    <row r="100" spans="1:14" ht="22.5" customHeight="1" x14ac:dyDescent="0.25">
      <c r="A100" s="1"/>
      <c r="B100" s="5"/>
      <c r="C100" s="130" t="str">
        <f>+B6</f>
        <v>LISTA DE CHEQUEO CANCER DE PROSTATA Y COLORRECTAL</v>
      </c>
      <c r="D100" s="130"/>
      <c r="E100" s="130"/>
      <c r="F100" s="130"/>
      <c r="G100" s="130"/>
      <c r="H100" s="130"/>
      <c r="I100" s="130"/>
      <c r="J100" s="130"/>
      <c r="K100" s="130"/>
      <c r="L100" s="130"/>
      <c r="M100" s="5"/>
      <c r="N100" s="5"/>
    </row>
    <row r="101" spans="1:14" ht="22.5" customHeight="1" x14ac:dyDescent="0.25">
      <c r="A101" s="1"/>
      <c r="B101" s="5"/>
      <c r="C101" s="130" t="s">
        <v>145</v>
      </c>
      <c r="D101" s="130" t="s">
        <v>146</v>
      </c>
      <c r="E101" s="130" t="s">
        <v>147</v>
      </c>
      <c r="F101" s="130" t="s">
        <v>148</v>
      </c>
      <c r="G101" s="130" t="s">
        <v>23</v>
      </c>
      <c r="H101" s="130" t="s">
        <v>24</v>
      </c>
      <c r="I101" s="130" t="s">
        <v>25</v>
      </c>
      <c r="J101" s="130" t="s">
        <v>26</v>
      </c>
      <c r="K101" s="130" t="s">
        <v>149</v>
      </c>
      <c r="L101" s="130" t="s">
        <v>150</v>
      </c>
      <c r="M101" s="5"/>
      <c r="N101" s="5"/>
    </row>
    <row r="102" spans="1:14" ht="22.5" customHeight="1" x14ac:dyDescent="0.25">
      <c r="A102" s="1"/>
      <c r="B102" s="5"/>
      <c r="C102" s="131" t="str">
        <f>+B16</f>
        <v>1. CAPACIDAD INSTALADA Y RED (INVENTARIO RECURSO FISICO Y HUMANO )</v>
      </c>
      <c r="D102" s="131">
        <f>+A19</f>
        <v>2</v>
      </c>
      <c r="E102" s="132">
        <f>+I16</f>
        <v>0.1</v>
      </c>
      <c r="F102" s="132">
        <f>+J16</f>
        <v>0.1</v>
      </c>
      <c r="G102" s="131">
        <f>+D20</f>
        <v>1</v>
      </c>
      <c r="H102" s="131">
        <f>+E20</f>
        <v>0</v>
      </c>
      <c r="I102" s="131">
        <f>+F20</f>
        <v>1</v>
      </c>
      <c r="J102" s="131">
        <f>+G20</f>
        <v>0</v>
      </c>
      <c r="K102" s="112" t="str">
        <f>+B21</f>
        <v>OBSERVACIONES: Cuentan con 3 médicos generales especialistas en la ruta cardiovascular que a su vez atienden la población de los curos de vida adultez y vejez ubicados en la unidad intermedia de centro.</v>
      </c>
      <c r="L102" s="133"/>
      <c r="M102" s="5"/>
      <c r="N102" s="5"/>
    </row>
    <row r="103" spans="1:14" ht="22.5" customHeight="1" x14ac:dyDescent="0.25">
      <c r="A103" s="1"/>
      <c r="B103" s="5"/>
      <c r="C103" s="131" t="str">
        <f>+B22</f>
        <v>2. COBERTURAS  DT, PE E INDICADORES PROPIOS DEL PROGRAMA</v>
      </c>
      <c r="D103" s="131">
        <f>+A39</f>
        <v>15</v>
      </c>
      <c r="E103" s="132">
        <f>+I22</f>
        <v>0.3</v>
      </c>
      <c r="F103" s="132">
        <f>+J22</f>
        <v>0.16</v>
      </c>
      <c r="G103" s="131">
        <f>+D40</f>
        <v>6</v>
      </c>
      <c r="H103" s="131">
        <f>+E40</f>
        <v>7</v>
      </c>
      <c r="I103" s="131">
        <f>+F40</f>
        <v>2</v>
      </c>
      <c r="J103" s="131">
        <f>+G40</f>
        <v>0</v>
      </c>
      <c r="K103" s="112" t="str">
        <f>+B41</f>
        <v>OBSERVACIONES: dentro del proceso de información institucional no se cuenta con la desagregación de la población objeto de tamización, diagnósticos, tratamiento y demás por centros y puesto de salud que permitan dar una trazabilidad al estado de los usuarios por cursos de vida.</v>
      </c>
      <c r="L103" s="134" t="s">
        <v>151</v>
      </c>
      <c r="M103" s="5"/>
      <c r="N103" s="5"/>
    </row>
    <row r="104" spans="1:14" ht="22.5" customHeight="1" x14ac:dyDescent="0.25">
      <c r="A104" s="1"/>
      <c r="B104" s="5"/>
      <c r="C104" s="131" t="str">
        <f>+B42</f>
        <v>3. DEMANDA INDUCIDA</v>
      </c>
      <c r="D104" s="131">
        <f>+A48</f>
        <v>5</v>
      </c>
      <c r="E104" s="132">
        <f>+I42</f>
        <v>0.05</v>
      </c>
      <c r="F104" s="132">
        <f>+J42</f>
        <v>0.05</v>
      </c>
      <c r="G104" s="131">
        <f>+D49</f>
        <v>5</v>
      </c>
      <c r="H104" s="131">
        <f>+E49</f>
        <v>0</v>
      </c>
      <c r="I104" s="131">
        <f>+F49</f>
        <v>0</v>
      </c>
      <c r="J104" s="131">
        <f>+G49</f>
        <v>0</v>
      </c>
      <c r="K104" s="112" t="str">
        <f>+B50</f>
        <v xml:space="preserve">OBSERVACIONES: Cuentan con una enfermera profesional encargada del programa o los usuarios objeto de tamización y diagnóstico de cáncer de estómago, próstata y colorrectal según Ruta Integral de atención en salud por cursos de vida adultez y vejez. Así mismo realiza seguimiento a los usuarios por medio de llamadas telefónicas, asignación de citas por médico general para seguimiento.   </v>
      </c>
      <c r="L104" s="133"/>
      <c r="M104" s="5"/>
      <c r="N104" s="5"/>
    </row>
    <row r="105" spans="1:14" ht="22.5" customHeight="1" x14ac:dyDescent="0.25">
      <c r="A105" s="1"/>
      <c r="B105" s="5"/>
      <c r="C105" s="131" t="str">
        <f>+B51</f>
        <v>4. CARACTERIZACIÓN POBLACIONAL</v>
      </c>
      <c r="D105" s="131">
        <f>+A54</f>
        <v>2</v>
      </c>
      <c r="E105" s="132">
        <f>+H51</f>
        <v>0.05</v>
      </c>
      <c r="F105" s="132">
        <f>+J51</f>
        <v>2.5000000000000001E-2</v>
      </c>
      <c r="G105" s="131">
        <f>+D56</f>
        <v>1</v>
      </c>
      <c r="H105" s="131">
        <f>+E56</f>
        <v>1</v>
      </c>
      <c r="I105" s="131">
        <f>+F56</f>
        <v>0</v>
      </c>
      <c r="J105" s="131">
        <f>+G56</f>
        <v>0</v>
      </c>
      <c r="K105" s="112" t="str">
        <f>+B57</f>
        <v xml:space="preserve">OBSERVACIONES: Al momento de la visita de asesoría y asistencia técnica no cuentan con la información de códigos CIE 10 facturados a la fecha concernientes a las patologías de exámenes de pesquisas para cáncer de próstata, colorrectal y estómago. </v>
      </c>
      <c r="L105" s="133"/>
      <c r="M105" s="5"/>
      <c r="N105" s="5"/>
    </row>
    <row r="106" spans="1:14" ht="22.5" customHeight="1" x14ac:dyDescent="0.25">
      <c r="A106" s="1"/>
      <c r="B106" s="5"/>
      <c r="C106" s="131" t="str">
        <f>+B58</f>
        <v>5.   ATENCION A POBLACIONES CON ENFOQUE DIFERENCIAL</v>
      </c>
      <c r="D106" s="131">
        <f>+A60</f>
        <v>1</v>
      </c>
      <c r="E106" s="132">
        <f>+I58</f>
        <v>0.05</v>
      </c>
      <c r="F106" s="132">
        <f>+J58</f>
        <v>0.05</v>
      </c>
      <c r="G106" s="131">
        <f>+D61</f>
        <v>1</v>
      </c>
      <c r="H106" s="131">
        <f>+E61</f>
        <v>0</v>
      </c>
      <c r="I106" s="131">
        <f>+F61</f>
        <v>0</v>
      </c>
      <c r="J106" s="131">
        <f>+G61</f>
        <v>0</v>
      </c>
      <c r="K106" s="112" t="str">
        <f>+B62</f>
        <v>OBSERVACIONES: El software institucional de Historia Clínica contiene la marcación de campo obligatorio diligenciamiento de la población con enfoque diferencial.</v>
      </c>
      <c r="L106" s="133"/>
      <c r="M106" s="5"/>
      <c r="N106" s="5"/>
    </row>
    <row r="107" spans="1:14" ht="22.5" customHeight="1" x14ac:dyDescent="0.25">
      <c r="A107" s="1"/>
      <c r="B107" s="5"/>
      <c r="C107" s="131" t="str">
        <f>+B63</f>
        <v>6. ACCESIBILIDAD</v>
      </c>
      <c r="D107" s="131">
        <f>+A65</f>
        <v>1</v>
      </c>
      <c r="E107" s="132">
        <f>+I63</f>
        <v>0.05</v>
      </c>
      <c r="F107" s="132">
        <f>+J63</f>
        <v>0.05</v>
      </c>
      <c r="G107" s="131">
        <f>+D66</f>
        <v>1</v>
      </c>
      <c r="H107" s="131">
        <f>+E66</f>
        <v>0</v>
      </c>
      <c r="I107" s="131">
        <f>+F66</f>
        <v>0</v>
      </c>
      <c r="J107" s="131">
        <f>+G66</f>
        <v>0</v>
      </c>
      <c r="K107" s="112" t="str">
        <f>+B67</f>
        <v>OBSERVACION: En la ESE salud Pereira tenemos un proceso de inducción y reinducción por medio de capacitación mediante la plataforma plexo con algunos cursos que contienen algunas rutas. por ahora no se cuenta con inducción de ruta de cáncer de próstata y colorrectal.</v>
      </c>
      <c r="L107" s="133"/>
      <c r="M107" s="5"/>
      <c r="N107" s="5"/>
    </row>
    <row r="108" spans="1:14" ht="22.5" customHeight="1" x14ac:dyDescent="0.25">
      <c r="A108" s="1"/>
      <c r="B108" s="5"/>
      <c r="C108" s="131" t="str">
        <f>+B68</f>
        <v>7. OPORTUNIDAD</v>
      </c>
      <c r="D108" s="131">
        <f>+A72</f>
        <v>3</v>
      </c>
      <c r="E108" s="132">
        <f>+I68</f>
        <v>0.1</v>
      </c>
      <c r="F108" s="132">
        <f>+J68</f>
        <v>0.10000000000000002</v>
      </c>
      <c r="G108" s="131">
        <f>+D73</f>
        <v>2</v>
      </c>
      <c r="H108" s="131">
        <f>+E73</f>
        <v>0</v>
      </c>
      <c r="I108" s="131">
        <f>+F73</f>
        <v>1</v>
      </c>
      <c r="J108" s="131">
        <f>+G73</f>
        <v>0</v>
      </c>
      <c r="K108" s="112" t="str">
        <f>+B74</f>
        <v>OBSERVACIONES: Cuentan con líneas habilitadas de Call Center para consultas de morbilidad y citas de agendamiento preferencial en el SIAU y presencial para todos los cursos de vida contemplados en la Resolución 3280 del 2018.</v>
      </c>
      <c r="L108" s="133"/>
      <c r="M108" s="5"/>
      <c r="N108" s="5"/>
    </row>
    <row r="109" spans="1:14" ht="22.5" customHeight="1" x14ac:dyDescent="0.25">
      <c r="A109" s="1"/>
      <c r="B109" s="5"/>
      <c r="C109" s="131" t="str">
        <f>+B75</f>
        <v>8. SEGURIDAD</v>
      </c>
      <c r="D109" s="131">
        <f>+A80</f>
        <v>4</v>
      </c>
      <c r="E109" s="132">
        <f>+I75</f>
        <v>0.1</v>
      </c>
      <c r="F109" s="132">
        <f>+J75</f>
        <v>0.1</v>
      </c>
      <c r="G109" s="131">
        <f>+D81</f>
        <v>4</v>
      </c>
      <c r="H109" s="131">
        <f>+E81</f>
        <v>0</v>
      </c>
      <c r="I109" s="131">
        <f>+F81</f>
        <v>0</v>
      </c>
      <c r="J109" s="131">
        <f>+G81</f>
        <v>0</v>
      </c>
      <c r="K109" s="112" t="str">
        <f>+B82</f>
        <v>OBSERVACIONES: Se cuenta en la intranet el cual es el aplicativo de la ESE Salud Pereira al cual todos los trabajadores tenemos acceso la disponibilidad de Guía de práctica clínica, cáncer de colon y recto Código CM-EX-033 y Guía De Práctica Clínica de Próstata Código CM-EX-032.</v>
      </c>
      <c r="L109" s="133"/>
      <c r="M109" s="5"/>
      <c r="N109" s="5"/>
    </row>
    <row r="110" spans="1:14" ht="22.5" customHeight="1" x14ac:dyDescent="0.25">
      <c r="A110" s="1"/>
      <c r="B110" s="5"/>
      <c r="C110" s="131" t="str">
        <f>+B83</f>
        <v>9. PERTINENCIA</v>
      </c>
      <c r="D110" s="131">
        <f>+A91</f>
        <v>7</v>
      </c>
      <c r="E110" s="132">
        <f>+I83</f>
        <v>0.2</v>
      </c>
      <c r="F110" s="132">
        <f>+J83</f>
        <v>0.14285714285714285</v>
      </c>
      <c r="G110" s="131">
        <f>+D92</f>
        <v>5</v>
      </c>
      <c r="H110" s="131">
        <f>+E92</f>
        <v>2</v>
      </c>
      <c r="I110" s="131">
        <f>+F92</f>
        <v>0</v>
      </c>
      <c r="J110" s="131">
        <f>+G92</f>
        <v>0</v>
      </c>
      <c r="K110" s="112" t="str">
        <f>+B93</f>
        <v xml:space="preserve">OBSERVACIONES: Con base a las auditorias de historias clínicas revisadas en anterior visita de asistencia técnica se pudo evidenciar que no se realiza la clasificación del riesgo según antecedentes personales y familiares; sin embargo, la auditora institucional refiere que ya se ha venido mejorando el proceso. </v>
      </c>
      <c r="L110" s="134" t="s">
        <v>152</v>
      </c>
      <c r="M110" s="5"/>
      <c r="N110" s="5"/>
    </row>
    <row r="111" spans="1:14" ht="22.5" customHeight="1" x14ac:dyDescent="0.25">
      <c r="A111" s="1"/>
      <c r="B111" s="5"/>
      <c r="C111" s="131" t="s">
        <v>153</v>
      </c>
      <c r="D111" s="131">
        <f t="shared" ref="D111:J111" si="0">SUM(D102:D110)</f>
        <v>40</v>
      </c>
      <c r="E111" s="135">
        <f t="shared" si="0"/>
        <v>1</v>
      </c>
      <c r="F111" s="135">
        <f t="shared" si="0"/>
        <v>0.7778571428571428</v>
      </c>
      <c r="G111" s="131">
        <f t="shared" si="0"/>
        <v>26</v>
      </c>
      <c r="H111" s="131">
        <f t="shared" si="0"/>
        <v>10</v>
      </c>
      <c r="I111" s="131">
        <f t="shared" si="0"/>
        <v>4</v>
      </c>
      <c r="J111" s="131">
        <f t="shared" si="0"/>
        <v>0</v>
      </c>
      <c r="K111" s="112"/>
      <c r="L111" s="131"/>
      <c r="M111" s="5"/>
      <c r="N111" s="5"/>
    </row>
  </sheetData>
  <mergeCells count="119">
    <mergeCell ref="B93:J93"/>
    <mergeCell ref="B94:J94"/>
    <mergeCell ref="D95:J95"/>
    <mergeCell ref="D96:J96"/>
    <mergeCell ref="D97:J97"/>
    <mergeCell ref="D98:J98"/>
    <mergeCell ref="H88:J88"/>
    <mergeCell ref="H89:J89"/>
    <mergeCell ref="H90:J90"/>
    <mergeCell ref="H91:J91"/>
    <mergeCell ref="B92:C92"/>
    <mergeCell ref="H92:J92"/>
    <mergeCell ref="B82:J82"/>
    <mergeCell ref="B83:H83"/>
    <mergeCell ref="H84:J84"/>
    <mergeCell ref="H85:J85"/>
    <mergeCell ref="H86:J86"/>
    <mergeCell ref="H87:J87"/>
    <mergeCell ref="H76:J76"/>
    <mergeCell ref="H77:J77"/>
    <mergeCell ref="H78:J78"/>
    <mergeCell ref="H79:J79"/>
    <mergeCell ref="H80:J80"/>
    <mergeCell ref="B81:C81"/>
    <mergeCell ref="H81:J81"/>
    <mergeCell ref="H71:J71"/>
    <mergeCell ref="H72:J72"/>
    <mergeCell ref="B73:C73"/>
    <mergeCell ref="H73:J73"/>
    <mergeCell ref="B74:J74"/>
    <mergeCell ref="B75:H75"/>
    <mergeCell ref="B66:C66"/>
    <mergeCell ref="H66:J66"/>
    <mergeCell ref="B67:J67"/>
    <mergeCell ref="B68:H68"/>
    <mergeCell ref="H69:J69"/>
    <mergeCell ref="H70:J70"/>
    <mergeCell ref="B61:C61"/>
    <mergeCell ref="H61:J61"/>
    <mergeCell ref="B62:J62"/>
    <mergeCell ref="B63:H63"/>
    <mergeCell ref="B64:B65"/>
    <mergeCell ref="H64:J64"/>
    <mergeCell ref="H65:J65"/>
    <mergeCell ref="B55:C56"/>
    <mergeCell ref="H56:J56"/>
    <mergeCell ref="B57:J57"/>
    <mergeCell ref="B58:H58"/>
    <mergeCell ref="H59:J59"/>
    <mergeCell ref="H60:J60"/>
    <mergeCell ref="H51:I51"/>
    <mergeCell ref="H52:J52"/>
    <mergeCell ref="B53:C53"/>
    <mergeCell ref="H53:J53"/>
    <mergeCell ref="B54:C54"/>
    <mergeCell ref="H54:J54"/>
    <mergeCell ref="H48:J48"/>
    <mergeCell ref="B49:C49"/>
    <mergeCell ref="H49:J49"/>
    <mergeCell ref="K49:N49"/>
    <mergeCell ref="B50:J50"/>
    <mergeCell ref="K50:M50"/>
    <mergeCell ref="H43:J43"/>
    <mergeCell ref="H44:J44"/>
    <mergeCell ref="K44:N44"/>
    <mergeCell ref="H45:J45"/>
    <mergeCell ref="H46:J46"/>
    <mergeCell ref="H47:J47"/>
    <mergeCell ref="B40:C40"/>
    <mergeCell ref="H40:J40"/>
    <mergeCell ref="B41:J41"/>
    <mergeCell ref="K41:N41"/>
    <mergeCell ref="B42:H42"/>
    <mergeCell ref="K42:N42"/>
    <mergeCell ref="L31:M31"/>
    <mergeCell ref="B34:B39"/>
    <mergeCell ref="I34:J34"/>
    <mergeCell ref="I35:J35"/>
    <mergeCell ref="I36:J36"/>
    <mergeCell ref="I37:J37"/>
    <mergeCell ref="I38:J38"/>
    <mergeCell ref="I39:J39"/>
    <mergeCell ref="B25:B28"/>
    <mergeCell ref="I25:J25"/>
    <mergeCell ref="I26:J26"/>
    <mergeCell ref="I27:J27"/>
    <mergeCell ref="I28:J28"/>
    <mergeCell ref="B29:B31"/>
    <mergeCell ref="I29:J29"/>
    <mergeCell ref="I30:J30"/>
    <mergeCell ref="I31:J31"/>
    <mergeCell ref="B21:J21"/>
    <mergeCell ref="B22:H22"/>
    <mergeCell ref="C23:C24"/>
    <mergeCell ref="D23:D24"/>
    <mergeCell ref="E23:E24"/>
    <mergeCell ref="F23:F24"/>
    <mergeCell ref="G23:G24"/>
    <mergeCell ref="H23:J23"/>
    <mergeCell ref="I24:J24"/>
    <mergeCell ref="B16:H16"/>
    <mergeCell ref="H17:J17"/>
    <mergeCell ref="B18:B19"/>
    <mergeCell ref="H18:J18"/>
    <mergeCell ref="H19:J19"/>
    <mergeCell ref="B20:C20"/>
    <mergeCell ref="H20:J20"/>
    <mergeCell ref="D10:J10"/>
    <mergeCell ref="D11:J11"/>
    <mergeCell ref="D12:J12"/>
    <mergeCell ref="D13:J13"/>
    <mergeCell ref="D14:J14"/>
    <mergeCell ref="D15:J15"/>
    <mergeCell ref="B1:C4"/>
    <mergeCell ref="D1:K1"/>
    <mergeCell ref="D2:J4"/>
    <mergeCell ref="C5:L5"/>
    <mergeCell ref="B6:J6"/>
    <mergeCell ref="C7:C9"/>
  </mergeCells>
  <conditionalFormatting sqref="H81">
    <cfRule type="cellIs" dxfId="577" priority="1" operator="notEqual">
      <formula>#REF!</formula>
    </cfRule>
  </conditionalFormatting>
  <conditionalFormatting sqref="H61">
    <cfRule type="cellIs" dxfId="576" priority="2" operator="notEqual">
      <formula>#REF!</formula>
    </cfRule>
  </conditionalFormatting>
  <conditionalFormatting sqref="H92">
    <cfRule type="cellIs" dxfId="575" priority="3" operator="notEqual">
      <formula>#REF!</formula>
    </cfRule>
  </conditionalFormatting>
  <conditionalFormatting sqref="H81">
    <cfRule type="cellIs" dxfId="574" priority="4" operator="notEqual">
      <formula>#REF!</formula>
    </cfRule>
  </conditionalFormatting>
  <conditionalFormatting sqref="H61">
    <cfRule type="cellIs" dxfId="573" priority="5" operator="notEqual">
      <formula>#REF!</formula>
    </cfRule>
  </conditionalFormatting>
  <conditionalFormatting sqref="H92">
    <cfRule type="cellIs" dxfId="572" priority="6" operator="notEqual">
      <formula>#REF!</formula>
    </cfRule>
  </conditionalFormatting>
  <conditionalFormatting sqref="H20">
    <cfRule type="cellIs" dxfId="571" priority="7" operator="notEqual">
      <formula>$A$19</formula>
    </cfRule>
  </conditionalFormatting>
  <conditionalFormatting sqref="H40">
    <cfRule type="cellIs" dxfId="570" priority="8" operator="notEqual">
      <formula>$A$39</formula>
    </cfRule>
  </conditionalFormatting>
  <conditionalFormatting sqref="H49">
    <cfRule type="cellIs" dxfId="569" priority="9" operator="notEqual">
      <formula>$A$48</formula>
    </cfRule>
  </conditionalFormatting>
  <conditionalFormatting sqref="H49">
    <cfRule type="cellIs" dxfId="568" priority="10" operator="notEqual">
      <formula>$A$48</formula>
    </cfRule>
  </conditionalFormatting>
  <conditionalFormatting sqref="H56">
    <cfRule type="cellIs" dxfId="567" priority="11" operator="notEqual">
      <formula>$A$54</formula>
    </cfRule>
  </conditionalFormatting>
  <conditionalFormatting sqref="H61">
    <cfRule type="cellIs" dxfId="566" priority="12" operator="notEqual">
      <formula>$A$60</formula>
    </cfRule>
  </conditionalFormatting>
  <conditionalFormatting sqref="H66">
    <cfRule type="cellIs" dxfId="565" priority="13" operator="notEqual">
      <formula>$A$65</formula>
    </cfRule>
  </conditionalFormatting>
  <conditionalFormatting sqref="H66">
    <cfRule type="cellIs" dxfId="564" priority="14" operator="notEqual">
      <formula>$A$65</formula>
    </cfRule>
  </conditionalFormatting>
  <conditionalFormatting sqref="H73">
    <cfRule type="cellIs" dxfId="563" priority="15" operator="notEqual">
      <formula>$A$72</formula>
    </cfRule>
  </conditionalFormatting>
  <conditionalFormatting sqref="H73">
    <cfRule type="cellIs" dxfId="562" priority="16" operator="notEqual">
      <formula>$A$72</formula>
    </cfRule>
  </conditionalFormatting>
  <conditionalFormatting sqref="H81">
    <cfRule type="cellIs" dxfId="561" priority="17" operator="notEqual">
      <formula>$A$80</formula>
    </cfRule>
  </conditionalFormatting>
  <conditionalFormatting sqref="H92">
    <cfRule type="cellIs" dxfId="560" priority="18" operator="notEqual">
      <formula>$A$91</formula>
    </cfRule>
  </conditionalFormatting>
  <conditionalFormatting sqref="J16">
    <cfRule type="cellIs" dxfId="559" priority="19" operator="lessThan">
      <formula>$I$16</formula>
    </cfRule>
  </conditionalFormatting>
  <conditionalFormatting sqref="J16">
    <cfRule type="cellIs" dxfId="558" priority="20" operator="lessThan">
      <formula>$I$16</formula>
    </cfRule>
  </conditionalFormatting>
  <conditionalFormatting sqref="J22">
    <cfRule type="cellIs" dxfId="557" priority="21" operator="lessThan">
      <formula>$I$22</formula>
    </cfRule>
  </conditionalFormatting>
  <conditionalFormatting sqref="J22">
    <cfRule type="cellIs" dxfId="556" priority="22" operator="lessThan">
      <formula>$I$22</formula>
    </cfRule>
  </conditionalFormatting>
  <conditionalFormatting sqref="J42">
    <cfRule type="cellIs" dxfId="555" priority="23" operator="lessThan">
      <formula>$I$42</formula>
    </cfRule>
  </conditionalFormatting>
  <conditionalFormatting sqref="J42">
    <cfRule type="cellIs" dxfId="554" priority="24" operator="lessThan">
      <formula>$I$42</formula>
    </cfRule>
  </conditionalFormatting>
  <conditionalFormatting sqref="J58">
    <cfRule type="cellIs" dxfId="553" priority="25" operator="lessThan">
      <formula>$I$58</formula>
    </cfRule>
  </conditionalFormatting>
  <conditionalFormatting sqref="J58">
    <cfRule type="cellIs" dxfId="552" priority="26" operator="lessThan">
      <formula>$I$58</formula>
    </cfRule>
  </conditionalFormatting>
  <conditionalFormatting sqref="J63">
    <cfRule type="cellIs" dxfId="551" priority="27" operator="lessThan">
      <formula>$I$63</formula>
    </cfRule>
  </conditionalFormatting>
  <conditionalFormatting sqref="J63">
    <cfRule type="cellIs" dxfId="550" priority="28" operator="lessThan">
      <formula>$I$63</formula>
    </cfRule>
  </conditionalFormatting>
  <conditionalFormatting sqref="J68">
    <cfRule type="cellIs" dxfId="549" priority="29" operator="lessThan">
      <formula>$I$68</formula>
    </cfRule>
  </conditionalFormatting>
  <conditionalFormatting sqref="J68">
    <cfRule type="cellIs" dxfId="548" priority="30" operator="lessThan">
      <formula>$I$68</formula>
    </cfRule>
  </conditionalFormatting>
  <conditionalFormatting sqref="J75">
    <cfRule type="cellIs" dxfId="547" priority="31" operator="lessThan">
      <formula>$I$75</formula>
    </cfRule>
  </conditionalFormatting>
  <conditionalFormatting sqref="J75">
    <cfRule type="cellIs" dxfId="546" priority="32" operator="lessThan">
      <formula>$I$75</formula>
    </cfRule>
  </conditionalFormatting>
  <conditionalFormatting sqref="J83">
    <cfRule type="cellIs" dxfId="545" priority="33" operator="lessThan">
      <formula>$I$83</formula>
    </cfRule>
  </conditionalFormatting>
  <conditionalFormatting sqref="J83">
    <cfRule type="cellIs" dxfId="544" priority="34" operator="lessThan">
      <formula>$I$83</formula>
    </cfRule>
  </conditionalFormatting>
  <dataValidations count="3">
    <dataValidation allowBlank="1" showInputMessage="1" showErrorMessage="1" sqref="H39"/>
    <dataValidation type="whole" operator="equal" showInputMessage="1" showErrorMessage="1" sqref="D39:G39">
      <formula1>1</formula1>
    </dataValidation>
    <dataValidation type="whole" operator="equal" showInputMessage="1" showErrorMessage="1" sqref="D18:G19 D85:G91 D44:G48 D56:G56 D60:G60 D65:G65 D70:G72 D77:G80 D25:G38">
      <formula1>1</formula1>
      <formula2>0</formula2>
    </dataValidation>
  </dataValidations>
  <hyperlinks>
    <hyperlink ref="D12" r:id="rId1"/>
  </hyperlinks>
  <pageMargins left="0.7" right="0.7" top="0.75" bottom="0.75" header="0.3" footer="0.3"/>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111"/>
  <sheetViews>
    <sheetView workbookViewId="0">
      <selection activeCell="A5" sqref="A5"/>
    </sheetView>
  </sheetViews>
  <sheetFormatPr baseColWidth="10" defaultColWidth="11.28515625" defaultRowHeight="15" x14ac:dyDescent="0.25"/>
  <cols>
    <col min="1" max="1" width="12.140625" style="136" customWidth="1"/>
    <col min="2" max="2" width="18.85546875" style="6" customWidth="1"/>
    <col min="3" max="3" width="37.42578125" style="6" customWidth="1"/>
    <col min="4" max="9" width="11.28515625" style="6"/>
    <col min="10" max="10" width="45.140625" style="6" customWidth="1"/>
    <col min="11" max="12" width="24.28515625" style="6" customWidth="1"/>
    <col min="13" max="1025" width="11.28515625" style="6"/>
  </cols>
  <sheetData>
    <row r="1" spans="1:14" ht="22.5" customHeight="1" x14ac:dyDescent="0.25">
      <c r="A1" s="1"/>
      <c r="B1" s="2"/>
      <c r="C1" s="2"/>
      <c r="D1" s="3"/>
      <c r="E1" s="3"/>
      <c r="F1" s="3"/>
      <c r="G1" s="3"/>
      <c r="H1" s="3"/>
      <c r="I1" s="3"/>
      <c r="J1" s="3"/>
      <c r="K1" s="3"/>
      <c r="L1" s="4"/>
      <c r="M1" s="5"/>
      <c r="N1" s="5"/>
    </row>
    <row r="2" spans="1:14" ht="22.5" customHeight="1" x14ac:dyDescent="0.25">
      <c r="A2" s="1"/>
      <c r="B2" s="2"/>
      <c r="C2" s="2"/>
      <c r="D2" s="7" t="s">
        <v>0</v>
      </c>
      <c r="E2" s="7"/>
      <c r="F2" s="7"/>
      <c r="G2" s="7"/>
      <c r="H2" s="7"/>
      <c r="I2" s="7"/>
      <c r="J2" s="7"/>
      <c r="K2" s="5"/>
      <c r="L2" s="5"/>
      <c r="M2" s="5"/>
      <c r="N2" s="5"/>
    </row>
    <row r="3" spans="1:14" ht="22.5" customHeight="1" x14ac:dyDescent="0.25">
      <c r="A3" s="1"/>
      <c r="B3" s="2"/>
      <c r="C3" s="2"/>
      <c r="D3" s="7"/>
      <c r="E3" s="7"/>
      <c r="F3" s="7"/>
      <c r="G3" s="7"/>
      <c r="H3" s="7"/>
      <c r="I3" s="7"/>
      <c r="J3" s="7"/>
      <c r="K3" s="5"/>
      <c r="L3" s="5"/>
      <c r="M3" s="5"/>
      <c r="N3" s="5"/>
    </row>
    <row r="4" spans="1:14" ht="22.5" customHeight="1" x14ac:dyDescent="0.25">
      <c r="A4" s="1"/>
      <c r="B4" s="2"/>
      <c r="C4" s="2"/>
      <c r="D4" s="7"/>
      <c r="E4" s="7"/>
      <c r="F4" s="7"/>
      <c r="G4" s="7"/>
      <c r="H4" s="7"/>
      <c r="I4" s="7"/>
      <c r="J4" s="7"/>
      <c r="K4" s="5"/>
      <c r="L4" s="5"/>
      <c r="M4" s="5"/>
      <c r="N4" s="5"/>
    </row>
    <row r="5" spans="1:14" ht="29.25" customHeight="1" x14ac:dyDescent="0.25">
      <c r="A5" s="1"/>
      <c r="B5" s="8"/>
      <c r="C5" s="3"/>
      <c r="D5" s="3"/>
      <c r="E5" s="3"/>
      <c r="F5" s="3"/>
      <c r="G5" s="3"/>
      <c r="H5" s="3"/>
      <c r="I5" s="3"/>
      <c r="J5" s="3"/>
      <c r="K5" s="3"/>
      <c r="L5" s="3"/>
      <c r="M5" s="5"/>
      <c r="N5" s="5"/>
    </row>
    <row r="6" spans="1:14" ht="22.5" customHeight="1" x14ac:dyDescent="0.25">
      <c r="A6" s="1"/>
      <c r="B6" s="9" t="s">
        <v>1</v>
      </c>
      <c r="C6" s="9"/>
      <c r="D6" s="9"/>
      <c r="E6" s="9"/>
      <c r="F6" s="9"/>
      <c r="G6" s="9"/>
      <c r="H6" s="9"/>
      <c r="I6" s="9"/>
      <c r="J6" s="9"/>
      <c r="K6" s="5"/>
      <c r="L6" s="5"/>
      <c r="M6" s="5"/>
      <c r="N6" s="5"/>
    </row>
    <row r="7" spans="1:14" ht="22.5" customHeight="1" x14ac:dyDescent="0.25">
      <c r="A7" s="1"/>
      <c r="B7" s="10"/>
      <c r="C7" s="11" t="s">
        <v>2</v>
      </c>
      <c r="D7" s="12" t="s">
        <v>3</v>
      </c>
      <c r="E7" s="12" t="s">
        <v>4</v>
      </c>
      <c r="F7" s="12" t="s">
        <v>4</v>
      </c>
      <c r="G7" s="13" t="s">
        <v>5</v>
      </c>
      <c r="H7" s="13" t="s">
        <v>6</v>
      </c>
      <c r="I7" s="13" t="s">
        <v>7</v>
      </c>
      <c r="J7" s="13" t="s">
        <v>8</v>
      </c>
      <c r="K7" s="5"/>
      <c r="L7" s="5"/>
      <c r="M7" s="5"/>
      <c r="N7" s="5"/>
    </row>
    <row r="8" spans="1:14" ht="43.15" customHeight="1" x14ac:dyDescent="0.25">
      <c r="A8" s="1"/>
      <c r="B8" s="10"/>
      <c r="C8" s="11"/>
      <c r="D8" s="14" t="s">
        <v>245</v>
      </c>
      <c r="E8" s="14" t="s">
        <v>245</v>
      </c>
      <c r="F8" s="14" t="s">
        <v>245</v>
      </c>
      <c r="G8" s="14" t="s">
        <v>245</v>
      </c>
      <c r="H8" s="403">
        <v>0.29166666666666669</v>
      </c>
      <c r="I8" s="15"/>
      <c r="J8" s="15"/>
      <c r="K8" s="5"/>
      <c r="L8" s="5"/>
      <c r="M8" s="5"/>
      <c r="N8" s="5"/>
    </row>
    <row r="9" spans="1:14" ht="22.5" customHeight="1" x14ac:dyDescent="0.25">
      <c r="A9" s="1"/>
      <c r="B9" s="10"/>
      <c r="C9" s="11"/>
      <c r="D9" s="16" t="s">
        <v>246</v>
      </c>
      <c r="E9" s="16" t="s">
        <v>246</v>
      </c>
      <c r="F9" s="16" t="s">
        <v>246</v>
      </c>
      <c r="G9" s="16" t="s">
        <v>246</v>
      </c>
      <c r="H9" s="17">
        <v>0.625</v>
      </c>
      <c r="I9" s="18"/>
      <c r="J9" s="18"/>
      <c r="K9" s="5"/>
      <c r="L9" s="5"/>
      <c r="M9" s="5"/>
      <c r="N9" s="5"/>
    </row>
    <row r="10" spans="1:14" ht="22.5" customHeight="1" x14ac:dyDescent="0.25">
      <c r="A10" s="1"/>
      <c r="B10" s="10"/>
      <c r="C10" s="19" t="s">
        <v>12</v>
      </c>
      <c r="D10" s="20" t="s">
        <v>13</v>
      </c>
      <c r="E10" s="20"/>
      <c r="F10" s="20"/>
      <c r="G10" s="20"/>
      <c r="H10" s="20"/>
      <c r="I10" s="20"/>
      <c r="J10" s="20"/>
      <c r="K10" s="5"/>
      <c r="L10" s="5"/>
      <c r="M10" s="5"/>
      <c r="N10" s="5"/>
    </row>
    <row r="11" spans="1:14" ht="22.5" customHeight="1" x14ac:dyDescent="0.25">
      <c r="A11" s="1"/>
      <c r="B11" s="10"/>
      <c r="C11" s="19" t="s">
        <v>14</v>
      </c>
      <c r="D11" s="20" t="s">
        <v>247</v>
      </c>
      <c r="E11" s="20"/>
      <c r="F11" s="20"/>
      <c r="G11" s="20"/>
      <c r="H11" s="20"/>
      <c r="I11" s="20"/>
      <c r="J11" s="20"/>
      <c r="K11" s="5"/>
      <c r="L11" s="5"/>
      <c r="M11" s="5"/>
      <c r="N11" s="5"/>
    </row>
    <row r="12" spans="1:14" ht="22.5" customHeight="1" x14ac:dyDescent="0.25">
      <c r="A12" s="1"/>
      <c r="B12" s="10"/>
      <c r="C12" s="19" t="s">
        <v>16</v>
      </c>
      <c r="D12" s="21" t="s">
        <v>17</v>
      </c>
      <c r="E12" s="21"/>
      <c r="F12" s="21"/>
      <c r="G12" s="21"/>
      <c r="H12" s="21"/>
      <c r="I12" s="21"/>
      <c r="J12" s="21"/>
      <c r="K12" s="5"/>
      <c r="L12" s="5"/>
      <c r="M12" s="5"/>
      <c r="N12" s="5"/>
    </row>
    <row r="13" spans="1:14" ht="22.5" customHeight="1" x14ac:dyDescent="0.25">
      <c r="A13" s="1"/>
      <c r="B13" s="10"/>
      <c r="C13" s="19" t="s">
        <v>18</v>
      </c>
      <c r="D13" s="20">
        <v>3205616401</v>
      </c>
      <c r="E13" s="20"/>
      <c r="F13" s="20"/>
      <c r="G13" s="20"/>
      <c r="H13" s="20"/>
      <c r="I13" s="20"/>
      <c r="J13" s="20"/>
      <c r="K13" s="5"/>
      <c r="L13" s="5"/>
      <c r="M13" s="5"/>
      <c r="N13" s="5"/>
    </row>
    <row r="14" spans="1:14" ht="22.5" customHeight="1" x14ac:dyDescent="0.25">
      <c r="A14" s="1"/>
      <c r="B14" s="10"/>
      <c r="C14" s="19" t="s">
        <v>19</v>
      </c>
      <c r="D14" s="20" t="s">
        <v>20</v>
      </c>
      <c r="E14" s="20"/>
      <c r="F14" s="20"/>
      <c r="G14" s="20"/>
      <c r="H14" s="20"/>
      <c r="I14" s="20"/>
      <c r="J14" s="20"/>
      <c r="K14" s="5"/>
      <c r="L14" s="5"/>
      <c r="M14" s="5"/>
      <c r="N14" s="5"/>
    </row>
    <row r="15" spans="1:14" ht="22.5" customHeight="1" x14ac:dyDescent="0.25">
      <c r="A15" s="1"/>
      <c r="B15" s="10"/>
      <c r="C15" s="22" t="s">
        <v>21</v>
      </c>
      <c r="D15" s="23">
        <v>44510</v>
      </c>
      <c r="E15" s="23"/>
      <c r="F15" s="23"/>
      <c r="G15" s="23"/>
      <c r="H15" s="23"/>
      <c r="I15" s="23"/>
      <c r="J15" s="23"/>
      <c r="K15" s="5"/>
      <c r="L15" s="5"/>
      <c r="M15" s="5"/>
      <c r="N15" s="5"/>
    </row>
    <row r="16" spans="1:14" ht="22.5" customHeight="1" x14ac:dyDescent="0.25">
      <c r="A16" s="1"/>
      <c r="B16" s="24" t="s">
        <v>22</v>
      </c>
      <c r="C16" s="24"/>
      <c r="D16" s="24"/>
      <c r="E16" s="24"/>
      <c r="F16" s="24"/>
      <c r="G16" s="24"/>
      <c r="H16" s="24"/>
      <c r="I16" s="25">
        <v>0.1</v>
      </c>
      <c r="J16" s="26">
        <f>(D20+F20)*I16/H20</f>
        <v>0.1</v>
      </c>
      <c r="K16" s="5"/>
      <c r="L16" s="5"/>
      <c r="M16" s="5"/>
      <c r="N16" s="5"/>
    </row>
    <row r="17" spans="1:14" ht="22.5" customHeight="1" x14ac:dyDescent="0.25">
      <c r="A17" s="1"/>
      <c r="B17" s="10"/>
      <c r="C17" s="27"/>
      <c r="D17" s="28" t="s">
        <v>23</v>
      </c>
      <c r="E17" s="28" t="s">
        <v>24</v>
      </c>
      <c r="F17" s="28" t="s">
        <v>25</v>
      </c>
      <c r="G17" s="28" t="s">
        <v>26</v>
      </c>
      <c r="H17" s="29" t="s">
        <v>27</v>
      </c>
      <c r="I17" s="29"/>
      <c r="J17" s="29"/>
      <c r="K17" s="5"/>
      <c r="L17" s="5"/>
      <c r="M17" s="5"/>
      <c r="N17" s="5"/>
    </row>
    <row r="18" spans="1:14" ht="22.5" customHeight="1" x14ac:dyDescent="0.25">
      <c r="A18" s="1">
        <v>1</v>
      </c>
      <c r="B18" s="30" t="s">
        <v>28</v>
      </c>
      <c r="C18" s="31" t="s">
        <v>29</v>
      </c>
      <c r="D18" s="32">
        <v>1</v>
      </c>
      <c r="E18" s="32"/>
      <c r="F18" s="32"/>
      <c r="G18" s="32"/>
      <c r="H18" s="33" t="s">
        <v>255</v>
      </c>
      <c r="I18" s="34"/>
      <c r="J18" s="34"/>
      <c r="K18" s="5"/>
      <c r="L18" s="5"/>
      <c r="M18" s="5"/>
      <c r="N18" s="5"/>
    </row>
    <row r="19" spans="1:14" ht="49.15" customHeight="1" x14ac:dyDescent="0.25">
      <c r="A19" s="1">
        <v>2</v>
      </c>
      <c r="B19" s="30"/>
      <c r="C19" s="31" t="s">
        <v>31</v>
      </c>
      <c r="D19" s="32"/>
      <c r="E19" s="32"/>
      <c r="F19" s="32">
        <v>1</v>
      </c>
      <c r="G19" s="32"/>
      <c r="H19" s="35" t="s">
        <v>249</v>
      </c>
      <c r="I19" s="35"/>
      <c r="J19" s="35"/>
      <c r="K19" s="5"/>
      <c r="L19" s="5"/>
      <c r="M19" s="5"/>
      <c r="N19" s="5"/>
    </row>
    <row r="20" spans="1:14" ht="22.5" customHeight="1" x14ac:dyDescent="0.25">
      <c r="A20" s="36"/>
      <c r="B20" s="37" t="s">
        <v>33</v>
      </c>
      <c r="C20" s="37"/>
      <c r="D20" s="38">
        <f>SUM(D18:D19)</f>
        <v>1</v>
      </c>
      <c r="E20" s="38">
        <f>SUM(E18:E19)</f>
        <v>0</v>
      </c>
      <c r="F20" s="38">
        <f>SUM(F18:F19)</f>
        <v>1</v>
      </c>
      <c r="G20" s="38">
        <f>SUM(G18:G19)</f>
        <v>0</v>
      </c>
      <c r="H20" s="39">
        <f>+D20+E20+F20+G20</f>
        <v>2</v>
      </c>
      <c r="I20" s="39"/>
      <c r="J20" s="39"/>
      <c r="K20" s="40"/>
      <c r="L20" s="40"/>
      <c r="M20" s="40"/>
      <c r="N20" s="40"/>
    </row>
    <row r="21" spans="1:14" ht="32.25" customHeight="1" x14ac:dyDescent="0.25">
      <c r="A21" s="1"/>
      <c r="B21" s="41" t="s">
        <v>250</v>
      </c>
      <c r="C21" s="42"/>
      <c r="D21" s="42"/>
      <c r="E21" s="42"/>
      <c r="F21" s="42"/>
      <c r="G21" s="42"/>
      <c r="H21" s="42"/>
      <c r="I21" s="42"/>
      <c r="J21" s="43"/>
      <c r="K21" s="5"/>
      <c r="L21" s="5"/>
      <c r="M21" s="5"/>
      <c r="N21" s="5"/>
    </row>
    <row r="22" spans="1:14" ht="22.5" customHeight="1" x14ac:dyDescent="0.25">
      <c r="A22" s="1"/>
      <c r="B22" s="44" t="s">
        <v>35</v>
      </c>
      <c r="C22" s="44"/>
      <c r="D22" s="44"/>
      <c r="E22" s="44"/>
      <c r="F22" s="44"/>
      <c r="G22" s="44"/>
      <c r="H22" s="44"/>
      <c r="I22" s="45">
        <v>0.3</v>
      </c>
      <c r="J22" s="46">
        <f>(D40+F40)*I22/H40</f>
        <v>0.11999999999999998</v>
      </c>
      <c r="K22" s="5"/>
      <c r="L22" s="5"/>
      <c r="M22" s="5"/>
      <c r="N22" s="5"/>
    </row>
    <row r="23" spans="1:14" ht="22.5" customHeight="1" x14ac:dyDescent="0.25">
      <c r="A23" s="1"/>
      <c r="B23" s="10"/>
      <c r="C23" s="29" t="s">
        <v>36</v>
      </c>
      <c r="D23" s="29" t="s">
        <v>23</v>
      </c>
      <c r="E23" s="29" t="s">
        <v>24</v>
      </c>
      <c r="F23" s="29" t="s">
        <v>25</v>
      </c>
      <c r="G23" s="29" t="s">
        <v>26</v>
      </c>
      <c r="H23" s="29" t="s">
        <v>27</v>
      </c>
      <c r="I23" s="29"/>
      <c r="J23" s="29"/>
      <c r="K23" s="5"/>
      <c r="L23" s="5"/>
      <c r="M23" s="5"/>
      <c r="N23" s="5"/>
    </row>
    <row r="24" spans="1:14" ht="22.5" customHeight="1" x14ac:dyDescent="0.25">
      <c r="A24" s="1"/>
      <c r="B24" s="10"/>
      <c r="C24" s="29"/>
      <c r="D24" s="29"/>
      <c r="E24" s="29"/>
      <c r="F24" s="29"/>
      <c r="G24" s="29"/>
      <c r="H24" s="47" t="s">
        <v>37</v>
      </c>
      <c r="I24" s="48" t="s">
        <v>38</v>
      </c>
      <c r="J24" s="48"/>
      <c r="K24" s="5"/>
      <c r="L24" s="5"/>
      <c r="M24" s="5"/>
      <c r="N24" s="5"/>
    </row>
    <row r="25" spans="1:14" ht="22.5" customHeight="1" x14ac:dyDescent="0.25">
      <c r="A25" s="1">
        <v>1</v>
      </c>
      <c r="B25" s="49" t="s">
        <v>39</v>
      </c>
      <c r="C25" s="50" t="s">
        <v>40</v>
      </c>
      <c r="D25" s="51"/>
      <c r="E25" s="51">
        <v>1</v>
      </c>
      <c r="F25" s="51"/>
      <c r="G25" s="51"/>
      <c r="H25" s="52">
        <v>0</v>
      </c>
      <c r="I25" s="53"/>
      <c r="J25" s="53"/>
      <c r="K25" s="54"/>
      <c r="L25" s="5"/>
      <c r="M25" s="5"/>
      <c r="N25" s="5"/>
    </row>
    <row r="26" spans="1:14" ht="22.5" customHeight="1" x14ac:dyDescent="0.25">
      <c r="A26" s="1">
        <v>2</v>
      </c>
      <c r="B26" s="49"/>
      <c r="C26" s="50" t="s">
        <v>41</v>
      </c>
      <c r="D26" s="51"/>
      <c r="E26" s="51">
        <v>1</v>
      </c>
      <c r="F26" s="51"/>
      <c r="G26" s="51"/>
      <c r="H26" s="52">
        <v>0</v>
      </c>
      <c r="I26" s="55" t="e">
        <f>H26/$H$27</f>
        <v>#DIV/0!</v>
      </c>
      <c r="J26" s="55"/>
      <c r="K26" s="54"/>
      <c r="L26" s="5"/>
      <c r="M26" s="5"/>
      <c r="N26" s="5"/>
    </row>
    <row r="27" spans="1:14" ht="22.5" customHeight="1" x14ac:dyDescent="0.25">
      <c r="A27" s="1">
        <v>3</v>
      </c>
      <c r="B27" s="49"/>
      <c r="C27" s="50" t="s">
        <v>42</v>
      </c>
      <c r="D27" s="51"/>
      <c r="E27" s="51">
        <v>1</v>
      </c>
      <c r="F27" s="51"/>
      <c r="G27" s="51"/>
      <c r="H27" s="52">
        <v>0</v>
      </c>
      <c r="I27" s="55" t="e">
        <f>H27/$H$27</f>
        <v>#DIV/0!</v>
      </c>
      <c r="J27" s="55"/>
      <c r="K27" s="54"/>
      <c r="L27" s="5"/>
      <c r="M27" s="5"/>
      <c r="N27" s="5"/>
    </row>
    <row r="28" spans="1:14" ht="27.6" customHeight="1" x14ac:dyDescent="0.25">
      <c r="A28" s="1">
        <v>4</v>
      </c>
      <c r="B28" s="49"/>
      <c r="C28" s="50" t="s">
        <v>43</v>
      </c>
      <c r="D28" s="51">
        <v>1</v>
      </c>
      <c r="E28" s="51"/>
      <c r="F28" s="51"/>
      <c r="G28" s="51"/>
      <c r="H28" s="52">
        <v>5</v>
      </c>
      <c r="I28" s="55" t="e">
        <f>H28/$H$27</f>
        <v>#DIV/0!</v>
      </c>
      <c r="J28" s="55"/>
      <c r="K28" s="5"/>
      <c r="L28" s="5"/>
      <c r="M28" s="5"/>
      <c r="N28" s="5"/>
    </row>
    <row r="29" spans="1:14" ht="31.35" customHeight="1" x14ac:dyDescent="0.25">
      <c r="A29" s="1">
        <v>5</v>
      </c>
      <c r="B29" s="56" t="s">
        <v>44</v>
      </c>
      <c r="C29" s="50" t="s">
        <v>45</v>
      </c>
      <c r="D29" s="51"/>
      <c r="E29" s="51">
        <v>1</v>
      </c>
      <c r="F29" s="51"/>
      <c r="G29" s="51"/>
      <c r="H29" s="57">
        <v>0</v>
      </c>
      <c r="I29" s="58" t="e">
        <f>H29/$H$29</f>
        <v>#DIV/0!</v>
      </c>
      <c r="J29" s="58"/>
      <c r="K29" s="5"/>
      <c r="L29" s="5"/>
      <c r="M29" s="5"/>
      <c r="N29" s="5"/>
    </row>
    <row r="30" spans="1:14" ht="39.6" customHeight="1" x14ac:dyDescent="0.25">
      <c r="A30" s="1">
        <v>6</v>
      </c>
      <c r="B30" s="56"/>
      <c r="C30" s="50" t="s">
        <v>46</v>
      </c>
      <c r="D30" s="59"/>
      <c r="E30" s="51">
        <v>1</v>
      </c>
      <c r="F30" s="51"/>
      <c r="G30" s="51"/>
      <c r="H30" s="52">
        <v>0</v>
      </c>
      <c r="I30" s="58" t="e">
        <f>H30/$H$29</f>
        <v>#DIV/0!</v>
      </c>
      <c r="J30" s="58"/>
      <c r="K30" s="5"/>
      <c r="L30" s="5"/>
      <c r="M30" s="5"/>
      <c r="N30" s="5"/>
    </row>
    <row r="31" spans="1:14" ht="41.85" customHeight="1" x14ac:dyDescent="0.25">
      <c r="A31" s="1">
        <v>7</v>
      </c>
      <c r="B31" s="56"/>
      <c r="C31" s="50" t="s">
        <v>47</v>
      </c>
      <c r="D31" s="59"/>
      <c r="E31" s="51">
        <v>1</v>
      </c>
      <c r="F31" s="51"/>
      <c r="G31" s="51"/>
      <c r="H31" s="60">
        <v>0</v>
      </c>
      <c r="I31" s="58" t="e">
        <f>H31/$H$29</f>
        <v>#DIV/0!</v>
      </c>
      <c r="J31" s="58"/>
      <c r="K31" s="5"/>
      <c r="L31" s="61" t="s">
        <v>48</v>
      </c>
      <c r="M31" s="61"/>
      <c r="N31" s="5"/>
    </row>
    <row r="32" spans="1:14" ht="40.9" customHeight="1" x14ac:dyDescent="0.25">
      <c r="A32" s="1">
        <v>8</v>
      </c>
      <c r="B32" s="62"/>
      <c r="C32" s="50" t="s">
        <v>49</v>
      </c>
      <c r="D32" s="59"/>
      <c r="E32" s="51">
        <v>1</v>
      </c>
      <c r="F32" s="51"/>
      <c r="G32" s="51"/>
      <c r="H32" s="60">
        <v>0</v>
      </c>
      <c r="I32" s="63"/>
      <c r="J32" s="64"/>
      <c r="K32" s="5"/>
      <c r="L32" s="65"/>
      <c r="M32" s="65"/>
      <c r="N32" s="5"/>
    </row>
    <row r="33" spans="1:14" ht="51.4" customHeight="1" x14ac:dyDescent="0.25">
      <c r="A33" s="1">
        <v>9</v>
      </c>
      <c r="B33" s="62"/>
      <c r="C33" s="50" t="s">
        <v>50</v>
      </c>
      <c r="D33" s="59"/>
      <c r="E33" s="51">
        <v>1</v>
      </c>
      <c r="F33" s="51"/>
      <c r="G33" s="51"/>
      <c r="H33" s="60">
        <v>0</v>
      </c>
      <c r="I33" s="63"/>
      <c r="J33" s="64"/>
      <c r="K33" s="5"/>
      <c r="L33" s="65"/>
      <c r="M33" s="65"/>
      <c r="N33" s="5"/>
    </row>
    <row r="34" spans="1:14" ht="44.85" customHeight="1" x14ac:dyDescent="0.25">
      <c r="A34" s="1">
        <v>10</v>
      </c>
      <c r="B34" s="66" t="s">
        <v>51</v>
      </c>
      <c r="C34" s="50" t="s">
        <v>52</v>
      </c>
      <c r="D34" s="67">
        <v>1</v>
      </c>
      <c r="E34" s="68"/>
      <c r="F34" s="68"/>
      <c r="G34" s="68"/>
      <c r="H34" s="57">
        <v>1</v>
      </c>
      <c r="I34" s="58">
        <f>H34/$H$28</f>
        <v>0.2</v>
      </c>
      <c r="J34" s="58"/>
      <c r="K34" s="5"/>
      <c r="L34" s="65" t="s">
        <v>53</v>
      </c>
      <c r="M34" s="65" t="s">
        <v>54</v>
      </c>
      <c r="N34" s="5"/>
    </row>
    <row r="35" spans="1:14" ht="54.4" customHeight="1" x14ac:dyDescent="0.25">
      <c r="A35" s="1">
        <v>11</v>
      </c>
      <c r="B35" s="66"/>
      <c r="C35" s="50" t="s">
        <v>55</v>
      </c>
      <c r="D35" s="67">
        <v>1</v>
      </c>
      <c r="E35" s="68"/>
      <c r="F35" s="68"/>
      <c r="G35" s="68"/>
      <c r="H35" s="57">
        <v>3</v>
      </c>
      <c r="I35" s="58">
        <f>H35/$H$28</f>
        <v>0.6</v>
      </c>
      <c r="J35" s="58"/>
      <c r="K35" s="5"/>
      <c r="L35" s="69" t="s">
        <v>56</v>
      </c>
      <c r="M35" s="69" t="s">
        <v>57</v>
      </c>
      <c r="N35" s="5"/>
    </row>
    <row r="36" spans="1:14" ht="71.650000000000006" customHeight="1" x14ac:dyDescent="0.25">
      <c r="A36" s="1">
        <v>12</v>
      </c>
      <c r="B36" s="66"/>
      <c r="C36" s="50" t="s">
        <v>58</v>
      </c>
      <c r="D36" s="67"/>
      <c r="E36" s="68">
        <v>1</v>
      </c>
      <c r="F36" s="68"/>
      <c r="G36" s="68"/>
      <c r="H36" s="60">
        <v>0</v>
      </c>
      <c r="I36" s="58">
        <f>H36/$H$28</f>
        <v>0</v>
      </c>
      <c r="J36" s="58"/>
      <c r="K36" s="5"/>
      <c r="L36" s="69" t="s">
        <v>59</v>
      </c>
      <c r="M36" s="69" t="s">
        <v>60</v>
      </c>
      <c r="N36" s="5"/>
    </row>
    <row r="37" spans="1:14" ht="72.400000000000006" customHeight="1" x14ac:dyDescent="0.25">
      <c r="A37" s="1">
        <v>13</v>
      </c>
      <c r="B37" s="66"/>
      <c r="C37" s="50" t="s">
        <v>61</v>
      </c>
      <c r="D37" s="70">
        <v>1</v>
      </c>
      <c r="E37" s="68"/>
      <c r="F37" s="68"/>
      <c r="G37" s="68"/>
      <c r="H37" s="60">
        <v>0</v>
      </c>
      <c r="I37" s="58">
        <f>H37/$H$28</f>
        <v>0</v>
      </c>
      <c r="J37" s="58"/>
      <c r="K37" s="5"/>
      <c r="L37" s="69" t="s">
        <v>62</v>
      </c>
      <c r="M37" s="69" t="s">
        <v>63</v>
      </c>
      <c r="N37" s="5"/>
    </row>
    <row r="38" spans="1:14" ht="52.9" customHeight="1" x14ac:dyDescent="0.25">
      <c r="A38" s="1">
        <v>14</v>
      </c>
      <c r="B38" s="66"/>
      <c r="C38" s="31" t="s">
        <v>64</v>
      </c>
      <c r="D38" s="51"/>
      <c r="E38" s="51"/>
      <c r="F38" s="51">
        <v>1</v>
      </c>
      <c r="G38" s="51"/>
      <c r="H38" s="60">
        <v>0</v>
      </c>
      <c r="I38" s="55" t="e">
        <f>H38/$H$30</f>
        <v>#DIV/0!</v>
      </c>
      <c r="J38" s="55"/>
      <c r="K38" s="5"/>
      <c r="L38" s="69" t="s">
        <v>65</v>
      </c>
      <c r="M38" s="69" t="s">
        <v>66</v>
      </c>
      <c r="N38" s="5"/>
    </row>
    <row r="39" spans="1:14" ht="84.95" customHeight="1" x14ac:dyDescent="0.25">
      <c r="A39" s="1">
        <v>15</v>
      </c>
      <c r="B39" s="66"/>
      <c r="C39" s="50" t="s">
        <v>67</v>
      </c>
      <c r="D39" s="71"/>
      <c r="E39" s="72"/>
      <c r="F39" s="71">
        <v>1</v>
      </c>
      <c r="G39" s="71"/>
      <c r="H39" s="73">
        <v>0</v>
      </c>
      <c r="I39" s="74" t="e">
        <f>H39/H38</f>
        <v>#DIV/0!</v>
      </c>
      <c r="J39" s="74"/>
      <c r="K39" s="5"/>
      <c r="L39" s="5"/>
      <c r="M39" s="5"/>
      <c r="N39" s="5"/>
    </row>
    <row r="40" spans="1:14" ht="22.5" customHeight="1" x14ac:dyDescent="0.25">
      <c r="A40" s="36"/>
      <c r="B40" s="37" t="s">
        <v>68</v>
      </c>
      <c r="C40" s="37"/>
      <c r="D40" s="75">
        <f>SUM(D25:D39)</f>
        <v>4</v>
      </c>
      <c r="E40" s="75">
        <f>SUM(E25:E39)</f>
        <v>9</v>
      </c>
      <c r="F40" s="75">
        <f>SUM(F25:F39)</f>
        <v>2</v>
      </c>
      <c r="G40" s="75">
        <f>SUM(G25:G39)</f>
        <v>0</v>
      </c>
      <c r="H40" s="76">
        <f>+D40+E40+F40+G40</f>
        <v>15</v>
      </c>
      <c r="I40" s="76"/>
      <c r="J40" s="76"/>
      <c r="K40" s="77"/>
      <c r="L40" s="40"/>
      <c r="M40" s="40"/>
      <c r="N40" s="40"/>
    </row>
    <row r="41" spans="1:14" ht="36.75" customHeight="1" x14ac:dyDescent="0.25">
      <c r="A41" s="1"/>
      <c r="B41" s="78" t="s">
        <v>251</v>
      </c>
      <c r="C41" s="78"/>
      <c r="D41" s="78"/>
      <c r="E41" s="78"/>
      <c r="F41" s="78"/>
      <c r="G41" s="78"/>
      <c r="H41" s="78"/>
      <c r="I41" s="78"/>
      <c r="J41" s="78"/>
      <c r="K41" s="2"/>
      <c r="L41" s="2"/>
      <c r="M41" s="2"/>
      <c r="N41" s="2"/>
    </row>
    <row r="42" spans="1:14" ht="22.5" customHeight="1" x14ac:dyDescent="0.25">
      <c r="A42" s="1"/>
      <c r="B42" s="79" t="s">
        <v>70</v>
      </c>
      <c r="C42" s="79"/>
      <c r="D42" s="79"/>
      <c r="E42" s="79"/>
      <c r="F42" s="79"/>
      <c r="G42" s="79"/>
      <c r="H42" s="79"/>
      <c r="I42" s="45">
        <v>0.05</v>
      </c>
      <c r="J42" s="46">
        <f>(D49+F49)*I42/H49</f>
        <v>0.05</v>
      </c>
      <c r="K42" s="2"/>
      <c r="L42" s="2"/>
      <c r="M42" s="2"/>
      <c r="N42" s="2"/>
    </row>
    <row r="43" spans="1:14" ht="22.5" customHeight="1" x14ac:dyDescent="0.25">
      <c r="A43" s="1"/>
      <c r="B43" s="80"/>
      <c r="C43" s="27"/>
      <c r="D43" s="28" t="s">
        <v>23</v>
      </c>
      <c r="E43" s="28" t="s">
        <v>24</v>
      </c>
      <c r="F43" s="28" t="s">
        <v>25</v>
      </c>
      <c r="G43" s="28" t="s">
        <v>26</v>
      </c>
      <c r="H43" s="29" t="s">
        <v>27</v>
      </c>
      <c r="I43" s="29"/>
      <c r="J43" s="29"/>
      <c r="K43" s="5"/>
      <c r="L43" s="5"/>
      <c r="M43" s="5"/>
      <c r="N43" s="5"/>
    </row>
    <row r="44" spans="1:14" ht="64.900000000000006" customHeight="1" x14ac:dyDescent="0.25">
      <c r="A44" s="1">
        <v>1</v>
      </c>
      <c r="B44" s="80"/>
      <c r="C44" s="50" t="s">
        <v>71</v>
      </c>
      <c r="D44" s="32">
        <v>1</v>
      </c>
      <c r="E44" s="32"/>
      <c r="F44" s="32"/>
      <c r="G44" s="32"/>
      <c r="H44" s="81" t="s">
        <v>72</v>
      </c>
      <c r="I44" s="81"/>
      <c r="J44" s="81"/>
      <c r="K44" s="2"/>
      <c r="L44" s="2"/>
      <c r="M44" s="2"/>
      <c r="N44" s="2"/>
    </row>
    <row r="45" spans="1:14" ht="56.65" customHeight="1" x14ac:dyDescent="0.25">
      <c r="A45" s="1">
        <v>2</v>
      </c>
      <c r="B45" s="82"/>
      <c r="C45" s="50" t="s">
        <v>73</v>
      </c>
      <c r="D45" s="32">
        <v>1</v>
      </c>
      <c r="E45" s="32"/>
      <c r="F45" s="32"/>
      <c r="G45" s="32"/>
      <c r="H45" s="81" t="s">
        <v>74</v>
      </c>
      <c r="I45" s="81"/>
      <c r="J45" s="81"/>
      <c r="K45" s="83"/>
      <c r="L45" s="5"/>
      <c r="M45" s="5"/>
      <c r="N45" s="5"/>
    </row>
    <row r="46" spans="1:14" ht="73.900000000000006" customHeight="1" x14ac:dyDescent="0.25">
      <c r="A46" s="1">
        <v>3</v>
      </c>
      <c r="B46" s="84"/>
      <c r="C46" s="85" t="s">
        <v>75</v>
      </c>
      <c r="D46" s="32">
        <v>1</v>
      </c>
      <c r="E46" s="32"/>
      <c r="F46" s="32"/>
      <c r="G46" s="32"/>
      <c r="H46" s="81" t="s">
        <v>76</v>
      </c>
      <c r="I46" s="81"/>
      <c r="J46" s="81"/>
      <c r="K46" s="83"/>
      <c r="L46" s="5"/>
      <c r="M46" s="5"/>
      <c r="N46" s="5"/>
    </row>
    <row r="47" spans="1:14" ht="96.95" customHeight="1" x14ac:dyDescent="0.25">
      <c r="A47" s="1">
        <v>4</v>
      </c>
      <c r="B47" s="84"/>
      <c r="C47" s="50" t="s">
        <v>77</v>
      </c>
      <c r="D47" s="32">
        <v>1</v>
      </c>
      <c r="E47" s="32"/>
      <c r="F47" s="32"/>
      <c r="G47" s="32"/>
      <c r="H47" s="81" t="s">
        <v>78</v>
      </c>
      <c r="I47" s="81"/>
      <c r="J47" s="81"/>
      <c r="K47" s="83"/>
      <c r="L47" s="5"/>
      <c r="M47" s="5"/>
      <c r="N47" s="5"/>
    </row>
    <row r="48" spans="1:14" ht="100.7" customHeight="1" x14ac:dyDescent="0.25">
      <c r="A48" s="1">
        <v>5</v>
      </c>
      <c r="B48" s="84"/>
      <c r="C48" s="50" t="s">
        <v>79</v>
      </c>
      <c r="D48" s="32">
        <v>1</v>
      </c>
      <c r="E48" s="32"/>
      <c r="F48" s="32"/>
      <c r="G48" s="32"/>
      <c r="H48" s="81" t="s">
        <v>80</v>
      </c>
      <c r="I48" s="81"/>
      <c r="J48" s="81"/>
      <c r="K48" s="83"/>
      <c r="L48" s="5"/>
      <c r="M48" s="5"/>
      <c r="N48" s="5"/>
    </row>
    <row r="49" spans="1:14" ht="22.5" customHeight="1" x14ac:dyDescent="0.25">
      <c r="A49" s="36"/>
      <c r="B49" s="86" t="s">
        <v>81</v>
      </c>
      <c r="C49" s="86"/>
      <c r="D49" s="87">
        <f>SUM(D44:D48)</f>
        <v>5</v>
      </c>
      <c r="E49" s="87">
        <f>SUM(E44:E48)</f>
        <v>0</v>
      </c>
      <c r="F49" s="87">
        <f>SUM(F44:F48)</f>
        <v>0</v>
      </c>
      <c r="G49" s="87">
        <f>SUM(G44:G48)</f>
        <v>0</v>
      </c>
      <c r="H49" s="88">
        <f>SUM(D49:G49)</f>
        <v>5</v>
      </c>
      <c r="I49" s="88"/>
      <c r="J49" s="88"/>
      <c r="K49" s="2"/>
      <c r="L49" s="2"/>
      <c r="M49" s="2"/>
      <c r="N49" s="2"/>
    </row>
    <row r="50" spans="1:14" ht="48" customHeight="1" x14ac:dyDescent="0.25">
      <c r="A50" s="1"/>
      <c r="B50" s="89" t="s">
        <v>82</v>
      </c>
      <c r="C50" s="89"/>
      <c r="D50" s="89"/>
      <c r="E50" s="89"/>
      <c r="F50" s="89"/>
      <c r="G50" s="89"/>
      <c r="H50" s="89"/>
      <c r="I50" s="89"/>
      <c r="J50" s="89"/>
      <c r="K50" s="2"/>
      <c r="L50" s="2"/>
      <c r="M50" s="2"/>
      <c r="N50" s="5"/>
    </row>
    <row r="51" spans="1:14" ht="22.5" customHeight="1" x14ac:dyDescent="0.25">
      <c r="A51" s="1"/>
      <c r="B51" s="27" t="s">
        <v>83</v>
      </c>
      <c r="C51" s="90"/>
      <c r="D51" s="91"/>
      <c r="E51" s="91"/>
      <c r="F51" s="91"/>
      <c r="G51" s="91"/>
      <c r="H51" s="92">
        <v>0.05</v>
      </c>
      <c r="I51" s="92"/>
      <c r="J51" s="93">
        <f>+(D56+F56)*H51/H56</f>
        <v>2.5000000000000001E-2</v>
      </c>
      <c r="K51" s="94"/>
      <c r="L51" s="95"/>
      <c r="M51" s="95"/>
      <c r="N51" s="5"/>
    </row>
    <row r="52" spans="1:14" ht="22.5" customHeight="1" x14ac:dyDescent="0.25">
      <c r="A52" s="1"/>
      <c r="D52" s="96" t="s">
        <v>23</v>
      </c>
      <c r="E52" s="96" t="s">
        <v>24</v>
      </c>
      <c r="F52" s="96" t="s">
        <v>25</v>
      </c>
      <c r="G52" s="96" t="s">
        <v>26</v>
      </c>
      <c r="H52" s="29" t="s">
        <v>27</v>
      </c>
      <c r="I52" s="29"/>
      <c r="J52" s="29"/>
      <c r="K52" s="83"/>
      <c r="L52" s="5"/>
      <c r="M52" s="5"/>
      <c r="N52" s="5"/>
    </row>
    <row r="53" spans="1:14" s="6" customFormat="1" ht="107.45" customHeight="1" x14ac:dyDescent="0.25">
      <c r="A53" s="1">
        <v>1</v>
      </c>
      <c r="B53" s="97" t="s">
        <v>84</v>
      </c>
      <c r="C53" s="97"/>
      <c r="D53" s="98">
        <v>1</v>
      </c>
      <c r="E53" s="99"/>
      <c r="F53" s="99"/>
      <c r="G53" s="99"/>
      <c r="H53" s="100" t="s">
        <v>85</v>
      </c>
      <c r="I53" s="100"/>
      <c r="J53" s="100"/>
      <c r="K53" s="83"/>
      <c r="L53" s="5"/>
      <c r="M53" s="5"/>
      <c r="N53" s="5"/>
    </row>
    <row r="54" spans="1:14" s="6" customFormat="1" ht="46.9" customHeight="1" x14ac:dyDescent="0.25">
      <c r="A54" s="1">
        <v>2</v>
      </c>
      <c r="B54" s="101" t="s">
        <v>86</v>
      </c>
      <c r="C54" s="101"/>
      <c r="D54" s="98"/>
      <c r="E54" s="99">
        <v>1</v>
      </c>
      <c r="F54" s="99"/>
      <c r="G54" s="99"/>
      <c r="H54" s="102"/>
      <c r="I54" s="102"/>
      <c r="J54" s="102"/>
      <c r="K54" s="83"/>
      <c r="L54" s="5"/>
      <c r="M54" s="5"/>
      <c r="N54" s="5"/>
    </row>
    <row r="55" spans="1:14" ht="22.5" customHeight="1" x14ac:dyDescent="0.25">
      <c r="A55" s="1"/>
      <c r="B55" s="103" t="s">
        <v>88</v>
      </c>
      <c r="C55" s="103"/>
      <c r="D55" s="96" t="s">
        <v>23</v>
      </c>
      <c r="E55" s="96" t="s">
        <v>24</v>
      </c>
      <c r="F55" s="96" t="s">
        <v>25</v>
      </c>
      <c r="G55" s="96" t="s">
        <v>26</v>
      </c>
      <c r="H55" s="104"/>
      <c r="I55" s="105"/>
      <c r="J55" s="106"/>
      <c r="K55" s="5"/>
      <c r="L55" s="5"/>
      <c r="M55" s="5"/>
      <c r="N55" s="5"/>
    </row>
    <row r="56" spans="1:14" ht="22.5" customHeight="1" x14ac:dyDescent="0.25">
      <c r="A56" s="107"/>
      <c r="B56" s="103"/>
      <c r="C56" s="103"/>
      <c r="D56" s="108">
        <f>+D54+D53</f>
        <v>1</v>
      </c>
      <c r="E56" s="108">
        <f>+E54+E53</f>
        <v>1</v>
      </c>
      <c r="F56" s="108">
        <f>+F54+F53</f>
        <v>0</v>
      </c>
      <c r="G56" s="108">
        <f>+G54+G53</f>
        <v>0</v>
      </c>
      <c r="H56" s="109">
        <f>+D56+E56+F56+G56</f>
        <v>2</v>
      </c>
      <c r="I56" s="109"/>
      <c r="J56" s="109"/>
      <c r="K56" s="110"/>
      <c r="L56" s="110"/>
      <c r="M56" s="110"/>
      <c r="N56" s="110"/>
    </row>
    <row r="57" spans="1:14" ht="44.25" customHeight="1" x14ac:dyDescent="0.25">
      <c r="A57" s="1"/>
      <c r="B57" s="89" t="s">
        <v>252</v>
      </c>
      <c r="C57" s="89"/>
      <c r="D57" s="89"/>
      <c r="E57" s="89"/>
      <c r="F57" s="89"/>
      <c r="G57" s="89"/>
      <c r="H57" s="89"/>
      <c r="I57" s="89"/>
      <c r="J57" s="89"/>
      <c r="K57" s="5"/>
      <c r="L57" s="5"/>
      <c r="M57" s="5"/>
      <c r="N57" s="5"/>
    </row>
    <row r="58" spans="1:14" ht="22.5" customHeight="1" x14ac:dyDescent="0.25">
      <c r="A58" s="1"/>
      <c r="B58" s="79" t="s">
        <v>90</v>
      </c>
      <c r="C58" s="79"/>
      <c r="D58" s="79"/>
      <c r="E58" s="79"/>
      <c r="F58" s="79"/>
      <c r="G58" s="79"/>
      <c r="H58" s="79"/>
      <c r="I58" s="45">
        <v>0.05</v>
      </c>
      <c r="J58" s="46">
        <f>(D61+F61)*I58/H61</f>
        <v>0.05</v>
      </c>
      <c r="K58" s="5"/>
      <c r="L58" s="5"/>
      <c r="M58" s="5"/>
      <c r="N58" s="5"/>
    </row>
    <row r="59" spans="1:14" ht="22.5" customHeight="1" x14ac:dyDescent="0.25">
      <c r="A59" s="1"/>
      <c r="B59" s="96"/>
      <c r="C59" s="111" t="s">
        <v>39</v>
      </c>
      <c r="D59" s="111" t="s">
        <v>23</v>
      </c>
      <c r="E59" s="111" t="s">
        <v>24</v>
      </c>
      <c r="F59" s="111" t="s">
        <v>25</v>
      </c>
      <c r="G59" s="111" t="s">
        <v>26</v>
      </c>
      <c r="H59" s="29" t="s">
        <v>27</v>
      </c>
      <c r="I59" s="29"/>
      <c r="J59" s="29"/>
      <c r="K59" s="5"/>
      <c r="L59" s="5"/>
      <c r="M59" s="5"/>
      <c r="N59" s="5"/>
    </row>
    <row r="60" spans="1:14" ht="79.5" customHeight="1" x14ac:dyDescent="0.25">
      <c r="A60" s="1">
        <v>1</v>
      </c>
      <c r="B60" s="80"/>
      <c r="C60" s="112" t="s">
        <v>91</v>
      </c>
      <c r="D60" s="32">
        <v>1</v>
      </c>
      <c r="E60" s="32"/>
      <c r="F60" s="32"/>
      <c r="G60" s="32"/>
      <c r="H60" s="113" t="s">
        <v>92</v>
      </c>
      <c r="I60" s="113"/>
      <c r="J60" s="113"/>
      <c r="K60" s="5"/>
      <c r="L60" s="5"/>
      <c r="M60" s="5"/>
      <c r="N60" s="5"/>
    </row>
    <row r="61" spans="1:14" ht="22.5" customHeight="1" x14ac:dyDescent="0.25">
      <c r="A61" s="36"/>
      <c r="B61" s="86" t="s">
        <v>93</v>
      </c>
      <c r="C61" s="86"/>
      <c r="D61" s="75">
        <f>SUM(D60:D60)</f>
        <v>1</v>
      </c>
      <c r="E61" s="75">
        <f>SUM(E60:E60)</f>
        <v>0</v>
      </c>
      <c r="F61" s="75">
        <f>SUM(F60:F60)</f>
        <v>0</v>
      </c>
      <c r="G61" s="75">
        <f>SUM(G60:G60)</f>
        <v>0</v>
      </c>
      <c r="H61" s="39">
        <f>+D61+E61+F61+G61</f>
        <v>1</v>
      </c>
      <c r="I61" s="39"/>
      <c r="J61" s="39"/>
      <c r="K61" s="40"/>
      <c r="L61" s="40"/>
      <c r="M61" s="40"/>
      <c r="N61" s="40"/>
    </row>
    <row r="62" spans="1:14" ht="22.5" customHeight="1" x14ac:dyDescent="0.25">
      <c r="A62" s="1"/>
      <c r="B62" s="41" t="s">
        <v>94</v>
      </c>
      <c r="C62" s="42"/>
      <c r="D62" s="42"/>
      <c r="E62" s="42"/>
      <c r="F62" s="42"/>
      <c r="G62" s="42"/>
      <c r="H62" s="42"/>
      <c r="I62" s="42"/>
      <c r="J62" s="43"/>
      <c r="K62" s="5"/>
      <c r="L62" s="5"/>
      <c r="M62" s="5"/>
      <c r="N62" s="5"/>
    </row>
    <row r="63" spans="1:14" ht="22.5" customHeight="1" x14ac:dyDescent="0.25">
      <c r="A63" s="1"/>
      <c r="B63" s="114" t="s">
        <v>95</v>
      </c>
      <c r="C63" s="114"/>
      <c r="D63" s="114"/>
      <c r="E63" s="114"/>
      <c r="F63" s="114"/>
      <c r="G63" s="114"/>
      <c r="H63" s="114"/>
      <c r="I63" s="115">
        <v>0.05</v>
      </c>
      <c r="J63" s="115">
        <f>(D66+F66)*I63/H66</f>
        <v>0.05</v>
      </c>
      <c r="K63" s="5"/>
      <c r="L63" s="5"/>
      <c r="M63" s="5"/>
      <c r="N63" s="5"/>
    </row>
    <row r="64" spans="1:14" ht="22.5" customHeight="1" x14ac:dyDescent="0.25">
      <c r="A64" s="1"/>
      <c r="B64" s="116"/>
      <c r="C64" s="19"/>
      <c r="D64" s="47" t="s">
        <v>23</v>
      </c>
      <c r="E64" s="47" t="s">
        <v>24</v>
      </c>
      <c r="F64" s="47" t="s">
        <v>25</v>
      </c>
      <c r="G64" s="47" t="s">
        <v>26</v>
      </c>
      <c r="H64" s="29" t="s">
        <v>27</v>
      </c>
      <c r="I64" s="29"/>
      <c r="J64" s="29"/>
      <c r="K64" s="5"/>
      <c r="L64" s="5"/>
      <c r="M64" s="5"/>
      <c r="N64" s="5"/>
    </row>
    <row r="65" spans="1:14" ht="69.400000000000006" customHeight="1" x14ac:dyDescent="0.25">
      <c r="A65" s="1">
        <v>1</v>
      </c>
      <c r="B65" s="116"/>
      <c r="C65" s="31" t="s">
        <v>96</v>
      </c>
      <c r="D65" s="117">
        <v>1</v>
      </c>
      <c r="E65" s="117"/>
      <c r="F65" s="117"/>
      <c r="G65" s="117"/>
      <c r="H65" s="118" t="s">
        <v>97</v>
      </c>
      <c r="I65" s="118"/>
      <c r="J65" s="118"/>
      <c r="K65" s="5"/>
      <c r="L65" s="5"/>
      <c r="M65" s="5"/>
      <c r="N65" s="5"/>
    </row>
    <row r="66" spans="1:14" ht="22.5" customHeight="1" x14ac:dyDescent="0.25">
      <c r="A66" s="36"/>
      <c r="B66" s="37" t="s">
        <v>98</v>
      </c>
      <c r="C66" s="37"/>
      <c r="D66" s="119">
        <f>SUM(D65:D65)</f>
        <v>1</v>
      </c>
      <c r="E66" s="119">
        <f>SUM(E65:E65)</f>
        <v>0</v>
      </c>
      <c r="F66" s="119">
        <f>SUM(F65:F65)</f>
        <v>0</v>
      </c>
      <c r="G66" s="119">
        <f>SUM(G65:G65)</f>
        <v>0</v>
      </c>
      <c r="H66" s="120">
        <f>+D66+E66+F66+G66</f>
        <v>1</v>
      </c>
      <c r="I66" s="120"/>
      <c r="J66" s="120"/>
      <c r="K66" s="40"/>
      <c r="L66" s="40"/>
      <c r="M66" s="40"/>
      <c r="N66" s="40"/>
    </row>
    <row r="67" spans="1:14" ht="40.5" customHeight="1" x14ac:dyDescent="0.25">
      <c r="A67" s="1"/>
      <c r="B67" s="89" t="s">
        <v>99</v>
      </c>
      <c r="C67" s="121"/>
      <c r="D67" s="121"/>
      <c r="E67" s="121"/>
      <c r="F67" s="121"/>
      <c r="G67" s="121"/>
      <c r="H67" s="121"/>
      <c r="I67" s="121"/>
      <c r="J67" s="121"/>
      <c r="K67" s="5"/>
      <c r="L67" s="5"/>
      <c r="M67" s="5"/>
      <c r="N67" s="5"/>
    </row>
    <row r="68" spans="1:14" ht="22.5" customHeight="1" x14ac:dyDescent="0.25">
      <c r="A68" s="1"/>
      <c r="B68" s="44" t="s">
        <v>100</v>
      </c>
      <c r="C68" s="44"/>
      <c r="D68" s="44"/>
      <c r="E68" s="44"/>
      <c r="F68" s="44"/>
      <c r="G68" s="44"/>
      <c r="H68" s="44"/>
      <c r="I68" s="115">
        <v>0.1</v>
      </c>
      <c r="J68" s="115">
        <f>(D73+F73)*I68/H73</f>
        <v>0.10000000000000002</v>
      </c>
      <c r="K68" s="5"/>
      <c r="L68" s="5"/>
      <c r="M68" s="5"/>
      <c r="N68" s="5"/>
    </row>
    <row r="69" spans="1:14" ht="22.5" customHeight="1" x14ac:dyDescent="0.25">
      <c r="A69" s="1"/>
      <c r="B69" s="122"/>
      <c r="C69" s="19"/>
      <c r="D69" s="47" t="s">
        <v>23</v>
      </c>
      <c r="E69" s="47" t="s">
        <v>24</v>
      </c>
      <c r="F69" s="47" t="s">
        <v>25</v>
      </c>
      <c r="G69" s="47" t="s">
        <v>26</v>
      </c>
      <c r="H69" s="29" t="s">
        <v>27</v>
      </c>
      <c r="I69" s="29"/>
      <c r="J69" s="29"/>
      <c r="K69" s="5"/>
      <c r="L69" s="5"/>
      <c r="M69" s="5"/>
      <c r="N69" s="5"/>
    </row>
    <row r="70" spans="1:14" ht="32.1" customHeight="1" x14ac:dyDescent="0.25">
      <c r="A70" s="1">
        <v>1</v>
      </c>
      <c r="B70" s="122"/>
      <c r="C70" s="31" t="s">
        <v>101</v>
      </c>
      <c r="D70" s="32">
        <v>1</v>
      </c>
      <c r="E70" s="32"/>
      <c r="F70" s="32"/>
      <c r="G70" s="32"/>
      <c r="H70" s="113" t="s">
        <v>253</v>
      </c>
      <c r="I70" s="113"/>
      <c r="J70" s="113"/>
      <c r="K70" s="5"/>
      <c r="L70" s="5"/>
      <c r="M70" s="5"/>
      <c r="N70" s="5"/>
    </row>
    <row r="71" spans="1:14" ht="65.650000000000006" customHeight="1" x14ac:dyDescent="0.25">
      <c r="A71" s="1">
        <v>2</v>
      </c>
      <c r="B71" s="122"/>
      <c r="C71" s="31" t="s">
        <v>103</v>
      </c>
      <c r="D71" s="32"/>
      <c r="E71" s="32"/>
      <c r="F71" s="32">
        <v>1</v>
      </c>
      <c r="G71" s="32"/>
      <c r="H71" s="113" t="s">
        <v>104</v>
      </c>
      <c r="I71" s="113"/>
      <c r="J71" s="113"/>
      <c r="K71" s="5"/>
      <c r="L71" s="5"/>
      <c r="M71" s="5"/>
      <c r="N71" s="5"/>
    </row>
    <row r="72" spans="1:14" ht="52.9" customHeight="1" x14ac:dyDescent="0.25">
      <c r="A72" s="1">
        <v>3</v>
      </c>
      <c r="B72" s="122"/>
      <c r="C72" s="31" t="s">
        <v>105</v>
      </c>
      <c r="D72" s="32">
        <v>1</v>
      </c>
      <c r="E72" s="32"/>
      <c r="F72" s="32"/>
      <c r="G72" s="32"/>
      <c r="H72" s="113" t="s">
        <v>106</v>
      </c>
      <c r="I72" s="113"/>
      <c r="J72" s="113"/>
      <c r="K72" s="5"/>
      <c r="L72" s="5"/>
      <c r="M72" s="5"/>
      <c r="N72" s="5"/>
    </row>
    <row r="73" spans="1:14" ht="22.5" customHeight="1" x14ac:dyDescent="0.25">
      <c r="A73" s="36"/>
      <c r="B73" s="37" t="s">
        <v>107</v>
      </c>
      <c r="C73" s="37"/>
      <c r="D73" s="75">
        <f>SUM(D70:D72)</f>
        <v>2</v>
      </c>
      <c r="E73" s="75">
        <f>SUM(E70:E72)</f>
        <v>0</v>
      </c>
      <c r="F73" s="75">
        <f>SUM(F70:F72)</f>
        <v>1</v>
      </c>
      <c r="G73" s="75">
        <f>SUM(G70:G72)</f>
        <v>0</v>
      </c>
      <c r="H73" s="39">
        <f>+D73+E73+F73+G73</f>
        <v>3</v>
      </c>
      <c r="I73" s="39"/>
      <c r="J73" s="39"/>
      <c r="K73" s="40"/>
      <c r="L73" s="40"/>
      <c r="M73" s="40"/>
      <c r="N73" s="40"/>
    </row>
    <row r="74" spans="1:14" ht="35.25" customHeight="1" x14ac:dyDescent="0.25">
      <c r="A74" s="1"/>
      <c r="B74" s="89" t="s">
        <v>108</v>
      </c>
      <c r="C74" s="89"/>
      <c r="D74" s="89"/>
      <c r="E74" s="89"/>
      <c r="F74" s="89"/>
      <c r="G74" s="89"/>
      <c r="H74" s="89"/>
      <c r="I74" s="89"/>
      <c r="J74" s="89"/>
      <c r="K74" s="5"/>
      <c r="L74" s="5"/>
      <c r="M74" s="5"/>
      <c r="N74" s="5"/>
    </row>
    <row r="75" spans="1:14" ht="22.5" customHeight="1" x14ac:dyDescent="0.25">
      <c r="A75" s="1"/>
      <c r="B75" s="79" t="s">
        <v>109</v>
      </c>
      <c r="C75" s="79"/>
      <c r="D75" s="79"/>
      <c r="E75" s="79"/>
      <c r="F75" s="79"/>
      <c r="G75" s="79"/>
      <c r="H75" s="79"/>
      <c r="I75" s="45">
        <v>0.1</v>
      </c>
      <c r="J75" s="46">
        <f>(D81+F81)*I75/H81</f>
        <v>0.1</v>
      </c>
      <c r="K75" s="5"/>
      <c r="L75" s="5"/>
      <c r="M75" s="5"/>
      <c r="N75" s="5"/>
    </row>
    <row r="76" spans="1:14" ht="22.5" customHeight="1" x14ac:dyDescent="0.25">
      <c r="A76" s="1"/>
      <c r="B76" s="80"/>
      <c r="C76" s="27"/>
      <c r="D76" s="28" t="s">
        <v>23</v>
      </c>
      <c r="E76" s="28" t="s">
        <v>24</v>
      </c>
      <c r="F76" s="28" t="s">
        <v>25</v>
      </c>
      <c r="G76" s="28" t="s">
        <v>26</v>
      </c>
      <c r="H76" s="29" t="s">
        <v>27</v>
      </c>
      <c r="I76" s="29"/>
      <c r="J76" s="29"/>
      <c r="K76" s="5"/>
      <c r="L76" s="5"/>
      <c r="M76" s="5"/>
      <c r="N76" s="5"/>
    </row>
    <row r="77" spans="1:14" ht="69.400000000000006" customHeight="1" x14ac:dyDescent="0.25">
      <c r="A77" s="1">
        <v>1</v>
      </c>
      <c r="B77" s="80"/>
      <c r="C77" s="50" t="s">
        <v>110</v>
      </c>
      <c r="D77" s="32">
        <v>1</v>
      </c>
      <c r="E77" s="32"/>
      <c r="F77" s="32"/>
      <c r="G77" s="32"/>
      <c r="H77" s="81" t="s">
        <v>111</v>
      </c>
      <c r="I77" s="81"/>
      <c r="J77" s="81"/>
      <c r="K77" s="5"/>
      <c r="L77" s="5"/>
      <c r="M77" s="5"/>
      <c r="N77" s="5"/>
    </row>
    <row r="78" spans="1:14" ht="53.65" customHeight="1" x14ac:dyDescent="0.25">
      <c r="A78" s="1">
        <v>2</v>
      </c>
      <c r="B78" s="80"/>
      <c r="C78" s="50" t="s">
        <v>112</v>
      </c>
      <c r="D78" s="32">
        <v>1</v>
      </c>
      <c r="E78" s="32"/>
      <c r="F78" s="32"/>
      <c r="G78" s="32"/>
      <c r="H78" s="81" t="s">
        <v>113</v>
      </c>
      <c r="I78" s="81"/>
      <c r="J78" s="81"/>
      <c r="K78" s="5"/>
      <c r="L78" s="5"/>
      <c r="M78" s="5"/>
      <c r="N78" s="5"/>
    </row>
    <row r="79" spans="1:14" ht="59.65" customHeight="1" x14ac:dyDescent="0.25">
      <c r="A79" s="1">
        <v>3</v>
      </c>
      <c r="B79" s="80"/>
      <c r="C79" s="50" t="s">
        <v>114</v>
      </c>
      <c r="D79" s="32">
        <v>1</v>
      </c>
      <c r="E79" s="32"/>
      <c r="F79" s="32"/>
      <c r="G79" s="32"/>
      <c r="H79" s="81" t="s">
        <v>115</v>
      </c>
      <c r="I79" s="81"/>
      <c r="J79" s="81"/>
      <c r="K79" s="5"/>
      <c r="L79" s="5"/>
      <c r="M79" s="5"/>
      <c r="N79" s="5"/>
    </row>
    <row r="80" spans="1:14" ht="48.6" customHeight="1" x14ac:dyDescent="0.25">
      <c r="A80" s="1">
        <v>4</v>
      </c>
      <c r="B80" s="80"/>
      <c r="C80" s="50" t="s">
        <v>116</v>
      </c>
      <c r="D80" s="32">
        <v>1</v>
      </c>
      <c r="E80" s="32"/>
      <c r="F80" s="32"/>
      <c r="G80" s="32"/>
      <c r="H80" s="81" t="s">
        <v>117</v>
      </c>
      <c r="I80" s="81"/>
      <c r="J80" s="81"/>
      <c r="K80" s="123"/>
      <c r="L80" s="5"/>
      <c r="M80" s="5"/>
      <c r="N80" s="5"/>
    </row>
    <row r="81" spans="1:14" ht="22.5" customHeight="1" x14ac:dyDescent="0.25">
      <c r="A81" s="36"/>
      <c r="B81" s="37" t="s">
        <v>118</v>
      </c>
      <c r="C81" s="37"/>
      <c r="D81" s="75">
        <f>SUM(D77:D80)</f>
        <v>4</v>
      </c>
      <c r="E81" s="75">
        <f>SUM(E77:E80)</f>
        <v>0</v>
      </c>
      <c r="F81" s="75">
        <f>SUM(F77:F80)</f>
        <v>0</v>
      </c>
      <c r="G81" s="75">
        <f>SUM(G77:G80)</f>
        <v>0</v>
      </c>
      <c r="H81" s="39">
        <f>+D81+E81+F81+G81</f>
        <v>4</v>
      </c>
      <c r="I81" s="39"/>
      <c r="J81" s="39"/>
      <c r="K81" s="40"/>
      <c r="L81" s="40"/>
      <c r="M81" s="40"/>
      <c r="N81" s="40"/>
    </row>
    <row r="82" spans="1:14" ht="33" customHeight="1" x14ac:dyDescent="0.25">
      <c r="A82" s="1"/>
      <c r="B82" s="89" t="s">
        <v>119</v>
      </c>
      <c r="C82" s="89"/>
      <c r="D82" s="89"/>
      <c r="E82" s="89"/>
      <c r="F82" s="89"/>
      <c r="G82" s="89"/>
      <c r="H82" s="89"/>
      <c r="I82" s="89"/>
      <c r="J82" s="89"/>
      <c r="K82" s="5"/>
      <c r="L82" s="5"/>
      <c r="M82" s="5"/>
      <c r="N82" s="5"/>
    </row>
    <row r="83" spans="1:14" ht="22.5" customHeight="1" x14ac:dyDescent="0.25">
      <c r="A83" s="1"/>
      <c r="B83" s="79" t="s">
        <v>120</v>
      </c>
      <c r="C83" s="79"/>
      <c r="D83" s="79"/>
      <c r="E83" s="79"/>
      <c r="F83" s="79"/>
      <c r="G83" s="79"/>
      <c r="H83" s="79"/>
      <c r="I83" s="45">
        <v>0.2</v>
      </c>
      <c r="J83" s="46">
        <f>(D92+F92)*I83/H92</f>
        <v>0.14285714285714285</v>
      </c>
      <c r="K83" s="5"/>
      <c r="L83" s="5"/>
      <c r="M83" s="5"/>
      <c r="N83" s="5"/>
    </row>
    <row r="84" spans="1:14" ht="22.5" customHeight="1" x14ac:dyDescent="0.25">
      <c r="A84" s="1"/>
      <c r="B84" s="80"/>
      <c r="C84" s="27"/>
      <c r="D84" s="28" t="s">
        <v>23</v>
      </c>
      <c r="E84" s="28" t="s">
        <v>24</v>
      </c>
      <c r="F84" s="28" t="s">
        <v>25</v>
      </c>
      <c r="G84" s="28" t="s">
        <v>26</v>
      </c>
      <c r="H84" s="29" t="s">
        <v>121</v>
      </c>
      <c r="I84" s="29"/>
      <c r="J84" s="29"/>
      <c r="K84" s="5"/>
      <c r="L84" s="5"/>
      <c r="M84" s="5"/>
      <c r="N84" s="5"/>
    </row>
    <row r="85" spans="1:14" ht="90.95" customHeight="1" x14ac:dyDescent="0.25">
      <c r="A85" s="1">
        <v>1</v>
      </c>
      <c r="B85" s="80"/>
      <c r="C85" s="50" t="s">
        <v>122</v>
      </c>
      <c r="D85" s="124"/>
      <c r="E85" s="124">
        <v>1</v>
      </c>
      <c r="F85" s="124"/>
      <c r="G85" s="124"/>
      <c r="H85" s="81" t="s">
        <v>123</v>
      </c>
      <c r="I85" s="81"/>
      <c r="J85" s="81"/>
      <c r="K85" s="5"/>
      <c r="L85" s="5"/>
      <c r="M85" s="5"/>
      <c r="N85" s="5"/>
    </row>
    <row r="86" spans="1:14" ht="143.25" customHeight="1" x14ac:dyDescent="0.25">
      <c r="A86" s="1">
        <v>2</v>
      </c>
      <c r="B86" s="80"/>
      <c r="C86" s="50" t="s">
        <v>124</v>
      </c>
      <c r="D86" s="124"/>
      <c r="E86" s="124">
        <v>1</v>
      </c>
      <c r="F86" s="124"/>
      <c r="G86" s="124"/>
      <c r="H86" s="81" t="s">
        <v>123</v>
      </c>
      <c r="I86" s="81"/>
      <c r="J86" s="81"/>
      <c r="K86" s="5"/>
      <c r="L86" s="5"/>
      <c r="M86" s="5"/>
      <c r="N86" s="5"/>
    </row>
    <row r="87" spans="1:14" ht="104.45" customHeight="1" x14ac:dyDescent="0.25">
      <c r="A87" s="1">
        <v>3</v>
      </c>
      <c r="B87" s="80"/>
      <c r="C87" s="50" t="s">
        <v>125</v>
      </c>
      <c r="D87" s="124">
        <v>1</v>
      </c>
      <c r="E87" s="124"/>
      <c r="F87" s="124"/>
      <c r="G87" s="124"/>
      <c r="H87" s="81" t="s">
        <v>126</v>
      </c>
      <c r="I87" s="81"/>
      <c r="J87" s="81"/>
      <c r="K87" s="5"/>
      <c r="L87" s="5"/>
      <c r="M87" s="5"/>
      <c r="N87" s="5"/>
    </row>
    <row r="88" spans="1:14" ht="84.4" customHeight="1" x14ac:dyDescent="0.25">
      <c r="A88" s="1">
        <v>4</v>
      </c>
      <c r="B88" s="80"/>
      <c r="C88" s="50" t="s">
        <v>127</v>
      </c>
      <c r="D88" s="124">
        <v>1</v>
      </c>
      <c r="E88" s="124"/>
      <c r="F88" s="124"/>
      <c r="G88" s="124"/>
      <c r="H88" s="81" t="s">
        <v>128</v>
      </c>
      <c r="I88" s="81"/>
      <c r="J88" s="81"/>
      <c r="K88" s="5"/>
      <c r="L88" s="5"/>
      <c r="M88" s="5"/>
      <c r="N88" s="5"/>
    </row>
    <row r="89" spans="1:14" ht="78.400000000000006" customHeight="1" x14ac:dyDescent="0.25">
      <c r="A89" s="1">
        <v>5</v>
      </c>
      <c r="B89" s="80"/>
      <c r="C89" s="50" t="s">
        <v>129</v>
      </c>
      <c r="D89" s="124">
        <v>1</v>
      </c>
      <c r="E89" s="124"/>
      <c r="F89" s="124"/>
      <c r="G89" s="124"/>
      <c r="H89" s="81" t="s">
        <v>130</v>
      </c>
      <c r="I89" s="81"/>
      <c r="J89" s="81"/>
      <c r="K89" s="5"/>
      <c r="L89" s="5"/>
      <c r="M89" s="5"/>
      <c r="N89" s="5"/>
    </row>
    <row r="90" spans="1:14" ht="64.900000000000006" customHeight="1" x14ac:dyDescent="0.25">
      <c r="A90" s="1">
        <v>6</v>
      </c>
      <c r="B90" s="84"/>
      <c r="C90" s="50" t="s">
        <v>131</v>
      </c>
      <c r="D90" s="32">
        <v>1</v>
      </c>
      <c r="E90" s="32"/>
      <c r="F90" s="32"/>
      <c r="G90" s="32"/>
      <c r="H90" s="81" t="s">
        <v>132</v>
      </c>
      <c r="I90" s="81"/>
      <c r="J90" s="81"/>
      <c r="K90" s="5"/>
      <c r="L90" s="5"/>
      <c r="M90" s="5"/>
      <c r="N90" s="5"/>
    </row>
    <row r="91" spans="1:14" ht="72.400000000000006" customHeight="1" x14ac:dyDescent="0.25">
      <c r="A91" s="1">
        <v>7</v>
      </c>
      <c r="B91" s="84"/>
      <c r="C91" s="50" t="s">
        <v>133</v>
      </c>
      <c r="D91" s="32">
        <v>1</v>
      </c>
      <c r="E91" s="32"/>
      <c r="F91" s="32"/>
      <c r="G91" s="32"/>
      <c r="H91" s="81" t="s">
        <v>132</v>
      </c>
      <c r="I91" s="81"/>
      <c r="J91" s="81"/>
      <c r="K91" s="5"/>
      <c r="L91" s="5"/>
      <c r="M91" s="5"/>
      <c r="N91" s="5"/>
    </row>
    <row r="92" spans="1:14" ht="22.5" customHeight="1" x14ac:dyDescent="0.25">
      <c r="A92" s="36"/>
      <c r="B92" s="125" t="s">
        <v>134</v>
      </c>
      <c r="C92" s="125"/>
      <c r="D92" s="75">
        <f>SUM(D85:D91)</f>
        <v>5</v>
      </c>
      <c r="E92" s="75">
        <f>SUM(E85:E91)</f>
        <v>2</v>
      </c>
      <c r="F92" s="75">
        <f>SUM(F85:F90)</f>
        <v>0</v>
      </c>
      <c r="G92" s="75">
        <f>SUM(G85:G90)</f>
        <v>0</v>
      </c>
      <c r="H92" s="39">
        <f>+D92+E92+F92+G92</f>
        <v>7</v>
      </c>
      <c r="I92" s="39"/>
      <c r="J92" s="39"/>
      <c r="K92" s="40"/>
      <c r="L92" s="40"/>
      <c r="M92" s="40"/>
      <c r="N92" s="40"/>
    </row>
    <row r="93" spans="1:14" ht="36" customHeight="1" x14ac:dyDescent="0.25">
      <c r="A93" s="1"/>
      <c r="B93" s="41" t="s">
        <v>135</v>
      </c>
      <c r="C93" s="42"/>
      <c r="D93" s="42"/>
      <c r="E93" s="42"/>
      <c r="F93" s="42"/>
      <c r="G93" s="42"/>
      <c r="H93" s="42"/>
      <c r="I93" s="42"/>
      <c r="J93" s="43"/>
      <c r="K93" s="5"/>
      <c r="L93" s="5"/>
      <c r="M93" s="5"/>
      <c r="N93" s="5"/>
    </row>
    <row r="94" spans="1:14" ht="22.5" customHeight="1" x14ac:dyDescent="0.25">
      <c r="A94" s="1"/>
      <c r="B94" s="126" t="s">
        <v>136</v>
      </c>
      <c r="C94" s="126"/>
      <c r="D94" s="126"/>
      <c r="E94" s="126"/>
      <c r="F94" s="126"/>
      <c r="G94" s="126"/>
      <c r="H94" s="126"/>
      <c r="I94" s="126"/>
      <c r="J94" s="126"/>
      <c r="K94" s="5"/>
      <c r="L94" s="5"/>
      <c r="M94" s="5"/>
      <c r="N94" s="5"/>
    </row>
    <row r="95" spans="1:14" ht="22.5" customHeight="1" x14ac:dyDescent="0.25">
      <c r="A95" s="1"/>
      <c r="B95" s="127" t="s">
        <v>137</v>
      </c>
      <c r="C95" s="128"/>
      <c r="D95" s="129" t="s">
        <v>138</v>
      </c>
      <c r="E95" s="129"/>
      <c r="F95" s="129"/>
      <c r="G95" s="129"/>
      <c r="H95" s="129"/>
      <c r="I95" s="129"/>
      <c r="J95" s="129"/>
      <c r="K95" s="5"/>
      <c r="L95" s="5"/>
      <c r="M95" s="5"/>
      <c r="N95" s="5"/>
    </row>
    <row r="96" spans="1:14" ht="22.5" customHeight="1" x14ac:dyDescent="0.25">
      <c r="A96" s="1"/>
      <c r="B96" s="127" t="s">
        <v>139</v>
      </c>
      <c r="C96" s="128"/>
      <c r="D96" s="129" t="s">
        <v>140</v>
      </c>
      <c r="E96" s="129"/>
      <c r="F96" s="129"/>
      <c r="G96" s="129"/>
      <c r="H96" s="129"/>
      <c r="I96" s="129"/>
      <c r="J96" s="129"/>
      <c r="K96" s="5"/>
      <c r="L96" s="5"/>
      <c r="M96" s="5"/>
      <c r="N96" s="5"/>
    </row>
    <row r="97" spans="1:14" ht="22.5" customHeight="1" x14ac:dyDescent="0.25">
      <c r="A97" s="1"/>
      <c r="B97" s="127" t="s">
        <v>141</v>
      </c>
      <c r="C97" s="128"/>
      <c r="D97" s="129" t="s">
        <v>142</v>
      </c>
      <c r="E97" s="129"/>
      <c r="F97" s="129"/>
      <c r="G97" s="129"/>
      <c r="H97" s="129"/>
      <c r="I97" s="129"/>
      <c r="J97" s="129"/>
      <c r="K97" s="5"/>
      <c r="L97" s="5"/>
      <c r="M97" s="5"/>
      <c r="N97" s="5"/>
    </row>
    <row r="98" spans="1:14" ht="22.5" customHeight="1" x14ac:dyDescent="0.25">
      <c r="A98" s="1"/>
      <c r="B98" s="127" t="s">
        <v>143</v>
      </c>
      <c r="C98" s="128"/>
      <c r="D98" s="129" t="s">
        <v>254</v>
      </c>
      <c r="E98" s="129"/>
      <c r="F98" s="129"/>
      <c r="G98" s="129"/>
      <c r="H98" s="129"/>
      <c r="I98" s="129"/>
      <c r="J98" s="129"/>
      <c r="K98" s="5"/>
      <c r="L98" s="5"/>
      <c r="M98" s="5"/>
      <c r="N98" s="5"/>
    </row>
    <row r="99" spans="1:14" ht="22.5" customHeight="1" x14ac:dyDescent="0.25">
      <c r="A99" s="1"/>
      <c r="B99" s="5"/>
      <c r="C99" s="5"/>
      <c r="D99" s="5"/>
      <c r="E99" s="5"/>
      <c r="F99" s="5"/>
      <c r="G99" s="5"/>
      <c r="H99" s="5"/>
      <c r="I99" s="5"/>
      <c r="J99" s="5"/>
      <c r="K99" s="5"/>
      <c r="L99" s="5"/>
      <c r="M99" s="5"/>
      <c r="N99" s="5"/>
    </row>
    <row r="100" spans="1:14" ht="22.5" customHeight="1" x14ac:dyDescent="0.25">
      <c r="A100" s="1"/>
      <c r="B100" s="5"/>
      <c r="C100" s="130" t="str">
        <f>+B6</f>
        <v>LISTA DE CHEQUEO CANCER DE PROSTATA Y COLORRECTAL</v>
      </c>
      <c r="D100" s="130"/>
      <c r="E100" s="130"/>
      <c r="F100" s="130"/>
      <c r="G100" s="130"/>
      <c r="H100" s="130"/>
      <c r="I100" s="130"/>
      <c r="J100" s="130"/>
      <c r="K100" s="130"/>
      <c r="L100" s="130"/>
      <c r="M100" s="5"/>
      <c r="N100" s="5"/>
    </row>
    <row r="101" spans="1:14" ht="22.5" customHeight="1" x14ac:dyDescent="0.25">
      <c r="A101" s="1"/>
      <c r="B101" s="5"/>
      <c r="C101" s="130" t="s">
        <v>145</v>
      </c>
      <c r="D101" s="130" t="s">
        <v>146</v>
      </c>
      <c r="E101" s="130" t="s">
        <v>147</v>
      </c>
      <c r="F101" s="130" t="s">
        <v>148</v>
      </c>
      <c r="G101" s="130" t="s">
        <v>23</v>
      </c>
      <c r="H101" s="130" t="s">
        <v>24</v>
      </c>
      <c r="I101" s="130" t="s">
        <v>25</v>
      </c>
      <c r="J101" s="130" t="s">
        <v>26</v>
      </c>
      <c r="K101" s="130" t="s">
        <v>149</v>
      </c>
      <c r="L101" s="130" t="s">
        <v>150</v>
      </c>
      <c r="M101" s="5"/>
      <c r="N101" s="5"/>
    </row>
    <row r="102" spans="1:14" ht="22.5" customHeight="1" x14ac:dyDescent="0.25">
      <c r="A102" s="1"/>
      <c r="B102" s="5"/>
      <c r="C102" s="131" t="str">
        <f>+B16</f>
        <v>1. CAPACIDAD INSTALADA Y RED (INVENTARIO RECURSO FISICO Y HUMANO )</v>
      </c>
      <c r="D102" s="131">
        <f>+A19</f>
        <v>2</v>
      </c>
      <c r="E102" s="132">
        <f>+I16</f>
        <v>0.1</v>
      </c>
      <c r="F102" s="132">
        <f>+J16</f>
        <v>0.1</v>
      </c>
      <c r="G102" s="131">
        <f>+D20</f>
        <v>1</v>
      </c>
      <c r="H102" s="131">
        <f>+E20</f>
        <v>0</v>
      </c>
      <c r="I102" s="131">
        <f>+F20</f>
        <v>1</v>
      </c>
      <c r="J102" s="131">
        <f>+G20</f>
        <v>0</v>
      </c>
      <c r="K102" s="112" t="str">
        <f>+B21</f>
        <v>OBSERVACIONES: Cuentan con 3 médicos generales especialistas en la ruta cardiovascular que a su vez atienden la población de los curos de vida adultez y vejez ubicados en la unidad intermedia de centro.</v>
      </c>
      <c r="L102" s="133"/>
      <c r="M102" s="5"/>
      <c r="N102" s="5"/>
    </row>
    <row r="103" spans="1:14" ht="22.5" customHeight="1" x14ac:dyDescent="0.25">
      <c r="A103" s="1"/>
      <c r="B103" s="5"/>
      <c r="C103" s="131" t="str">
        <f>+B22</f>
        <v>2. COBERTURAS  DT, PE E INDICADORES PROPIOS DEL PROGRAMA</v>
      </c>
      <c r="D103" s="131">
        <f>+A39</f>
        <v>15</v>
      </c>
      <c r="E103" s="132">
        <f>+I22</f>
        <v>0.3</v>
      </c>
      <c r="F103" s="132">
        <f>+J22</f>
        <v>0.11999999999999998</v>
      </c>
      <c r="G103" s="131">
        <f>+D40</f>
        <v>4</v>
      </c>
      <c r="H103" s="131">
        <f>+E40</f>
        <v>9</v>
      </c>
      <c r="I103" s="131">
        <f>+F40</f>
        <v>2</v>
      </c>
      <c r="J103" s="131">
        <f>+G40</f>
        <v>0</v>
      </c>
      <c r="K103" s="112" t="str">
        <f>+B41</f>
        <v>OBSERVACIONES: dentro del proceso de información institucional no se cuenta con la desagregación de la población objeto de tamización, diagnósticos, tratamiento y demás por centros y puesto de salud que permitan dar una trazabilidad al estado de los usuarios por cursos de vida.</v>
      </c>
      <c r="L103" s="134" t="s">
        <v>151</v>
      </c>
      <c r="M103" s="5"/>
      <c r="N103" s="5"/>
    </row>
    <row r="104" spans="1:14" ht="22.5" customHeight="1" x14ac:dyDescent="0.25">
      <c r="A104" s="1"/>
      <c r="B104" s="5"/>
      <c r="C104" s="131" t="str">
        <f>+B42</f>
        <v>3. DEMANDA INDUCIDA</v>
      </c>
      <c r="D104" s="131">
        <f>+A48</f>
        <v>5</v>
      </c>
      <c r="E104" s="132">
        <f>+I42</f>
        <v>0.05</v>
      </c>
      <c r="F104" s="132">
        <f>+J42</f>
        <v>0.05</v>
      </c>
      <c r="G104" s="131">
        <f>+D49</f>
        <v>5</v>
      </c>
      <c r="H104" s="131">
        <f>+E49</f>
        <v>0</v>
      </c>
      <c r="I104" s="131">
        <f>+F49</f>
        <v>0</v>
      </c>
      <c r="J104" s="131">
        <f>+G49</f>
        <v>0</v>
      </c>
      <c r="K104" s="112" t="str">
        <f>+B50</f>
        <v xml:space="preserve">OBSERVACIONES: Cuentan con una enfermera profesional encargada del programa o los usuarios objeto de tamización y diagnóstico de cáncer de estómago, próstata y colorrectal según Ruta Integral de atención en salud por cursos de vida adultez y vejez. Así mismo realiza seguimiento a los usuarios por medio de llamadas telefónicas, asignación de citas por médico general para seguimiento.   </v>
      </c>
      <c r="L104" s="133"/>
      <c r="M104" s="5"/>
      <c r="N104" s="5"/>
    </row>
    <row r="105" spans="1:14" ht="22.5" customHeight="1" x14ac:dyDescent="0.25">
      <c r="A105" s="1"/>
      <c r="B105" s="5"/>
      <c r="C105" s="131" t="str">
        <f>+B51</f>
        <v>4. CARACTERIZACIÓN POBLACIONAL</v>
      </c>
      <c r="D105" s="131">
        <f>+A54</f>
        <v>2</v>
      </c>
      <c r="E105" s="132">
        <f>+H51</f>
        <v>0.05</v>
      </c>
      <c r="F105" s="132">
        <f>+J51</f>
        <v>2.5000000000000001E-2</v>
      </c>
      <c r="G105" s="131">
        <f>+D56</f>
        <v>1</v>
      </c>
      <c r="H105" s="131">
        <f>+E56</f>
        <v>1</v>
      </c>
      <c r="I105" s="131">
        <f>+F56</f>
        <v>0</v>
      </c>
      <c r="J105" s="131">
        <f>+G56</f>
        <v>0</v>
      </c>
      <c r="K105" s="112" t="str">
        <f>+B57</f>
        <v xml:space="preserve">OBSERVACIONES: Al momento de la visita de asesoría y asistencia técnica no cuentan con la información de códigos CIE 10 facturados a la fecha concernientes a las patologías de exámenes de pesquisas para cáncer de próstata, colorrectal y estómago. </v>
      </c>
      <c r="L105" s="133"/>
      <c r="M105" s="5"/>
      <c r="N105" s="5"/>
    </row>
    <row r="106" spans="1:14" ht="22.5" customHeight="1" x14ac:dyDescent="0.25">
      <c r="A106" s="1"/>
      <c r="B106" s="5"/>
      <c r="C106" s="131" t="str">
        <f>+B58</f>
        <v>5.   ATENCION A POBLACIONES CON ENFOQUE DIFERENCIAL</v>
      </c>
      <c r="D106" s="131">
        <f>+A60</f>
        <v>1</v>
      </c>
      <c r="E106" s="132">
        <f>+I58</f>
        <v>0.05</v>
      </c>
      <c r="F106" s="132">
        <f>+J58</f>
        <v>0.05</v>
      </c>
      <c r="G106" s="131">
        <f>+D61</f>
        <v>1</v>
      </c>
      <c r="H106" s="131">
        <f>+E61</f>
        <v>0</v>
      </c>
      <c r="I106" s="131">
        <f>+F61</f>
        <v>0</v>
      </c>
      <c r="J106" s="131">
        <f>+G61</f>
        <v>0</v>
      </c>
      <c r="K106" s="112" t="str">
        <f>+B62</f>
        <v>OBSERVACIONES: El software institucional de Historia Clínica contiene la marcación de campo obligatorio diligenciamiento de la población con enfoque diferencial.</v>
      </c>
      <c r="L106" s="133"/>
      <c r="M106" s="5"/>
      <c r="N106" s="5"/>
    </row>
    <row r="107" spans="1:14" ht="22.5" customHeight="1" x14ac:dyDescent="0.25">
      <c r="A107" s="1"/>
      <c r="B107" s="5"/>
      <c r="C107" s="131" t="str">
        <f>+B63</f>
        <v>6. ACCESIBILIDAD</v>
      </c>
      <c r="D107" s="131">
        <f>+A65</f>
        <v>1</v>
      </c>
      <c r="E107" s="132">
        <f>+I63</f>
        <v>0.05</v>
      </c>
      <c r="F107" s="132">
        <f>+J63</f>
        <v>0.05</v>
      </c>
      <c r="G107" s="131">
        <f>+D66</f>
        <v>1</v>
      </c>
      <c r="H107" s="131">
        <f>+E66</f>
        <v>0</v>
      </c>
      <c r="I107" s="131">
        <f>+F66</f>
        <v>0</v>
      </c>
      <c r="J107" s="131">
        <f>+G66</f>
        <v>0</v>
      </c>
      <c r="K107" s="112" t="str">
        <f>+B67</f>
        <v>OBSERVACION: En la ESE salud Pereira tenemos un proceso de inducción y reinducción por medio de capacitación mediante la plataforma plexo con algunos cursos que contienen algunas rutas. por ahora no se cuenta con inducción de ruta de cáncer de próstata y colorrectal.</v>
      </c>
      <c r="L107" s="133"/>
      <c r="M107" s="5"/>
      <c r="N107" s="5"/>
    </row>
    <row r="108" spans="1:14" ht="22.5" customHeight="1" x14ac:dyDescent="0.25">
      <c r="A108" s="1"/>
      <c r="B108" s="5"/>
      <c r="C108" s="131" t="str">
        <f>+B68</f>
        <v>7. OPORTUNIDAD</v>
      </c>
      <c r="D108" s="131">
        <f>+A72</f>
        <v>3</v>
      </c>
      <c r="E108" s="132">
        <f>+I68</f>
        <v>0.1</v>
      </c>
      <c r="F108" s="132">
        <f>+J68</f>
        <v>0.10000000000000002</v>
      </c>
      <c r="G108" s="131">
        <f>+D73</f>
        <v>2</v>
      </c>
      <c r="H108" s="131">
        <f>+E73</f>
        <v>0</v>
      </c>
      <c r="I108" s="131">
        <f>+F73</f>
        <v>1</v>
      </c>
      <c r="J108" s="131">
        <f>+G73</f>
        <v>0</v>
      </c>
      <c r="K108" s="112" t="str">
        <f>+B74</f>
        <v>OBSERVACIONES: Cuentan con líneas habilitadas de Call Center para consultas de morbilidad y citas de agendamiento preferencial en el SIAU y presencial para todos los cursos de vida contemplados en la Resolución 3280 del 2018.</v>
      </c>
      <c r="L108" s="133"/>
      <c r="M108" s="5"/>
      <c r="N108" s="5"/>
    </row>
    <row r="109" spans="1:14" ht="22.5" customHeight="1" x14ac:dyDescent="0.25">
      <c r="A109" s="1"/>
      <c r="B109" s="5"/>
      <c r="C109" s="131" t="str">
        <f>+B75</f>
        <v>8. SEGURIDAD</v>
      </c>
      <c r="D109" s="131">
        <f>+A80</f>
        <v>4</v>
      </c>
      <c r="E109" s="132">
        <f>+I75</f>
        <v>0.1</v>
      </c>
      <c r="F109" s="132">
        <f>+J75</f>
        <v>0.1</v>
      </c>
      <c r="G109" s="131">
        <f>+D81</f>
        <v>4</v>
      </c>
      <c r="H109" s="131">
        <f>+E81</f>
        <v>0</v>
      </c>
      <c r="I109" s="131">
        <f>+F81</f>
        <v>0</v>
      </c>
      <c r="J109" s="131">
        <f>+G81</f>
        <v>0</v>
      </c>
      <c r="K109" s="112" t="str">
        <f>+B82</f>
        <v>OBSERVACIONES: Se cuenta en la intranet el cual es el aplicativo de la ESE Salud Pereira al cual todos los trabajadores tenemos acceso la disponibilidad de Guía de práctica clínica, cáncer de colon y recto Código CM-EX-033 y Guía De Práctica Clínica de Próstata Código CM-EX-032.</v>
      </c>
      <c r="L109" s="133"/>
      <c r="M109" s="5"/>
      <c r="N109" s="5"/>
    </row>
    <row r="110" spans="1:14" ht="22.5" customHeight="1" x14ac:dyDescent="0.25">
      <c r="A110" s="1"/>
      <c r="B110" s="5"/>
      <c r="C110" s="131" t="str">
        <f>+B83</f>
        <v>9. PERTINENCIA</v>
      </c>
      <c r="D110" s="131">
        <f>+A91</f>
        <v>7</v>
      </c>
      <c r="E110" s="132">
        <f>+I83</f>
        <v>0.2</v>
      </c>
      <c r="F110" s="132">
        <f>+J83</f>
        <v>0.14285714285714285</v>
      </c>
      <c r="G110" s="131">
        <f>+D92</f>
        <v>5</v>
      </c>
      <c r="H110" s="131">
        <f>+E92</f>
        <v>2</v>
      </c>
      <c r="I110" s="131">
        <f>+F92</f>
        <v>0</v>
      </c>
      <c r="J110" s="131">
        <f>+G92</f>
        <v>0</v>
      </c>
      <c r="K110" s="112" t="str">
        <f>+B93</f>
        <v xml:space="preserve">OBSERVACIONES: Con base a las auditorias de historias clínicas revisadas en anterior visita de asistencia técnica se pudo evidenciar que no se realiza la clasificación del riesgo según antecedentes personales y familiares; sin embargo, la auditora institucional refiere que ya se ha venido mejorando el proceso. </v>
      </c>
      <c r="L110" s="134" t="s">
        <v>152</v>
      </c>
      <c r="M110" s="5"/>
      <c r="N110" s="5"/>
    </row>
    <row r="111" spans="1:14" ht="22.5" customHeight="1" x14ac:dyDescent="0.25">
      <c r="A111" s="1"/>
      <c r="B111" s="5"/>
      <c r="C111" s="131" t="s">
        <v>153</v>
      </c>
      <c r="D111" s="131">
        <f t="shared" ref="D111:J111" si="0">SUM(D102:D110)</f>
        <v>40</v>
      </c>
      <c r="E111" s="135">
        <f t="shared" si="0"/>
        <v>1</v>
      </c>
      <c r="F111" s="135">
        <f t="shared" si="0"/>
        <v>0.73785714285714277</v>
      </c>
      <c r="G111" s="131">
        <f t="shared" si="0"/>
        <v>24</v>
      </c>
      <c r="H111" s="131">
        <f t="shared" si="0"/>
        <v>12</v>
      </c>
      <c r="I111" s="131">
        <f t="shared" si="0"/>
        <v>4</v>
      </c>
      <c r="J111" s="131">
        <f t="shared" si="0"/>
        <v>0</v>
      </c>
      <c r="K111" s="112"/>
      <c r="L111" s="131"/>
      <c r="M111" s="5"/>
      <c r="N111" s="5"/>
    </row>
  </sheetData>
  <mergeCells count="119">
    <mergeCell ref="B93:J93"/>
    <mergeCell ref="B94:J94"/>
    <mergeCell ref="D95:J95"/>
    <mergeCell ref="D96:J96"/>
    <mergeCell ref="D97:J97"/>
    <mergeCell ref="D98:J98"/>
    <mergeCell ref="H88:J88"/>
    <mergeCell ref="H89:J89"/>
    <mergeCell ref="H90:J90"/>
    <mergeCell ref="H91:J91"/>
    <mergeCell ref="B92:C92"/>
    <mergeCell ref="H92:J92"/>
    <mergeCell ref="B82:J82"/>
    <mergeCell ref="B83:H83"/>
    <mergeCell ref="H84:J84"/>
    <mergeCell ref="H85:J85"/>
    <mergeCell ref="H86:J86"/>
    <mergeCell ref="H87:J87"/>
    <mergeCell ref="H76:J76"/>
    <mergeCell ref="H77:J77"/>
    <mergeCell ref="H78:J78"/>
    <mergeCell ref="H79:J79"/>
    <mergeCell ref="H80:J80"/>
    <mergeCell ref="B81:C81"/>
    <mergeCell ref="H81:J81"/>
    <mergeCell ref="H71:J71"/>
    <mergeCell ref="H72:J72"/>
    <mergeCell ref="B73:C73"/>
    <mergeCell ref="H73:J73"/>
    <mergeCell ref="B74:J74"/>
    <mergeCell ref="B75:H75"/>
    <mergeCell ref="B66:C66"/>
    <mergeCell ref="H66:J66"/>
    <mergeCell ref="B67:J67"/>
    <mergeCell ref="B68:H68"/>
    <mergeCell ref="H69:J69"/>
    <mergeCell ref="H70:J70"/>
    <mergeCell ref="B61:C61"/>
    <mergeCell ref="H61:J61"/>
    <mergeCell ref="B62:J62"/>
    <mergeCell ref="B63:H63"/>
    <mergeCell ref="B64:B65"/>
    <mergeCell ref="H64:J64"/>
    <mergeCell ref="H65:J65"/>
    <mergeCell ref="B55:C56"/>
    <mergeCell ref="H56:J56"/>
    <mergeCell ref="B57:J57"/>
    <mergeCell ref="B58:H58"/>
    <mergeCell ref="H59:J59"/>
    <mergeCell ref="H60:J60"/>
    <mergeCell ref="H51:I51"/>
    <mergeCell ref="H52:J52"/>
    <mergeCell ref="B53:C53"/>
    <mergeCell ref="H53:J53"/>
    <mergeCell ref="B54:C54"/>
    <mergeCell ref="H54:J54"/>
    <mergeCell ref="H48:J48"/>
    <mergeCell ref="B49:C49"/>
    <mergeCell ref="H49:J49"/>
    <mergeCell ref="K49:N49"/>
    <mergeCell ref="B50:J50"/>
    <mergeCell ref="K50:M50"/>
    <mergeCell ref="H43:J43"/>
    <mergeCell ref="H44:J44"/>
    <mergeCell ref="K44:N44"/>
    <mergeCell ref="H45:J45"/>
    <mergeCell ref="H46:J46"/>
    <mergeCell ref="H47:J47"/>
    <mergeCell ref="B40:C40"/>
    <mergeCell ref="H40:J40"/>
    <mergeCell ref="B41:J41"/>
    <mergeCell ref="K41:N41"/>
    <mergeCell ref="B42:H42"/>
    <mergeCell ref="K42:N42"/>
    <mergeCell ref="L31:M31"/>
    <mergeCell ref="B34:B39"/>
    <mergeCell ref="I34:J34"/>
    <mergeCell ref="I35:J35"/>
    <mergeCell ref="I36:J36"/>
    <mergeCell ref="I37:J37"/>
    <mergeCell ref="I38:J38"/>
    <mergeCell ref="I39:J39"/>
    <mergeCell ref="B25:B28"/>
    <mergeCell ref="I25:J25"/>
    <mergeCell ref="I26:J26"/>
    <mergeCell ref="I27:J27"/>
    <mergeCell ref="I28:J28"/>
    <mergeCell ref="B29:B31"/>
    <mergeCell ref="I29:J29"/>
    <mergeCell ref="I30:J30"/>
    <mergeCell ref="I31:J31"/>
    <mergeCell ref="B21:J21"/>
    <mergeCell ref="B22:H22"/>
    <mergeCell ref="C23:C24"/>
    <mergeCell ref="D23:D24"/>
    <mergeCell ref="E23:E24"/>
    <mergeCell ref="F23:F24"/>
    <mergeCell ref="G23:G24"/>
    <mergeCell ref="H23:J23"/>
    <mergeCell ref="I24:J24"/>
    <mergeCell ref="B16:H16"/>
    <mergeCell ref="H17:J17"/>
    <mergeCell ref="B18:B19"/>
    <mergeCell ref="H18:J18"/>
    <mergeCell ref="H19:J19"/>
    <mergeCell ref="B20:C20"/>
    <mergeCell ref="H20:J20"/>
    <mergeCell ref="D10:J10"/>
    <mergeCell ref="D11:J11"/>
    <mergeCell ref="D12:J12"/>
    <mergeCell ref="D13:J13"/>
    <mergeCell ref="D14:J14"/>
    <mergeCell ref="D15:J15"/>
    <mergeCell ref="B1:C4"/>
    <mergeCell ref="D1:K1"/>
    <mergeCell ref="D2:J4"/>
    <mergeCell ref="C5:L5"/>
    <mergeCell ref="B6:J6"/>
    <mergeCell ref="C7:C9"/>
  </mergeCells>
  <conditionalFormatting sqref="H81">
    <cfRule type="cellIs" dxfId="543" priority="1" operator="notEqual">
      <formula>#REF!</formula>
    </cfRule>
  </conditionalFormatting>
  <conditionalFormatting sqref="H61">
    <cfRule type="cellIs" dxfId="542" priority="2" operator="notEqual">
      <formula>#REF!</formula>
    </cfRule>
  </conditionalFormatting>
  <conditionalFormatting sqref="H92">
    <cfRule type="cellIs" dxfId="541" priority="3" operator="notEqual">
      <formula>#REF!</formula>
    </cfRule>
  </conditionalFormatting>
  <conditionalFormatting sqref="H81">
    <cfRule type="cellIs" dxfId="540" priority="4" operator="notEqual">
      <formula>#REF!</formula>
    </cfRule>
  </conditionalFormatting>
  <conditionalFormatting sqref="H61">
    <cfRule type="cellIs" dxfId="539" priority="5" operator="notEqual">
      <formula>#REF!</formula>
    </cfRule>
  </conditionalFormatting>
  <conditionalFormatting sqref="H92">
    <cfRule type="cellIs" dxfId="538" priority="6" operator="notEqual">
      <formula>#REF!</formula>
    </cfRule>
  </conditionalFormatting>
  <conditionalFormatting sqref="H20">
    <cfRule type="cellIs" dxfId="537" priority="7" operator="notEqual">
      <formula>$A$19</formula>
    </cfRule>
  </conditionalFormatting>
  <conditionalFormatting sqref="H40">
    <cfRule type="cellIs" dxfId="536" priority="8" operator="notEqual">
      <formula>$A$39</formula>
    </cfRule>
  </conditionalFormatting>
  <conditionalFormatting sqref="H49">
    <cfRule type="cellIs" dxfId="535" priority="9" operator="notEqual">
      <formula>$A$48</formula>
    </cfRule>
  </conditionalFormatting>
  <conditionalFormatting sqref="H49">
    <cfRule type="cellIs" dxfId="534" priority="10" operator="notEqual">
      <formula>$A$48</formula>
    </cfRule>
  </conditionalFormatting>
  <conditionalFormatting sqref="H56">
    <cfRule type="cellIs" dxfId="533" priority="11" operator="notEqual">
      <formula>$A$54</formula>
    </cfRule>
  </conditionalFormatting>
  <conditionalFormatting sqref="H61">
    <cfRule type="cellIs" dxfId="532" priority="12" operator="notEqual">
      <formula>$A$60</formula>
    </cfRule>
  </conditionalFormatting>
  <conditionalFormatting sqref="H66">
    <cfRule type="cellIs" dxfId="531" priority="13" operator="notEqual">
      <formula>$A$65</formula>
    </cfRule>
  </conditionalFormatting>
  <conditionalFormatting sqref="H66">
    <cfRule type="cellIs" dxfId="530" priority="14" operator="notEqual">
      <formula>$A$65</formula>
    </cfRule>
  </conditionalFormatting>
  <conditionalFormatting sqref="H73">
    <cfRule type="cellIs" dxfId="529" priority="15" operator="notEqual">
      <formula>$A$72</formula>
    </cfRule>
  </conditionalFormatting>
  <conditionalFormatting sqref="H73">
    <cfRule type="cellIs" dxfId="528" priority="16" operator="notEqual">
      <formula>$A$72</formula>
    </cfRule>
  </conditionalFormatting>
  <conditionalFormatting sqref="H81">
    <cfRule type="cellIs" dxfId="527" priority="17" operator="notEqual">
      <formula>$A$80</formula>
    </cfRule>
  </conditionalFormatting>
  <conditionalFormatting sqref="H92">
    <cfRule type="cellIs" dxfId="526" priority="18" operator="notEqual">
      <formula>$A$91</formula>
    </cfRule>
  </conditionalFormatting>
  <conditionalFormatting sqref="J16">
    <cfRule type="cellIs" dxfId="525" priority="19" operator="lessThan">
      <formula>$I$16</formula>
    </cfRule>
  </conditionalFormatting>
  <conditionalFormatting sqref="J16">
    <cfRule type="cellIs" dxfId="524" priority="20" operator="lessThan">
      <formula>$I$16</formula>
    </cfRule>
  </conditionalFormatting>
  <conditionalFormatting sqref="J22">
    <cfRule type="cellIs" dxfId="523" priority="21" operator="lessThan">
      <formula>$I$22</formula>
    </cfRule>
  </conditionalFormatting>
  <conditionalFormatting sqref="J22">
    <cfRule type="cellIs" dxfId="522" priority="22" operator="lessThan">
      <formula>$I$22</formula>
    </cfRule>
  </conditionalFormatting>
  <conditionalFormatting sqref="J42">
    <cfRule type="cellIs" dxfId="521" priority="23" operator="lessThan">
      <formula>$I$42</formula>
    </cfRule>
  </conditionalFormatting>
  <conditionalFormatting sqref="J42">
    <cfRule type="cellIs" dxfId="520" priority="24" operator="lessThan">
      <formula>$I$42</formula>
    </cfRule>
  </conditionalFormatting>
  <conditionalFormatting sqref="J58">
    <cfRule type="cellIs" dxfId="519" priority="25" operator="lessThan">
      <formula>$I$58</formula>
    </cfRule>
  </conditionalFormatting>
  <conditionalFormatting sqref="J58">
    <cfRule type="cellIs" dxfId="518" priority="26" operator="lessThan">
      <formula>$I$58</formula>
    </cfRule>
  </conditionalFormatting>
  <conditionalFormatting sqref="J63">
    <cfRule type="cellIs" dxfId="517" priority="27" operator="lessThan">
      <formula>$I$63</formula>
    </cfRule>
  </conditionalFormatting>
  <conditionalFormatting sqref="J63">
    <cfRule type="cellIs" dxfId="516" priority="28" operator="lessThan">
      <formula>$I$63</formula>
    </cfRule>
  </conditionalFormatting>
  <conditionalFormatting sqref="J68">
    <cfRule type="cellIs" dxfId="515" priority="29" operator="lessThan">
      <formula>$I$68</formula>
    </cfRule>
  </conditionalFormatting>
  <conditionalFormatting sqref="J68">
    <cfRule type="cellIs" dxfId="514" priority="30" operator="lessThan">
      <formula>$I$68</formula>
    </cfRule>
  </conditionalFormatting>
  <conditionalFormatting sqref="J75">
    <cfRule type="cellIs" dxfId="513" priority="31" operator="lessThan">
      <formula>$I$75</formula>
    </cfRule>
  </conditionalFormatting>
  <conditionalFormatting sqref="J75">
    <cfRule type="cellIs" dxfId="512" priority="32" operator="lessThan">
      <formula>$I$75</formula>
    </cfRule>
  </conditionalFormatting>
  <conditionalFormatting sqref="J83">
    <cfRule type="cellIs" dxfId="511" priority="33" operator="lessThan">
      <formula>$I$83</formula>
    </cfRule>
  </conditionalFormatting>
  <conditionalFormatting sqref="J83">
    <cfRule type="cellIs" dxfId="510" priority="34" operator="lessThan">
      <formula>$I$83</formula>
    </cfRule>
  </conditionalFormatting>
  <dataValidations count="3">
    <dataValidation allowBlank="1" showInputMessage="1" showErrorMessage="1" sqref="H39"/>
    <dataValidation type="whole" operator="equal" showInputMessage="1" showErrorMessage="1" sqref="D39:G39">
      <formula1>1</formula1>
    </dataValidation>
    <dataValidation type="whole" operator="equal" showInputMessage="1" showErrorMessage="1" sqref="D18:G19 D85:G91 D44:G48 D56:G56 D60:G60 D65:G65 D70:G72 D77:G80 D25:G38">
      <formula1>1</formula1>
      <formula2>0</formula2>
    </dataValidation>
  </dataValidations>
  <hyperlinks>
    <hyperlink ref="D12" r:id="rId1"/>
  </hyperlinks>
  <pageMargins left="0.7" right="0.7" top="0.75" bottom="0.75" header="0.3" footer="0.3"/>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11"/>
  <sheetViews>
    <sheetView workbookViewId="0">
      <selection activeCell="A5" sqref="A5"/>
    </sheetView>
  </sheetViews>
  <sheetFormatPr baseColWidth="10" defaultRowHeight="22.5" customHeight="1" x14ac:dyDescent="0.25"/>
  <cols>
    <col min="1" max="1" width="11.42578125" style="402"/>
    <col min="2" max="2" width="17.7109375" customWidth="1"/>
    <col min="3" max="3" width="35.140625" customWidth="1"/>
  </cols>
  <sheetData>
    <row r="1" spans="1:14" ht="22.5" customHeight="1" x14ac:dyDescent="0.25">
      <c r="A1" s="255"/>
      <c r="B1" s="256"/>
      <c r="C1" s="257"/>
      <c r="D1" s="257"/>
      <c r="E1" s="257"/>
      <c r="F1" s="257"/>
      <c r="G1" s="257"/>
      <c r="H1" s="257"/>
      <c r="I1" s="257"/>
      <c r="J1" s="257"/>
      <c r="K1" s="257"/>
      <c r="L1" s="258"/>
      <c r="M1" s="259"/>
      <c r="N1" s="259"/>
    </row>
    <row r="2" spans="1:14" ht="22.5" customHeight="1" x14ac:dyDescent="0.25">
      <c r="A2" s="255"/>
      <c r="B2" s="256"/>
      <c r="C2" s="257"/>
      <c r="D2" s="260" t="s">
        <v>196</v>
      </c>
      <c r="E2" s="260"/>
      <c r="F2" s="260"/>
      <c r="G2" s="260"/>
      <c r="H2" s="260"/>
      <c r="I2" s="260"/>
      <c r="J2" s="260"/>
      <c r="K2" s="259"/>
      <c r="L2" s="259"/>
      <c r="M2" s="259"/>
      <c r="N2" s="259"/>
    </row>
    <row r="3" spans="1:14" ht="22.5" customHeight="1" x14ac:dyDescent="0.25">
      <c r="A3" s="255"/>
      <c r="B3" s="256"/>
      <c r="C3" s="257"/>
      <c r="D3" s="260"/>
      <c r="E3" s="260"/>
      <c r="F3" s="260"/>
      <c r="G3" s="260"/>
      <c r="H3" s="260"/>
      <c r="I3" s="260"/>
      <c r="J3" s="260"/>
      <c r="K3" s="259"/>
      <c r="L3" s="259"/>
      <c r="M3" s="259"/>
      <c r="N3" s="259"/>
    </row>
    <row r="4" spans="1:14" ht="22.5" customHeight="1" x14ac:dyDescent="0.25">
      <c r="A4" s="255"/>
      <c r="B4" s="256"/>
      <c r="C4" s="257"/>
      <c r="D4" s="260"/>
      <c r="E4" s="260"/>
      <c r="F4" s="260"/>
      <c r="G4" s="260"/>
      <c r="H4" s="260"/>
      <c r="I4" s="260"/>
      <c r="J4" s="260"/>
      <c r="K4" s="259"/>
      <c r="L4" s="259"/>
      <c r="M4" s="259"/>
      <c r="N4" s="259"/>
    </row>
    <row r="5" spans="1:14" ht="29.25" customHeight="1" x14ac:dyDescent="0.25">
      <c r="A5" s="255"/>
      <c r="B5" s="261"/>
      <c r="C5" s="257"/>
      <c r="D5" s="257"/>
      <c r="E5" s="257"/>
      <c r="F5" s="257"/>
      <c r="G5" s="257"/>
      <c r="H5" s="257"/>
      <c r="I5" s="257"/>
      <c r="J5" s="257"/>
      <c r="K5" s="257"/>
      <c r="L5" s="257"/>
      <c r="M5" s="259"/>
      <c r="N5" s="259"/>
    </row>
    <row r="6" spans="1:14" ht="22.5" customHeight="1" x14ac:dyDescent="0.25">
      <c r="A6" s="255"/>
      <c r="B6" s="262" t="s">
        <v>1</v>
      </c>
      <c r="C6" s="262"/>
      <c r="D6" s="262"/>
      <c r="E6" s="262"/>
      <c r="F6" s="262"/>
      <c r="G6" s="262"/>
      <c r="H6" s="262"/>
      <c r="I6" s="262"/>
      <c r="J6" s="263"/>
      <c r="K6" s="259"/>
      <c r="L6" s="259"/>
      <c r="M6" s="259"/>
      <c r="N6" s="259"/>
    </row>
    <row r="7" spans="1:14" ht="22.5" customHeight="1" x14ac:dyDescent="0.25">
      <c r="A7" s="255"/>
      <c r="B7" s="264"/>
      <c r="C7" s="265" t="s">
        <v>2</v>
      </c>
      <c r="D7" s="266" t="s">
        <v>3</v>
      </c>
      <c r="E7" s="266" t="s">
        <v>4</v>
      </c>
      <c r="F7" s="266" t="s">
        <v>4</v>
      </c>
      <c r="G7" s="267" t="s">
        <v>5</v>
      </c>
      <c r="H7" s="267" t="s">
        <v>6</v>
      </c>
      <c r="I7" s="267" t="s">
        <v>7</v>
      </c>
      <c r="J7" s="267" t="s">
        <v>8</v>
      </c>
      <c r="K7" s="259"/>
      <c r="L7" s="259"/>
      <c r="M7" s="259"/>
      <c r="N7" s="259"/>
    </row>
    <row r="8" spans="1:14" ht="22.5" customHeight="1" x14ac:dyDescent="0.25">
      <c r="A8" s="255"/>
      <c r="B8" s="264"/>
      <c r="C8" s="265"/>
      <c r="D8" s="268">
        <v>0.29166666666666669</v>
      </c>
      <c r="E8" s="268">
        <v>0.29166666666666669</v>
      </c>
      <c r="F8" s="268">
        <v>0.29166666666666669</v>
      </c>
      <c r="G8" s="268">
        <v>0.29166666666666669</v>
      </c>
      <c r="H8" s="268">
        <v>0.29166666666666669</v>
      </c>
      <c r="I8" s="268"/>
      <c r="J8" s="267"/>
      <c r="K8" s="259"/>
      <c r="L8" s="259"/>
      <c r="M8" s="259"/>
      <c r="N8" s="259"/>
    </row>
    <row r="9" spans="1:14" ht="22.5" customHeight="1" x14ac:dyDescent="0.25">
      <c r="A9" s="255"/>
      <c r="B9" s="264"/>
      <c r="C9" s="265"/>
      <c r="D9" s="269">
        <v>0.66666666666666663</v>
      </c>
      <c r="E9" s="269">
        <v>0.66666666666666663</v>
      </c>
      <c r="F9" s="269">
        <v>0.66666666666666663</v>
      </c>
      <c r="G9" s="269">
        <v>0.66666666666666663</v>
      </c>
      <c r="H9" s="269" t="s">
        <v>256</v>
      </c>
      <c r="I9" s="270"/>
      <c r="J9" s="271"/>
      <c r="K9" s="259"/>
      <c r="L9" s="259"/>
      <c r="M9" s="259"/>
      <c r="N9" s="259"/>
    </row>
    <row r="10" spans="1:14" ht="22.5" customHeight="1" x14ac:dyDescent="0.25">
      <c r="A10" s="255"/>
      <c r="B10" s="264"/>
      <c r="C10" s="272" t="s">
        <v>12</v>
      </c>
      <c r="D10" s="152" t="s">
        <v>197</v>
      </c>
      <c r="E10" s="152"/>
      <c r="F10" s="152"/>
      <c r="G10" s="152"/>
      <c r="H10" s="152"/>
      <c r="I10" s="152"/>
      <c r="J10" s="152"/>
      <c r="K10" s="259"/>
      <c r="L10" s="259"/>
      <c r="M10" s="259"/>
      <c r="N10" s="259"/>
    </row>
    <row r="11" spans="1:14" ht="22.5" customHeight="1" x14ac:dyDescent="0.25">
      <c r="A11" s="255"/>
      <c r="B11" s="264"/>
      <c r="C11" s="272" t="s">
        <v>14</v>
      </c>
      <c r="D11" s="152" t="s">
        <v>257</v>
      </c>
      <c r="E11" s="152"/>
      <c r="F11" s="152"/>
      <c r="G11" s="152"/>
      <c r="H11" s="152"/>
      <c r="I11" s="152"/>
      <c r="J11" s="152"/>
      <c r="K11" s="259"/>
      <c r="L11" s="259"/>
      <c r="M11" s="259"/>
      <c r="N11" s="259"/>
    </row>
    <row r="12" spans="1:14" ht="22.5" customHeight="1" x14ac:dyDescent="0.25">
      <c r="A12" s="255"/>
      <c r="B12" s="264"/>
      <c r="C12" s="272" t="s">
        <v>16</v>
      </c>
      <c r="D12" s="273" t="s">
        <v>199</v>
      </c>
      <c r="E12" s="273"/>
      <c r="F12" s="273"/>
      <c r="G12" s="273"/>
      <c r="H12" s="273"/>
      <c r="I12" s="273"/>
      <c r="J12" s="273"/>
      <c r="K12" s="259"/>
      <c r="L12" s="259"/>
      <c r="M12" s="259"/>
      <c r="N12" s="259"/>
    </row>
    <row r="13" spans="1:14" ht="22.5" customHeight="1" x14ac:dyDescent="0.25">
      <c r="A13" s="255"/>
      <c r="B13" s="264"/>
      <c r="C13" s="272" t="s">
        <v>18</v>
      </c>
      <c r="D13" s="152">
        <v>3142992349</v>
      </c>
      <c r="E13" s="152"/>
      <c r="F13" s="152"/>
      <c r="G13" s="152"/>
      <c r="H13" s="152"/>
      <c r="I13" s="152"/>
      <c r="J13" s="152"/>
      <c r="K13" s="259"/>
      <c r="L13" s="259"/>
      <c r="M13" s="259"/>
      <c r="N13" s="259"/>
    </row>
    <row r="14" spans="1:14" ht="22.5" customHeight="1" x14ac:dyDescent="0.25">
      <c r="A14" s="255"/>
      <c r="B14" s="264"/>
      <c r="C14" s="272" t="s">
        <v>19</v>
      </c>
      <c r="D14" s="152" t="s">
        <v>160</v>
      </c>
      <c r="E14" s="152"/>
      <c r="F14" s="152"/>
      <c r="G14" s="152"/>
      <c r="H14" s="152"/>
      <c r="I14" s="152"/>
      <c r="J14" s="152"/>
      <c r="K14" s="259"/>
      <c r="L14" s="259"/>
      <c r="M14" s="259"/>
      <c r="N14" s="259"/>
    </row>
    <row r="15" spans="1:14" ht="22.5" customHeight="1" x14ac:dyDescent="0.25">
      <c r="A15" s="255"/>
      <c r="B15" s="264"/>
      <c r="C15" s="274" t="s">
        <v>21</v>
      </c>
      <c r="D15" s="156">
        <v>44502</v>
      </c>
      <c r="E15" s="156"/>
      <c r="F15" s="156"/>
      <c r="G15" s="156"/>
      <c r="H15" s="156"/>
      <c r="I15" s="156"/>
      <c r="J15" s="156"/>
      <c r="K15" s="259"/>
      <c r="L15" s="259"/>
      <c r="M15" s="259"/>
      <c r="N15" s="259"/>
    </row>
    <row r="16" spans="1:14" ht="22.5" customHeight="1" x14ac:dyDescent="0.25">
      <c r="A16" s="255"/>
      <c r="B16" s="275" t="s">
        <v>22</v>
      </c>
      <c r="C16" s="275"/>
      <c r="D16" s="275"/>
      <c r="E16" s="275"/>
      <c r="F16" s="275"/>
      <c r="G16" s="275"/>
      <c r="H16" s="275"/>
      <c r="I16" s="276">
        <v>0.1</v>
      </c>
      <c r="J16" s="277">
        <f>(D20+F20)*I16/H20</f>
        <v>0.1</v>
      </c>
      <c r="K16" s="259"/>
      <c r="L16" s="259"/>
      <c r="M16" s="259"/>
      <c r="N16" s="259"/>
    </row>
    <row r="17" spans="1:14" ht="22.5" customHeight="1" x14ac:dyDescent="0.25">
      <c r="A17" s="255"/>
      <c r="B17" s="264"/>
      <c r="C17" s="278"/>
      <c r="D17" s="279" t="s">
        <v>23</v>
      </c>
      <c r="E17" s="279" t="s">
        <v>24</v>
      </c>
      <c r="F17" s="279" t="s">
        <v>25</v>
      </c>
      <c r="G17" s="279" t="s">
        <v>26</v>
      </c>
      <c r="H17" s="280" t="s">
        <v>27</v>
      </c>
      <c r="I17" s="280"/>
      <c r="J17" s="280"/>
      <c r="K17" s="259"/>
      <c r="L17" s="259"/>
      <c r="M17" s="259"/>
      <c r="N17" s="259"/>
    </row>
    <row r="18" spans="1:14" ht="22.5" customHeight="1" x14ac:dyDescent="0.25">
      <c r="A18" s="255">
        <v>1</v>
      </c>
      <c r="B18" s="281" t="s">
        <v>28</v>
      </c>
      <c r="C18" s="282" t="s">
        <v>200</v>
      </c>
      <c r="D18" s="283">
        <v>1</v>
      </c>
      <c r="E18" s="283"/>
      <c r="F18" s="283"/>
      <c r="G18" s="283"/>
      <c r="H18" s="100" t="s">
        <v>258</v>
      </c>
      <c r="I18" s="100"/>
      <c r="J18" s="100"/>
      <c r="K18" s="259"/>
      <c r="L18" s="259"/>
      <c r="M18" s="259"/>
      <c r="N18" s="259"/>
    </row>
    <row r="19" spans="1:14" ht="22.5" customHeight="1" x14ac:dyDescent="0.25">
      <c r="A19" s="255">
        <v>2</v>
      </c>
      <c r="B19" s="281"/>
      <c r="C19" s="282" t="s">
        <v>31</v>
      </c>
      <c r="D19" s="283"/>
      <c r="E19" s="283"/>
      <c r="F19" s="283">
        <v>1</v>
      </c>
      <c r="G19" s="283"/>
      <c r="H19" s="100" t="s">
        <v>202</v>
      </c>
      <c r="I19" s="100"/>
      <c r="J19" s="100"/>
      <c r="K19" s="259"/>
      <c r="L19" s="259"/>
      <c r="M19" s="259"/>
      <c r="N19" s="259"/>
    </row>
    <row r="20" spans="1:14" ht="22.5" customHeight="1" x14ac:dyDescent="0.25">
      <c r="A20" s="284"/>
      <c r="B20" s="285" t="s">
        <v>203</v>
      </c>
      <c r="C20" s="285"/>
      <c r="D20" s="286">
        <f>SUM(D18:D19)</f>
        <v>1</v>
      </c>
      <c r="E20" s="286">
        <f t="shared" ref="E20:G20" si="0">SUM(E18:E19)</f>
        <v>0</v>
      </c>
      <c r="F20" s="286">
        <f t="shared" si="0"/>
        <v>1</v>
      </c>
      <c r="G20" s="286">
        <f t="shared" si="0"/>
        <v>0</v>
      </c>
      <c r="H20" s="287">
        <f>+D20+E20+F20+G20</f>
        <v>2</v>
      </c>
      <c r="I20" s="287"/>
      <c r="J20" s="287"/>
      <c r="K20" s="288"/>
      <c r="L20" s="288"/>
      <c r="M20" s="288"/>
      <c r="N20" s="288"/>
    </row>
    <row r="21" spans="1:14" ht="28.5" customHeight="1" x14ac:dyDescent="0.25">
      <c r="A21" s="255"/>
      <c r="B21" s="41" t="s">
        <v>204</v>
      </c>
      <c r="C21" s="42"/>
      <c r="D21" s="42"/>
      <c r="E21" s="42"/>
      <c r="F21" s="42"/>
      <c r="G21" s="42"/>
      <c r="H21" s="42"/>
      <c r="I21" s="42"/>
      <c r="J21" s="43"/>
      <c r="K21" s="259"/>
      <c r="L21" s="259"/>
      <c r="M21" s="259"/>
      <c r="N21" s="259"/>
    </row>
    <row r="22" spans="1:14" ht="22.5" customHeight="1" x14ac:dyDescent="0.25">
      <c r="A22" s="255"/>
      <c r="B22" s="289" t="s">
        <v>205</v>
      </c>
      <c r="C22" s="290"/>
      <c r="D22" s="290"/>
      <c r="E22" s="290"/>
      <c r="F22" s="290"/>
      <c r="G22" s="290"/>
      <c r="H22" s="291"/>
      <c r="I22" s="292">
        <v>0.3</v>
      </c>
      <c r="J22" s="293">
        <f>(D40+F40)*I22/H40</f>
        <v>0.1</v>
      </c>
      <c r="K22" s="259"/>
      <c r="L22" s="259"/>
      <c r="M22" s="259"/>
      <c r="N22" s="259"/>
    </row>
    <row r="23" spans="1:14" ht="22.5" customHeight="1" x14ac:dyDescent="0.25">
      <c r="A23" s="255"/>
      <c r="B23" s="264"/>
      <c r="C23" s="294" t="s">
        <v>36</v>
      </c>
      <c r="D23" s="294" t="s">
        <v>23</v>
      </c>
      <c r="E23" s="294" t="s">
        <v>24</v>
      </c>
      <c r="F23" s="294" t="s">
        <v>25</v>
      </c>
      <c r="G23" s="294" t="s">
        <v>26</v>
      </c>
      <c r="H23" s="280" t="s">
        <v>27</v>
      </c>
      <c r="I23" s="280"/>
      <c r="J23" s="280"/>
      <c r="K23" s="259"/>
      <c r="L23" s="259"/>
      <c r="M23" s="259"/>
      <c r="N23" s="259"/>
    </row>
    <row r="24" spans="1:14" ht="22.5" customHeight="1" x14ac:dyDescent="0.25">
      <c r="A24" s="255"/>
      <c r="B24" s="264"/>
      <c r="C24" s="280"/>
      <c r="D24" s="280"/>
      <c r="E24" s="280"/>
      <c r="F24" s="280"/>
      <c r="G24" s="280"/>
      <c r="H24" s="295" t="s">
        <v>37</v>
      </c>
      <c r="I24" s="296" t="s">
        <v>38</v>
      </c>
      <c r="J24" s="297"/>
      <c r="K24" s="259"/>
      <c r="L24" s="259"/>
      <c r="M24" s="259"/>
      <c r="N24" s="259"/>
    </row>
    <row r="25" spans="1:14" ht="22.5" customHeight="1" x14ac:dyDescent="0.25">
      <c r="A25" s="255">
        <v>1</v>
      </c>
      <c r="B25" s="298" t="s">
        <v>39</v>
      </c>
      <c r="C25" s="299" t="s">
        <v>40</v>
      </c>
      <c r="D25" s="51"/>
      <c r="E25" s="51">
        <v>1</v>
      </c>
      <c r="F25" s="51"/>
      <c r="G25" s="51"/>
      <c r="H25" s="52">
        <v>0</v>
      </c>
      <c r="I25" s="300"/>
      <c r="J25" s="301"/>
      <c r="K25" s="302"/>
      <c r="L25" s="259"/>
      <c r="M25" s="259"/>
      <c r="N25" s="259"/>
    </row>
    <row r="26" spans="1:14" ht="22.5" customHeight="1" x14ac:dyDescent="0.25">
      <c r="A26" s="255">
        <v>2</v>
      </c>
      <c r="B26" s="303"/>
      <c r="C26" s="299" t="s">
        <v>41</v>
      </c>
      <c r="D26" s="51"/>
      <c r="E26" s="51">
        <v>1</v>
      </c>
      <c r="F26" s="51"/>
      <c r="G26" s="51"/>
      <c r="H26" s="52"/>
      <c r="I26" s="304" t="e">
        <f t="shared" ref="I26:I28" si="1">H26/$H$27</f>
        <v>#DIV/0!</v>
      </c>
      <c r="J26" s="305"/>
      <c r="K26" s="302"/>
      <c r="L26" s="259"/>
      <c r="M26" s="259"/>
      <c r="N26" s="259"/>
    </row>
    <row r="27" spans="1:14" ht="22.5" customHeight="1" x14ac:dyDescent="0.25">
      <c r="A27" s="255">
        <v>3</v>
      </c>
      <c r="B27" s="303"/>
      <c r="C27" s="299" t="s">
        <v>42</v>
      </c>
      <c r="D27" s="51"/>
      <c r="E27" s="51">
        <v>1</v>
      </c>
      <c r="F27" s="51"/>
      <c r="G27" s="51"/>
      <c r="H27" s="52"/>
      <c r="I27" s="304" t="e">
        <f t="shared" si="1"/>
        <v>#DIV/0!</v>
      </c>
      <c r="J27" s="305"/>
      <c r="K27" s="302"/>
      <c r="L27" s="259"/>
      <c r="M27" s="259"/>
      <c r="N27" s="259"/>
    </row>
    <row r="28" spans="1:14" ht="29.25" customHeight="1" x14ac:dyDescent="0.25">
      <c r="A28" s="255">
        <v>4</v>
      </c>
      <c r="B28" s="303"/>
      <c r="C28" s="299" t="s">
        <v>206</v>
      </c>
      <c r="D28" s="51">
        <v>1</v>
      </c>
      <c r="E28" s="51"/>
      <c r="F28" s="51"/>
      <c r="G28" s="51"/>
      <c r="H28" s="52">
        <v>11</v>
      </c>
      <c r="I28" s="304" t="e">
        <f t="shared" si="1"/>
        <v>#DIV/0!</v>
      </c>
      <c r="J28" s="305"/>
      <c r="K28" s="259"/>
      <c r="L28" s="259"/>
      <c r="M28" s="259"/>
      <c r="N28" s="259"/>
    </row>
    <row r="29" spans="1:14" ht="34.5" customHeight="1" x14ac:dyDescent="0.25">
      <c r="A29" s="255">
        <v>5</v>
      </c>
      <c r="B29" s="307" t="s">
        <v>44</v>
      </c>
      <c r="C29" s="299" t="s">
        <v>45</v>
      </c>
      <c r="D29" s="51"/>
      <c r="E29" s="51">
        <v>1</v>
      </c>
      <c r="F29" s="51"/>
      <c r="G29" s="51"/>
      <c r="H29" s="57">
        <v>0</v>
      </c>
      <c r="I29" s="308" t="e">
        <f>H29/$H$29</f>
        <v>#DIV/0!</v>
      </c>
      <c r="J29" s="309"/>
      <c r="K29" s="259"/>
      <c r="L29" s="259"/>
      <c r="M29" s="259"/>
      <c r="N29" s="259"/>
    </row>
    <row r="30" spans="1:14" ht="42" customHeight="1" x14ac:dyDescent="0.25">
      <c r="A30" s="255">
        <v>6</v>
      </c>
      <c r="B30" s="310"/>
      <c r="C30" s="299" t="s">
        <v>46</v>
      </c>
      <c r="D30" s="59">
        <v>1</v>
      </c>
      <c r="E30" s="51"/>
      <c r="F30" s="51"/>
      <c r="G30" s="51"/>
      <c r="H30" s="52">
        <v>0</v>
      </c>
      <c r="I30" s="308" t="e">
        <f t="shared" ref="I30:I31" si="2">H30/$H$29</f>
        <v>#DIV/0!</v>
      </c>
      <c r="J30" s="309"/>
      <c r="K30" s="259"/>
      <c r="L30" s="259"/>
      <c r="M30" s="259"/>
      <c r="N30" s="259"/>
    </row>
    <row r="31" spans="1:14" ht="41.25" customHeight="1" x14ac:dyDescent="0.25">
      <c r="A31" s="255">
        <v>7</v>
      </c>
      <c r="B31" s="310"/>
      <c r="C31" s="299" t="s">
        <v>207</v>
      </c>
      <c r="D31" s="59">
        <v>1</v>
      </c>
      <c r="E31" s="51"/>
      <c r="F31" s="51"/>
      <c r="G31" s="51"/>
      <c r="H31" s="311">
        <v>0</v>
      </c>
      <c r="I31" s="308" t="e">
        <f t="shared" si="2"/>
        <v>#DIV/0!</v>
      </c>
      <c r="J31" s="309"/>
      <c r="K31" s="259"/>
      <c r="L31" s="312" t="s">
        <v>208</v>
      </c>
      <c r="M31" s="312"/>
      <c r="N31" s="259"/>
    </row>
    <row r="32" spans="1:14" ht="39.75" customHeight="1" x14ac:dyDescent="0.25">
      <c r="A32" s="255">
        <v>8</v>
      </c>
      <c r="B32" s="313"/>
      <c r="C32" s="299" t="s">
        <v>49</v>
      </c>
      <c r="D32" s="59"/>
      <c r="E32" s="51">
        <v>1</v>
      </c>
      <c r="F32" s="51"/>
      <c r="G32" s="51"/>
      <c r="H32" s="311">
        <v>0</v>
      </c>
      <c r="I32" s="314"/>
      <c r="J32" s="315"/>
      <c r="K32" s="259"/>
      <c r="L32" s="316"/>
      <c r="M32" s="316"/>
      <c r="N32" s="259"/>
    </row>
    <row r="33" spans="1:14" ht="51" customHeight="1" x14ac:dyDescent="0.25">
      <c r="A33" s="255">
        <v>9</v>
      </c>
      <c r="B33" s="313"/>
      <c r="C33" s="299" t="s">
        <v>50</v>
      </c>
      <c r="D33" s="59"/>
      <c r="E33" s="51">
        <v>1</v>
      </c>
      <c r="F33" s="51"/>
      <c r="G33" s="51"/>
      <c r="H33" s="311">
        <v>0</v>
      </c>
      <c r="I33" s="314"/>
      <c r="J33" s="315"/>
      <c r="K33" s="259"/>
      <c r="L33" s="316"/>
      <c r="M33" s="316"/>
      <c r="N33" s="259"/>
    </row>
    <row r="34" spans="1:14" ht="28.5" customHeight="1" x14ac:dyDescent="0.25">
      <c r="A34" s="255">
        <v>10</v>
      </c>
      <c r="B34" s="310" t="s">
        <v>51</v>
      </c>
      <c r="C34" s="299" t="s">
        <v>52</v>
      </c>
      <c r="D34" s="67"/>
      <c r="E34" s="68">
        <v>1</v>
      </c>
      <c r="F34" s="68"/>
      <c r="G34" s="68"/>
      <c r="H34" s="57">
        <v>0</v>
      </c>
      <c r="I34" s="308">
        <f>H34/$H$28</f>
        <v>0</v>
      </c>
      <c r="J34" s="309"/>
      <c r="K34" s="259"/>
      <c r="L34" s="316" t="s">
        <v>209</v>
      </c>
      <c r="M34" s="316" t="s">
        <v>210</v>
      </c>
      <c r="N34" s="259"/>
    </row>
    <row r="35" spans="1:14" ht="52.5" customHeight="1" x14ac:dyDescent="0.25">
      <c r="A35" s="255">
        <v>11</v>
      </c>
      <c r="B35" s="310"/>
      <c r="C35" s="299" t="s">
        <v>55</v>
      </c>
      <c r="D35" s="67">
        <v>1</v>
      </c>
      <c r="E35" s="68"/>
      <c r="F35" s="68"/>
      <c r="G35" s="68"/>
      <c r="H35" s="57">
        <v>11</v>
      </c>
      <c r="I35" s="308">
        <f t="shared" ref="I35:I37" si="3">H35/$H$28</f>
        <v>1</v>
      </c>
      <c r="J35" s="309"/>
      <c r="K35" s="259"/>
      <c r="L35" s="317" t="s">
        <v>211</v>
      </c>
      <c r="M35" s="317" t="s">
        <v>212</v>
      </c>
      <c r="N35" s="259"/>
    </row>
    <row r="36" spans="1:14" ht="66" customHeight="1" x14ac:dyDescent="0.25">
      <c r="A36" s="255">
        <v>12</v>
      </c>
      <c r="B36" s="310"/>
      <c r="C36" s="299" t="s">
        <v>213</v>
      </c>
      <c r="D36" s="67"/>
      <c r="E36" s="68">
        <v>1</v>
      </c>
      <c r="F36" s="68"/>
      <c r="G36" s="68"/>
      <c r="H36" s="311">
        <v>0</v>
      </c>
      <c r="I36" s="308">
        <f t="shared" si="3"/>
        <v>0</v>
      </c>
      <c r="J36" s="309"/>
      <c r="K36" s="259"/>
      <c r="L36" s="317" t="s">
        <v>214</v>
      </c>
      <c r="M36" s="317" t="s">
        <v>215</v>
      </c>
      <c r="N36" s="259"/>
    </row>
    <row r="37" spans="1:14" ht="41.25" customHeight="1" x14ac:dyDescent="0.25">
      <c r="A37" s="255">
        <v>13</v>
      </c>
      <c r="B37" s="310"/>
      <c r="C37" s="299" t="s">
        <v>61</v>
      </c>
      <c r="D37" s="70">
        <v>1</v>
      </c>
      <c r="E37" s="68"/>
      <c r="F37" s="68"/>
      <c r="G37" s="68"/>
      <c r="H37" s="311">
        <v>2</v>
      </c>
      <c r="I37" s="308">
        <f t="shared" si="3"/>
        <v>0.18181818181818182</v>
      </c>
      <c r="J37" s="309"/>
      <c r="K37" s="259"/>
      <c r="L37" s="317" t="s">
        <v>216</v>
      </c>
      <c r="M37" s="317" t="s">
        <v>217</v>
      </c>
      <c r="N37" s="259"/>
    </row>
    <row r="38" spans="1:14" ht="37.5" customHeight="1" x14ac:dyDescent="0.25">
      <c r="A38" s="255">
        <v>14</v>
      </c>
      <c r="B38" s="310"/>
      <c r="C38" s="318" t="s">
        <v>64</v>
      </c>
      <c r="D38" s="51"/>
      <c r="E38" s="51"/>
      <c r="F38" s="51"/>
      <c r="G38" s="51">
        <v>1</v>
      </c>
      <c r="H38" s="319">
        <v>0</v>
      </c>
      <c r="I38" s="304" t="e">
        <f>H38/$H$30</f>
        <v>#DIV/0!</v>
      </c>
      <c r="J38" s="305"/>
      <c r="K38" s="259"/>
      <c r="L38" s="317" t="s">
        <v>218</v>
      </c>
      <c r="M38" s="317" t="s">
        <v>219</v>
      </c>
      <c r="N38" s="259"/>
    </row>
    <row r="39" spans="1:14" ht="46.5" customHeight="1" x14ac:dyDescent="0.25">
      <c r="A39" s="255">
        <v>15</v>
      </c>
      <c r="B39" s="320"/>
      <c r="C39" s="299" t="s">
        <v>67</v>
      </c>
      <c r="D39" s="71"/>
      <c r="E39" s="72"/>
      <c r="F39" s="71"/>
      <c r="G39" s="71">
        <v>1</v>
      </c>
      <c r="H39" s="283">
        <v>0</v>
      </c>
      <c r="I39" s="321" t="e">
        <f>H39/H38</f>
        <v>#DIV/0!</v>
      </c>
      <c r="J39" s="322"/>
      <c r="K39" s="259"/>
      <c r="L39" s="259"/>
      <c r="M39" s="259"/>
      <c r="N39" s="259"/>
    </row>
    <row r="40" spans="1:14" ht="22.5" customHeight="1" x14ac:dyDescent="0.25">
      <c r="A40" s="284"/>
      <c r="B40" s="285" t="s">
        <v>68</v>
      </c>
      <c r="C40" s="285"/>
      <c r="D40" s="323">
        <f>SUM(D25:D39)</f>
        <v>5</v>
      </c>
      <c r="E40" s="323">
        <f>SUM(E25:E39)</f>
        <v>8</v>
      </c>
      <c r="F40" s="323">
        <f>SUM(F25:F39)</f>
        <v>0</v>
      </c>
      <c r="G40" s="323">
        <f>SUM(G25:G39)</f>
        <v>2</v>
      </c>
      <c r="H40" s="285">
        <f>+D40+E40+F40+G40</f>
        <v>15</v>
      </c>
      <c r="I40" s="285"/>
      <c r="J40" s="285"/>
      <c r="K40" s="324"/>
      <c r="L40" s="288"/>
      <c r="M40" s="288"/>
      <c r="N40" s="288"/>
    </row>
    <row r="41" spans="1:14" ht="37.5" customHeight="1" x14ac:dyDescent="0.25">
      <c r="A41" s="255"/>
      <c r="B41" s="41" t="s">
        <v>259</v>
      </c>
      <c r="C41" s="195"/>
      <c r="D41" s="195"/>
      <c r="E41" s="195"/>
      <c r="F41" s="195"/>
      <c r="G41" s="195"/>
      <c r="H41" s="195"/>
      <c r="I41" s="195"/>
      <c r="J41" s="196"/>
      <c r="K41" s="325"/>
      <c r="L41" s="326"/>
      <c r="M41" s="326"/>
      <c r="N41" s="326"/>
    </row>
    <row r="42" spans="1:14" ht="22.5" customHeight="1" x14ac:dyDescent="0.25">
      <c r="A42" s="255"/>
      <c r="B42" s="327" t="s">
        <v>70</v>
      </c>
      <c r="C42" s="327"/>
      <c r="D42" s="327"/>
      <c r="E42" s="327"/>
      <c r="F42" s="327"/>
      <c r="G42" s="327"/>
      <c r="H42" s="327"/>
      <c r="I42" s="292">
        <v>0.05</v>
      </c>
      <c r="J42" s="293">
        <f>(D49+F49)*I42/H49</f>
        <v>0.05</v>
      </c>
      <c r="K42" s="328"/>
      <c r="L42" s="329"/>
      <c r="M42" s="329"/>
      <c r="N42" s="329"/>
    </row>
    <row r="43" spans="1:14" ht="22.5" customHeight="1" x14ac:dyDescent="0.25">
      <c r="A43" s="255"/>
      <c r="B43" s="330"/>
      <c r="C43" s="278"/>
      <c r="D43" s="279" t="s">
        <v>23</v>
      </c>
      <c r="E43" s="279" t="s">
        <v>24</v>
      </c>
      <c r="F43" s="279" t="s">
        <v>25</v>
      </c>
      <c r="G43" s="279" t="s">
        <v>26</v>
      </c>
      <c r="H43" s="280" t="s">
        <v>27</v>
      </c>
      <c r="I43" s="280"/>
      <c r="J43" s="280"/>
      <c r="K43" s="259"/>
      <c r="L43" s="259"/>
      <c r="M43" s="259"/>
      <c r="N43" s="259"/>
    </row>
    <row r="44" spans="1:14" ht="58.5" customHeight="1" x14ac:dyDescent="0.25">
      <c r="A44" s="255">
        <v>1</v>
      </c>
      <c r="B44" s="330"/>
      <c r="C44" s="331" t="s">
        <v>71</v>
      </c>
      <c r="D44" s="283">
        <v>1</v>
      </c>
      <c r="E44" s="283"/>
      <c r="F44" s="283"/>
      <c r="G44" s="283"/>
      <c r="H44" s="100" t="s">
        <v>221</v>
      </c>
      <c r="I44" s="100"/>
      <c r="J44" s="100"/>
      <c r="K44" s="328"/>
      <c r="L44" s="329"/>
      <c r="M44" s="329"/>
      <c r="N44" s="329"/>
    </row>
    <row r="45" spans="1:14" ht="59.25" customHeight="1" x14ac:dyDescent="0.25">
      <c r="A45" s="255">
        <v>2</v>
      </c>
      <c r="B45" s="332"/>
      <c r="C45" s="331" t="s">
        <v>73</v>
      </c>
      <c r="D45" s="283">
        <v>1</v>
      </c>
      <c r="E45" s="283"/>
      <c r="F45" s="283"/>
      <c r="G45" s="283"/>
      <c r="H45" s="100" t="s">
        <v>221</v>
      </c>
      <c r="I45" s="100"/>
      <c r="J45" s="100"/>
      <c r="K45" s="333"/>
      <c r="L45" s="259"/>
      <c r="M45" s="259"/>
      <c r="N45" s="259"/>
    </row>
    <row r="46" spans="1:14" ht="78.75" customHeight="1" x14ac:dyDescent="0.25">
      <c r="A46" s="255">
        <v>3</v>
      </c>
      <c r="B46" s="334"/>
      <c r="C46" s="335" t="s">
        <v>75</v>
      </c>
      <c r="D46" s="283">
        <v>1</v>
      </c>
      <c r="E46" s="283"/>
      <c r="F46" s="283"/>
      <c r="G46" s="283"/>
      <c r="H46" s="100" t="s">
        <v>222</v>
      </c>
      <c r="I46" s="100"/>
      <c r="J46" s="100"/>
      <c r="K46" s="333"/>
      <c r="L46" s="259"/>
      <c r="M46" s="259"/>
      <c r="N46" s="259"/>
    </row>
    <row r="47" spans="1:14" ht="90.75" customHeight="1" x14ac:dyDescent="0.25">
      <c r="A47" s="255">
        <v>4</v>
      </c>
      <c r="B47" s="334"/>
      <c r="C47" s="331" t="s">
        <v>77</v>
      </c>
      <c r="D47" s="283">
        <v>1</v>
      </c>
      <c r="E47" s="283"/>
      <c r="F47" s="283"/>
      <c r="G47" s="283"/>
      <c r="H47" s="100" t="s">
        <v>168</v>
      </c>
      <c r="I47" s="100"/>
      <c r="J47" s="100"/>
      <c r="K47" s="333"/>
      <c r="L47" s="259"/>
      <c r="M47" s="259"/>
      <c r="N47" s="259"/>
    </row>
    <row r="48" spans="1:14" ht="92.25" customHeight="1" x14ac:dyDescent="0.25">
      <c r="A48" s="255">
        <v>5</v>
      </c>
      <c r="B48" s="334"/>
      <c r="C48" s="331" t="s">
        <v>79</v>
      </c>
      <c r="D48" s="283">
        <v>1</v>
      </c>
      <c r="E48" s="283"/>
      <c r="F48" s="283"/>
      <c r="G48" s="283"/>
      <c r="H48" s="100" t="s">
        <v>168</v>
      </c>
      <c r="I48" s="100"/>
      <c r="J48" s="100"/>
      <c r="K48" s="333"/>
      <c r="L48" s="259"/>
      <c r="M48" s="259"/>
      <c r="N48" s="259"/>
    </row>
    <row r="49" spans="1:14" ht="22.5" customHeight="1" x14ac:dyDescent="0.25">
      <c r="A49" s="284"/>
      <c r="B49" s="336" t="s">
        <v>81</v>
      </c>
      <c r="C49" s="336"/>
      <c r="D49" s="337">
        <f>SUM(D44:D48)</f>
        <v>5</v>
      </c>
      <c r="E49" s="337">
        <f t="shared" ref="E49:G49" si="4">SUM(E44:E48)</f>
        <v>0</v>
      </c>
      <c r="F49" s="337">
        <f t="shared" si="4"/>
        <v>0</v>
      </c>
      <c r="G49" s="337">
        <f t="shared" si="4"/>
        <v>0</v>
      </c>
      <c r="H49" s="338">
        <f>SUM(D49:G49)</f>
        <v>5</v>
      </c>
      <c r="I49" s="338"/>
      <c r="J49" s="339"/>
      <c r="K49" s="328"/>
      <c r="L49" s="329"/>
      <c r="M49" s="329"/>
      <c r="N49" s="329"/>
    </row>
    <row r="50" spans="1:14" ht="37.5" customHeight="1" x14ac:dyDescent="0.25">
      <c r="A50" s="255"/>
      <c r="B50" s="41" t="s">
        <v>223</v>
      </c>
      <c r="C50" s="42"/>
      <c r="D50" s="42"/>
      <c r="E50" s="42"/>
      <c r="F50" s="42"/>
      <c r="G50" s="42"/>
      <c r="H50" s="42"/>
      <c r="I50" s="42"/>
      <c r="J50" s="43"/>
      <c r="K50" s="340"/>
      <c r="L50" s="341"/>
      <c r="M50" s="341"/>
      <c r="N50" s="259"/>
    </row>
    <row r="51" spans="1:14" ht="22.5" customHeight="1" x14ac:dyDescent="0.25">
      <c r="A51" s="255"/>
      <c r="B51" s="278" t="s">
        <v>224</v>
      </c>
      <c r="C51" s="342"/>
      <c r="D51" s="343"/>
      <c r="E51" s="343"/>
      <c r="F51" s="343"/>
      <c r="G51" s="343"/>
      <c r="H51" s="344">
        <v>0.05</v>
      </c>
      <c r="I51" s="345"/>
      <c r="J51" s="346">
        <f>+(D56+F56)*H51/H56</f>
        <v>2.5000000000000001E-2</v>
      </c>
      <c r="K51" s="347"/>
      <c r="L51" s="348"/>
      <c r="M51" s="348"/>
      <c r="N51" s="259"/>
    </row>
    <row r="52" spans="1:14" ht="22.5" customHeight="1" x14ac:dyDescent="0.25">
      <c r="A52" s="255"/>
      <c r="D52" s="349" t="s">
        <v>23</v>
      </c>
      <c r="E52" s="349" t="s">
        <v>24</v>
      </c>
      <c r="F52" s="349" t="s">
        <v>25</v>
      </c>
      <c r="G52" s="349" t="s">
        <v>26</v>
      </c>
      <c r="H52" s="280" t="s">
        <v>27</v>
      </c>
      <c r="I52" s="280"/>
      <c r="J52" s="280"/>
      <c r="K52" s="333"/>
      <c r="L52" s="259"/>
      <c r="M52" s="259"/>
      <c r="N52" s="259"/>
    </row>
    <row r="53" spans="1:14" s="359" customFormat="1" ht="28.5" customHeight="1" x14ac:dyDescent="0.25">
      <c r="A53" s="350">
        <v>1</v>
      </c>
      <c r="B53" s="351" t="s">
        <v>84</v>
      </c>
      <c r="C53" s="352"/>
      <c r="D53" s="353">
        <v>1</v>
      </c>
      <c r="E53" s="353"/>
      <c r="F53" s="353"/>
      <c r="G53" s="353"/>
      <c r="H53" s="354" t="s">
        <v>225</v>
      </c>
      <c r="I53" s="355"/>
      <c r="J53" s="356"/>
      <c r="K53" s="357"/>
      <c r="L53" s="358"/>
      <c r="M53" s="358"/>
      <c r="N53" s="358"/>
    </row>
    <row r="54" spans="1:14" s="359" customFormat="1" ht="29.25" customHeight="1" x14ac:dyDescent="0.25">
      <c r="A54" s="350">
        <v>2</v>
      </c>
      <c r="B54" s="360" t="s">
        <v>86</v>
      </c>
      <c r="C54" s="360"/>
      <c r="D54" s="353"/>
      <c r="E54" s="353">
        <v>1</v>
      </c>
      <c r="F54" s="353"/>
      <c r="G54" s="353"/>
      <c r="H54" s="354"/>
      <c r="I54" s="361"/>
      <c r="J54" s="362"/>
      <c r="K54" s="357"/>
      <c r="L54" s="358"/>
      <c r="M54" s="358"/>
      <c r="N54" s="358"/>
    </row>
    <row r="55" spans="1:14" ht="22.5" customHeight="1" x14ac:dyDescent="0.25">
      <c r="A55" s="255"/>
      <c r="B55" s="363" t="s">
        <v>88</v>
      </c>
      <c r="C55" s="364"/>
      <c r="D55" s="349" t="s">
        <v>23</v>
      </c>
      <c r="E55" s="349" t="s">
        <v>24</v>
      </c>
      <c r="F55" s="349" t="s">
        <v>25</v>
      </c>
      <c r="G55" s="349" t="s">
        <v>26</v>
      </c>
      <c r="H55" s="365"/>
      <c r="I55" s="366"/>
      <c r="J55" s="367"/>
      <c r="K55" s="259"/>
      <c r="L55" s="259"/>
      <c r="M55" s="259"/>
      <c r="N55" s="259"/>
    </row>
    <row r="56" spans="1:14" ht="22.5" customHeight="1" x14ac:dyDescent="0.25">
      <c r="A56" s="368"/>
      <c r="B56" s="369"/>
      <c r="C56" s="370"/>
      <c r="D56" s="225">
        <f>+D54+D53</f>
        <v>1</v>
      </c>
      <c r="E56" s="225">
        <f t="shared" ref="E56:G56" si="5">+E54+E53</f>
        <v>1</v>
      </c>
      <c r="F56" s="225">
        <f t="shared" si="5"/>
        <v>0</v>
      </c>
      <c r="G56" s="225">
        <f t="shared" si="5"/>
        <v>0</v>
      </c>
      <c r="H56" s="226">
        <f>+D56+E56+F56+G56</f>
        <v>2</v>
      </c>
      <c r="I56" s="227"/>
      <c r="J56" s="228"/>
      <c r="K56" s="371"/>
      <c r="L56" s="371"/>
      <c r="M56" s="371"/>
      <c r="N56" s="371"/>
    </row>
    <row r="57" spans="1:14" ht="46.5" customHeight="1" x14ac:dyDescent="0.25">
      <c r="A57" s="255"/>
      <c r="B57" s="41" t="s">
        <v>260</v>
      </c>
      <c r="C57" s="42"/>
      <c r="D57" s="42"/>
      <c r="E57" s="42"/>
      <c r="F57" s="42"/>
      <c r="G57" s="42"/>
      <c r="H57" s="42"/>
      <c r="I57" s="42"/>
      <c r="J57" s="43"/>
      <c r="K57" s="259"/>
      <c r="L57" s="259"/>
      <c r="M57" s="259"/>
      <c r="N57" s="259"/>
    </row>
    <row r="58" spans="1:14" ht="22.5" customHeight="1" x14ac:dyDescent="0.25">
      <c r="A58" s="255"/>
      <c r="B58" s="327" t="s">
        <v>228</v>
      </c>
      <c r="C58" s="327"/>
      <c r="D58" s="327"/>
      <c r="E58" s="327"/>
      <c r="F58" s="327"/>
      <c r="G58" s="327"/>
      <c r="H58" s="327"/>
      <c r="I58" s="292">
        <v>0.05</v>
      </c>
      <c r="J58" s="293">
        <f>(D61+F61)*I58/H61</f>
        <v>0.05</v>
      </c>
      <c r="K58" s="259"/>
      <c r="L58" s="259"/>
      <c r="M58" s="259"/>
      <c r="N58" s="259"/>
    </row>
    <row r="59" spans="1:14" ht="22.5" customHeight="1" x14ac:dyDescent="0.25">
      <c r="A59" s="255"/>
      <c r="B59" s="349"/>
      <c r="C59" s="372" t="s">
        <v>229</v>
      </c>
      <c r="D59" s="372" t="s">
        <v>23</v>
      </c>
      <c r="E59" s="372" t="s">
        <v>24</v>
      </c>
      <c r="F59" s="372" t="s">
        <v>25</v>
      </c>
      <c r="G59" s="372" t="s">
        <v>26</v>
      </c>
      <c r="H59" s="280" t="s">
        <v>27</v>
      </c>
      <c r="I59" s="280"/>
      <c r="J59" s="280"/>
      <c r="K59" s="259"/>
      <c r="L59" s="259"/>
      <c r="M59" s="259"/>
      <c r="N59" s="259"/>
    </row>
    <row r="60" spans="1:14" ht="79.5" customHeight="1" x14ac:dyDescent="0.25">
      <c r="A60" s="255">
        <v>1</v>
      </c>
      <c r="B60" s="330"/>
      <c r="C60" s="373" t="s">
        <v>91</v>
      </c>
      <c r="D60" s="283">
        <v>1</v>
      </c>
      <c r="E60" s="283"/>
      <c r="F60" s="283"/>
      <c r="G60" s="283"/>
      <c r="H60" s="232" t="s">
        <v>172</v>
      </c>
      <c r="I60" s="232"/>
      <c r="J60" s="232"/>
      <c r="K60" s="259"/>
      <c r="L60" s="259"/>
      <c r="M60" s="259"/>
      <c r="N60" s="259"/>
    </row>
    <row r="61" spans="1:14" ht="22.5" customHeight="1" x14ac:dyDescent="0.25">
      <c r="A61" s="284"/>
      <c r="B61" s="336" t="s">
        <v>93</v>
      </c>
      <c r="C61" s="336"/>
      <c r="D61" s="374">
        <f>SUM(D60:D60)</f>
        <v>1</v>
      </c>
      <c r="E61" s="374">
        <f>SUM(E60:E60)</f>
        <v>0</v>
      </c>
      <c r="F61" s="374">
        <f>SUM(F60:F60)</f>
        <v>0</v>
      </c>
      <c r="G61" s="374">
        <f>SUM(G60:G60)</f>
        <v>0</v>
      </c>
      <c r="H61" s="287">
        <f>+D61+E61+F61+G61</f>
        <v>1</v>
      </c>
      <c r="I61" s="287"/>
      <c r="J61" s="287"/>
      <c r="K61" s="288"/>
      <c r="L61" s="288"/>
      <c r="M61" s="288"/>
      <c r="N61" s="288"/>
    </row>
    <row r="62" spans="1:14" ht="36" customHeight="1" x14ac:dyDescent="0.25">
      <c r="A62" s="255"/>
      <c r="B62" s="41" t="s">
        <v>94</v>
      </c>
      <c r="C62" s="42"/>
      <c r="D62" s="42"/>
      <c r="E62" s="42"/>
      <c r="F62" s="42"/>
      <c r="G62" s="42"/>
      <c r="H62" s="42"/>
      <c r="I62" s="42"/>
      <c r="J62" s="43"/>
      <c r="K62" s="259"/>
      <c r="L62" s="259"/>
      <c r="M62" s="259"/>
      <c r="N62" s="259"/>
    </row>
    <row r="63" spans="1:14" ht="22.5" customHeight="1" x14ac:dyDescent="0.25">
      <c r="A63" s="255"/>
      <c r="B63" s="375" t="s">
        <v>95</v>
      </c>
      <c r="C63" s="375"/>
      <c r="D63" s="375"/>
      <c r="E63" s="375"/>
      <c r="F63" s="375"/>
      <c r="G63" s="375"/>
      <c r="H63" s="375"/>
      <c r="I63" s="376">
        <v>0.05</v>
      </c>
      <c r="J63" s="376">
        <f>(D66+F66)*I63/H66</f>
        <v>0.05</v>
      </c>
      <c r="K63" s="259"/>
      <c r="L63" s="259"/>
      <c r="M63" s="259"/>
      <c r="N63" s="259"/>
    </row>
    <row r="64" spans="1:14" ht="22.5" customHeight="1" x14ac:dyDescent="0.25">
      <c r="A64" s="255"/>
      <c r="B64" s="377"/>
      <c r="C64" s="272"/>
      <c r="D64" s="295" t="s">
        <v>23</v>
      </c>
      <c r="E64" s="295" t="s">
        <v>24</v>
      </c>
      <c r="F64" s="295" t="s">
        <v>25</v>
      </c>
      <c r="G64" s="295" t="s">
        <v>26</v>
      </c>
      <c r="H64" s="280" t="s">
        <v>27</v>
      </c>
      <c r="I64" s="280"/>
      <c r="J64" s="280"/>
      <c r="K64" s="259"/>
      <c r="L64" s="259"/>
      <c r="M64" s="259"/>
      <c r="N64" s="259"/>
    </row>
    <row r="65" spans="1:14" ht="66" customHeight="1" x14ac:dyDescent="0.25">
      <c r="A65" s="255">
        <v>1</v>
      </c>
      <c r="B65" s="378"/>
      <c r="C65" s="379" t="s">
        <v>96</v>
      </c>
      <c r="D65" s="380">
        <v>1</v>
      </c>
      <c r="E65" s="380"/>
      <c r="F65" s="380"/>
      <c r="G65" s="380"/>
      <c r="H65" s="381" t="s">
        <v>230</v>
      </c>
      <c r="I65" s="381"/>
      <c r="J65" s="381"/>
      <c r="K65" s="259"/>
      <c r="L65" s="259"/>
      <c r="M65" s="259"/>
      <c r="N65" s="259"/>
    </row>
    <row r="66" spans="1:14" ht="22.5" customHeight="1" x14ac:dyDescent="0.25">
      <c r="A66" s="284"/>
      <c r="B66" s="285" t="s">
        <v>98</v>
      </c>
      <c r="C66" s="285"/>
      <c r="D66" s="382">
        <f>SUM(D65:D65)</f>
        <v>1</v>
      </c>
      <c r="E66" s="382">
        <f>SUM(E65:E65)</f>
        <v>0</v>
      </c>
      <c r="F66" s="382">
        <f>SUM(F65:F65)</f>
        <v>0</v>
      </c>
      <c r="G66" s="382">
        <f>SUM(G65:G65)</f>
        <v>0</v>
      </c>
      <c r="H66" s="383">
        <f>+D66+E66+F66+G66</f>
        <v>1</v>
      </c>
      <c r="I66" s="383"/>
      <c r="J66" s="383"/>
      <c r="K66" s="288"/>
      <c r="L66" s="288"/>
      <c r="M66" s="288"/>
      <c r="N66" s="288"/>
    </row>
    <row r="67" spans="1:14" ht="32.25" customHeight="1" x14ac:dyDescent="0.25">
      <c r="A67" s="255"/>
      <c r="B67" s="41" t="s">
        <v>231</v>
      </c>
      <c r="C67" s="42"/>
      <c r="D67" s="42"/>
      <c r="E67" s="42"/>
      <c r="F67" s="42"/>
      <c r="G67" s="42"/>
      <c r="H67" s="42"/>
      <c r="I67" s="42"/>
      <c r="J67" s="43"/>
      <c r="K67" s="259"/>
      <c r="L67" s="259"/>
      <c r="M67" s="259"/>
      <c r="N67" s="259"/>
    </row>
    <row r="68" spans="1:14" ht="22.5" customHeight="1" x14ac:dyDescent="0.25">
      <c r="A68" s="255"/>
      <c r="B68" s="384" t="s">
        <v>100</v>
      </c>
      <c r="C68" s="384"/>
      <c r="D68" s="384"/>
      <c r="E68" s="384"/>
      <c r="F68" s="384"/>
      <c r="G68" s="384"/>
      <c r="H68" s="384"/>
      <c r="I68" s="376">
        <v>0.1</v>
      </c>
      <c r="J68" s="376">
        <f>(D73+F73)*I68/H73</f>
        <v>0.10000000000000002</v>
      </c>
      <c r="K68" s="259"/>
      <c r="L68" s="259"/>
      <c r="M68" s="259"/>
      <c r="N68" s="259"/>
    </row>
    <row r="69" spans="1:14" ht="22.5" customHeight="1" x14ac:dyDescent="0.25">
      <c r="A69" s="255"/>
      <c r="B69" s="385"/>
      <c r="C69" s="272"/>
      <c r="D69" s="295" t="s">
        <v>23</v>
      </c>
      <c r="E69" s="295" t="s">
        <v>24</v>
      </c>
      <c r="F69" s="295" t="s">
        <v>25</v>
      </c>
      <c r="G69" s="295" t="s">
        <v>26</v>
      </c>
      <c r="H69" s="280" t="s">
        <v>27</v>
      </c>
      <c r="I69" s="280"/>
      <c r="J69" s="280"/>
      <c r="K69" s="259"/>
      <c r="L69" s="259"/>
      <c r="M69" s="259"/>
      <c r="N69" s="259"/>
    </row>
    <row r="70" spans="1:14" ht="39.75" customHeight="1" x14ac:dyDescent="0.25">
      <c r="A70" s="255">
        <v>1</v>
      </c>
      <c r="B70" s="385"/>
      <c r="C70" s="282" t="s">
        <v>101</v>
      </c>
      <c r="D70" s="283">
        <v>1</v>
      </c>
      <c r="E70" s="283"/>
      <c r="F70" s="283"/>
      <c r="G70" s="283"/>
      <c r="H70" s="243" t="s">
        <v>174</v>
      </c>
      <c r="I70" s="243"/>
      <c r="J70" s="243"/>
      <c r="K70" s="259"/>
      <c r="L70" s="259"/>
      <c r="M70" s="259"/>
      <c r="N70" s="259"/>
    </row>
    <row r="71" spans="1:14" ht="66.75" customHeight="1" x14ac:dyDescent="0.25">
      <c r="A71" s="255">
        <v>2</v>
      </c>
      <c r="B71" s="385"/>
      <c r="C71" s="282" t="s">
        <v>103</v>
      </c>
      <c r="D71" s="283"/>
      <c r="E71" s="283"/>
      <c r="F71" s="283">
        <v>1</v>
      </c>
      <c r="G71" s="283"/>
      <c r="H71" s="243" t="s">
        <v>176</v>
      </c>
      <c r="I71" s="243"/>
      <c r="J71" s="243"/>
      <c r="K71" s="259"/>
      <c r="L71" s="259"/>
      <c r="M71" s="259"/>
      <c r="N71" s="259"/>
    </row>
    <row r="72" spans="1:14" ht="50.25" customHeight="1" x14ac:dyDescent="0.25">
      <c r="A72" s="255">
        <v>3</v>
      </c>
      <c r="B72" s="385"/>
      <c r="C72" s="379" t="s">
        <v>105</v>
      </c>
      <c r="D72" s="283">
        <v>1</v>
      </c>
      <c r="E72" s="283"/>
      <c r="F72" s="283"/>
      <c r="G72" s="283"/>
      <c r="H72" s="243" t="s">
        <v>232</v>
      </c>
      <c r="I72" s="243"/>
      <c r="J72" s="243"/>
      <c r="K72" s="259"/>
      <c r="L72" s="259"/>
      <c r="M72" s="259"/>
      <c r="N72" s="259"/>
    </row>
    <row r="73" spans="1:14" ht="22.5" customHeight="1" x14ac:dyDescent="0.25">
      <c r="A73" s="284"/>
      <c r="B73" s="285" t="s">
        <v>107</v>
      </c>
      <c r="C73" s="285"/>
      <c r="D73" s="374">
        <f>SUM(D70:D72)</f>
        <v>2</v>
      </c>
      <c r="E73" s="374">
        <f>SUM(E70:E72)</f>
        <v>0</v>
      </c>
      <c r="F73" s="374">
        <f>SUM(F70:F72)</f>
        <v>1</v>
      </c>
      <c r="G73" s="374">
        <f>SUM(G70:G72)</f>
        <v>0</v>
      </c>
      <c r="H73" s="287">
        <f>+D73+E73+F73+G73</f>
        <v>3</v>
      </c>
      <c r="I73" s="287"/>
      <c r="J73" s="287"/>
      <c r="K73" s="288"/>
      <c r="L73" s="288"/>
      <c r="M73" s="288"/>
      <c r="N73" s="288"/>
    </row>
    <row r="74" spans="1:14" ht="33" customHeight="1" x14ac:dyDescent="0.25">
      <c r="A74" s="255"/>
      <c r="B74" s="41" t="s">
        <v>233</v>
      </c>
      <c r="C74" s="42"/>
      <c r="D74" s="42"/>
      <c r="E74" s="42"/>
      <c r="F74" s="42"/>
      <c r="G74" s="42"/>
      <c r="H74" s="42"/>
      <c r="I74" s="42"/>
      <c r="J74" s="43"/>
      <c r="K74" s="259"/>
      <c r="L74" s="259"/>
      <c r="M74" s="259"/>
      <c r="N74" s="259"/>
    </row>
    <row r="75" spans="1:14" ht="22.5" customHeight="1" x14ac:dyDescent="0.25">
      <c r="A75" s="255"/>
      <c r="B75" s="327" t="s">
        <v>109</v>
      </c>
      <c r="C75" s="327"/>
      <c r="D75" s="327"/>
      <c r="E75" s="327"/>
      <c r="F75" s="327"/>
      <c r="G75" s="327"/>
      <c r="H75" s="327"/>
      <c r="I75" s="292">
        <v>0.1</v>
      </c>
      <c r="J75" s="293">
        <f>(D81+F81)*I75/H81</f>
        <v>0.1</v>
      </c>
      <c r="K75" s="259"/>
      <c r="L75" s="259"/>
      <c r="M75" s="259"/>
      <c r="N75" s="259"/>
    </row>
    <row r="76" spans="1:14" ht="22.5" customHeight="1" x14ac:dyDescent="0.25">
      <c r="A76" s="255"/>
      <c r="B76" s="330"/>
      <c r="C76" s="278"/>
      <c r="D76" s="279" t="s">
        <v>23</v>
      </c>
      <c r="E76" s="279" t="s">
        <v>24</v>
      </c>
      <c r="F76" s="279" t="s">
        <v>25</v>
      </c>
      <c r="G76" s="279" t="s">
        <v>26</v>
      </c>
      <c r="H76" s="280" t="s">
        <v>27</v>
      </c>
      <c r="I76" s="280"/>
      <c r="J76" s="280"/>
      <c r="K76" s="259"/>
      <c r="L76" s="259"/>
      <c r="M76" s="259"/>
      <c r="N76" s="259"/>
    </row>
    <row r="77" spans="1:14" ht="45" customHeight="1" x14ac:dyDescent="0.25">
      <c r="A77" s="255">
        <v>1</v>
      </c>
      <c r="B77" s="330"/>
      <c r="C77" s="386" t="s">
        <v>110</v>
      </c>
      <c r="D77" s="283">
        <v>1</v>
      </c>
      <c r="E77" s="283"/>
      <c r="F77" s="283"/>
      <c r="G77" s="283"/>
      <c r="H77" s="100" t="s">
        <v>234</v>
      </c>
      <c r="I77" s="100"/>
      <c r="J77" s="100"/>
      <c r="K77" s="259"/>
      <c r="L77" s="259"/>
      <c r="M77" s="259"/>
      <c r="N77" s="259"/>
    </row>
    <row r="78" spans="1:14" ht="54.75" customHeight="1" x14ac:dyDescent="0.25">
      <c r="A78" s="255">
        <v>2</v>
      </c>
      <c r="B78" s="330"/>
      <c r="C78" s="386" t="s">
        <v>112</v>
      </c>
      <c r="D78" s="283">
        <v>1</v>
      </c>
      <c r="E78" s="283"/>
      <c r="F78" s="283"/>
      <c r="G78" s="283"/>
      <c r="H78" s="100" t="s">
        <v>180</v>
      </c>
      <c r="I78" s="100"/>
      <c r="J78" s="100"/>
      <c r="K78" s="259"/>
      <c r="L78" s="259"/>
      <c r="M78" s="259"/>
      <c r="N78" s="259"/>
    </row>
    <row r="79" spans="1:14" ht="39.75" customHeight="1" x14ac:dyDescent="0.25">
      <c r="A79" s="255">
        <v>3</v>
      </c>
      <c r="B79" s="330"/>
      <c r="C79" s="386" t="s">
        <v>114</v>
      </c>
      <c r="D79" s="283">
        <v>1</v>
      </c>
      <c r="E79" s="283"/>
      <c r="F79" s="283"/>
      <c r="G79" s="283"/>
      <c r="H79" s="100" t="s">
        <v>182</v>
      </c>
      <c r="I79" s="100"/>
      <c r="J79" s="100"/>
      <c r="K79" s="259"/>
      <c r="L79" s="259"/>
      <c r="M79" s="259"/>
      <c r="N79" s="259"/>
    </row>
    <row r="80" spans="1:14" ht="34.5" customHeight="1" x14ac:dyDescent="0.25">
      <c r="A80" s="255">
        <v>4</v>
      </c>
      <c r="B80" s="330"/>
      <c r="C80" s="386" t="s">
        <v>116</v>
      </c>
      <c r="D80" s="283">
        <v>1</v>
      </c>
      <c r="E80" s="283"/>
      <c r="F80" s="283"/>
      <c r="G80" s="283"/>
      <c r="H80" s="100" t="s">
        <v>183</v>
      </c>
      <c r="I80" s="100"/>
      <c r="J80" s="100"/>
      <c r="K80" s="387"/>
      <c r="L80" s="259"/>
      <c r="M80" s="259"/>
      <c r="N80" s="259"/>
    </row>
    <row r="81" spans="1:14" ht="22.5" customHeight="1" x14ac:dyDescent="0.25">
      <c r="A81" s="284"/>
      <c r="B81" s="285" t="s">
        <v>118</v>
      </c>
      <c r="C81" s="285"/>
      <c r="D81" s="374">
        <f>SUM(D77:D80)</f>
        <v>4</v>
      </c>
      <c r="E81" s="374">
        <f>SUM(E77:E80)</f>
        <v>0</v>
      </c>
      <c r="F81" s="374">
        <f>SUM(F77:F80)</f>
        <v>0</v>
      </c>
      <c r="G81" s="374">
        <f>SUM(G77:G80)</f>
        <v>0</v>
      </c>
      <c r="H81" s="287">
        <f>+D81+E81+F81+G81</f>
        <v>4</v>
      </c>
      <c r="I81" s="287"/>
      <c r="J81" s="287"/>
      <c r="K81" s="288"/>
      <c r="L81" s="288"/>
      <c r="M81" s="288"/>
      <c r="N81" s="288"/>
    </row>
    <row r="82" spans="1:14" ht="22.5" customHeight="1" x14ac:dyDescent="0.25">
      <c r="A82" s="255"/>
      <c r="B82" s="41" t="s">
        <v>235</v>
      </c>
      <c r="C82" s="42"/>
      <c r="D82" s="42"/>
      <c r="E82" s="42"/>
      <c r="F82" s="42"/>
      <c r="G82" s="42"/>
      <c r="H82" s="42"/>
      <c r="I82" s="42"/>
      <c r="J82" s="43"/>
      <c r="K82" s="259"/>
      <c r="L82" s="259"/>
      <c r="M82" s="259"/>
      <c r="N82" s="259"/>
    </row>
    <row r="83" spans="1:14" ht="22.5" customHeight="1" x14ac:dyDescent="0.25">
      <c r="A83" s="255"/>
      <c r="B83" s="327" t="s">
        <v>120</v>
      </c>
      <c r="C83" s="327"/>
      <c r="D83" s="327"/>
      <c r="E83" s="327"/>
      <c r="F83" s="327"/>
      <c r="G83" s="327"/>
      <c r="H83" s="327"/>
      <c r="I83" s="292">
        <v>0.2</v>
      </c>
      <c r="J83" s="293">
        <f>(D92+F92)*I83/H92</f>
        <v>0.14285714285714285</v>
      </c>
      <c r="K83" s="358"/>
      <c r="L83" s="259"/>
      <c r="M83" s="259"/>
      <c r="N83" s="259"/>
    </row>
    <row r="84" spans="1:14" ht="22.5" customHeight="1" x14ac:dyDescent="0.25">
      <c r="A84" s="255"/>
      <c r="B84" s="330"/>
      <c r="C84" s="278"/>
      <c r="D84" s="279" t="s">
        <v>23</v>
      </c>
      <c r="E84" s="279" t="s">
        <v>24</v>
      </c>
      <c r="F84" s="279" t="s">
        <v>25</v>
      </c>
      <c r="G84" s="279" t="s">
        <v>26</v>
      </c>
      <c r="H84" s="280" t="s">
        <v>121</v>
      </c>
      <c r="I84" s="280"/>
      <c r="J84" s="280"/>
      <c r="K84" s="259"/>
      <c r="L84" s="259"/>
      <c r="M84" s="259"/>
      <c r="N84" s="259"/>
    </row>
    <row r="85" spans="1:14" ht="90" customHeight="1" x14ac:dyDescent="0.25">
      <c r="A85" s="255">
        <v>1</v>
      </c>
      <c r="B85" s="330"/>
      <c r="C85" s="331" t="s">
        <v>122</v>
      </c>
      <c r="D85" s="388"/>
      <c r="E85" s="388">
        <v>1</v>
      </c>
      <c r="F85" s="388"/>
      <c r="G85" s="388"/>
      <c r="H85" s="100" t="s">
        <v>185</v>
      </c>
      <c r="I85" s="100"/>
      <c r="J85" s="100"/>
      <c r="K85" s="259"/>
      <c r="L85" s="259"/>
      <c r="M85" s="259"/>
      <c r="N85" s="259"/>
    </row>
    <row r="86" spans="1:14" ht="81.75" customHeight="1" x14ac:dyDescent="0.25">
      <c r="A86" s="255">
        <v>2</v>
      </c>
      <c r="B86" s="330"/>
      <c r="C86" s="331" t="s">
        <v>124</v>
      </c>
      <c r="D86" s="388"/>
      <c r="E86" s="388">
        <v>1</v>
      </c>
      <c r="F86" s="388"/>
      <c r="G86" s="388"/>
      <c r="H86" s="100" t="s">
        <v>185</v>
      </c>
      <c r="I86" s="100"/>
      <c r="J86" s="100"/>
      <c r="K86" s="259"/>
      <c r="L86" s="259"/>
      <c r="M86" s="259"/>
      <c r="N86" s="259"/>
    </row>
    <row r="87" spans="1:14" ht="84.75" customHeight="1" x14ac:dyDescent="0.25">
      <c r="A87" s="255">
        <v>3</v>
      </c>
      <c r="B87" s="330"/>
      <c r="C87" s="331" t="s">
        <v>125</v>
      </c>
      <c r="D87" s="388">
        <v>1</v>
      </c>
      <c r="E87" s="388"/>
      <c r="F87" s="388"/>
      <c r="G87" s="388"/>
      <c r="H87" s="100" t="s">
        <v>186</v>
      </c>
      <c r="I87" s="100"/>
      <c r="J87" s="100"/>
      <c r="K87" s="259"/>
      <c r="L87" s="259"/>
      <c r="M87" s="259"/>
      <c r="N87" s="259"/>
    </row>
    <row r="88" spans="1:14" ht="57" customHeight="1" x14ac:dyDescent="0.25">
      <c r="A88" s="255">
        <v>4</v>
      </c>
      <c r="B88" s="330"/>
      <c r="C88" s="331" t="s">
        <v>127</v>
      </c>
      <c r="D88" s="388">
        <v>1</v>
      </c>
      <c r="E88" s="388"/>
      <c r="F88" s="388"/>
      <c r="G88" s="388"/>
      <c r="H88" s="100" t="s">
        <v>128</v>
      </c>
      <c r="I88" s="100"/>
      <c r="J88" s="100"/>
      <c r="K88" s="259"/>
      <c r="L88" s="259"/>
      <c r="M88" s="259"/>
      <c r="N88" s="259"/>
    </row>
    <row r="89" spans="1:14" ht="71.25" customHeight="1" x14ac:dyDescent="0.25">
      <c r="A89" s="255">
        <v>5</v>
      </c>
      <c r="B89" s="330"/>
      <c r="C89" s="331" t="s">
        <v>129</v>
      </c>
      <c r="D89" s="388">
        <v>1</v>
      </c>
      <c r="E89" s="388"/>
      <c r="F89" s="388"/>
      <c r="G89" s="388"/>
      <c r="H89" s="100" t="s">
        <v>236</v>
      </c>
      <c r="I89" s="100"/>
      <c r="J89" s="100"/>
      <c r="K89" s="259"/>
      <c r="L89" s="259"/>
      <c r="M89" s="259"/>
      <c r="N89" s="259"/>
    </row>
    <row r="90" spans="1:14" ht="40.5" customHeight="1" x14ac:dyDescent="0.25">
      <c r="A90" s="255">
        <v>6</v>
      </c>
      <c r="B90" s="334"/>
      <c r="C90" s="331" t="s">
        <v>131</v>
      </c>
      <c r="D90" s="283">
        <v>1</v>
      </c>
      <c r="E90" s="283"/>
      <c r="F90" s="283"/>
      <c r="G90" s="283"/>
      <c r="H90" s="100" t="s">
        <v>190</v>
      </c>
      <c r="I90" s="100"/>
      <c r="J90" s="100"/>
      <c r="K90" s="259"/>
      <c r="L90" s="259"/>
      <c r="M90" s="259"/>
      <c r="N90" s="259"/>
    </row>
    <row r="91" spans="1:14" ht="36.75" customHeight="1" x14ac:dyDescent="0.25">
      <c r="A91" s="255">
        <v>7</v>
      </c>
      <c r="B91" s="334"/>
      <c r="C91" s="331" t="s">
        <v>133</v>
      </c>
      <c r="D91" s="283">
        <v>1</v>
      </c>
      <c r="E91" s="283"/>
      <c r="F91" s="283"/>
      <c r="G91" s="283"/>
      <c r="H91" s="100" t="s">
        <v>190</v>
      </c>
      <c r="I91" s="100"/>
      <c r="J91" s="100"/>
      <c r="K91" s="259"/>
      <c r="L91" s="259"/>
      <c r="M91" s="259"/>
      <c r="N91" s="259"/>
    </row>
    <row r="92" spans="1:14" ht="22.5" customHeight="1" x14ac:dyDescent="0.25">
      <c r="A92" s="284"/>
      <c r="B92" s="336" t="s">
        <v>134</v>
      </c>
      <c r="C92" s="389"/>
      <c r="D92" s="374">
        <f>SUM(D85:D91)</f>
        <v>5</v>
      </c>
      <c r="E92" s="374">
        <f>SUM(E85:E91)</f>
        <v>2</v>
      </c>
      <c r="F92" s="374">
        <f>SUM(F85:F90)</f>
        <v>0</v>
      </c>
      <c r="G92" s="374">
        <f>SUM(G85:G90)</f>
        <v>0</v>
      </c>
      <c r="H92" s="287">
        <f>+D92+E92+F92+G92</f>
        <v>7</v>
      </c>
      <c r="I92" s="287"/>
      <c r="J92" s="287"/>
      <c r="K92" s="288"/>
      <c r="L92" s="288"/>
      <c r="M92" s="288"/>
      <c r="N92" s="288"/>
    </row>
    <row r="93" spans="1:14" ht="22.5" customHeight="1" x14ac:dyDescent="0.25">
      <c r="A93" s="255"/>
      <c r="B93" s="41" t="s">
        <v>135</v>
      </c>
      <c r="C93" s="42"/>
      <c r="D93" s="42"/>
      <c r="E93" s="42"/>
      <c r="F93" s="42"/>
      <c r="G93" s="42"/>
      <c r="H93" s="42"/>
      <c r="I93" s="42"/>
      <c r="J93" s="43"/>
      <c r="K93" s="259"/>
      <c r="L93" s="259"/>
      <c r="M93" s="259"/>
      <c r="N93" s="259"/>
    </row>
    <row r="94" spans="1:14" ht="22.5" customHeight="1" x14ac:dyDescent="0.25">
      <c r="A94" s="255"/>
      <c r="B94" s="390" t="s">
        <v>237</v>
      </c>
      <c r="C94" s="391"/>
      <c r="D94" s="391"/>
      <c r="E94" s="391"/>
      <c r="F94" s="391"/>
      <c r="G94" s="391"/>
      <c r="H94" s="391"/>
      <c r="I94" s="391"/>
      <c r="J94" s="392"/>
      <c r="K94" s="259"/>
      <c r="L94" s="259"/>
      <c r="M94" s="259"/>
      <c r="N94" s="259"/>
    </row>
    <row r="95" spans="1:14" ht="22.5" customHeight="1" x14ac:dyDescent="0.25">
      <c r="A95" s="255"/>
      <c r="B95" s="393" t="s">
        <v>238</v>
      </c>
      <c r="C95" s="394"/>
      <c r="D95" s="395" t="s">
        <v>261</v>
      </c>
      <c r="E95" s="396"/>
      <c r="F95" s="396"/>
      <c r="G95" s="396"/>
      <c r="H95" s="396"/>
      <c r="I95" s="396"/>
      <c r="J95" s="397"/>
      <c r="K95" s="259"/>
      <c r="L95" s="259"/>
      <c r="M95" s="259"/>
      <c r="N95" s="259"/>
    </row>
    <row r="96" spans="1:14" ht="22.5" customHeight="1" x14ac:dyDescent="0.25">
      <c r="A96" s="255"/>
      <c r="B96" s="393" t="s">
        <v>139</v>
      </c>
      <c r="C96" s="394"/>
      <c r="D96" s="395" t="s">
        <v>240</v>
      </c>
      <c r="E96" s="396"/>
      <c r="F96" s="396"/>
      <c r="G96" s="396"/>
      <c r="H96" s="396"/>
      <c r="I96" s="396"/>
      <c r="J96" s="397"/>
      <c r="K96" s="259"/>
      <c r="L96" s="259"/>
      <c r="M96" s="259"/>
      <c r="N96" s="259"/>
    </row>
    <row r="97" spans="1:14" ht="22.5" customHeight="1" x14ac:dyDescent="0.25">
      <c r="A97" s="255"/>
      <c r="B97" s="393" t="s">
        <v>141</v>
      </c>
      <c r="C97" s="394"/>
      <c r="D97" s="395" t="s">
        <v>262</v>
      </c>
      <c r="E97" s="396"/>
      <c r="F97" s="396"/>
      <c r="G97" s="396"/>
      <c r="H97" s="396"/>
      <c r="I97" s="396"/>
      <c r="J97" s="397"/>
      <c r="K97" s="259"/>
      <c r="L97" s="259"/>
      <c r="M97" s="259"/>
      <c r="N97" s="259"/>
    </row>
    <row r="98" spans="1:14" ht="22.5" customHeight="1" x14ac:dyDescent="0.25">
      <c r="A98" s="255"/>
      <c r="B98" s="393" t="s">
        <v>143</v>
      </c>
      <c r="C98" s="394"/>
      <c r="D98" s="395" t="s">
        <v>263</v>
      </c>
      <c r="E98" s="396"/>
      <c r="F98" s="396"/>
      <c r="G98" s="396"/>
      <c r="H98" s="396"/>
      <c r="I98" s="396"/>
      <c r="J98" s="397"/>
      <c r="K98" s="259"/>
      <c r="L98" s="259"/>
      <c r="M98" s="259"/>
      <c r="N98" s="259"/>
    </row>
    <row r="99" spans="1:14" ht="22.5" customHeight="1" x14ac:dyDescent="0.25">
      <c r="A99" s="255"/>
      <c r="B99" s="259"/>
      <c r="C99" s="259"/>
      <c r="D99" s="259"/>
      <c r="E99" s="259"/>
      <c r="F99" s="259"/>
      <c r="G99" s="259"/>
      <c r="H99" s="259"/>
      <c r="I99" s="259"/>
      <c r="J99" s="259"/>
      <c r="K99" s="259"/>
      <c r="L99" s="259"/>
      <c r="M99" s="259"/>
      <c r="N99" s="259"/>
    </row>
    <row r="100" spans="1:14" ht="22.5" customHeight="1" x14ac:dyDescent="0.25">
      <c r="A100" s="255"/>
      <c r="B100" s="259"/>
      <c r="C100" s="398" t="str">
        <f>+B6</f>
        <v>LISTA DE CHEQUEO CANCER DE PROSTATA Y COLORRECTAL</v>
      </c>
      <c r="D100" s="398"/>
      <c r="E100" s="398"/>
      <c r="F100" s="398"/>
      <c r="G100" s="398"/>
      <c r="H100" s="398"/>
      <c r="I100" s="398"/>
      <c r="J100" s="398"/>
      <c r="K100" s="398"/>
      <c r="L100" s="398"/>
      <c r="M100" s="259"/>
      <c r="N100" s="259"/>
    </row>
    <row r="101" spans="1:14" ht="22.5" customHeight="1" x14ac:dyDescent="0.25">
      <c r="A101" s="255"/>
      <c r="B101" s="259"/>
      <c r="C101" s="398" t="s">
        <v>145</v>
      </c>
      <c r="D101" s="398" t="s">
        <v>146</v>
      </c>
      <c r="E101" s="398" t="s">
        <v>147</v>
      </c>
      <c r="F101" s="398" t="s">
        <v>148</v>
      </c>
      <c r="G101" s="398" t="s">
        <v>23</v>
      </c>
      <c r="H101" s="398" t="s">
        <v>24</v>
      </c>
      <c r="I101" s="398" t="s">
        <v>25</v>
      </c>
      <c r="J101" s="398" t="s">
        <v>26</v>
      </c>
      <c r="K101" s="398" t="s">
        <v>243</v>
      </c>
      <c r="L101" s="398" t="s">
        <v>150</v>
      </c>
      <c r="M101" s="259"/>
      <c r="N101" s="259"/>
    </row>
    <row r="102" spans="1:14" ht="22.5" customHeight="1" x14ac:dyDescent="0.25">
      <c r="A102" s="255"/>
      <c r="B102" s="259"/>
      <c r="C102" s="399" t="str">
        <f>+B16</f>
        <v>1. CAPACIDAD INSTALADA Y RED (INVENTARIO RECURSO FISICO Y HUMANO )</v>
      </c>
      <c r="D102" s="399">
        <f>+A19</f>
        <v>2</v>
      </c>
      <c r="E102" s="400">
        <f>+I16</f>
        <v>0.1</v>
      </c>
      <c r="F102" s="400">
        <f>+J16</f>
        <v>0.1</v>
      </c>
      <c r="G102" s="399">
        <f>+D20</f>
        <v>1</v>
      </c>
      <c r="H102" s="399">
        <f>+E20</f>
        <v>0</v>
      </c>
      <c r="I102" s="399">
        <f>+F20</f>
        <v>1</v>
      </c>
      <c r="J102" s="399">
        <f>+G20</f>
        <v>0</v>
      </c>
      <c r="K102" s="373" t="str">
        <f>+B21</f>
        <v xml:space="preserve">OBSERVACIONES: No cuentan con médicos especialistas en hospital de Kennedy se encuentran centralizado el internista en la unidad de cuba. el resto de especialidades contratado con prestador complementario. </v>
      </c>
      <c r="L102" s="399"/>
      <c r="M102" s="259"/>
      <c r="N102" s="259"/>
    </row>
    <row r="103" spans="1:14" ht="22.5" customHeight="1" x14ac:dyDescent="0.25">
      <c r="A103" s="255"/>
      <c r="B103" s="259"/>
      <c r="C103" s="399" t="str">
        <f>+B22</f>
        <v xml:space="preserve">2. COBERTURAS  DT, PE E INDICADORES PROPIOS DEL PROGRAMA </v>
      </c>
      <c r="D103" s="399">
        <f>+A39</f>
        <v>15</v>
      </c>
      <c r="E103" s="400">
        <f>+I22</f>
        <v>0.3</v>
      </c>
      <c r="F103" s="400">
        <f>+J22</f>
        <v>0.1</v>
      </c>
      <c r="G103" s="399">
        <f>+D40</f>
        <v>5</v>
      </c>
      <c r="H103" s="399">
        <f>+E40</f>
        <v>8</v>
      </c>
      <c r="I103" s="399">
        <f>+F40</f>
        <v>0</v>
      </c>
      <c r="J103" s="399">
        <f>+G40</f>
        <v>2</v>
      </c>
      <c r="K103" s="373" t="str">
        <f>+B41</f>
        <v>OBSERVACIONES: Se observó que dentro del proceso de información institucional no se cuenta con la desagregación de la población objeto de tamización, diagnosticos, tratamiento y demás por centros y puesto de salud que permitan dar una trazabilidad al estado de los usuarios por cursos de vida.</v>
      </c>
      <c r="L103" s="404" t="s">
        <v>264</v>
      </c>
      <c r="M103" s="259"/>
      <c r="N103" s="259"/>
    </row>
    <row r="104" spans="1:14" ht="22.5" customHeight="1" x14ac:dyDescent="0.25">
      <c r="A104" s="255"/>
      <c r="B104" s="259"/>
      <c r="C104" s="399" t="str">
        <f>+B42</f>
        <v>3. DEMANDA INDUCIDA</v>
      </c>
      <c r="D104" s="399">
        <f>+A48</f>
        <v>5</v>
      </c>
      <c r="E104" s="400">
        <f>+I42</f>
        <v>0.05</v>
      </c>
      <c r="F104" s="400">
        <f>+J42</f>
        <v>0.05</v>
      </c>
      <c r="G104" s="399">
        <f>+D49</f>
        <v>5</v>
      </c>
      <c r="H104" s="399">
        <f>+E49</f>
        <v>0</v>
      </c>
      <c r="I104" s="399">
        <f>+F49</f>
        <v>0</v>
      </c>
      <c r="J104" s="399">
        <f>+G49</f>
        <v>0</v>
      </c>
      <c r="K104" s="373" t="str">
        <f>+B50</f>
        <v xml:space="preserve">OBSERVACIONES: Cuentan con una profesional que se encarga del programa y maneja las bases de datos de próstata y realiza seguimiento a los usuarios por medio de llamadas telefónicas, asignación de citas por médico general. </v>
      </c>
      <c r="L104" s="399"/>
      <c r="M104" s="259"/>
      <c r="N104" s="259"/>
    </row>
    <row r="105" spans="1:14" ht="22.5" customHeight="1" x14ac:dyDescent="0.25">
      <c r="A105" s="255"/>
      <c r="B105" s="259"/>
      <c r="C105" s="399" t="str">
        <f>+B51</f>
        <v xml:space="preserve">4. CARACTERIZACIÓN POBLACIONAL </v>
      </c>
      <c r="D105" s="399">
        <f>+A54</f>
        <v>2</v>
      </c>
      <c r="E105" s="400">
        <f>+H51</f>
        <v>0.05</v>
      </c>
      <c r="F105" s="400">
        <f>+J51</f>
        <v>2.5000000000000001E-2</v>
      </c>
      <c r="G105" s="399">
        <f>+D56</f>
        <v>1</v>
      </c>
      <c r="H105" s="399">
        <f>+E56</f>
        <v>1</v>
      </c>
      <c r="I105" s="399">
        <f>+F56</f>
        <v>0</v>
      </c>
      <c r="J105" s="399">
        <f>+G56</f>
        <v>0</v>
      </c>
      <c r="K105" s="373" t="str">
        <f>+B57</f>
        <v xml:space="preserve">OBSERVACIONES: Al momento de la visita de asesoría y asistencia técnica no cuentan con la información de códigos CIE 10 facturados a la fecha concernientes a las patologías de exámenes de pesquisas para cáncer de próstata, colorrectal y estómago.  </v>
      </c>
      <c r="L105" s="404" t="s">
        <v>265</v>
      </c>
      <c r="M105" s="259"/>
      <c r="N105" s="259"/>
    </row>
    <row r="106" spans="1:14" ht="22.5" customHeight="1" x14ac:dyDescent="0.25">
      <c r="A106" s="255"/>
      <c r="B106" s="259"/>
      <c r="C106" s="399" t="str">
        <f>+B58</f>
        <v xml:space="preserve">5.   ATENCION A POBLACIONES CON ENFOQUE DIFERENCIAL </v>
      </c>
      <c r="D106" s="399">
        <f>+A60</f>
        <v>1</v>
      </c>
      <c r="E106" s="400">
        <f>+I58</f>
        <v>0.05</v>
      </c>
      <c r="F106" s="400">
        <f>+J58</f>
        <v>0.05</v>
      </c>
      <c r="G106" s="399">
        <f>+D61</f>
        <v>1</v>
      </c>
      <c r="H106" s="399">
        <f>+E61</f>
        <v>0</v>
      </c>
      <c r="I106" s="399">
        <f>+F61</f>
        <v>0</v>
      </c>
      <c r="J106" s="399">
        <f>+G61</f>
        <v>0</v>
      </c>
      <c r="K106" s="373" t="str">
        <f>+B62</f>
        <v>OBSERVACIONES: El software institucional de Historia Clínica contiene la marcación de campo obligatorio diligenciamiento de la población con enfoque diferencial.</v>
      </c>
      <c r="L106" s="399"/>
      <c r="M106" s="259"/>
      <c r="N106" s="259"/>
    </row>
    <row r="107" spans="1:14" ht="22.5" customHeight="1" x14ac:dyDescent="0.25">
      <c r="A107" s="255"/>
      <c r="B107" s="259"/>
      <c r="C107" s="399" t="str">
        <f>+B63</f>
        <v>6. ACCESIBILIDAD</v>
      </c>
      <c r="D107" s="399">
        <f>+A65</f>
        <v>1</v>
      </c>
      <c r="E107" s="400">
        <f>+I63</f>
        <v>0.05</v>
      </c>
      <c r="F107" s="400">
        <f>+J63</f>
        <v>0.05</v>
      </c>
      <c r="G107" s="399">
        <f>+D66</f>
        <v>1</v>
      </c>
      <c r="H107" s="399">
        <f>+E66</f>
        <v>0</v>
      </c>
      <c r="I107" s="399">
        <f>+F66</f>
        <v>0</v>
      </c>
      <c r="J107" s="399">
        <f>+G66</f>
        <v>0</v>
      </c>
      <c r="K107" s="373" t="str">
        <f>+B67</f>
        <v>OBSERVACIONES: Cuentan con proceso de inducción y Reinducción a través de la plataforma PLEXO que contiene módulos de cursos en donde se refleja de Rutas Integrales en general.</v>
      </c>
      <c r="L107" s="399"/>
      <c r="M107" s="259"/>
      <c r="N107" s="259"/>
    </row>
    <row r="108" spans="1:14" ht="22.5" customHeight="1" x14ac:dyDescent="0.25">
      <c r="A108" s="255"/>
      <c r="B108" s="259"/>
      <c r="C108" s="399" t="str">
        <f>+B68</f>
        <v>7. OPORTUNIDAD</v>
      </c>
      <c r="D108" s="399">
        <f>+A72</f>
        <v>3</v>
      </c>
      <c r="E108" s="400">
        <f>+I68</f>
        <v>0.1</v>
      </c>
      <c r="F108" s="400">
        <f>+J68</f>
        <v>0.10000000000000002</v>
      </c>
      <c r="G108" s="399">
        <f>+D73</f>
        <v>2</v>
      </c>
      <c r="H108" s="399">
        <f>+E73</f>
        <v>0</v>
      </c>
      <c r="I108" s="399">
        <f>+F73</f>
        <v>1</v>
      </c>
      <c r="J108" s="399">
        <f>+G73</f>
        <v>0</v>
      </c>
      <c r="K108" s="373" t="str">
        <f>+B74</f>
        <v>OBSERVACIONES: EL proceso de seguimiento de referencia y contrarreferencia desde el área clínica se hace a través de la consulta médica de morbilidad o programa y el administrativo a través de la auditoria de historias clínicas del jefe de Rutas o Cáncer</v>
      </c>
      <c r="L108" s="399"/>
      <c r="M108" s="259"/>
      <c r="N108" s="259"/>
    </row>
    <row r="109" spans="1:14" ht="22.5" customHeight="1" x14ac:dyDescent="0.25">
      <c r="A109" s="255"/>
      <c r="B109" s="259"/>
      <c r="C109" s="399" t="str">
        <f>+B75</f>
        <v>8. SEGURIDAD</v>
      </c>
      <c r="D109" s="399">
        <f>+A80</f>
        <v>4</v>
      </c>
      <c r="E109" s="400">
        <f>+I75</f>
        <v>0.1</v>
      </c>
      <c r="F109" s="400">
        <f>+J75</f>
        <v>0.1</v>
      </c>
      <c r="G109" s="399">
        <f>+D81</f>
        <v>4</v>
      </c>
      <c r="H109" s="399">
        <f>+E81</f>
        <v>0</v>
      </c>
      <c r="I109" s="399">
        <f>+F81</f>
        <v>0</v>
      </c>
      <c r="J109" s="399">
        <f>+G81</f>
        <v>0</v>
      </c>
      <c r="K109" s="373" t="str">
        <f>+B82</f>
        <v>OBSERVACIONES: A través de la auditoria de historias clínicas por calidad se evalúa internamente la Adherencia a Guías de Práctica Clínica.</v>
      </c>
      <c r="L109" s="399"/>
      <c r="M109" s="259"/>
      <c r="N109" s="259"/>
    </row>
    <row r="110" spans="1:14" ht="22.5" customHeight="1" x14ac:dyDescent="0.25">
      <c r="A110" s="255"/>
      <c r="B110" s="259"/>
      <c r="C110" s="399" t="str">
        <f>+B83</f>
        <v>9. PERTINENCIA</v>
      </c>
      <c r="D110" s="399">
        <f>+A91</f>
        <v>7</v>
      </c>
      <c r="E110" s="400">
        <f>+I83</f>
        <v>0.2</v>
      </c>
      <c r="F110" s="400">
        <f>+J83</f>
        <v>0.14285714285714285</v>
      </c>
      <c r="G110" s="399">
        <f>+D92</f>
        <v>5</v>
      </c>
      <c r="H110" s="399">
        <f t="shared" ref="H110:J110" si="6">+E92</f>
        <v>2</v>
      </c>
      <c r="I110" s="399">
        <f t="shared" si="6"/>
        <v>0</v>
      </c>
      <c r="J110" s="399">
        <f t="shared" si="6"/>
        <v>0</v>
      </c>
      <c r="K110" s="373" t="str">
        <f>+B93</f>
        <v xml:space="preserve">OBSERVACIONES: Con base a las auditorias de historias clínicas revisadas en anterior visita de asistencia técnica se pudo evidenciar que no se realiza la clasificación del riesgo según antecedentes personales y familiares; sin embargo, la auditora institucional refiere que ya se ha venido mejorando el proceso. </v>
      </c>
      <c r="L110" s="404" t="s">
        <v>152</v>
      </c>
      <c r="M110" s="259"/>
      <c r="N110" s="259"/>
    </row>
    <row r="111" spans="1:14" ht="22.5" customHeight="1" x14ac:dyDescent="0.25">
      <c r="A111" s="255"/>
      <c r="B111" s="259"/>
      <c r="C111" s="399" t="s">
        <v>244</v>
      </c>
      <c r="D111" s="399">
        <f>SUM(D102:D110)</f>
        <v>40</v>
      </c>
      <c r="E111" s="401">
        <f t="shared" ref="E111:J111" si="7">SUM(E102:E110)</f>
        <v>1</v>
      </c>
      <c r="F111" s="401">
        <f t="shared" si="7"/>
        <v>0.71785714285714297</v>
      </c>
      <c r="G111" s="399">
        <f t="shared" si="7"/>
        <v>25</v>
      </c>
      <c r="H111" s="399">
        <f t="shared" si="7"/>
        <v>11</v>
      </c>
      <c r="I111" s="399">
        <f t="shared" si="7"/>
        <v>2</v>
      </c>
      <c r="J111" s="399">
        <f t="shared" si="7"/>
        <v>2</v>
      </c>
      <c r="K111" s="373"/>
      <c r="L111" s="399"/>
      <c r="M111" s="259"/>
      <c r="N111" s="259"/>
    </row>
  </sheetData>
  <mergeCells count="119">
    <mergeCell ref="B93:J93"/>
    <mergeCell ref="B94:J94"/>
    <mergeCell ref="D95:J95"/>
    <mergeCell ref="D96:J96"/>
    <mergeCell ref="D97:J97"/>
    <mergeCell ref="D98:J98"/>
    <mergeCell ref="H88:J88"/>
    <mergeCell ref="H89:J89"/>
    <mergeCell ref="H90:J90"/>
    <mergeCell ref="H91:J91"/>
    <mergeCell ref="B92:C92"/>
    <mergeCell ref="H92:J92"/>
    <mergeCell ref="B82:J82"/>
    <mergeCell ref="B83:H83"/>
    <mergeCell ref="H84:J84"/>
    <mergeCell ref="H85:J85"/>
    <mergeCell ref="H86:J86"/>
    <mergeCell ref="H87:J87"/>
    <mergeCell ref="H76:J76"/>
    <mergeCell ref="H77:J77"/>
    <mergeCell ref="H78:J78"/>
    <mergeCell ref="H79:J79"/>
    <mergeCell ref="H80:J80"/>
    <mergeCell ref="B81:C81"/>
    <mergeCell ref="H81:J81"/>
    <mergeCell ref="H71:J71"/>
    <mergeCell ref="H72:J72"/>
    <mergeCell ref="B73:C73"/>
    <mergeCell ref="H73:J73"/>
    <mergeCell ref="B74:J74"/>
    <mergeCell ref="B75:H75"/>
    <mergeCell ref="B66:C66"/>
    <mergeCell ref="H66:J66"/>
    <mergeCell ref="B67:J67"/>
    <mergeCell ref="B68:H68"/>
    <mergeCell ref="H69:J69"/>
    <mergeCell ref="H70:J70"/>
    <mergeCell ref="B61:C61"/>
    <mergeCell ref="H61:J61"/>
    <mergeCell ref="B62:J62"/>
    <mergeCell ref="B63:H63"/>
    <mergeCell ref="B64:B65"/>
    <mergeCell ref="H64:J64"/>
    <mergeCell ref="H65:J65"/>
    <mergeCell ref="B55:C56"/>
    <mergeCell ref="H56:J56"/>
    <mergeCell ref="B57:J57"/>
    <mergeCell ref="B58:H58"/>
    <mergeCell ref="H59:J59"/>
    <mergeCell ref="H60:J60"/>
    <mergeCell ref="H51:I51"/>
    <mergeCell ref="H52:J52"/>
    <mergeCell ref="B53:C53"/>
    <mergeCell ref="H53:J53"/>
    <mergeCell ref="B54:C54"/>
    <mergeCell ref="H54:J54"/>
    <mergeCell ref="H48:J48"/>
    <mergeCell ref="B49:C49"/>
    <mergeCell ref="H49:J49"/>
    <mergeCell ref="K49:N49"/>
    <mergeCell ref="B50:J50"/>
    <mergeCell ref="K50:M50"/>
    <mergeCell ref="H43:J43"/>
    <mergeCell ref="H44:J44"/>
    <mergeCell ref="K44:N44"/>
    <mergeCell ref="H45:J45"/>
    <mergeCell ref="H46:J46"/>
    <mergeCell ref="H47:J47"/>
    <mergeCell ref="B40:C40"/>
    <mergeCell ref="H40:J40"/>
    <mergeCell ref="B41:J41"/>
    <mergeCell ref="K41:N41"/>
    <mergeCell ref="B42:H42"/>
    <mergeCell ref="K42:N42"/>
    <mergeCell ref="L31:M31"/>
    <mergeCell ref="B34:B39"/>
    <mergeCell ref="I34:J34"/>
    <mergeCell ref="I35:J35"/>
    <mergeCell ref="I36:J36"/>
    <mergeCell ref="I37:J37"/>
    <mergeCell ref="I38:J38"/>
    <mergeCell ref="I39:J39"/>
    <mergeCell ref="B25:B28"/>
    <mergeCell ref="I25:J25"/>
    <mergeCell ref="I26:J26"/>
    <mergeCell ref="I27:J27"/>
    <mergeCell ref="I28:J28"/>
    <mergeCell ref="B29:B31"/>
    <mergeCell ref="I29:J29"/>
    <mergeCell ref="I30:J30"/>
    <mergeCell ref="I31:J31"/>
    <mergeCell ref="B21:J21"/>
    <mergeCell ref="B22:H22"/>
    <mergeCell ref="C23:C24"/>
    <mergeCell ref="D23:D24"/>
    <mergeCell ref="E23:E24"/>
    <mergeCell ref="F23:F24"/>
    <mergeCell ref="G23:G24"/>
    <mergeCell ref="H23:J23"/>
    <mergeCell ref="I24:J24"/>
    <mergeCell ref="B16:H16"/>
    <mergeCell ref="H17:J17"/>
    <mergeCell ref="B18:B19"/>
    <mergeCell ref="H18:J18"/>
    <mergeCell ref="H19:J19"/>
    <mergeCell ref="B20:C20"/>
    <mergeCell ref="H20:J20"/>
    <mergeCell ref="D10:J10"/>
    <mergeCell ref="D11:J11"/>
    <mergeCell ref="D12:J12"/>
    <mergeCell ref="D13:J13"/>
    <mergeCell ref="D14:J14"/>
    <mergeCell ref="D15:J15"/>
    <mergeCell ref="B1:C4"/>
    <mergeCell ref="D1:K1"/>
    <mergeCell ref="D2:J4"/>
    <mergeCell ref="C5:L5"/>
    <mergeCell ref="B6:J6"/>
    <mergeCell ref="C7:C9"/>
  </mergeCells>
  <conditionalFormatting sqref="H49:J49">
    <cfRule type="cellIs" dxfId="509" priority="34" operator="notEqual">
      <formula>$A$48</formula>
    </cfRule>
  </conditionalFormatting>
  <conditionalFormatting sqref="H61:J61">
    <cfRule type="cellIs" dxfId="508" priority="3" operator="notEqual">
      <formula>$A$60</formula>
    </cfRule>
    <cfRule type="cellIs" dxfId="507" priority="33" operator="notEqual">
      <formula>#REF!</formula>
    </cfRule>
  </conditionalFormatting>
  <conditionalFormatting sqref="J58">
    <cfRule type="cellIs" dxfId="506" priority="32" operator="lessThan">
      <formula>$I$58</formula>
    </cfRule>
  </conditionalFormatting>
  <conditionalFormatting sqref="J63">
    <cfRule type="cellIs" dxfId="505" priority="31" operator="lessThan">
      <formula>$I$63</formula>
    </cfRule>
  </conditionalFormatting>
  <conditionalFormatting sqref="H66:J66">
    <cfRule type="cellIs" dxfId="504" priority="30" operator="notEqual">
      <formula>$A$65</formula>
    </cfRule>
  </conditionalFormatting>
  <conditionalFormatting sqref="H73:J73">
    <cfRule type="cellIs" dxfId="503" priority="29" operator="notEqual">
      <formula>$A$72</formula>
    </cfRule>
  </conditionalFormatting>
  <conditionalFormatting sqref="J68">
    <cfRule type="cellIs" dxfId="502" priority="28" operator="lessThan">
      <formula>$I$68</formula>
    </cfRule>
  </conditionalFormatting>
  <conditionalFormatting sqref="H81:J81">
    <cfRule type="cellIs" dxfId="501" priority="2" operator="notEqual">
      <formula>$A$80</formula>
    </cfRule>
    <cfRule type="cellIs" dxfId="500" priority="27" operator="notEqual">
      <formula>#REF!</formula>
    </cfRule>
  </conditionalFormatting>
  <conditionalFormatting sqref="J75">
    <cfRule type="cellIs" dxfId="499" priority="26" operator="lessThan">
      <formula>$I$75</formula>
    </cfRule>
  </conditionalFormatting>
  <conditionalFormatting sqref="J83">
    <cfRule type="cellIs" dxfId="498" priority="25" operator="lessThan">
      <formula>$I$83</formula>
    </cfRule>
  </conditionalFormatting>
  <conditionalFormatting sqref="J16">
    <cfRule type="cellIs" dxfId="497" priority="24" operator="lessThan">
      <formula>$I$16</formula>
    </cfRule>
  </conditionalFormatting>
  <conditionalFormatting sqref="J22">
    <cfRule type="cellIs" dxfId="496" priority="23" operator="lessThan">
      <formula>$I$22</formula>
    </cfRule>
  </conditionalFormatting>
  <conditionalFormatting sqref="J42">
    <cfRule type="cellIs" dxfId="495" priority="22" operator="lessThan">
      <formula>$I$42</formula>
    </cfRule>
  </conditionalFormatting>
  <conditionalFormatting sqref="H92:J92">
    <cfRule type="cellIs" dxfId="494" priority="1" operator="notEqual">
      <formula>$A$91</formula>
    </cfRule>
    <cfRule type="cellIs" dxfId="493" priority="21" operator="notEqual">
      <formula>#REF!</formula>
    </cfRule>
  </conditionalFormatting>
  <conditionalFormatting sqref="H49:J49">
    <cfRule type="cellIs" dxfId="492" priority="20" operator="notEqual">
      <formula>$A$48</formula>
    </cfRule>
  </conditionalFormatting>
  <conditionalFormatting sqref="H61:J61">
    <cfRule type="cellIs" dxfId="491" priority="19" operator="notEqual">
      <formula>#REF!</formula>
    </cfRule>
  </conditionalFormatting>
  <conditionalFormatting sqref="J58">
    <cfRule type="cellIs" dxfId="490" priority="18" operator="lessThan">
      <formula>$I$58</formula>
    </cfRule>
  </conditionalFormatting>
  <conditionalFormatting sqref="J63">
    <cfRule type="cellIs" dxfId="489" priority="17" operator="lessThan">
      <formula>$I$63</formula>
    </cfRule>
  </conditionalFormatting>
  <conditionalFormatting sqref="H66:J66">
    <cfRule type="cellIs" dxfId="488" priority="16" operator="notEqual">
      <formula>$A$65</formula>
    </cfRule>
  </conditionalFormatting>
  <conditionalFormatting sqref="H73:J73">
    <cfRule type="cellIs" dxfId="487" priority="15" operator="notEqual">
      <formula>$A$72</formula>
    </cfRule>
  </conditionalFormatting>
  <conditionalFormatting sqref="J68">
    <cfRule type="cellIs" dxfId="486" priority="14" operator="lessThan">
      <formula>$I$68</formula>
    </cfRule>
  </conditionalFormatting>
  <conditionalFormatting sqref="H81:J81">
    <cfRule type="cellIs" dxfId="485" priority="13" operator="notEqual">
      <formula>#REF!</formula>
    </cfRule>
  </conditionalFormatting>
  <conditionalFormatting sqref="J75">
    <cfRule type="cellIs" dxfId="484" priority="12" operator="lessThan">
      <formula>$I$75</formula>
    </cfRule>
  </conditionalFormatting>
  <conditionalFormatting sqref="J83">
    <cfRule type="cellIs" dxfId="483" priority="11" operator="lessThan">
      <formula>$I$83</formula>
    </cfRule>
  </conditionalFormatting>
  <conditionalFormatting sqref="H92:J92">
    <cfRule type="cellIs" dxfId="482" priority="10" operator="notEqual">
      <formula>#REF!</formula>
    </cfRule>
  </conditionalFormatting>
  <conditionalFormatting sqref="J16">
    <cfRule type="cellIs" dxfId="481" priority="9" operator="lessThan">
      <formula>$I$16</formula>
    </cfRule>
  </conditionalFormatting>
  <conditionalFormatting sqref="J22">
    <cfRule type="cellIs" dxfId="480" priority="8" operator="lessThan">
      <formula>$I$22</formula>
    </cfRule>
  </conditionalFormatting>
  <conditionalFormatting sqref="J42">
    <cfRule type="cellIs" dxfId="479" priority="7" operator="lessThan">
      <formula>$I$42</formula>
    </cfRule>
  </conditionalFormatting>
  <conditionalFormatting sqref="H20:J20">
    <cfRule type="cellIs" dxfId="478" priority="6" operator="notEqual">
      <formula>$A$19</formula>
    </cfRule>
  </conditionalFormatting>
  <conditionalFormatting sqref="H40:J40">
    <cfRule type="cellIs" dxfId="477" priority="5" operator="notEqual">
      <formula>$A$39</formula>
    </cfRule>
  </conditionalFormatting>
  <conditionalFormatting sqref="H56:J56">
    <cfRule type="cellIs" dxfId="476" priority="4" operator="notEqual">
      <formula>$A$54</formula>
    </cfRule>
  </conditionalFormatting>
  <dataValidations count="3">
    <dataValidation type="whole" operator="equal" showInputMessage="1" showErrorMessage="1" sqref="D25:G38">
      <formula1>1</formula1>
      <formula2>0</formula2>
    </dataValidation>
    <dataValidation type="whole" operator="equal" showInputMessage="1" showErrorMessage="1" sqref="D70:G72 D44:G48 D85:G91 D60:G60 D18:G19 D65:G65 D39:G39 D77:G80 D56:G56">
      <formula1>1</formula1>
    </dataValidation>
    <dataValidation operator="equal" showInputMessage="1" showErrorMessage="1" sqref="H39"/>
  </dataValidations>
  <hyperlinks>
    <hyperlink ref="D12" r:id="rId1"/>
  </hyperlinks>
  <pageMargins left="0.7" right="0.7" top="0.75" bottom="0.75" header="0.3" footer="0.3"/>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L111"/>
  <sheetViews>
    <sheetView workbookViewId="0">
      <selection activeCell="A5" sqref="A5"/>
    </sheetView>
  </sheetViews>
  <sheetFormatPr baseColWidth="10" defaultRowHeight="22.5" customHeight="1" x14ac:dyDescent="0.25"/>
  <cols>
    <col min="1" max="1" width="12.140625" style="254" customWidth="1"/>
    <col min="2" max="2" width="18.85546875" style="6" customWidth="1"/>
    <col min="3" max="3" width="37.42578125" style="6" customWidth="1"/>
    <col min="4" max="9" width="11.28515625" style="6" customWidth="1"/>
    <col min="10" max="10" width="26" style="6" customWidth="1"/>
    <col min="11" max="11" width="11.7109375" style="6" customWidth="1"/>
    <col min="12" max="12" width="24.28515625" style="6" customWidth="1"/>
    <col min="13" max="1024" width="11.28515625" style="6" customWidth="1"/>
    <col min="1025" max="1026" width="11.42578125" style="6"/>
  </cols>
  <sheetData>
    <row r="1" spans="1:14" customFormat="1" ht="22.5" customHeight="1" x14ac:dyDescent="0.25">
      <c r="A1" s="137"/>
      <c r="B1" s="138"/>
      <c r="C1" s="138"/>
      <c r="D1" s="139"/>
      <c r="E1" s="139"/>
      <c r="F1" s="139"/>
      <c r="G1" s="139"/>
      <c r="H1" s="139"/>
      <c r="I1" s="139"/>
      <c r="J1" s="139"/>
      <c r="K1" s="139"/>
      <c r="L1" s="140"/>
      <c r="M1" s="141"/>
      <c r="N1" s="141"/>
    </row>
    <row r="2" spans="1:14" customFormat="1" ht="22.5" customHeight="1" x14ac:dyDescent="0.25">
      <c r="A2" s="137"/>
      <c r="B2" s="138"/>
      <c r="C2" s="138"/>
      <c r="D2" s="142" t="s">
        <v>0</v>
      </c>
      <c r="E2" s="142"/>
      <c r="F2" s="142"/>
      <c r="G2" s="142"/>
      <c r="H2" s="142"/>
      <c r="I2" s="142"/>
      <c r="J2" s="142"/>
      <c r="K2" s="141"/>
      <c r="L2" s="141"/>
      <c r="M2" s="141"/>
      <c r="N2" s="141"/>
    </row>
    <row r="3" spans="1:14" customFormat="1" ht="22.5" customHeight="1" x14ac:dyDescent="0.25">
      <c r="A3" s="137"/>
      <c r="B3" s="138"/>
      <c r="C3" s="138"/>
      <c r="D3" s="142"/>
      <c r="E3" s="142"/>
      <c r="F3" s="142"/>
      <c r="G3" s="142"/>
      <c r="H3" s="142"/>
      <c r="I3" s="142"/>
      <c r="J3" s="142"/>
      <c r="K3" s="141"/>
      <c r="L3" s="141"/>
      <c r="M3" s="141"/>
      <c r="N3" s="141"/>
    </row>
    <row r="4" spans="1:14" customFormat="1" ht="22.5" customHeight="1" x14ac:dyDescent="0.25">
      <c r="A4" s="137"/>
      <c r="B4" s="138"/>
      <c r="C4" s="138"/>
      <c r="D4" s="142"/>
      <c r="E4" s="142"/>
      <c r="F4" s="142"/>
      <c r="G4" s="142"/>
      <c r="H4" s="142"/>
      <c r="I4" s="142"/>
      <c r="J4" s="142"/>
      <c r="K4" s="141"/>
      <c r="L4" s="141"/>
      <c r="M4" s="141"/>
      <c r="N4" s="141"/>
    </row>
    <row r="5" spans="1:14" customFormat="1" ht="29.25" customHeight="1" x14ac:dyDescent="0.25">
      <c r="A5" s="137"/>
      <c r="B5" s="143"/>
      <c r="C5" s="139"/>
      <c r="D5" s="139"/>
      <c r="E5" s="139"/>
      <c r="F5" s="139"/>
      <c r="G5" s="139"/>
      <c r="H5" s="139"/>
      <c r="I5" s="139"/>
      <c r="J5" s="139"/>
      <c r="K5" s="139"/>
      <c r="L5" s="139"/>
      <c r="M5" s="141"/>
      <c r="N5" s="141"/>
    </row>
    <row r="6" spans="1:14" customFormat="1" ht="22.5" customHeight="1" x14ac:dyDescent="0.25">
      <c r="A6" s="137"/>
      <c r="B6" s="144" t="s">
        <v>1</v>
      </c>
      <c r="C6" s="144"/>
      <c r="D6" s="144"/>
      <c r="E6" s="144"/>
      <c r="F6" s="144"/>
      <c r="G6" s="144"/>
      <c r="H6" s="144"/>
      <c r="I6" s="144"/>
      <c r="J6" s="144"/>
      <c r="K6" s="141"/>
      <c r="L6" s="141"/>
      <c r="M6" s="141"/>
      <c r="N6" s="141"/>
    </row>
    <row r="7" spans="1:14" customFormat="1" ht="22.5" customHeight="1" x14ac:dyDescent="0.25">
      <c r="A7" s="137"/>
      <c r="B7" s="145"/>
      <c r="C7" s="146" t="s">
        <v>2</v>
      </c>
      <c r="D7" s="147" t="s">
        <v>3</v>
      </c>
      <c r="E7" s="147" t="s">
        <v>4</v>
      </c>
      <c r="F7" s="147" t="s">
        <v>4</v>
      </c>
      <c r="G7" s="148" t="s">
        <v>5</v>
      </c>
      <c r="H7" s="148" t="s">
        <v>6</v>
      </c>
      <c r="I7" s="148" t="s">
        <v>7</v>
      </c>
      <c r="J7" s="148" t="s">
        <v>8</v>
      </c>
      <c r="K7" s="141"/>
      <c r="L7" s="141"/>
      <c r="M7" s="141"/>
      <c r="N7" s="141"/>
    </row>
    <row r="8" spans="1:14" customFormat="1" ht="22.5" customHeight="1" x14ac:dyDescent="0.25">
      <c r="A8" s="137"/>
      <c r="B8" s="145"/>
      <c r="C8" s="146"/>
      <c r="D8" s="149" t="s">
        <v>266</v>
      </c>
      <c r="E8" s="149" t="s">
        <v>266</v>
      </c>
      <c r="F8" s="149" t="s">
        <v>266</v>
      </c>
      <c r="G8" s="149" t="s">
        <v>266</v>
      </c>
      <c r="H8" s="149" t="s">
        <v>267</v>
      </c>
      <c r="I8" s="149"/>
      <c r="J8" s="148"/>
      <c r="K8" s="141"/>
      <c r="L8" s="141"/>
      <c r="M8" s="141"/>
      <c r="N8" s="141"/>
    </row>
    <row r="9" spans="1:14" customFormat="1" ht="22.5" customHeight="1" x14ac:dyDescent="0.25">
      <c r="A9" s="137"/>
      <c r="B9" s="145"/>
      <c r="C9" s="146"/>
      <c r="D9" s="149" t="s">
        <v>268</v>
      </c>
      <c r="E9" s="149" t="s">
        <v>268</v>
      </c>
      <c r="F9" s="149" t="s">
        <v>268</v>
      </c>
      <c r="G9" s="149" t="s">
        <v>268</v>
      </c>
      <c r="H9" s="149">
        <v>0.625</v>
      </c>
      <c r="I9" s="149"/>
      <c r="J9" s="150"/>
      <c r="K9" s="141"/>
      <c r="L9" s="141"/>
      <c r="M9" s="141"/>
      <c r="N9" s="141"/>
    </row>
    <row r="10" spans="1:14" customFormat="1" ht="22.5" customHeight="1" x14ac:dyDescent="0.25">
      <c r="A10" s="137"/>
      <c r="B10" s="145"/>
      <c r="C10" s="151" t="s">
        <v>12</v>
      </c>
      <c r="D10" s="152" t="s">
        <v>157</v>
      </c>
      <c r="E10" s="152"/>
      <c r="F10" s="152"/>
      <c r="G10" s="152"/>
      <c r="H10" s="152"/>
      <c r="I10" s="152"/>
      <c r="J10" s="152"/>
      <c r="K10" s="141"/>
      <c r="L10" s="141"/>
      <c r="M10" s="141"/>
      <c r="N10" s="141"/>
    </row>
    <row r="11" spans="1:14" customFormat="1" ht="22.5" customHeight="1" x14ac:dyDescent="0.25">
      <c r="A11" s="137"/>
      <c r="B11" s="145"/>
      <c r="C11" s="151" t="s">
        <v>14</v>
      </c>
      <c r="D11" s="152" t="s">
        <v>269</v>
      </c>
      <c r="E11" s="152"/>
      <c r="F11" s="152"/>
      <c r="G11" s="152"/>
      <c r="H11" s="152"/>
      <c r="I11" s="152"/>
      <c r="J11" s="152"/>
      <c r="K11" s="141"/>
      <c r="L11" s="141"/>
      <c r="M11" s="141"/>
      <c r="N11" s="141"/>
    </row>
    <row r="12" spans="1:14" customFormat="1" ht="22.5" customHeight="1" x14ac:dyDescent="0.25">
      <c r="A12" s="137"/>
      <c r="B12" s="145"/>
      <c r="C12" s="151" t="s">
        <v>16</v>
      </c>
      <c r="D12" s="405" t="s">
        <v>159</v>
      </c>
      <c r="E12" s="154"/>
      <c r="F12" s="154"/>
      <c r="G12" s="154"/>
      <c r="H12" s="154"/>
      <c r="I12" s="154"/>
      <c r="J12" s="154"/>
      <c r="K12" s="141"/>
      <c r="L12" s="141"/>
      <c r="M12" s="141"/>
      <c r="N12" s="141"/>
    </row>
    <row r="13" spans="1:14" customFormat="1" ht="22.5" customHeight="1" x14ac:dyDescent="0.25">
      <c r="A13" s="137"/>
      <c r="B13" s="145"/>
      <c r="C13" s="151" t="s">
        <v>18</v>
      </c>
      <c r="D13" s="152">
        <v>3117029108</v>
      </c>
      <c r="E13" s="152"/>
      <c r="F13" s="152"/>
      <c r="G13" s="152"/>
      <c r="H13" s="152"/>
      <c r="I13" s="152"/>
      <c r="J13" s="152"/>
      <c r="K13" s="141"/>
      <c r="L13" s="141"/>
      <c r="M13" s="141"/>
      <c r="N13" s="141"/>
    </row>
    <row r="14" spans="1:14" customFormat="1" ht="22.5" customHeight="1" x14ac:dyDescent="0.25">
      <c r="A14" s="137"/>
      <c r="B14" s="145"/>
      <c r="C14" s="151" t="s">
        <v>19</v>
      </c>
      <c r="D14" s="152" t="s">
        <v>160</v>
      </c>
      <c r="E14" s="152"/>
      <c r="F14" s="152"/>
      <c r="G14" s="152"/>
      <c r="H14" s="152"/>
      <c r="I14" s="152"/>
      <c r="J14" s="152"/>
      <c r="K14" s="141"/>
      <c r="L14" s="141"/>
      <c r="M14" s="141"/>
      <c r="N14" s="141"/>
    </row>
    <row r="15" spans="1:14" customFormat="1" ht="22.5" customHeight="1" x14ac:dyDescent="0.25">
      <c r="A15" s="137"/>
      <c r="B15" s="145"/>
      <c r="C15" s="155" t="s">
        <v>21</v>
      </c>
      <c r="D15" s="156">
        <v>44502</v>
      </c>
      <c r="E15" s="156"/>
      <c r="F15" s="156"/>
      <c r="G15" s="156"/>
      <c r="H15" s="156"/>
      <c r="I15" s="156"/>
      <c r="J15" s="156"/>
      <c r="K15" s="141"/>
      <c r="L15" s="141"/>
      <c r="M15" s="141"/>
      <c r="N15" s="141"/>
    </row>
    <row r="16" spans="1:14" customFormat="1" ht="22.5" customHeight="1" x14ac:dyDescent="0.25">
      <c r="A16" s="137"/>
      <c r="B16" s="157" t="s">
        <v>22</v>
      </c>
      <c r="C16" s="157"/>
      <c r="D16" s="157"/>
      <c r="E16" s="157"/>
      <c r="F16" s="157"/>
      <c r="G16" s="157"/>
      <c r="H16" s="157"/>
      <c r="I16" s="158">
        <v>0.1</v>
      </c>
      <c r="J16" s="159">
        <f>(D20+F20)*I16/H20</f>
        <v>0.1</v>
      </c>
      <c r="K16" s="141"/>
      <c r="L16" s="141"/>
      <c r="M16" s="141"/>
      <c r="N16" s="141"/>
    </row>
    <row r="17" spans="1:14" customFormat="1" ht="22.5" customHeight="1" x14ac:dyDescent="0.25">
      <c r="A17" s="137"/>
      <c r="B17" s="145"/>
      <c r="C17" s="160"/>
      <c r="D17" s="161" t="s">
        <v>23</v>
      </c>
      <c r="E17" s="161" t="s">
        <v>24</v>
      </c>
      <c r="F17" s="161" t="s">
        <v>25</v>
      </c>
      <c r="G17" s="161" t="s">
        <v>26</v>
      </c>
      <c r="H17" s="162" t="s">
        <v>27</v>
      </c>
      <c r="I17" s="162"/>
      <c r="J17" s="162"/>
      <c r="K17" s="141"/>
      <c r="L17" s="141"/>
      <c r="M17" s="141"/>
      <c r="N17" s="141"/>
    </row>
    <row r="18" spans="1:14" customFormat="1" ht="22.5" customHeight="1" x14ac:dyDescent="0.25">
      <c r="A18" s="137">
        <v>1</v>
      </c>
      <c r="B18" s="163" t="s">
        <v>28</v>
      </c>
      <c r="C18" s="164" t="s">
        <v>29</v>
      </c>
      <c r="D18" s="165">
        <v>1</v>
      </c>
      <c r="E18" s="165"/>
      <c r="F18" s="165"/>
      <c r="G18" s="165"/>
      <c r="H18" s="100" t="s">
        <v>270</v>
      </c>
      <c r="I18" s="100"/>
      <c r="J18" s="100"/>
      <c r="K18" s="141"/>
      <c r="L18" s="141"/>
      <c r="M18" s="141"/>
      <c r="N18" s="141"/>
    </row>
    <row r="19" spans="1:14" customFormat="1" ht="49.15" customHeight="1" x14ac:dyDescent="0.25">
      <c r="A19" s="137">
        <v>2</v>
      </c>
      <c r="B19" s="163"/>
      <c r="C19" s="164" t="s">
        <v>31</v>
      </c>
      <c r="D19" s="165"/>
      <c r="E19" s="165"/>
      <c r="F19" s="165">
        <v>1</v>
      </c>
      <c r="G19" s="165"/>
      <c r="H19" s="100" t="s">
        <v>271</v>
      </c>
      <c r="I19" s="100"/>
      <c r="J19" s="100"/>
      <c r="K19" s="141"/>
      <c r="L19" s="141"/>
      <c r="M19" s="141"/>
      <c r="N19" s="141"/>
    </row>
    <row r="20" spans="1:14" customFormat="1" ht="22.5" customHeight="1" x14ac:dyDescent="0.25">
      <c r="A20" s="166"/>
      <c r="B20" s="167" t="s">
        <v>33</v>
      </c>
      <c r="C20" s="167"/>
      <c r="D20" s="168">
        <f>SUM(D18:D19)</f>
        <v>1</v>
      </c>
      <c r="E20" s="168">
        <f>SUM(E18:E19)</f>
        <v>0</v>
      </c>
      <c r="F20" s="168">
        <f>SUM(F18:F19)</f>
        <v>1</v>
      </c>
      <c r="G20" s="168">
        <f>SUM(G18:G19)</f>
        <v>0</v>
      </c>
      <c r="H20" s="169">
        <f>+D20+E20+F20+G20</f>
        <v>2</v>
      </c>
      <c r="I20" s="169"/>
      <c r="J20" s="169"/>
      <c r="K20" s="170"/>
      <c r="L20" s="170"/>
      <c r="M20" s="170"/>
      <c r="N20" s="170"/>
    </row>
    <row r="21" spans="1:14" customFormat="1" ht="48" customHeight="1" x14ac:dyDescent="0.25">
      <c r="A21" s="137"/>
      <c r="B21" s="41" t="s">
        <v>272</v>
      </c>
      <c r="C21" s="42"/>
      <c r="D21" s="42"/>
      <c r="E21" s="42"/>
      <c r="F21" s="42"/>
      <c r="G21" s="42"/>
      <c r="H21" s="42"/>
      <c r="I21" s="42"/>
      <c r="J21" s="43"/>
      <c r="K21" s="141"/>
      <c r="L21" s="141"/>
      <c r="M21" s="141"/>
      <c r="N21" s="141"/>
    </row>
    <row r="22" spans="1:14" customFormat="1" ht="22.5" customHeight="1" x14ac:dyDescent="0.25">
      <c r="A22" s="137"/>
      <c r="B22" s="171" t="s">
        <v>35</v>
      </c>
      <c r="C22" s="171"/>
      <c r="D22" s="171"/>
      <c r="E22" s="171"/>
      <c r="F22" s="171"/>
      <c r="G22" s="171"/>
      <c r="H22" s="171"/>
      <c r="I22" s="172">
        <v>0.3</v>
      </c>
      <c r="J22" s="173">
        <f>(D40+F40)*I22/H40</f>
        <v>0.14000000000000001</v>
      </c>
      <c r="K22" s="141"/>
      <c r="L22" s="141"/>
      <c r="M22" s="141"/>
      <c r="N22" s="141"/>
    </row>
    <row r="23" spans="1:14" customFormat="1" ht="22.5" customHeight="1" x14ac:dyDescent="0.25">
      <c r="A23" s="137"/>
      <c r="B23" s="145"/>
      <c r="C23" s="162" t="s">
        <v>36</v>
      </c>
      <c r="D23" s="162" t="s">
        <v>23</v>
      </c>
      <c r="E23" s="162" t="s">
        <v>24</v>
      </c>
      <c r="F23" s="162" t="s">
        <v>25</v>
      </c>
      <c r="G23" s="162" t="s">
        <v>26</v>
      </c>
      <c r="H23" s="162" t="s">
        <v>27</v>
      </c>
      <c r="I23" s="162"/>
      <c r="J23" s="162"/>
      <c r="K23" s="141"/>
      <c r="L23" s="141"/>
      <c r="M23" s="141"/>
      <c r="N23" s="141"/>
    </row>
    <row r="24" spans="1:14" customFormat="1" ht="22.5" customHeight="1" x14ac:dyDescent="0.25">
      <c r="A24" s="137"/>
      <c r="B24" s="145"/>
      <c r="C24" s="162"/>
      <c r="D24" s="162"/>
      <c r="E24" s="162"/>
      <c r="F24" s="162"/>
      <c r="G24" s="162"/>
      <c r="H24" s="174" t="s">
        <v>37</v>
      </c>
      <c r="I24" s="175" t="s">
        <v>38</v>
      </c>
      <c r="J24" s="175"/>
      <c r="K24" s="141"/>
      <c r="L24" s="141"/>
      <c r="M24" s="141"/>
      <c r="N24" s="141"/>
    </row>
    <row r="25" spans="1:14" customFormat="1" ht="22.5" customHeight="1" x14ac:dyDescent="0.25">
      <c r="A25" s="137">
        <v>1</v>
      </c>
      <c r="B25" s="176" t="s">
        <v>39</v>
      </c>
      <c r="C25" s="177" t="s">
        <v>40</v>
      </c>
      <c r="D25" s="51"/>
      <c r="E25" s="51">
        <v>1</v>
      </c>
      <c r="F25" s="51"/>
      <c r="G25" s="51"/>
      <c r="H25" s="52">
        <v>0</v>
      </c>
      <c r="I25" s="178"/>
      <c r="J25" s="178"/>
      <c r="K25" s="179"/>
      <c r="L25" s="141"/>
      <c r="M25" s="141"/>
      <c r="N25" s="141"/>
    </row>
    <row r="26" spans="1:14" customFormat="1" ht="22.5" customHeight="1" x14ac:dyDescent="0.25">
      <c r="A26" s="137">
        <v>2</v>
      </c>
      <c r="B26" s="176"/>
      <c r="C26" s="177" t="s">
        <v>41</v>
      </c>
      <c r="D26" s="51"/>
      <c r="E26" s="51">
        <v>1</v>
      </c>
      <c r="F26" s="51"/>
      <c r="G26" s="51"/>
      <c r="H26" s="52">
        <v>0</v>
      </c>
      <c r="I26" s="180" t="e">
        <f>H26/$H$27</f>
        <v>#DIV/0!</v>
      </c>
      <c r="J26" s="180"/>
      <c r="K26" s="179"/>
      <c r="L26" s="141"/>
      <c r="M26" s="141"/>
      <c r="N26" s="141"/>
    </row>
    <row r="27" spans="1:14" customFormat="1" ht="22.5" customHeight="1" x14ac:dyDescent="0.25">
      <c r="A27" s="137">
        <v>3</v>
      </c>
      <c r="B27" s="176"/>
      <c r="C27" s="177" t="s">
        <v>42</v>
      </c>
      <c r="D27" s="51"/>
      <c r="E27" s="51">
        <v>1</v>
      </c>
      <c r="F27" s="51"/>
      <c r="G27" s="51"/>
      <c r="H27" s="52">
        <v>0</v>
      </c>
      <c r="I27" s="180" t="e">
        <f>H27/$H$27</f>
        <v>#DIV/0!</v>
      </c>
      <c r="J27" s="180"/>
      <c r="K27" s="179"/>
      <c r="L27" s="141"/>
      <c r="M27" s="141"/>
      <c r="N27" s="141"/>
    </row>
    <row r="28" spans="1:14" customFormat="1" ht="27.6" customHeight="1" x14ac:dyDescent="0.25">
      <c r="A28" s="137">
        <v>4</v>
      </c>
      <c r="B28" s="176"/>
      <c r="C28" s="181" t="s">
        <v>43</v>
      </c>
      <c r="D28" s="51">
        <v>1</v>
      </c>
      <c r="E28" s="51"/>
      <c r="F28" s="51"/>
      <c r="G28" s="51"/>
      <c r="H28" s="52">
        <v>9</v>
      </c>
      <c r="I28" s="180" t="e">
        <f>H28/$H$27</f>
        <v>#DIV/0!</v>
      </c>
      <c r="J28" s="180"/>
      <c r="K28" s="141"/>
      <c r="L28" s="141"/>
      <c r="M28" s="141"/>
      <c r="N28" s="141"/>
    </row>
    <row r="29" spans="1:14" customFormat="1" ht="31.35" customHeight="1" x14ac:dyDescent="0.25">
      <c r="A29" s="137">
        <v>5</v>
      </c>
      <c r="B29" s="182" t="s">
        <v>44</v>
      </c>
      <c r="C29" s="181" t="s">
        <v>45</v>
      </c>
      <c r="D29" s="51">
        <v>1</v>
      </c>
      <c r="E29" s="51"/>
      <c r="F29" s="51"/>
      <c r="G29" s="51"/>
      <c r="H29" s="57">
        <v>1</v>
      </c>
      <c r="I29" s="183">
        <f>H29/$H$29</f>
        <v>1</v>
      </c>
      <c r="J29" s="183"/>
      <c r="K29" s="141"/>
      <c r="L29" s="141"/>
      <c r="M29" s="141"/>
      <c r="N29" s="141"/>
    </row>
    <row r="30" spans="1:14" customFormat="1" ht="39.6" customHeight="1" x14ac:dyDescent="0.25">
      <c r="A30" s="137">
        <v>6</v>
      </c>
      <c r="B30" s="182"/>
      <c r="C30" s="181" t="s">
        <v>46</v>
      </c>
      <c r="D30" s="59">
        <v>1</v>
      </c>
      <c r="E30" s="51"/>
      <c r="F30" s="51"/>
      <c r="G30" s="51"/>
      <c r="H30" s="52">
        <v>1</v>
      </c>
      <c r="I30" s="183">
        <f>H30/$H$29</f>
        <v>1</v>
      </c>
      <c r="J30" s="183"/>
      <c r="K30" s="141"/>
      <c r="L30" s="141"/>
      <c r="M30" s="141"/>
      <c r="N30" s="141"/>
    </row>
    <row r="31" spans="1:14" customFormat="1" ht="41.85" customHeight="1" x14ac:dyDescent="0.25">
      <c r="A31" s="137">
        <v>7</v>
      </c>
      <c r="B31" s="182"/>
      <c r="C31" s="181" t="s">
        <v>47</v>
      </c>
      <c r="D31" s="59">
        <v>1</v>
      </c>
      <c r="E31" s="51"/>
      <c r="F31" s="51"/>
      <c r="G31" s="51"/>
      <c r="H31" s="60">
        <v>0</v>
      </c>
      <c r="I31" s="183">
        <f>H31/$H$29</f>
        <v>0</v>
      </c>
      <c r="J31" s="183"/>
      <c r="K31" s="141"/>
      <c r="L31" s="184" t="s">
        <v>48</v>
      </c>
      <c r="M31" s="184"/>
      <c r="N31" s="141"/>
    </row>
    <row r="32" spans="1:14" customFormat="1" ht="40.9" customHeight="1" x14ac:dyDescent="0.25">
      <c r="A32" s="137">
        <v>8</v>
      </c>
      <c r="B32" s="185"/>
      <c r="C32" s="181" t="s">
        <v>49</v>
      </c>
      <c r="D32" s="59"/>
      <c r="E32" s="51">
        <v>1</v>
      </c>
      <c r="F32" s="51"/>
      <c r="G32" s="51"/>
      <c r="H32" s="60">
        <v>0</v>
      </c>
      <c r="I32" s="186"/>
      <c r="J32" s="187"/>
      <c r="K32" s="141"/>
      <c r="L32" s="188"/>
      <c r="M32" s="188"/>
      <c r="N32" s="141"/>
    </row>
    <row r="33" spans="1:14" customFormat="1" ht="51.4" customHeight="1" x14ac:dyDescent="0.25">
      <c r="A33" s="137">
        <v>9</v>
      </c>
      <c r="B33" s="185"/>
      <c r="C33" s="181" t="s">
        <v>50</v>
      </c>
      <c r="D33" s="59"/>
      <c r="E33" s="51">
        <v>1</v>
      </c>
      <c r="F33" s="51"/>
      <c r="G33" s="51"/>
      <c r="H33" s="60">
        <v>0</v>
      </c>
      <c r="I33" s="186"/>
      <c r="J33" s="187"/>
      <c r="K33" s="141"/>
      <c r="L33" s="188"/>
      <c r="M33" s="188"/>
      <c r="N33" s="141"/>
    </row>
    <row r="34" spans="1:14" customFormat="1" ht="44.85" customHeight="1" x14ac:dyDescent="0.25">
      <c r="A34" s="137">
        <v>10</v>
      </c>
      <c r="B34" s="189" t="s">
        <v>51</v>
      </c>
      <c r="C34" s="181" t="s">
        <v>52</v>
      </c>
      <c r="D34" s="67">
        <v>1</v>
      </c>
      <c r="E34" s="68"/>
      <c r="F34" s="68"/>
      <c r="G34" s="68"/>
      <c r="H34" s="57">
        <v>2</v>
      </c>
      <c r="I34" s="183">
        <f>H34/$H$28</f>
        <v>0.22222222222222221</v>
      </c>
      <c r="J34" s="183"/>
      <c r="K34" s="141"/>
      <c r="L34" s="188" t="s">
        <v>53</v>
      </c>
      <c r="M34" s="188" t="s">
        <v>54</v>
      </c>
      <c r="N34" s="141"/>
    </row>
    <row r="35" spans="1:14" customFormat="1" ht="54.4" customHeight="1" x14ac:dyDescent="0.25">
      <c r="A35" s="137">
        <v>11</v>
      </c>
      <c r="B35" s="189"/>
      <c r="C35" s="181" t="s">
        <v>55</v>
      </c>
      <c r="D35" s="67">
        <v>1</v>
      </c>
      <c r="E35" s="68"/>
      <c r="F35" s="68"/>
      <c r="G35" s="68"/>
      <c r="H35" s="57">
        <v>5</v>
      </c>
      <c r="I35" s="183">
        <f>H35/$H$28</f>
        <v>0.55555555555555558</v>
      </c>
      <c r="J35" s="183"/>
      <c r="K35" s="141"/>
      <c r="L35" s="190" t="s">
        <v>56</v>
      </c>
      <c r="M35" s="190" t="s">
        <v>57</v>
      </c>
      <c r="N35" s="141"/>
    </row>
    <row r="36" spans="1:14" customFormat="1" ht="71.650000000000006" customHeight="1" x14ac:dyDescent="0.25">
      <c r="A36" s="137">
        <v>12</v>
      </c>
      <c r="B36" s="189"/>
      <c r="C36" s="181" t="s">
        <v>58</v>
      </c>
      <c r="D36" s="67"/>
      <c r="E36" s="68">
        <v>1</v>
      </c>
      <c r="F36" s="68"/>
      <c r="G36" s="68"/>
      <c r="H36" s="60">
        <v>0</v>
      </c>
      <c r="I36" s="183">
        <f>H36/$H$28</f>
        <v>0</v>
      </c>
      <c r="J36" s="183"/>
      <c r="K36" s="141"/>
      <c r="L36" s="190" t="s">
        <v>59</v>
      </c>
      <c r="M36" s="190" t="s">
        <v>60</v>
      </c>
      <c r="N36" s="141"/>
    </row>
    <row r="37" spans="1:14" customFormat="1" ht="72.400000000000006" customHeight="1" x14ac:dyDescent="0.25">
      <c r="A37" s="137">
        <v>13</v>
      </c>
      <c r="B37" s="189"/>
      <c r="C37" s="181" t="s">
        <v>61</v>
      </c>
      <c r="D37" s="70"/>
      <c r="E37" s="68">
        <v>1</v>
      </c>
      <c r="F37" s="68"/>
      <c r="G37" s="68"/>
      <c r="H37" s="60">
        <v>0</v>
      </c>
      <c r="I37" s="183">
        <f>H37/$H$28</f>
        <v>0</v>
      </c>
      <c r="J37" s="183"/>
      <c r="K37" s="141"/>
      <c r="L37" s="190" t="s">
        <v>62</v>
      </c>
      <c r="M37" s="190" t="s">
        <v>63</v>
      </c>
      <c r="N37" s="141"/>
    </row>
    <row r="38" spans="1:14" customFormat="1" ht="52.9" customHeight="1" x14ac:dyDescent="0.25">
      <c r="A38" s="137">
        <v>14</v>
      </c>
      <c r="B38" s="189"/>
      <c r="C38" s="191" t="s">
        <v>64</v>
      </c>
      <c r="D38" s="51"/>
      <c r="E38" s="51"/>
      <c r="F38" s="51">
        <v>1</v>
      </c>
      <c r="G38" s="51"/>
      <c r="H38" s="60">
        <v>0</v>
      </c>
      <c r="I38" s="180">
        <f>H38/$H$30</f>
        <v>0</v>
      </c>
      <c r="J38" s="180"/>
      <c r="K38" s="141"/>
      <c r="L38" s="190" t="s">
        <v>65</v>
      </c>
      <c r="M38" s="190" t="s">
        <v>66</v>
      </c>
      <c r="N38" s="141"/>
    </row>
    <row r="39" spans="1:14" customFormat="1" ht="84.95" customHeight="1" x14ac:dyDescent="0.25">
      <c r="A39" s="137">
        <v>15</v>
      </c>
      <c r="B39" s="189"/>
      <c r="C39" s="181" t="s">
        <v>67</v>
      </c>
      <c r="D39" s="71"/>
      <c r="E39" s="72">
        <v>1</v>
      </c>
      <c r="F39" s="71"/>
      <c r="G39" s="71"/>
      <c r="H39" s="73">
        <v>0</v>
      </c>
      <c r="I39" s="192" t="e">
        <f>H39/H38</f>
        <v>#DIV/0!</v>
      </c>
      <c r="J39" s="192"/>
      <c r="K39" s="141"/>
      <c r="L39" s="141"/>
      <c r="M39" s="141"/>
      <c r="N39" s="141"/>
    </row>
    <row r="40" spans="1:14" customFormat="1" ht="22.5" customHeight="1" x14ac:dyDescent="0.25">
      <c r="A40" s="166"/>
      <c r="B40" s="167" t="s">
        <v>68</v>
      </c>
      <c r="C40" s="167"/>
      <c r="D40" s="193">
        <f>SUM(D25:D39)</f>
        <v>6</v>
      </c>
      <c r="E40" s="193">
        <f>SUM(E25:E39)</f>
        <v>8</v>
      </c>
      <c r="F40" s="193">
        <f>SUM(F25:F39)</f>
        <v>1</v>
      </c>
      <c r="G40" s="193">
        <f>SUM(G25:G39)</f>
        <v>0</v>
      </c>
      <c r="H40" s="167">
        <f>+D40+E40+F40+G40</f>
        <v>15</v>
      </c>
      <c r="I40" s="167"/>
      <c r="J40" s="167"/>
      <c r="K40" s="194"/>
      <c r="L40" s="170"/>
      <c r="M40" s="170"/>
      <c r="N40" s="170"/>
    </row>
    <row r="41" spans="1:14" customFormat="1" ht="32.25" customHeight="1" x14ac:dyDescent="0.25">
      <c r="A41" s="137"/>
      <c r="B41" s="41" t="s">
        <v>273</v>
      </c>
      <c r="C41" s="195"/>
      <c r="D41" s="195"/>
      <c r="E41" s="195"/>
      <c r="F41" s="195"/>
      <c r="G41" s="195"/>
      <c r="H41" s="195"/>
      <c r="I41" s="195"/>
      <c r="J41" s="196"/>
      <c r="K41" s="138"/>
      <c r="L41" s="138"/>
      <c r="M41" s="138"/>
      <c r="N41" s="138"/>
    </row>
    <row r="42" spans="1:14" customFormat="1" ht="22.5" customHeight="1" x14ac:dyDescent="0.25">
      <c r="A42" s="137"/>
      <c r="B42" s="197" t="s">
        <v>70</v>
      </c>
      <c r="C42" s="197"/>
      <c r="D42" s="197"/>
      <c r="E42" s="197"/>
      <c r="F42" s="197"/>
      <c r="G42" s="197"/>
      <c r="H42" s="197"/>
      <c r="I42" s="172">
        <v>0.05</v>
      </c>
      <c r="J42" s="173">
        <f>(D49+F49)*I42/H49</f>
        <v>0.05</v>
      </c>
      <c r="K42" s="138"/>
      <c r="L42" s="138"/>
      <c r="M42" s="138"/>
      <c r="N42" s="138"/>
    </row>
    <row r="43" spans="1:14" customFormat="1" ht="22.5" customHeight="1" x14ac:dyDescent="0.25">
      <c r="A43" s="137"/>
      <c r="B43" s="198"/>
      <c r="C43" s="160"/>
      <c r="D43" s="161" t="s">
        <v>23</v>
      </c>
      <c r="E43" s="161" t="s">
        <v>24</v>
      </c>
      <c r="F43" s="161" t="s">
        <v>25</v>
      </c>
      <c r="G43" s="161" t="s">
        <v>26</v>
      </c>
      <c r="H43" s="162" t="s">
        <v>27</v>
      </c>
      <c r="I43" s="162"/>
      <c r="J43" s="162"/>
      <c r="K43" s="141"/>
      <c r="L43" s="141"/>
      <c r="M43" s="141"/>
      <c r="N43" s="141"/>
    </row>
    <row r="44" spans="1:14" customFormat="1" ht="64.900000000000006" customHeight="1" x14ac:dyDescent="0.25">
      <c r="A44" s="137">
        <v>1</v>
      </c>
      <c r="B44" s="198"/>
      <c r="C44" s="181" t="s">
        <v>71</v>
      </c>
      <c r="D44" s="165">
        <v>1</v>
      </c>
      <c r="E44" s="165"/>
      <c r="F44" s="165"/>
      <c r="G44" s="165"/>
      <c r="H44" s="100" t="s">
        <v>165</v>
      </c>
      <c r="I44" s="100"/>
      <c r="J44" s="100"/>
      <c r="K44" s="138"/>
      <c r="L44" s="138"/>
      <c r="M44" s="138"/>
      <c r="N44" s="138"/>
    </row>
    <row r="45" spans="1:14" customFormat="1" ht="56.65" customHeight="1" x14ac:dyDescent="0.25">
      <c r="A45" s="137">
        <v>2</v>
      </c>
      <c r="B45" s="199"/>
      <c r="C45" s="181" t="s">
        <v>73</v>
      </c>
      <c r="D45" s="165">
        <v>1</v>
      </c>
      <c r="E45" s="165"/>
      <c r="F45" s="165"/>
      <c r="G45" s="165"/>
      <c r="H45" s="100" t="s">
        <v>165</v>
      </c>
      <c r="I45" s="100"/>
      <c r="J45" s="100"/>
      <c r="K45" s="200"/>
      <c r="L45" s="141"/>
      <c r="M45" s="141"/>
      <c r="N45" s="141"/>
    </row>
    <row r="46" spans="1:14" customFormat="1" ht="73.900000000000006" customHeight="1" x14ac:dyDescent="0.25">
      <c r="A46" s="137">
        <v>3</v>
      </c>
      <c r="B46" s="201"/>
      <c r="C46" s="202" t="s">
        <v>75</v>
      </c>
      <c r="D46" s="165">
        <v>1</v>
      </c>
      <c r="E46" s="165"/>
      <c r="F46" s="165"/>
      <c r="G46" s="165"/>
      <c r="H46" s="100" t="s">
        <v>167</v>
      </c>
      <c r="I46" s="100"/>
      <c r="J46" s="100"/>
      <c r="K46" s="200"/>
      <c r="L46" s="141"/>
      <c r="M46" s="141"/>
      <c r="N46" s="141"/>
    </row>
    <row r="47" spans="1:14" customFormat="1" ht="96.95" customHeight="1" x14ac:dyDescent="0.25">
      <c r="A47" s="137">
        <v>4</v>
      </c>
      <c r="B47" s="201"/>
      <c r="C47" s="181" t="s">
        <v>77</v>
      </c>
      <c r="D47" s="165">
        <v>1</v>
      </c>
      <c r="E47" s="165"/>
      <c r="F47" s="165"/>
      <c r="G47" s="165"/>
      <c r="H47" s="100" t="s">
        <v>168</v>
      </c>
      <c r="I47" s="100"/>
      <c r="J47" s="100"/>
      <c r="K47" s="200"/>
      <c r="L47" s="141"/>
      <c r="M47" s="141"/>
      <c r="N47" s="141"/>
    </row>
    <row r="48" spans="1:14" customFormat="1" ht="100.7" customHeight="1" x14ac:dyDescent="0.25">
      <c r="A48" s="137">
        <v>5</v>
      </c>
      <c r="B48" s="201"/>
      <c r="C48" s="181" t="s">
        <v>79</v>
      </c>
      <c r="D48" s="165">
        <v>1</v>
      </c>
      <c r="E48" s="165"/>
      <c r="F48" s="165"/>
      <c r="G48" s="165"/>
      <c r="H48" s="100" t="s">
        <v>168</v>
      </c>
      <c r="I48" s="100"/>
      <c r="J48" s="100"/>
      <c r="K48" s="200"/>
      <c r="L48" s="141"/>
      <c r="M48" s="141"/>
      <c r="N48" s="141"/>
    </row>
    <row r="49" spans="1:14" customFormat="1" ht="22.5" customHeight="1" x14ac:dyDescent="0.25">
      <c r="A49" s="166"/>
      <c r="B49" s="203" t="s">
        <v>81</v>
      </c>
      <c r="C49" s="203"/>
      <c r="D49" s="204">
        <f>SUM(D44:D48)</f>
        <v>5</v>
      </c>
      <c r="E49" s="204">
        <f>SUM(E44:E48)</f>
        <v>0</v>
      </c>
      <c r="F49" s="204">
        <f>SUM(F44:F48)</f>
        <v>0</v>
      </c>
      <c r="G49" s="204">
        <f>SUM(G44:G48)</f>
        <v>0</v>
      </c>
      <c r="H49" s="205">
        <f>SUM(D49:G49)</f>
        <v>5</v>
      </c>
      <c r="I49" s="205"/>
      <c r="J49" s="205"/>
      <c r="K49" s="138"/>
      <c r="L49" s="138"/>
      <c r="M49" s="138"/>
      <c r="N49" s="138"/>
    </row>
    <row r="50" spans="1:14" customFormat="1" ht="54.75" customHeight="1" x14ac:dyDescent="0.25">
      <c r="A50" s="137"/>
      <c r="B50" s="89" t="s">
        <v>82</v>
      </c>
      <c r="C50" s="89"/>
      <c r="D50" s="89"/>
      <c r="E50" s="89"/>
      <c r="F50" s="89"/>
      <c r="G50" s="89"/>
      <c r="H50" s="89"/>
      <c r="I50" s="89"/>
      <c r="J50" s="89"/>
      <c r="K50" s="138"/>
      <c r="L50" s="138"/>
      <c r="M50" s="138"/>
      <c r="N50" s="141"/>
    </row>
    <row r="51" spans="1:14" customFormat="1" ht="22.5" customHeight="1" x14ac:dyDescent="0.25">
      <c r="A51" s="137"/>
      <c r="B51" s="160" t="s">
        <v>83</v>
      </c>
      <c r="C51" s="206"/>
      <c r="D51" s="207"/>
      <c r="E51" s="207"/>
      <c r="F51" s="207"/>
      <c r="G51" s="207"/>
      <c r="H51" s="208">
        <v>0.05</v>
      </c>
      <c r="I51" s="208"/>
      <c r="J51" s="209">
        <f>+(D56+F56)*H51/H56</f>
        <v>2.5000000000000001E-2</v>
      </c>
      <c r="K51" s="210"/>
      <c r="L51" s="211"/>
      <c r="M51" s="211"/>
      <c r="N51" s="141"/>
    </row>
    <row r="52" spans="1:14" customFormat="1" ht="22.5" customHeight="1" x14ac:dyDescent="0.25">
      <c r="A52" s="137"/>
      <c r="B52" s="6"/>
      <c r="C52" s="6"/>
      <c r="D52" s="212" t="s">
        <v>23</v>
      </c>
      <c r="E52" s="212" t="s">
        <v>24</v>
      </c>
      <c r="F52" s="212" t="s">
        <v>25</v>
      </c>
      <c r="G52" s="212" t="s">
        <v>26</v>
      </c>
      <c r="H52" s="162" t="s">
        <v>27</v>
      </c>
      <c r="I52" s="162"/>
      <c r="J52" s="162"/>
      <c r="K52" s="200"/>
      <c r="L52" s="141"/>
      <c r="M52" s="141"/>
      <c r="N52" s="141"/>
    </row>
    <row r="53" spans="1:14" s="218" customFormat="1" ht="107.45" customHeight="1" x14ac:dyDescent="0.25">
      <c r="A53" s="213">
        <v>1</v>
      </c>
      <c r="B53" s="214" t="s">
        <v>84</v>
      </c>
      <c r="C53" s="214"/>
      <c r="D53" s="215">
        <v>1</v>
      </c>
      <c r="E53" s="215"/>
      <c r="F53" s="215"/>
      <c r="G53" s="215"/>
      <c r="H53" s="100" t="s">
        <v>85</v>
      </c>
      <c r="I53" s="100"/>
      <c r="J53" s="100"/>
      <c r="K53" s="216"/>
      <c r="L53" s="217"/>
      <c r="M53" s="217"/>
      <c r="N53" s="217"/>
    </row>
    <row r="54" spans="1:14" s="218" customFormat="1" ht="46.9" customHeight="1" x14ac:dyDescent="0.25">
      <c r="A54" s="213">
        <v>2</v>
      </c>
      <c r="B54" s="219" t="s">
        <v>86</v>
      </c>
      <c r="C54" s="219"/>
      <c r="D54" s="215"/>
      <c r="E54" s="215">
        <v>1</v>
      </c>
      <c r="F54" s="215"/>
      <c r="G54" s="215"/>
      <c r="H54" s="100"/>
      <c r="I54" s="100"/>
      <c r="J54" s="100"/>
      <c r="K54" s="216"/>
      <c r="L54" s="217"/>
      <c r="M54" s="217"/>
      <c r="N54" s="217"/>
    </row>
    <row r="55" spans="1:14" customFormat="1" ht="22.5" customHeight="1" x14ac:dyDescent="0.25">
      <c r="A55" s="137"/>
      <c r="B55" s="220" t="s">
        <v>88</v>
      </c>
      <c r="C55" s="220"/>
      <c r="D55" s="212" t="s">
        <v>23</v>
      </c>
      <c r="E55" s="212" t="s">
        <v>24</v>
      </c>
      <c r="F55" s="212" t="s">
        <v>25</v>
      </c>
      <c r="G55" s="212" t="s">
        <v>26</v>
      </c>
      <c r="H55" s="221"/>
      <c r="I55" s="222"/>
      <c r="J55" s="223"/>
      <c r="K55" s="141"/>
      <c r="L55" s="141"/>
      <c r="M55" s="141"/>
      <c r="N55" s="141"/>
    </row>
    <row r="56" spans="1:14" customFormat="1" ht="22.5" customHeight="1" x14ac:dyDescent="0.25">
      <c r="A56" s="224"/>
      <c r="B56" s="220"/>
      <c r="C56" s="220"/>
      <c r="D56" s="225">
        <f>+D54+D53</f>
        <v>1</v>
      </c>
      <c r="E56" s="225">
        <f t="shared" ref="E56:G56" si="0">+E54+E53</f>
        <v>1</v>
      </c>
      <c r="F56" s="225">
        <f t="shared" si="0"/>
        <v>0</v>
      </c>
      <c r="G56" s="225">
        <f t="shared" si="0"/>
        <v>0</v>
      </c>
      <c r="H56" s="226">
        <f>+D56+E56+F56+G56</f>
        <v>2</v>
      </c>
      <c r="I56" s="227"/>
      <c r="J56" s="228"/>
      <c r="K56" s="229"/>
      <c r="L56" s="229"/>
      <c r="M56" s="229"/>
      <c r="N56" s="229"/>
    </row>
    <row r="57" spans="1:14" customFormat="1" ht="39" customHeight="1" x14ac:dyDescent="0.25">
      <c r="A57" s="137"/>
      <c r="B57" s="89" t="s">
        <v>274</v>
      </c>
      <c r="C57" s="89"/>
      <c r="D57" s="89"/>
      <c r="E57" s="89"/>
      <c r="F57" s="89"/>
      <c r="G57" s="89"/>
      <c r="H57" s="89"/>
      <c r="I57" s="89"/>
      <c r="J57" s="89"/>
      <c r="K57" s="141"/>
      <c r="L57" s="141"/>
      <c r="M57" s="141"/>
      <c r="N57" s="141"/>
    </row>
    <row r="58" spans="1:14" customFormat="1" ht="22.5" customHeight="1" x14ac:dyDescent="0.25">
      <c r="A58" s="137"/>
      <c r="B58" s="197" t="s">
        <v>90</v>
      </c>
      <c r="C58" s="197"/>
      <c r="D58" s="197"/>
      <c r="E58" s="197"/>
      <c r="F58" s="197"/>
      <c r="G58" s="197"/>
      <c r="H58" s="197"/>
      <c r="I58" s="172">
        <v>0.05</v>
      </c>
      <c r="J58" s="173">
        <f>(D61+F61)*I58/H61</f>
        <v>0.05</v>
      </c>
      <c r="K58" s="141"/>
      <c r="L58" s="141"/>
      <c r="M58" s="141"/>
      <c r="N58" s="141"/>
    </row>
    <row r="59" spans="1:14" customFormat="1" ht="22.5" customHeight="1" x14ac:dyDescent="0.25">
      <c r="A59" s="137"/>
      <c r="B59" s="212"/>
      <c r="C59" s="230" t="s">
        <v>39</v>
      </c>
      <c r="D59" s="230" t="s">
        <v>23</v>
      </c>
      <c r="E59" s="230" t="s">
        <v>24</v>
      </c>
      <c r="F59" s="230" t="s">
        <v>25</v>
      </c>
      <c r="G59" s="230" t="s">
        <v>26</v>
      </c>
      <c r="H59" s="162" t="s">
        <v>27</v>
      </c>
      <c r="I59" s="162"/>
      <c r="J59" s="162"/>
      <c r="K59" s="141"/>
      <c r="L59" s="141"/>
      <c r="M59" s="141"/>
      <c r="N59" s="141"/>
    </row>
    <row r="60" spans="1:14" customFormat="1" ht="79.5" customHeight="1" x14ac:dyDescent="0.25">
      <c r="A60" s="137">
        <v>1</v>
      </c>
      <c r="B60" s="198"/>
      <c r="C60" s="231" t="s">
        <v>91</v>
      </c>
      <c r="D60" s="165">
        <v>1</v>
      </c>
      <c r="E60" s="165"/>
      <c r="F60" s="165"/>
      <c r="G60" s="165"/>
      <c r="H60" s="232" t="s">
        <v>172</v>
      </c>
      <c r="I60" s="232"/>
      <c r="J60" s="232"/>
      <c r="K60" s="141"/>
      <c r="L60" s="141"/>
      <c r="M60" s="141"/>
      <c r="N60" s="141"/>
    </row>
    <row r="61" spans="1:14" customFormat="1" ht="22.5" customHeight="1" x14ac:dyDescent="0.25">
      <c r="A61" s="166"/>
      <c r="B61" s="203" t="s">
        <v>93</v>
      </c>
      <c r="C61" s="203"/>
      <c r="D61" s="233">
        <f>SUM(D60:D60)</f>
        <v>1</v>
      </c>
      <c r="E61" s="233">
        <f>SUM(E60:E60)</f>
        <v>0</v>
      </c>
      <c r="F61" s="233">
        <f>SUM(F60:F60)</f>
        <v>0</v>
      </c>
      <c r="G61" s="233">
        <f>SUM(G60:G60)</f>
        <v>0</v>
      </c>
      <c r="H61" s="169">
        <f>+D61+E61+F61+G61</f>
        <v>1</v>
      </c>
      <c r="I61" s="169"/>
      <c r="J61" s="169"/>
      <c r="K61" s="170"/>
      <c r="L61" s="170"/>
      <c r="M61" s="170"/>
      <c r="N61" s="170"/>
    </row>
    <row r="62" spans="1:14" customFormat="1" ht="22.5" customHeight="1" x14ac:dyDescent="0.25">
      <c r="A62" s="137"/>
      <c r="B62" s="41" t="s">
        <v>94</v>
      </c>
      <c r="C62" s="42"/>
      <c r="D62" s="42"/>
      <c r="E62" s="42"/>
      <c r="F62" s="42"/>
      <c r="G62" s="42"/>
      <c r="H62" s="42"/>
      <c r="I62" s="42"/>
      <c r="J62" s="43"/>
      <c r="K62" s="141"/>
      <c r="L62" s="141"/>
      <c r="M62" s="141"/>
      <c r="N62" s="141"/>
    </row>
    <row r="63" spans="1:14" customFormat="1" ht="22.5" customHeight="1" x14ac:dyDescent="0.25">
      <c r="A63" s="137"/>
      <c r="B63" s="234" t="s">
        <v>95</v>
      </c>
      <c r="C63" s="234"/>
      <c r="D63" s="234"/>
      <c r="E63" s="234"/>
      <c r="F63" s="234"/>
      <c r="G63" s="234"/>
      <c r="H63" s="234"/>
      <c r="I63" s="235">
        <v>0.05</v>
      </c>
      <c r="J63" s="235">
        <f>(D66+F66)*I63/H66</f>
        <v>0.05</v>
      </c>
      <c r="K63" s="141"/>
      <c r="L63" s="141"/>
      <c r="M63" s="141"/>
      <c r="N63" s="141"/>
    </row>
    <row r="64" spans="1:14" customFormat="1" ht="22.5" customHeight="1" x14ac:dyDescent="0.25">
      <c r="A64" s="137"/>
      <c r="B64" s="236"/>
      <c r="C64" s="151"/>
      <c r="D64" s="174" t="s">
        <v>23</v>
      </c>
      <c r="E64" s="174" t="s">
        <v>24</v>
      </c>
      <c r="F64" s="174" t="s">
        <v>25</v>
      </c>
      <c r="G64" s="174" t="s">
        <v>26</v>
      </c>
      <c r="H64" s="162" t="s">
        <v>27</v>
      </c>
      <c r="I64" s="162"/>
      <c r="J64" s="162"/>
      <c r="K64" s="141"/>
      <c r="L64" s="141"/>
      <c r="M64" s="141"/>
      <c r="N64" s="141"/>
    </row>
    <row r="65" spans="1:14" customFormat="1" ht="69.400000000000006" customHeight="1" x14ac:dyDescent="0.25">
      <c r="A65" s="137">
        <v>1</v>
      </c>
      <c r="B65" s="236"/>
      <c r="C65" s="191" t="s">
        <v>96</v>
      </c>
      <c r="D65" s="237">
        <v>1</v>
      </c>
      <c r="E65" s="237"/>
      <c r="F65" s="237"/>
      <c r="G65" s="237"/>
      <c r="H65" s="100" t="s">
        <v>173</v>
      </c>
      <c r="I65" s="100"/>
      <c r="J65" s="100"/>
      <c r="K65" s="141"/>
      <c r="L65" s="141"/>
      <c r="M65" s="141"/>
      <c r="N65" s="141"/>
    </row>
    <row r="66" spans="1:14" customFormat="1" ht="22.5" customHeight="1" x14ac:dyDescent="0.25">
      <c r="A66" s="166"/>
      <c r="B66" s="167" t="s">
        <v>98</v>
      </c>
      <c r="C66" s="167"/>
      <c r="D66" s="238">
        <f>SUM(D65:D65)</f>
        <v>1</v>
      </c>
      <c r="E66" s="238">
        <f>SUM(E65:E65)</f>
        <v>0</v>
      </c>
      <c r="F66" s="238">
        <f>SUM(F65:F65)</f>
        <v>0</v>
      </c>
      <c r="G66" s="238">
        <f>SUM(G65:G65)</f>
        <v>0</v>
      </c>
      <c r="H66" s="239">
        <f>+D66+E66+F66+G66</f>
        <v>1</v>
      </c>
      <c r="I66" s="239"/>
      <c r="J66" s="239"/>
      <c r="K66" s="170"/>
      <c r="L66" s="170"/>
      <c r="M66" s="170"/>
      <c r="N66" s="170"/>
    </row>
    <row r="67" spans="1:14" customFormat="1" ht="36" customHeight="1" x14ac:dyDescent="0.25">
      <c r="A67" s="137"/>
      <c r="B67" s="89" t="s">
        <v>99</v>
      </c>
      <c r="C67" s="121"/>
      <c r="D67" s="121"/>
      <c r="E67" s="121"/>
      <c r="F67" s="121"/>
      <c r="G67" s="121"/>
      <c r="H67" s="121"/>
      <c r="I67" s="121"/>
      <c r="J67" s="121"/>
      <c r="K67" s="141"/>
      <c r="L67" s="141"/>
      <c r="M67" s="141"/>
      <c r="N67" s="141"/>
    </row>
    <row r="68" spans="1:14" customFormat="1" ht="22.5" customHeight="1" x14ac:dyDescent="0.25">
      <c r="A68" s="137"/>
      <c r="B68" s="171" t="s">
        <v>100</v>
      </c>
      <c r="C68" s="171"/>
      <c r="D68" s="171"/>
      <c r="E68" s="171"/>
      <c r="F68" s="171"/>
      <c r="G68" s="171"/>
      <c r="H68" s="171"/>
      <c r="I68" s="235">
        <v>0.1</v>
      </c>
      <c r="J68" s="235">
        <f>(D73+F73)*I68/H73</f>
        <v>0.10000000000000002</v>
      </c>
      <c r="K68" s="141"/>
      <c r="L68" s="141"/>
      <c r="M68" s="141"/>
      <c r="N68" s="141"/>
    </row>
    <row r="69" spans="1:14" customFormat="1" ht="22.5" customHeight="1" x14ac:dyDescent="0.25">
      <c r="A69" s="137"/>
      <c r="B69" s="240"/>
      <c r="C69" s="151"/>
      <c r="D69" s="174" t="s">
        <v>23</v>
      </c>
      <c r="E69" s="174" t="s">
        <v>24</v>
      </c>
      <c r="F69" s="174" t="s">
        <v>25</v>
      </c>
      <c r="G69" s="174" t="s">
        <v>26</v>
      </c>
      <c r="H69" s="162" t="s">
        <v>27</v>
      </c>
      <c r="I69" s="162"/>
      <c r="J69" s="162"/>
      <c r="K69" s="141"/>
      <c r="L69" s="141"/>
      <c r="M69" s="141"/>
      <c r="N69" s="141"/>
    </row>
    <row r="70" spans="1:14" customFormat="1" ht="32.1" customHeight="1" x14ac:dyDescent="0.25">
      <c r="A70" s="137">
        <v>1</v>
      </c>
      <c r="B70" s="240"/>
      <c r="C70" s="164" t="s">
        <v>101</v>
      </c>
      <c r="D70" s="165">
        <v>1</v>
      </c>
      <c r="E70" s="165"/>
      <c r="F70" s="165"/>
      <c r="G70" s="165"/>
      <c r="H70" s="241" t="s">
        <v>174</v>
      </c>
      <c r="I70" s="241"/>
      <c r="J70" s="241"/>
      <c r="K70" s="141"/>
      <c r="L70" s="141"/>
      <c r="M70" s="141"/>
      <c r="N70" s="141"/>
    </row>
    <row r="71" spans="1:14" customFormat="1" ht="65.650000000000006" customHeight="1" x14ac:dyDescent="0.25">
      <c r="A71" s="137">
        <v>2</v>
      </c>
      <c r="B71" s="240"/>
      <c r="C71" s="164" t="s">
        <v>103</v>
      </c>
      <c r="D71" s="165">
        <v>1</v>
      </c>
      <c r="E71" s="165"/>
      <c r="F71" s="165"/>
      <c r="G71" s="165"/>
      <c r="H71" s="241" t="s">
        <v>176</v>
      </c>
      <c r="I71" s="241"/>
      <c r="J71" s="241"/>
      <c r="K71" s="141"/>
      <c r="L71" s="141"/>
      <c r="M71" s="141"/>
      <c r="N71" s="141"/>
    </row>
    <row r="72" spans="1:14" customFormat="1" ht="63" customHeight="1" x14ac:dyDescent="0.25">
      <c r="A72" s="137">
        <v>3</v>
      </c>
      <c r="B72" s="240"/>
      <c r="C72" s="191" t="s">
        <v>105</v>
      </c>
      <c r="D72" s="165">
        <v>1</v>
      </c>
      <c r="E72" s="165"/>
      <c r="F72" s="165"/>
      <c r="G72" s="165"/>
      <c r="H72" s="242" t="s">
        <v>177</v>
      </c>
      <c r="I72" s="243"/>
      <c r="J72" s="243"/>
      <c r="K72" s="141"/>
      <c r="L72" s="141"/>
      <c r="M72" s="141"/>
      <c r="N72" s="141"/>
    </row>
    <row r="73" spans="1:14" customFormat="1" ht="22.5" customHeight="1" x14ac:dyDescent="0.25">
      <c r="A73" s="166"/>
      <c r="B73" s="167" t="s">
        <v>107</v>
      </c>
      <c r="C73" s="167"/>
      <c r="D73" s="233">
        <f>SUM(D70:D72)</f>
        <v>3</v>
      </c>
      <c r="E73" s="233">
        <f>SUM(E70:E72)</f>
        <v>0</v>
      </c>
      <c r="F73" s="233">
        <f>SUM(F70:F72)</f>
        <v>0</v>
      </c>
      <c r="G73" s="233">
        <f>SUM(G70:G72)</f>
        <v>0</v>
      </c>
      <c r="H73" s="169">
        <f>+D73+E73+F73+G73</f>
        <v>3</v>
      </c>
      <c r="I73" s="169"/>
      <c r="J73" s="169"/>
      <c r="K73" s="170"/>
      <c r="L73" s="170"/>
      <c r="M73" s="170"/>
      <c r="N73" s="170"/>
    </row>
    <row r="74" spans="1:14" customFormat="1" ht="22.5" customHeight="1" x14ac:dyDescent="0.25">
      <c r="A74" s="137"/>
      <c r="B74" s="89" t="s">
        <v>108</v>
      </c>
      <c r="C74" s="89"/>
      <c r="D74" s="89"/>
      <c r="E74" s="89"/>
      <c r="F74" s="89"/>
      <c r="G74" s="89"/>
      <c r="H74" s="89"/>
      <c r="I74" s="89"/>
      <c r="J74" s="89"/>
      <c r="K74" s="141"/>
      <c r="L74" s="141"/>
      <c r="M74" s="141"/>
      <c r="N74" s="141"/>
    </row>
    <row r="75" spans="1:14" customFormat="1" ht="22.5" customHeight="1" x14ac:dyDescent="0.25">
      <c r="A75" s="137"/>
      <c r="B75" s="197" t="s">
        <v>109</v>
      </c>
      <c r="C75" s="197"/>
      <c r="D75" s="197"/>
      <c r="E75" s="197"/>
      <c r="F75" s="197"/>
      <c r="G75" s="197"/>
      <c r="H75" s="197"/>
      <c r="I75" s="172">
        <v>0.1</v>
      </c>
      <c r="J75" s="173">
        <f>(D81+F81)*I75/H81</f>
        <v>0.1</v>
      </c>
      <c r="K75" s="141"/>
      <c r="L75" s="141"/>
      <c r="M75" s="141"/>
      <c r="N75" s="141"/>
    </row>
    <row r="76" spans="1:14" customFormat="1" ht="22.5" customHeight="1" x14ac:dyDescent="0.25">
      <c r="A76" s="137"/>
      <c r="B76" s="198"/>
      <c r="C76" s="160"/>
      <c r="D76" s="161" t="s">
        <v>23</v>
      </c>
      <c r="E76" s="161" t="s">
        <v>24</v>
      </c>
      <c r="F76" s="161" t="s">
        <v>25</v>
      </c>
      <c r="G76" s="161" t="s">
        <v>26</v>
      </c>
      <c r="H76" s="162" t="s">
        <v>27</v>
      </c>
      <c r="I76" s="162"/>
      <c r="J76" s="162"/>
      <c r="K76" s="141"/>
      <c r="L76" s="141"/>
      <c r="M76" s="141"/>
      <c r="N76" s="141"/>
    </row>
    <row r="77" spans="1:14" customFormat="1" ht="69.400000000000006" customHeight="1" x14ac:dyDescent="0.25">
      <c r="A77" s="137">
        <v>1</v>
      </c>
      <c r="B77" s="198"/>
      <c r="C77" s="177" t="s">
        <v>110</v>
      </c>
      <c r="D77" s="165">
        <v>1</v>
      </c>
      <c r="E77" s="165"/>
      <c r="F77" s="165"/>
      <c r="G77" s="165"/>
      <c r="H77" s="100" t="s">
        <v>178</v>
      </c>
      <c r="I77" s="100"/>
      <c r="J77" s="100"/>
      <c r="K77" s="141"/>
      <c r="L77" s="141"/>
      <c r="M77" s="141"/>
      <c r="N77" s="141"/>
    </row>
    <row r="78" spans="1:14" customFormat="1" ht="53.65" customHeight="1" x14ac:dyDescent="0.25">
      <c r="A78" s="137">
        <v>2</v>
      </c>
      <c r="B78" s="198"/>
      <c r="C78" s="177" t="s">
        <v>112</v>
      </c>
      <c r="D78" s="165">
        <v>1</v>
      </c>
      <c r="E78" s="165"/>
      <c r="F78" s="165"/>
      <c r="G78" s="165"/>
      <c r="H78" s="100" t="s">
        <v>180</v>
      </c>
      <c r="I78" s="100"/>
      <c r="J78" s="100"/>
      <c r="K78" s="141"/>
      <c r="L78" s="141"/>
      <c r="M78" s="141"/>
      <c r="N78" s="141"/>
    </row>
    <row r="79" spans="1:14" customFormat="1" ht="59.65" customHeight="1" x14ac:dyDescent="0.25">
      <c r="A79" s="137">
        <v>3</v>
      </c>
      <c r="B79" s="198"/>
      <c r="C79" s="177" t="s">
        <v>114</v>
      </c>
      <c r="D79" s="165">
        <v>1</v>
      </c>
      <c r="E79" s="165"/>
      <c r="F79" s="165"/>
      <c r="G79" s="165"/>
      <c r="H79" s="100" t="s">
        <v>182</v>
      </c>
      <c r="I79" s="100"/>
      <c r="J79" s="100"/>
      <c r="K79" s="141"/>
      <c r="L79" s="141"/>
      <c r="M79" s="141"/>
      <c r="N79" s="141"/>
    </row>
    <row r="80" spans="1:14" customFormat="1" ht="48.6" customHeight="1" x14ac:dyDescent="0.25">
      <c r="A80" s="137">
        <v>4</v>
      </c>
      <c r="B80" s="198"/>
      <c r="C80" s="177" t="s">
        <v>116</v>
      </c>
      <c r="D80" s="165">
        <v>1</v>
      </c>
      <c r="E80" s="165"/>
      <c r="F80" s="165"/>
      <c r="G80" s="165"/>
      <c r="H80" s="100" t="s">
        <v>183</v>
      </c>
      <c r="I80" s="100"/>
      <c r="J80" s="100"/>
      <c r="K80" s="244"/>
      <c r="L80" s="141"/>
      <c r="M80" s="141"/>
      <c r="N80" s="141"/>
    </row>
    <row r="81" spans="1:14" customFormat="1" ht="22.5" customHeight="1" x14ac:dyDescent="0.25">
      <c r="A81" s="166"/>
      <c r="B81" s="167" t="s">
        <v>118</v>
      </c>
      <c r="C81" s="167"/>
      <c r="D81" s="233">
        <f>SUM(D77:D80)</f>
        <v>4</v>
      </c>
      <c r="E81" s="233">
        <f>SUM(E77:E80)</f>
        <v>0</v>
      </c>
      <c r="F81" s="233">
        <f>SUM(F77:F80)</f>
        <v>0</v>
      </c>
      <c r="G81" s="233">
        <f>SUM(G77:G80)</f>
        <v>0</v>
      </c>
      <c r="H81" s="169">
        <f>+D81+E81+F81+G81</f>
        <v>4</v>
      </c>
      <c r="I81" s="169"/>
      <c r="J81" s="169"/>
      <c r="K81" s="170"/>
      <c r="L81" s="170"/>
      <c r="M81" s="170"/>
      <c r="N81" s="170"/>
    </row>
    <row r="82" spans="1:14" customFormat="1" ht="36" customHeight="1" x14ac:dyDescent="0.25">
      <c r="A82" s="137"/>
      <c r="B82" s="89" t="s">
        <v>119</v>
      </c>
      <c r="C82" s="89"/>
      <c r="D82" s="89"/>
      <c r="E82" s="89"/>
      <c r="F82" s="89"/>
      <c r="G82" s="89"/>
      <c r="H82" s="89"/>
      <c r="I82" s="89"/>
      <c r="J82" s="89"/>
      <c r="K82" s="141"/>
      <c r="L82" s="141"/>
      <c r="M82" s="141"/>
      <c r="N82" s="141"/>
    </row>
    <row r="83" spans="1:14" customFormat="1" ht="22.5" customHeight="1" x14ac:dyDescent="0.25">
      <c r="A83" s="137"/>
      <c r="B83" s="197" t="s">
        <v>120</v>
      </c>
      <c r="C83" s="197"/>
      <c r="D83" s="197"/>
      <c r="E83" s="197"/>
      <c r="F83" s="197"/>
      <c r="G83" s="197"/>
      <c r="H83" s="197"/>
      <c r="I83" s="172">
        <v>0.2</v>
      </c>
      <c r="J83" s="173">
        <f>(D92+F92)*I83/H92</f>
        <v>0.1142857142857143</v>
      </c>
      <c r="K83" s="217"/>
      <c r="L83" s="141"/>
      <c r="M83" s="141"/>
      <c r="N83" s="141"/>
    </row>
    <row r="84" spans="1:14" customFormat="1" ht="22.5" customHeight="1" x14ac:dyDescent="0.25">
      <c r="A84" s="137"/>
      <c r="B84" s="198"/>
      <c r="C84" s="160"/>
      <c r="D84" s="161" t="s">
        <v>23</v>
      </c>
      <c r="E84" s="161" t="s">
        <v>24</v>
      </c>
      <c r="F84" s="161" t="s">
        <v>25</v>
      </c>
      <c r="G84" s="161" t="s">
        <v>26</v>
      </c>
      <c r="H84" s="162" t="s">
        <v>121</v>
      </c>
      <c r="I84" s="162"/>
      <c r="J84" s="162"/>
      <c r="K84" s="141"/>
      <c r="L84" s="141"/>
      <c r="M84" s="141"/>
      <c r="N84" s="141"/>
    </row>
    <row r="85" spans="1:14" customFormat="1" ht="90.95" customHeight="1" x14ac:dyDescent="0.25">
      <c r="A85" s="137">
        <v>1</v>
      </c>
      <c r="B85" s="198"/>
      <c r="C85" s="181" t="s">
        <v>122</v>
      </c>
      <c r="D85" s="245"/>
      <c r="E85" s="245">
        <v>1</v>
      </c>
      <c r="F85" s="245"/>
      <c r="G85" s="245"/>
      <c r="H85" s="100" t="s">
        <v>185</v>
      </c>
      <c r="I85" s="100"/>
      <c r="J85" s="100"/>
      <c r="K85" s="141"/>
      <c r="L85" s="141"/>
      <c r="M85" s="141"/>
      <c r="N85" s="141"/>
    </row>
    <row r="86" spans="1:14" customFormat="1" ht="143.25" customHeight="1" x14ac:dyDescent="0.25">
      <c r="A86" s="137">
        <v>2</v>
      </c>
      <c r="B86" s="198"/>
      <c r="C86" s="181" t="s">
        <v>124</v>
      </c>
      <c r="D86" s="245"/>
      <c r="E86" s="245">
        <v>1</v>
      </c>
      <c r="F86" s="245"/>
      <c r="G86" s="245"/>
      <c r="H86" s="100" t="s">
        <v>185</v>
      </c>
      <c r="I86" s="100"/>
      <c r="J86" s="100"/>
      <c r="K86" s="141"/>
      <c r="L86" s="141"/>
      <c r="M86" s="141"/>
      <c r="N86" s="141"/>
    </row>
    <row r="87" spans="1:14" customFormat="1" ht="104.45" customHeight="1" x14ac:dyDescent="0.25">
      <c r="A87" s="137">
        <v>3</v>
      </c>
      <c r="B87" s="198"/>
      <c r="C87" s="181" t="s">
        <v>125</v>
      </c>
      <c r="D87" s="245">
        <v>1</v>
      </c>
      <c r="E87" s="245"/>
      <c r="F87" s="245"/>
      <c r="G87" s="245"/>
      <c r="H87" s="100" t="s">
        <v>186</v>
      </c>
      <c r="I87" s="100"/>
      <c r="J87" s="100"/>
      <c r="K87" s="141"/>
      <c r="L87" s="141"/>
      <c r="M87" s="141"/>
      <c r="N87" s="141"/>
    </row>
    <row r="88" spans="1:14" customFormat="1" ht="84.4" customHeight="1" x14ac:dyDescent="0.25">
      <c r="A88" s="137">
        <v>4</v>
      </c>
      <c r="B88" s="198"/>
      <c r="C88" s="181" t="s">
        <v>187</v>
      </c>
      <c r="D88" s="245"/>
      <c r="E88" s="245">
        <v>1</v>
      </c>
      <c r="F88" s="245"/>
      <c r="G88" s="245"/>
      <c r="H88" s="100" t="s">
        <v>128</v>
      </c>
      <c r="I88" s="100"/>
      <c r="J88" s="100"/>
      <c r="K88" s="141"/>
      <c r="L88" s="141"/>
      <c r="M88" s="141"/>
      <c r="N88" s="141"/>
    </row>
    <row r="89" spans="1:14" customFormat="1" ht="78.400000000000006" customHeight="1" x14ac:dyDescent="0.25">
      <c r="A89" s="137">
        <v>5</v>
      </c>
      <c r="B89" s="198"/>
      <c r="C89" s="181" t="s">
        <v>129</v>
      </c>
      <c r="D89" s="245">
        <v>1</v>
      </c>
      <c r="E89" s="245"/>
      <c r="F89" s="245"/>
      <c r="G89" s="245"/>
      <c r="H89" s="100" t="s">
        <v>188</v>
      </c>
      <c r="I89" s="100"/>
      <c r="J89" s="100"/>
      <c r="K89" s="141"/>
      <c r="L89" s="141"/>
      <c r="M89" s="141"/>
      <c r="N89" s="141"/>
    </row>
    <row r="90" spans="1:14" customFormat="1" ht="64.900000000000006" customHeight="1" x14ac:dyDescent="0.25">
      <c r="A90" s="137">
        <v>6</v>
      </c>
      <c r="B90" s="201"/>
      <c r="C90" s="181" t="s">
        <v>131</v>
      </c>
      <c r="D90" s="165">
        <v>1</v>
      </c>
      <c r="E90" s="165"/>
      <c r="F90" s="165"/>
      <c r="G90" s="165"/>
      <c r="H90" s="100" t="s">
        <v>190</v>
      </c>
      <c r="I90" s="100"/>
      <c r="J90" s="100"/>
      <c r="K90" s="141"/>
      <c r="L90" s="141"/>
      <c r="M90" s="141"/>
      <c r="N90" s="141"/>
    </row>
    <row r="91" spans="1:14" customFormat="1" ht="72.400000000000006" customHeight="1" x14ac:dyDescent="0.25">
      <c r="A91" s="137">
        <v>7</v>
      </c>
      <c r="B91" s="201"/>
      <c r="C91" s="181" t="s">
        <v>133</v>
      </c>
      <c r="D91" s="165">
        <v>1</v>
      </c>
      <c r="E91" s="165"/>
      <c r="F91" s="165"/>
      <c r="G91" s="165"/>
      <c r="H91" s="100" t="s">
        <v>190</v>
      </c>
      <c r="I91" s="100"/>
      <c r="J91" s="100"/>
      <c r="K91" s="141"/>
      <c r="L91" s="141"/>
      <c r="M91" s="141"/>
      <c r="N91" s="141"/>
    </row>
    <row r="92" spans="1:14" customFormat="1" ht="22.5" customHeight="1" x14ac:dyDescent="0.25">
      <c r="A92" s="166"/>
      <c r="B92" s="246" t="s">
        <v>134</v>
      </c>
      <c r="C92" s="246"/>
      <c r="D92" s="233">
        <f>SUM(D85:D91)</f>
        <v>4</v>
      </c>
      <c r="E92" s="233">
        <f>SUM(E85:E91)</f>
        <v>3</v>
      </c>
      <c r="F92" s="233">
        <f>SUM(F85:F90)</f>
        <v>0</v>
      </c>
      <c r="G92" s="233">
        <f>SUM(G85:G90)</f>
        <v>0</v>
      </c>
      <c r="H92" s="169">
        <f>+D92+E92+F92+G92</f>
        <v>7</v>
      </c>
      <c r="I92" s="169"/>
      <c r="J92" s="169"/>
      <c r="K92" s="170"/>
      <c r="L92" s="170"/>
      <c r="M92" s="170"/>
      <c r="N92" s="170"/>
    </row>
    <row r="93" spans="1:14" customFormat="1" ht="22.5" customHeight="1" x14ac:dyDescent="0.25">
      <c r="A93" s="137"/>
      <c r="B93" s="41" t="s">
        <v>135</v>
      </c>
      <c r="C93" s="42"/>
      <c r="D93" s="42"/>
      <c r="E93" s="42"/>
      <c r="F93" s="42"/>
      <c r="G93" s="42"/>
      <c r="H93" s="42"/>
      <c r="I93" s="42"/>
      <c r="J93" s="43"/>
      <c r="K93" s="141"/>
      <c r="L93" s="141"/>
      <c r="M93" s="141"/>
      <c r="N93" s="141"/>
    </row>
    <row r="94" spans="1:14" customFormat="1" ht="22.5" customHeight="1" x14ac:dyDescent="0.25">
      <c r="A94" s="137"/>
      <c r="B94" s="247" t="s">
        <v>136</v>
      </c>
      <c r="C94" s="247"/>
      <c r="D94" s="247"/>
      <c r="E94" s="247"/>
      <c r="F94" s="247"/>
      <c r="G94" s="247"/>
      <c r="H94" s="247"/>
      <c r="I94" s="247"/>
      <c r="J94" s="247"/>
      <c r="K94" s="141"/>
      <c r="L94" s="141"/>
      <c r="M94" s="141"/>
      <c r="N94" s="141"/>
    </row>
    <row r="95" spans="1:14" customFormat="1" ht="22.5" customHeight="1" x14ac:dyDescent="0.25">
      <c r="A95" s="137"/>
      <c r="B95" s="248" t="s">
        <v>137</v>
      </c>
      <c r="C95" s="249"/>
      <c r="D95" s="250" t="s">
        <v>192</v>
      </c>
      <c r="E95" s="250"/>
      <c r="F95" s="250"/>
      <c r="G95" s="250"/>
      <c r="H95" s="250"/>
      <c r="I95" s="250"/>
      <c r="J95" s="250"/>
      <c r="K95" s="141"/>
      <c r="L95" s="141"/>
      <c r="M95" s="141"/>
      <c r="N95" s="141"/>
    </row>
    <row r="96" spans="1:14" customFormat="1" ht="22.5" customHeight="1" x14ac:dyDescent="0.25">
      <c r="A96" s="137"/>
      <c r="B96" s="248" t="s">
        <v>139</v>
      </c>
      <c r="C96" s="249"/>
      <c r="D96" s="250" t="s">
        <v>193</v>
      </c>
      <c r="E96" s="250"/>
      <c r="F96" s="250"/>
      <c r="G96" s="250"/>
      <c r="H96" s="250"/>
      <c r="I96" s="250"/>
      <c r="J96" s="250"/>
      <c r="K96" s="141"/>
      <c r="L96" s="141"/>
      <c r="M96" s="141"/>
      <c r="N96" s="141"/>
    </row>
    <row r="97" spans="1:14" customFormat="1" ht="22.5" customHeight="1" x14ac:dyDescent="0.25">
      <c r="A97" s="137"/>
      <c r="B97" s="248" t="s">
        <v>141</v>
      </c>
      <c r="C97" s="249"/>
      <c r="D97" s="250" t="s">
        <v>275</v>
      </c>
      <c r="E97" s="250"/>
      <c r="F97" s="250"/>
      <c r="G97" s="250"/>
      <c r="H97" s="250"/>
      <c r="I97" s="250"/>
      <c r="J97" s="250"/>
      <c r="K97" s="141"/>
      <c r="L97" s="141"/>
      <c r="M97" s="141"/>
      <c r="N97" s="141"/>
    </row>
    <row r="98" spans="1:14" customFormat="1" ht="22.5" customHeight="1" x14ac:dyDescent="0.25">
      <c r="A98" s="137"/>
      <c r="B98" s="248" t="s">
        <v>143</v>
      </c>
      <c r="C98" s="249"/>
      <c r="D98" s="250" t="s">
        <v>195</v>
      </c>
      <c r="E98" s="250"/>
      <c r="F98" s="250"/>
      <c r="G98" s="250"/>
      <c r="H98" s="250"/>
      <c r="I98" s="250"/>
      <c r="J98" s="250"/>
      <c r="K98" s="141"/>
      <c r="L98" s="141"/>
      <c r="M98" s="141"/>
      <c r="N98" s="141"/>
    </row>
    <row r="99" spans="1:14" customFormat="1" ht="22.5" customHeight="1" x14ac:dyDescent="0.25">
      <c r="A99" s="137"/>
      <c r="B99" s="141"/>
      <c r="C99" s="141"/>
      <c r="D99" s="141"/>
      <c r="E99" s="141"/>
      <c r="F99" s="141"/>
      <c r="G99" s="141"/>
      <c r="H99" s="141"/>
      <c r="I99" s="141"/>
      <c r="J99" s="141"/>
      <c r="K99" s="141"/>
      <c r="L99" s="141"/>
      <c r="M99" s="141"/>
      <c r="N99" s="141"/>
    </row>
    <row r="100" spans="1:14" customFormat="1" ht="22.5" customHeight="1" x14ac:dyDescent="0.25">
      <c r="A100" s="137"/>
      <c r="B100" s="141"/>
      <c r="C100" s="251" t="str">
        <f>+B6</f>
        <v>LISTA DE CHEQUEO CANCER DE PROSTATA Y COLORRECTAL</v>
      </c>
      <c r="D100" s="251"/>
      <c r="E100" s="251"/>
      <c r="F100" s="251"/>
      <c r="G100" s="251"/>
      <c r="H100" s="251"/>
      <c r="I100" s="251"/>
      <c r="J100" s="251"/>
      <c r="K100" s="251"/>
      <c r="L100" s="251"/>
      <c r="M100" s="141"/>
      <c r="N100" s="141"/>
    </row>
    <row r="101" spans="1:14" customFormat="1" ht="22.5" customHeight="1" x14ac:dyDescent="0.25">
      <c r="A101" s="137"/>
      <c r="B101" s="141"/>
      <c r="C101" s="251" t="s">
        <v>145</v>
      </c>
      <c r="D101" s="251" t="s">
        <v>146</v>
      </c>
      <c r="E101" s="251" t="s">
        <v>147</v>
      </c>
      <c r="F101" s="251" t="s">
        <v>148</v>
      </c>
      <c r="G101" s="251" t="s">
        <v>23</v>
      </c>
      <c r="H101" s="251" t="s">
        <v>24</v>
      </c>
      <c r="I101" s="251" t="s">
        <v>25</v>
      </c>
      <c r="J101" s="251" t="s">
        <v>26</v>
      </c>
      <c r="K101" s="251" t="s">
        <v>149</v>
      </c>
      <c r="L101" s="251" t="s">
        <v>150</v>
      </c>
      <c r="M101" s="141"/>
      <c r="N101" s="141"/>
    </row>
    <row r="102" spans="1:14" customFormat="1" ht="22.5" customHeight="1" x14ac:dyDescent="0.25">
      <c r="A102" s="137"/>
      <c r="B102" s="141"/>
      <c r="C102" s="133" t="str">
        <f>+B16</f>
        <v>1. CAPACIDAD INSTALADA Y RED (INVENTARIO RECURSO FISICO Y HUMANO )</v>
      </c>
      <c r="D102" s="133">
        <f>+A19</f>
        <v>2</v>
      </c>
      <c r="E102" s="252">
        <f>+I16</f>
        <v>0.1</v>
      </c>
      <c r="F102" s="252">
        <f>+J16</f>
        <v>0.1</v>
      </c>
      <c r="G102" s="133">
        <f>+D20</f>
        <v>1</v>
      </c>
      <c r="H102" s="133">
        <f>+E20</f>
        <v>0</v>
      </c>
      <c r="I102" s="133">
        <f>+F20</f>
        <v>1</v>
      </c>
      <c r="J102" s="133">
        <f>+G20</f>
        <v>0</v>
      </c>
      <c r="K102" s="231" t="str">
        <f>+B21</f>
        <v>OBSERVACIONES: Cuentan con 1 médico general durante la jornada completa de atención en salud y 2 médicos especialistas internistas con la capacidad y orientación para abordar todos los cursos de vida y aplicación de las acciones específicas de cada uno de ellos según la Ruta Integral de Atención en Salud de Promoción y Mantenimiento en la Unidad Intermedia de Cuba.</v>
      </c>
      <c r="L102" s="133"/>
      <c r="M102" s="141"/>
      <c r="N102" s="141"/>
    </row>
    <row r="103" spans="1:14" customFormat="1" ht="22.5" customHeight="1" x14ac:dyDescent="0.25">
      <c r="A103" s="137"/>
      <c r="B103" s="141"/>
      <c r="C103" s="133" t="str">
        <f>+B22</f>
        <v>2. COBERTURAS  DT, PE E INDICADORES PROPIOS DEL PROGRAMA</v>
      </c>
      <c r="D103" s="133">
        <f>+A39</f>
        <v>15</v>
      </c>
      <c r="E103" s="252">
        <f>+I22</f>
        <v>0.3</v>
      </c>
      <c r="F103" s="252">
        <f>+J22</f>
        <v>0.14000000000000001</v>
      </c>
      <c r="G103" s="133">
        <f>+D40</f>
        <v>6</v>
      </c>
      <c r="H103" s="133">
        <f>+E40</f>
        <v>8</v>
      </c>
      <c r="I103" s="133">
        <f>+F40</f>
        <v>1</v>
      </c>
      <c r="J103" s="133">
        <f>+G40</f>
        <v>0</v>
      </c>
      <c r="K103" s="231" t="str">
        <f>+B41</f>
        <v>OBSERVACIONES: Se observó que dentro del proceso de información institucional no se cuenta con la desagregación de la población objeto de tamización, diagnósticos, tratamiento y demás por centros y puesto de salud que permitan dar una trazabilidad al estado de los usuarios por cursos de vida.</v>
      </c>
      <c r="L103" s="134" t="s">
        <v>151</v>
      </c>
      <c r="M103" s="141"/>
      <c r="N103" s="141"/>
    </row>
    <row r="104" spans="1:14" customFormat="1" ht="22.5" customHeight="1" x14ac:dyDescent="0.25">
      <c r="A104" s="137"/>
      <c r="B104" s="141"/>
      <c r="C104" s="133" t="str">
        <f>+B42</f>
        <v>3. DEMANDA INDUCIDA</v>
      </c>
      <c r="D104" s="133">
        <f>+A48</f>
        <v>5</v>
      </c>
      <c r="E104" s="252">
        <f>+I42</f>
        <v>0.05</v>
      </c>
      <c r="F104" s="252">
        <f>+J42</f>
        <v>0.05</v>
      </c>
      <c r="G104" s="133">
        <f>+D49</f>
        <v>5</v>
      </c>
      <c r="H104" s="133">
        <f>+E49</f>
        <v>0</v>
      </c>
      <c r="I104" s="133">
        <f>+F49</f>
        <v>0</v>
      </c>
      <c r="J104" s="133">
        <f>+G49</f>
        <v>0</v>
      </c>
      <c r="K104" s="231" t="str">
        <f>+B50</f>
        <v xml:space="preserve">OBSERVACIONES: Cuentan con una enfermera profesional encargada del programa o los usuarios objeto de tamización y diagnóstico de cáncer de estómago, próstata y colorrectal según Ruta Integral de atención en salud por cursos de vida adultez y vejez. Así mismo realiza seguimiento a los usuarios por medio de llamadas telefónicas, asignación de citas por médico general para seguimiento.   </v>
      </c>
      <c r="L104" s="133"/>
      <c r="M104" s="141"/>
      <c r="N104" s="141"/>
    </row>
    <row r="105" spans="1:14" customFormat="1" ht="22.5" customHeight="1" x14ac:dyDescent="0.25">
      <c r="A105" s="137"/>
      <c r="B105" s="141"/>
      <c r="C105" s="133" t="str">
        <f>+B51</f>
        <v>4. CARACTERIZACIÓN POBLACIONAL</v>
      </c>
      <c r="D105" s="133">
        <f>+A54</f>
        <v>2</v>
      </c>
      <c r="E105" s="252">
        <f>+H51</f>
        <v>0.05</v>
      </c>
      <c r="F105" s="252">
        <f>+J51</f>
        <v>2.5000000000000001E-2</v>
      </c>
      <c r="G105" s="133">
        <f>+D56</f>
        <v>1</v>
      </c>
      <c r="H105" s="133">
        <f>+E56</f>
        <v>1</v>
      </c>
      <c r="I105" s="133">
        <f>+F56</f>
        <v>0</v>
      </c>
      <c r="J105" s="133">
        <f>+G56</f>
        <v>0</v>
      </c>
      <c r="K105" s="231" t="str">
        <f>+B57</f>
        <v xml:space="preserve">OBSERVACIONES: Cuentan con una enfermera profesional encargada del programa que realiza seguimiento a los usuarios a los usuarios por medio de llamadas telefónicas, asignación de citas por médico general para seguimiento. Al momento de la visita de asesoría y asistencia técnica no cuentan con la información de códigos CIE 10 facturados a la fecha concernientes a las patologías de exámenes de pesquisas para cáncer de próstata, colorrectal y estómago.  </v>
      </c>
      <c r="L105" s="404" t="s">
        <v>265</v>
      </c>
      <c r="M105" s="141"/>
      <c r="N105" s="141"/>
    </row>
    <row r="106" spans="1:14" customFormat="1" ht="22.5" customHeight="1" x14ac:dyDescent="0.25">
      <c r="A106" s="137"/>
      <c r="B106" s="141"/>
      <c r="C106" s="133" t="str">
        <f>+B58</f>
        <v>5.   ATENCION A POBLACIONES CON ENFOQUE DIFERENCIAL</v>
      </c>
      <c r="D106" s="133">
        <f>+A60</f>
        <v>1</v>
      </c>
      <c r="E106" s="252">
        <f>+I58</f>
        <v>0.05</v>
      </c>
      <c r="F106" s="252">
        <f>+J58</f>
        <v>0.05</v>
      </c>
      <c r="G106" s="133">
        <f>+D61</f>
        <v>1</v>
      </c>
      <c r="H106" s="133">
        <f>+E61</f>
        <v>0</v>
      </c>
      <c r="I106" s="133">
        <f>+F61</f>
        <v>0</v>
      </c>
      <c r="J106" s="133">
        <f>+G61</f>
        <v>0</v>
      </c>
      <c r="K106" s="231" t="str">
        <f>+B62</f>
        <v>OBSERVACIONES: El software institucional de Historia Clínica contiene la marcación de campo obligatorio diligenciamiento de la población con enfoque diferencial.</v>
      </c>
      <c r="L106" s="133"/>
      <c r="M106" s="141"/>
      <c r="N106" s="141"/>
    </row>
    <row r="107" spans="1:14" customFormat="1" ht="22.5" customHeight="1" x14ac:dyDescent="0.25">
      <c r="A107" s="137"/>
      <c r="B107" s="141"/>
      <c r="C107" s="133" t="str">
        <f>+B63</f>
        <v>6. ACCESIBILIDAD</v>
      </c>
      <c r="D107" s="133">
        <f>+A65</f>
        <v>1</v>
      </c>
      <c r="E107" s="252">
        <f>+I63</f>
        <v>0.05</v>
      </c>
      <c r="F107" s="252">
        <f>+J63</f>
        <v>0.05</v>
      </c>
      <c r="G107" s="133">
        <f>+D66</f>
        <v>1</v>
      </c>
      <c r="H107" s="133">
        <f>+E66</f>
        <v>0</v>
      </c>
      <c r="I107" s="133">
        <f>+F66</f>
        <v>0</v>
      </c>
      <c r="J107" s="133">
        <f>+G66</f>
        <v>0</v>
      </c>
      <c r="K107" s="231" t="str">
        <f>+B67</f>
        <v>OBSERVACION: En la ESE salud Pereira tenemos un proceso de inducción y reinducción por medio de capacitación mediante la plataforma plexo con algunos cursos que contienen algunas rutas. por ahora no se cuenta con inducción de ruta de cáncer de próstata y colorrectal.</v>
      </c>
      <c r="L107" s="133"/>
      <c r="M107" s="141"/>
      <c r="N107" s="141"/>
    </row>
    <row r="108" spans="1:14" customFormat="1" ht="22.5" customHeight="1" x14ac:dyDescent="0.25">
      <c r="A108" s="137"/>
      <c r="B108" s="141"/>
      <c r="C108" s="133" t="str">
        <f>+B68</f>
        <v>7. OPORTUNIDAD</v>
      </c>
      <c r="D108" s="133">
        <f>+A72</f>
        <v>3</v>
      </c>
      <c r="E108" s="252">
        <f>+I68</f>
        <v>0.1</v>
      </c>
      <c r="F108" s="252">
        <f>+J68</f>
        <v>0.10000000000000002</v>
      </c>
      <c r="G108" s="133">
        <f>+D73</f>
        <v>3</v>
      </c>
      <c r="H108" s="133">
        <f>+E73</f>
        <v>0</v>
      </c>
      <c r="I108" s="133">
        <f>+F73</f>
        <v>0</v>
      </c>
      <c r="J108" s="133">
        <f>+G73</f>
        <v>0</v>
      </c>
      <c r="K108" s="231" t="str">
        <f>+B74</f>
        <v>OBSERVACIONES: Cuentan con líneas habilitadas de Call Center para consultas de morbilidad y citas de agendamiento preferencial en el SIAU y presencial para todos los cursos de vida contemplados en la Resolución 3280 del 2018.</v>
      </c>
      <c r="L108" s="133"/>
      <c r="M108" s="141"/>
      <c r="N108" s="141"/>
    </row>
    <row r="109" spans="1:14" customFormat="1" ht="22.5" customHeight="1" x14ac:dyDescent="0.25">
      <c r="A109" s="137"/>
      <c r="B109" s="141"/>
      <c r="C109" s="133" t="str">
        <f>+B75</f>
        <v>8. SEGURIDAD</v>
      </c>
      <c r="D109" s="133">
        <f>+A80</f>
        <v>4</v>
      </c>
      <c r="E109" s="252">
        <f>+I75</f>
        <v>0.1</v>
      </c>
      <c r="F109" s="252">
        <f>+J75</f>
        <v>0.1</v>
      </c>
      <c r="G109" s="133">
        <f>+D81</f>
        <v>4</v>
      </c>
      <c r="H109" s="133">
        <f>+E81</f>
        <v>0</v>
      </c>
      <c r="I109" s="133">
        <f>+F81</f>
        <v>0</v>
      </c>
      <c r="J109" s="133">
        <f>+G81</f>
        <v>0</v>
      </c>
      <c r="K109" s="231" t="str">
        <f>+B82</f>
        <v>OBSERVACIONES: Se cuenta en la intranet el cual es el aplicativo de la ESE Salud Pereira al cual todos los trabajadores tenemos acceso la disponibilidad de Guía de práctica clínica, cáncer de colon y recto Código CM-EX-033 y Guía De Práctica Clínica de Próstata Código CM-EX-032.</v>
      </c>
      <c r="L109" s="133"/>
      <c r="M109" s="141"/>
      <c r="N109" s="141"/>
    </row>
    <row r="110" spans="1:14" customFormat="1" ht="22.5" customHeight="1" x14ac:dyDescent="0.25">
      <c r="A110" s="137"/>
      <c r="B110" s="141"/>
      <c r="C110" s="133" t="str">
        <f>+B83</f>
        <v>9. PERTINENCIA</v>
      </c>
      <c r="D110" s="133">
        <f>+A91</f>
        <v>7</v>
      </c>
      <c r="E110" s="252">
        <f>+I83</f>
        <v>0.2</v>
      </c>
      <c r="F110" s="252">
        <f>+J83</f>
        <v>0.1142857142857143</v>
      </c>
      <c r="G110" s="133">
        <f>+D92</f>
        <v>4</v>
      </c>
      <c r="H110" s="133">
        <f>+E92</f>
        <v>3</v>
      </c>
      <c r="I110" s="133">
        <f>+F92</f>
        <v>0</v>
      </c>
      <c r="J110" s="133">
        <f>+G92</f>
        <v>0</v>
      </c>
      <c r="K110" s="231" t="str">
        <f>+B93</f>
        <v xml:space="preserve">OBSERVACIONES: Con base a las auditorias de historias clínicas revisadas en anterior visita de asistencia técnica se pudo evidenciar que no se realiza la clasificación del riesgo según antecedentes personales y familiares; sin embargo, la auditora institucional refiere que ya se ha venido mejorando el proceso. </v>
      </c>
      <c r="L110" s="134" t="s">
        <v>152</v>
      </c>
      <c r="M110" s="141"/>
      <c r="N110" s="141"/>
    </row>
    <row r="111" spans="1:14" customFormat="1" ht="22.5" customHeight="1" x14ac:dyDescent="0.25">
      <c r="A111" s="137"/>
      <c r="B111" s="141"/>
      <c r="C111" s="133" t="s">
        <v>153</v>
      </c>
      <c r="D111" s="133">
        <f t="shared" ref="D111:J111" si="1">SUM(D102:D110)</f>
        <v>40</v>
      </c>
      <c r="E111" s="253">
        <f t="shared" si="1"/>
        <v>1</v>
      </c>
      <c r="F111" s="253">
        <f t="shared" si="1"/>
        <v>0.72928571428571431</v>
      </c>
      <c r="G111" s="133">
        <f t="shared" si="1"/>
        <v>26</v>
      </c>
      <c r="H111" s="133">
        <f t="shared" si="1"/>
        <v>12</v>
      </c>
      <c r="I111" s="133">
        <f t="shared" si="1"/>
        <v>2</v>
      </c>
      <c r="J111" s="133">
        <f t="shared" si="1"/>
        <v>0</v>
      </c>
      <c r="K111" s="231"/>
      <c r="L111" s="133"/>
      <c r="M111" s="141"/>
      <c r="N111" s="141"/>
    </row>
  </sheetData>
  <mergeCells count="119">
    <mergeCell ref="B93:J93"/>
    <mergeCell ref="B94:J94"/>
    <mergeCell ref="D95:J95"/>
    <mergeCell ref="D96:J96"/>
    <mergeCell ref="D97:J97"/>
    <mergeCell ref="D98:J98"/>
    <mergeCell ref="H88:J88"/>
    <mergeCell ref="H89:J89"/>
    <mergeCell ref="H90:J90"/>
    <mergeCell ref="H91:J91"/>
    <mergeCell ref="B92:C92"/>
    <mergeCell ref="H92:J92"/>
    <mergeCell ref="B82:J82"/>
    <mergeCell ref="B83:H83"/>
    <mergeCell ref="H84:J84"/>
    <mergeCell ref="H85:J85"/>
    <mergeCell ref="H86:J86"/>
    <mergeCell ref="H87:J87"/>
    <mergeCell ref="H76:J76"/>
    <mergeCell ref="H77:J77"/>
    <mergeCell ref="H78:J78"/>
    <mergeCell ref="H79:J79"/>
    <mergeCell ref="H80:J80"/>
    <mergeCell ref="B81:C81"/>
    <mergeCell ref="H81:J81"/>
    <mergeCell ref="H71:J71"/>
    <mergeCell ref="H72:J72"/>
    <mergeCell ref="B73:C73"/>
    <mergeCell ref="H73:J73"/>
    <mergeCell ref="B74:J74"/>
    <mergeCell ref="B75:H75"/>
    <mergeCell ref="B66:C66"/>
    <mergeCell ref="H66:J66"/>
    <mergeCell ref="B67:J67"/>
    <mergeCell ref="B68:H68"/>
    <mergeCell ref="H69:J69"/>
    <mergeCell ref="H70:J70"/>
    <mergeCell ref="B61:C61"/>
    <mergeCell ref="H61:J61"/>
    <mergeCell ref="B62:J62"/>
    <mergeCell ref="B63:H63"/>
    <mergeCell ref="B64:B65"/>
    <mergeCell ref="H64:J64"/>
    <mergeCell ref="H65:J65"/>
    <mergeCell ref="B55:C56"/>
    <mergeCell ref="H56:J56"/>
    <mergeCell ref="B57:J57"/>
    <mergeCell ref="B58:H58"/>
    <mergeCell ref="H59:J59"/>
    <mergeCell ref="H60:J60"/>
    <mergeCell ref="H51:I51"/>
    <mergeCell ref="H52:J52"/>
    <mergeCell ref="B53:C53"/>
    <mergeCell ref="H53:J53"/>
    <mergeCell ref="B54:C54"/>
    <mergeCell ref="H54:J54"/>
    <mergeCell ref="H48:J48"/>
    <mergeCell ref="B49:C49"/>
    <mergeCell ref="H49:J49"/>
    <mergeCell ref="K49:N49"/>
    <mergeCell ref="B50:J50"/>
    <mergeCell ref="K50:M50"/>
    <mergeCell ref="H43:J43"/>
    <mergeCell ref="H44:J44"/>
    <mergeCell ref="K44:N44"/>
    <mergeCell ref="H45:J45"/>
    <mergeCell ref="H46:J46"/>
    <mergeCell ref="H47:J47"/>
    <mergeCell ref="B40:C40"/>
    <mergeCell ref="H40:J40"/>
    <mergeCell ref="B41:J41"/>
    <mergeCell ref="K41:N41"/>
    <mergeCell ref="B42:H42"/>
    <mergeCell ref="K42:N42"/>
    <mergeCell ref="L31:M31"/>
    <mergeCell ref="B34:B39"/>
    <mergeCell ref="I34:J34"/>
    <mergeCell ref="I35:J35"/>
    <mergeCell ref="I36:J36"/>
    <mergeCell ref="I37:J37"/>
    <mergeCell ref="I38:J38"/>
    <mergeCell ref="I39:J39"/>
    <mergeCell ref="B25:B28"/>
    <mergeCell ref="I25:J25"/>
    <mergeCell ref="I26:J26"/>
    <mergeCell ref="I27:J27"/>
    <mergeCell ref="I28:J28"/>
    <mergeCell ref="B29:B31"/>
    <mergeCell ref="I29:J29"/>
    <mergeCell ref="I30:J30"/>
    <mergeCell ref="I31:J31"/>
    <mergeCell ref="B21:J21"/>
    <mergeCell ref="B22:H22"/>
    <mergeCell ref="C23:C24"/>
    <mergeCell ref="D23:D24"/>
    <mergeCell ref="E23:E24"/>
    <mergeCell ref="F23:F24"/>
    <mergeCell ref="G23:G24"/>
    <mergeCell ref="H23:J23"/>
    <mergeCell ref="I24:J24"/>
    <mergeCell ref="B16:H16"/>
    <mergeCell ref="H17:J17"/>
    <mergeCell ref="B18:B19"/>
    <mergeCell ref="H18:J18"/>
    <mergeCell ref="H19:J19"/>
    <mergeCell ref="B20:C20"/>
    <mergeCell ref="H20:J20"/>
    <mergeCell ref="D10:J10"/>
    <mergeCell ref="D11:J11"/>
    <mergeCell ref="D12:J12"/>
    <mergeCell ref="D13:J13"/>
    <mergeCell ref="D14:J14"/>
    <mergeCell ref="D15:J15"/>
    <mergeCell ref="B1:C4"/>
    <mergeCell ref="D1:K1"/>
    <mergeCell ref="D2:J4"/>
    <mergeCell ref="C5:L5"/>
    <mergeCell ref="B6:J6"/>
    <mergeCell ref="C7:C9"/>
  </mergeCells>
  <conditionalFormatting sqref="H81">
    <cfRule type="cellIs" dxfId="475" priority="14" stopIfTrue="1" operator="notEqual">
      <formula>#REF!</formula>
    </cfRule>
  </conditionalFormatting>
  <conditionalFormatting sqref="H61">
    <cfRule type="cellIs" dxfId="474" priority="7" stopIfTrue="1" operator="notEqual">
      <formula>#REF!</formula>
    </cfRule>
  </conditionalFormatting>
  <conditionalFormatting sqref="H92">
    <cfRule type="cellIs" dxfId="473" priority="16" stopIfTrue="1" operator="notEqual">
      <formula>#REF!</formula>
    </cfRule>
  </conditionalFormatting>
  <conditionalFormatting sqref="H81">
    <cfRule type="cellIs" dxfId="472" priority="13" stopIfTrue="1" operator="notEqual">
      <formula>#REF!</formula>
    </cfRule>
  </conditionalFormatting>
  <conditionalFormatting sqref="H61">
    <cfRule type="cellIs" dxfId="471" priority="6" stopIfTrue="1" operator="notEqual">
      <formula>#REF!</formula>
    </cfRule>
  </conditionalFormatting>
  <conditionalFormatting sqref="H92">
    <cfRule type="cellIs" dxfId="470" priority="17" stopIfTrue="1" operator="notEqual">
      <formula>#REF!</formula>
    </cfRule>
  </conditionalFormatting>
  <conditionalFormatting sqref="H20">
    <cfRule type="cellIs" dxfId="469" priority="18" stopIfTrue="1" operator="notEqual">
      <formula>$A$19</formula>
    </cfRule>
  </conditionalFormatting>
  <conditionalFormatting sqref="H40">
    <cfRule type="cellIs" dxfId="468" priority="2" stopIfTrue="1" operator="notEqual">
      <formula>$A$39</formula>
    </cfRule>
  </conditionalFormatting>
  <conditionalFormatting sqref="H49">
    <cfRule type="cellIs" dxfId="467" priority="4" stopIfTrue="1" operator="notEqual">
      <formula>$A$48</formula>
    </cfRule>
  </conditionalFormatting>
  <conditionalFormatting sqref="H49">
    <cfRule type="cellIs" dxfId="466" priority="3" stopIfTrue="1" operator="notEqual">
      <formula>$A$48</formula>
    </cfRule>
  </conditionalFormatting>
  <conditionalFormatting sqref="H61">
    <cfRule type="cellIs" dxfId="465" priority="5" stopIfTrue="1" operator="notEqual">
      <formula>$A$60</formula>
    </cfRule>
  </conditionalFormatting>
  <conditionalFormatting sqref="H66">
    <cfRule type="cellIs" dxfId="464" priority="9" stopIfTrue="1" operator="notEqual">
      <formula>$A$65</formula>
    </cfRule>
  </conditionalFormatting>
  <conditionalFormatting sqref="H66">
    <cfRule type="cellIs" dxfId="463" priority="8" stopIfTrue="1" operator="notEqual">
      <formula>$A$65</formula>
    </cfRule>
  </conditionalFormatting>
  <conditionalFormatting sqref="H73">
    <cfRule type="cellIs" dxfId="462" priority="11" stopIfTrue="1" operator="notEqual">
      <formula>$A$72</formula>
    </cfRule>
  </conditionalFormatting>
  <conditionalFormatting sqref="H73">
    <cfRule type="cellIs" dxfId="461" priority="10" stopIfTrue="1" operator="notEqual">
      <formula>$A$72</formula>
    </cfRule>
  </conditionalFormatting>
  <conditionalFormatting sqref="H81">
    <cfRule type="cellIs" dxfId="460" priority="12" stopIfTrue="1" operator="notEqual">
      <formula>$A$80</formula>
    </cfRule>
  </conditionalFormatting>
  <conditionalFormatting sqref="H92">
    <cfRule type="cellIs" dxfId="459" priority="15" stopIfTrue="1" operator="notEqual">
      <formula>$A$91</formula>
    </cfRule>
  </conditionalFormatting>
  <conditionalFormatting sqref="J16">
    <cfRule type="cellIs" dxfId="458" priority="19" stopIfTrue="1" operator="lessThan">
      <formula>$I$16</formula>
    </cfRule>
  </conditionalFormatting>
  <conditionalFormatting sqref="J16">
    <cfRule type="cellIs" dxfId="457" priority="20" stopIfTrue="1" operator="lessThan">
      <formula>$I$16</formula>
    </cfRule>
  </conditionalFormatting>
  <conditionalFormatting sqref="J22">
    <cfRule type="cellIs" dxfId="456" priority="21" stopIfTrue="1" operator="lessThan">
      <formula>$I$22</formula>
    </cfRule>
  </conditionalFormatting>
  <conditionalFormatting sqref="J22">
    <cfRule type="cellIs" dxfId="455" priority="22" stopIfTrue="1" operator="lessThan">
      <formula>$I$22</formula>
    </cfRule>
  </conditionalFormatting>
  <conditionalFormatting sqref="J42">
    <cfRule type="cellIs" dxfId="454" priority="23" stopIfTrue="1" operator="lessThan">
      <formula>$I$42</formula>
    </cfRule>
  </conditionalFormatting>
  <conditionalFormatting sqref="J42">
    <cfRule type="cellIs" dxfId="453" priority="24" stopIfTrue="1" operator="lessThan">
      <formula>$I$42</formula>
    </cfRule>
  </conditionalFormatting>
  <conditionalFormatting sqref="J58">
    <cfRule type="cellIs" dxfId="452" priority="26" stopIfTrue="1" operator="lessThan">
      <formula>$I$58</formula>
    </cfRule>
  </conditionalFormatting>
  <conditionalFormatting sqref="J58">
    <cfRule type="cellIs" dxfId="451" priority="25" stopIfTrue="1" operator="lessThan">
      <formula>$I$58</formula>
    </cfRule>
  </conditionalFormatting>
  <conditionalFormatting sqref="J63">
    <cfRule type="cellIs" dxfId="450" priority="28" stopIfTrue="1" operator="lessThan">
      <formula>$I$63</formula>
    </cfRule>
  </conditionalFormatting>
  <conditionalFormatting sqref="J63">
    <cfRule type="cellIs" dxfId="449" priority="27" stopIfTrue="1" operator="lessThan">
      <formula>$I$63</formula>
    </cfRule>
  </conditionalFormatting>
  <conditionalFormatting sqref="J68">
    <cfRule type="cellIs" dxfId="448" priority="30" stopIfTrue="1" operator="lessThan">
      <formula>$I$68</formula>
    </cfRule>
  </conditionalFormatting>
  <conditionalFormatting sqref="J68">
    <cfRule type="cellIs" dxfId="447" priority="29" stopIfTrue="1" operator="lessThan">
      <formula>$I$68</formula>
    </cfRule>
  </conditionalFormatting>
  <conditionalFormatting sqref="J75">
    <cfRule type="cellIs" dxfId="446" priority="32" stopIfTrue="1" operator="lessThan">
      <formula>$I$75</formula>
    </cfRule>
  </conditionalFormatting>
  <conditionalFormatting sqref="J75">
    <cfRule type="cellIs" dxfId="445" priority="31" stopIfTrue="1" operator="lessThan">
      <formula>$I$75</formula>
    </cfRule>
  </conditionalFormatting>
  <conditionalFormatting sqref="J83">
    <cfRule type="cellIs" dxfId="444" priority="33" stopIfTrue="1" operator="lessThan">
      <formula>$I$83</formula>
    </cfRule>
  </conditionalFormatting>
  <conditionalFormatting sqref="J83">
    <cfRule type="cellIs" dxfId="443" priority="34" stopIfTrue="1" operator="lessThan">
      <formula>$I$83</formula>
    </cfRule>
  </conditionalFormatting>
  <conditionalFormatting sqref="H56:J56">
    <cfRule type="cellIs" dxfId="442" priority="1" operator="notEqual">
      <formula>$A$54</formula>
    </cfRule>
  </conditionalFormatting>
  <dataValidations count="3">
    <dataValidation type="whole" operator="equal" showInputMessage="1" showErrorMessage="1" sqref="D25:G38">
      <formula1>1</formula1>
      <formula2>0</formula2>
    </dataValidation>
    <dataValidation type="whole" operator="equal" showInputMessage="1" showErrorMessage="1" sqref="D18:G19 D44:G48 D56:G56 D60:G60 D65:G65 D70:G72 D77:G80 D85:G91 D39:G39">
      <formula1>1</formula1>
    </dataValidation>
    <dataValidation allowBlank="1" showInputMessage="1" showErrorMessage="1" sqref="H39"/>
  </dataValidations>
  <hyperlinks>
    <hyperlink ref="D12" r:id="rId1"/>
  </hyperlinks>
  <pageMargins left="0.7" right="0.7" top="0.75" bottom="0.75" header="0.3" footer="0.3"/>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111"/>
  <sheetViews>
    <sheetView workbookViewId="0">
      <selection activeCell="A4" sqref="A4"/>
    </sheetView>
  </sheetViews>
  <sheetFormatPr baseColWidth="10" defaultColWidth="11.28515625" defaultRowHeight="15" x14ac:dyDescent="0.25"/>
  <cols>
    <col min="1" max="1" width="12.140625" style="136" customWidth="1"/>
    <col min="2" max="2" width="18.85546875" style="6" customWidth="1"/>
    <col min="3" max="3" width="37.42578125" style="6" customWidth="1"/>
    <col min="4" max="7" width="11.28515625" style="6"/>
    <col min="8" max="8" width="12" style="6" bestFit="1" customWidth="1"/>
    <col min="9" max="9" width="11.28515625" style="6"/>
    <col min="10" max="10" width="45.140625" style="6" customWidth="1"/>
    <col min="11" max="12" width="24.28515625" style="6" customWidth="1"/>
    <col min="13" max="1025" width="11.28515625" style="6"/>
  </cols>
  <sheetData>
    <row r="1" spans="1:14" ht="22.5" customHeight="1" x14ac:dyDescent="0.25">
      <c r="A1" s="1"/>
      <c r="B1" s="2"/>
      <c r="C1" s="2"/>
      <c r="D1" s="3"/>
      <c r="E1" s="3"/>
      <c r="F1" s="3"/>
      <c r="G1" s="3"/>
      <c r="H1" s="3"/>
      <c r="I1" s="3"/>
      <c r="J1" s="3"/>
      <c r="K1" s="3"/>
      <c r="L1" s="4"/>
      <c r="M1" s="5"/>
      <c r="N1" s="5"/>
    </row>
    <row r="2" spans="1:14" ht="22.5" customHeight="1" x14ac:dyDescent="0.25">
      <c r="A2" s="1"/>
      <c r="B2" s="2"/>
      <c r="C2" s="2"/>
      <c r="D2" s="7" t="s">
        <v>0</v>
      </c>
      <c r="E2" s="7"/>
      <c r="F2" s="7"/>
      <c r="G2" s="7"/>
      <c r="H2" s="7"/>
      <c r="I2" s="7"/>
      <c r="J2" s="7"/>
      <c r="K2" s="5"/>
      <c r="L2" s="5"/>
      <c r="M2" s="5"/>
      <c r="N2" s="5"/>
    </row>
    <row r="3" spans="1:14" ht="22.5" customHeight="1" x14ac:dyDescent="0.25">
      <c r="A3" s="1"/>
      <c r="B3" s="2"/>
      <c r="C3" s="2"/>
      <c r="D3" s="7"/>
      <c r="E3" s="7"/>
      <c r="F3" s="7"/>
      <c r="G3" s="7"/>
      <c r="H3" s="7"/>
      <c r="I3" s="7"/>
      <c r="J3" s="7"/>
      <c r="K3" s="5"/>
      <c r="L3" s="5"/>
      <c r="M3" s="5"/>
      <c r="N3" s="5"/>
    </row>
    <row r="4" spans="1:14" ht="22.5" customHeight="1" x14ac:dyDescent="0.25">
      <c r="A4" s="1"/>
      <c r="B4" s="2"/>
      <c r="C4" s="2"/>
      <c r="D4" s="7"/>
      <c r="E4" s="7"/>
      <c r="F4" s="7"/>
      <c r="G4" s="7"/>
      <c r="H4" s="7"/>
      <c r="I4" s="7"/>
      <c r="J4" s="7"/>
      <c r="K4" s="5"/>
      <c r="L4" s="5"/>
      <c r="M4" s="5"/>
      <c r="N4" s="5"/>
    </row>
    <row r="5" spans="1:14" ht="29.25" customHeight="1" x14ac:dyDescent="0.25">
      <c r="A5" s="1"/>
      <c r="B5" s="8"/>
      <c r="C5" s="3"/>
      <c r="D5" s="3"/>
      <c r="E5" s="3"/>
      <c r="F5" s="3"/>
      <c r="G5" s="3"/>
      <c r="H5" s="3"/>
      <c r="I5" s="3"/>
      <c r="J5" s="3"/>
      <c r="K5" s="3"/>
      <c r="L5" s="3"/>
      <c r="M5" s="5"/>
      <c r="N5" s="5"/>
    </row>
    <row r="6" spans="1:14" ht="22.5" customHeight="1" x14ac:dyDescent="0.25">
      <c r="A6" s="1"/>
      <c r="B6" s="9" t="s">
        <v>1</v>
      </c>
      <c r="C6" s="9"/>
      <c r="D6" s="9"/>
      <c r="E6" s="9"/>
      <c r="F6" s="9"/>
      <c r="G6" s="9"/>
      <c r="H6" s="9"/>
      <c r="I6" s="9"/>
      <c r="J6" s="9"/>
      <c r="K6" s="5"/>
      <c r="L6" s="5"/>
      <c r="M6" s="5"/>
      <c r="N6" s="5"/>
    </row>
    <row r="7" spans="1:14" ht="22.5" customHeight="1" x14ac:dyDescent="0.25">
      <c r="A7" s="1"/>
      <c r="B7" s="10"/>
      <c r="C7" s="11" t="s">
        <v>2</v>
      </c>
      <c r="D7" s="12" t="s">
        <v>3</v>
      </c>
      <c r="E7" s="12" t="s">
        <v>4</v>
      </c>
      <c r="F7" s="12" t="s">
        <v>4</v>
      </c>
      <c r="G7" s="13" t="s">
        <v>5</v>
      </c>
      <c r="H7" s="13" t="s">
        <v>6</v>
      </c>
      <c r="I7" s="13" t="s">
        <v>7</v>
      </c>
      <c r="J7" s="13" t="s">
        <v>8</v>
      </c>
      <c r="K7" s="5"/>
      <c r="L7" s="5"/>
      <c r="M7" s="5"/>
      <c r="N7" s="5"/>
    </row>
    <row r="8" spans="1:14" ht="43.15" customHeight="1" x14ac:dyDescent="0.25">
      <c r="A8" s="1"/>
      <c r="B8" s="10"/>
      <c r="C8" s="11"/>
      <c r="D8" s="406" t="s">
        <v>276</v>
      </c>
      <c r="E8" s="406" t="s">
        <v>276</v>
      </c>
      <c r="F8" s="406" t="s">
        <v>276</v>
      </c>
      <c r="G8" s="406" t="s">
        <v>276</v>
      </c>
      <c r="H8" s="406">
        <v>0.29166666666666669</v>
      </c>
      <c r="I8" s="15"/>
      <c r="J8" s="15"/>
      <c r="K8" s="5"/>
      <c r="L8" s="5"/>
      <c r="M8" s="5"/>
      <c r="N8" s="5"/>
    </row>
    <row r="9" spans="1:14" ht="22.5" customHeight="1" x14ac:dyDescent="0.25">
      <c r="A9" s="1"/>
      <c r="B9" s="10"/>
      <c r="C9" s="11"/>
      <c r="D9" s="407" t="s">
        <v>277</v>
      </c>
      <c r="E9" s="407" t="s">
        <v>277</v>
      </c>
      <c r="F9" s="407" t="s">
        <v>277</v>
      </c>
      <c r="G9" s="407" t="s">
        <v>277</v>
      </c>
      <c r="H9" s="407">
        <v>0.625</v>
      </c>
      <c r="I9" s="18"/>
      <c r="J9" s="18"/>
      <c r="K9" s="5"/>
      <c r="L9" s="5"/>
      <c r="M9" s="5"/>
      <c r="N9" s="5"/>
    </row>
    <row r="10" spans="1:14" ht="22.5" customHeight="1" x14ac:dyDescent="0.25">
      <c r="A10" s="1"/>
      <c r="B10" s="10"/>
      <c r="C10" s="19" t="s">
        <v>12</v>
      </c>
      <c r="D10" s="20" t="s">
        <v>13</v>
      </c>
      <c r="E10" s="20"/>
      <c r="F10" s="20"/>
      <c r="G10" s="20"/>
      <c r="H10" s="20"/>
      <c r="I10" s="20"/>
      <c r="J10" s="20"/>
      <c r="K10" s="5"/>
      <c r="L10" s="5"/>
      <c r="M10" s="5"/>
      <c r="N10" s="5"/>
    </row>
    <row r="11" spans="1:14" ht="22.5" customHeight="1" x14ac:dyDescent="0.25">
      <c r="A11" s="1"/>
      <c r="B11" s="10"/>
      <c r="C11" s="19" t="s">
        <v>14</v>
      </c>
      <c r="D11" s="20" t="s">
        <v>247</v>
      </c>
      <c r="E11" s="20"/>
      <c r="F11" s="20"/>
      <c r="G11" s="20"/>
      <c r="H11" s="20"/>
      <c r="I11" s="20"/>
      <c r="J11" s="20"/>
      <c r="K11" s="5"/>
      <c r="L11" s="5"/>
      <c r="M11" s="5"/>
      <c r="N11" s="5"/>
    </row>
    <row r="12" spans="1:14" ht="22.5" customHeight="1" x14ac:dyDescent="0.25">
      <c r="A12" s="1"/>
      <c r="B12" s="10"/>
      <c r="C12" s="19" t="s">
        <v>16</v>
      </c>
      <c r="D12" s="21" t="s">
        <v>17</v>
      </c>
      <c r="E12" s="21"/>
      <c r="F12" s="21"/>
      <c r="G12" s="21"/>
      <c r="H12" s="21"/>
      <c r="I12" s="21"/>
      <c r="J12" s="21"/>
      <c r="K12" s="5"/>
      <c r="L12" s="5"/>
      <c r="M12" s="5"/>
      <c r="N12" s="5"/>
    </row>
    <row r="13" spans="1:14" ht="22.5" customHeight="1" x14ac:dyDescent="0.25">
      <c r="A13" s="1"/>
      <c r="B13" s="10"/>
      <c r="C13" s="19" t="s">
        <v>18</v>
      </c>
      <c r="D13" s="20">
        <v>3205616401</v>
      </c>
      <c r="E13" s="20"/>
      <c r="F13" s="20"/>
      <c r="G13" s="20"/>
      <c r="H13" s="20"/>
      <c r="I13" s="20"/>
      <c r="J13" s="20"/>
      <c r="K13" s="5"/>
      <c r="L13" s="5"/>
      <c r="M13" s="5"/>
      <c r="N13" s="5"/>
    </row>
    <row r="14" spans="1:14" ht="22.5" customHeight="1" x14ac:dyDescent="0.25">
      <c r="A14" s="1"/>
      <c r="B14" s="10"/>
      <c r="C14" s="19" t="s">
        <v>19</v>
      </c>
      <c r="D14" s="20" t="s">
        <v>20</v>
      </c>
      <c r="E14" s="20"/>
      <c r="F14" s="20"/>
      <c r="G14" s="20"/>
      <c r="H14" s="20"/>
      <c r="I14" s="20"/>
      <c r="J14" s="20"/>
      <c r="K14" s="5"/>
      <c r="L14" s="5"/>
      <c r="M14" s="5"/>
      <c r="N14" s="5"/>
    </row>
    <row r="15" spans="1:14" ht="22.5" customHeight="1" x14ac:dyDescent="0.25">
      <c r="A15" s="1"/>
      <c r="B15" s="10"/>
      <c r="C15" s="22" t="s">
        <v>21</v>
      </c>
      <c r="D15" s="23">
        <v>44529</v>
      </c>
      <c r="E15" s="23"/>
      <c r="F15" s="23"/>
      <c r="G15" s="23"/>
      <c r="H15" s="23"/>
      <c r="I15" s="23"/>
      <c r="J15" s="23"/>
      <c r="K15" s="5"/>
      <c r="L15" s="5"/>
      <c r="M15" s="5"/>
      <c r="N15" s="5"/>
    </row>
    <row r="16" spans="1:14" ht="22.5" customHeight="1" x14ac:dyDescent="0.25">
      <c r="A16" s="1"/>
      <c r="B16" s="24" t="s">
        <v>22</v>
      </c>
      <c r="C16" s="24"/>
      <c r="D16" s="24"/>
      <c r="E16" s="24"/>
      <c r="F16" s="24"/>
      <c r="G16" s="24"/>
      <c r="H16" s="24"/>
      <c r="I16" s="25">
        <v>0.1</v>
      </c>
      <c r="J16" s="26">
        <f>(D20+F20)*I16/H20</f>
        <v>0.1</v>
      </c>
      <c r="K16" s="5"/>
      <c r="L16" s="5"/>
      <c r="M16" s="5"/>
      <c r="N16" s="5"/>
    </row>
    <row r="17" spans="1:14" ht="22.5" customHeight="1" x14ac:dyDescent="0.25">
      <c r="A17" s="1"/>
      <c r="B17" s="10"/>
      <c r="C17" s="27"/>
      <c r="D17" s="28" t="s">
        <v>23</v>
      </c>
      <c r="E17" s="28" t="s">
        <v>24</v>
      </c>
      <c r="F17" s="28" t="s">
        <v>25</v>
      </c>
      <c r="G17" s="28" t="s">
        <v>26</v>
      </c>
      <c r="H17" s="29" t="s">
        <v>27</v>
      </c>
      <c r="I17" s="29"/>
      <c r="J17" s="29"/>
      <c r="K17" s="5"/>
      <c r="L17" s="5"/>
      <c r="M17" s="5"/>
      <c r="N17" s="5"/>
    </row>
    <row r="18" spans="1:14" ht="22.5" customHeight="1" x14ac:dyDescent="0.25">
      <c r="A18" s="1">
        <v>1</v>
      </c>
      <c r="B18" s="30" t="s">
        <v>28</v>
      </c>
      <c r="C18" s="31" t="s">
        <v>29</v>
      </c>
      <c r="D18" s="32">
        <v>1</v>
      </c>
      <c r="E18" s="32"/>
      <c r="F18" s="32"/>
      <c r="G18" s="32"/>
      <c r="H18" s="33" t="s">
        <v>278</v>
      </c>
      <c r="I18" s="34"/>
      <c r="J18" s="34"/>
      <c r="K18" s="5"/>
      <c r="L18" s="5"/>
      <c r="M18" s="5"/>
      <c r="N18" s="5"/>
    </row>
    <row r="19" spans="1:14" ht="49.15" customHeight="1" x14ac:dyDescent="0.25">
      <c r="A19" s="1">
        <v>2</v>
      </c>
      <c r="B19" s="30"/>
      <c r="C19" s="31" t="s">
        <v>31</v>
      </c>
      <c r="D19" s="32"/>
      <c r="E19" s="32"/>
      <c r="F19" s="32">
        <v>1</v>
      </c>
      <c r="G19" s="32"/>
      <c r="H19" s="35" t="s">
        <v>279</v>
      </c>
      <c r="I19" s="35"/>
      <c r="J19" s="35"/>
      <c r="K19" s="5"/>
      <c r="L19" s="5"/>
      <c r="M19" s="5"/>
      <c r="N19" s="5"/>
    </row>
    <row r="20" spans="1:14" ht="22.5" customHeight="1" x14ac:dyDescent="0.25">
      <c r="A20" s="36"/>
      <c r="B20" s="37" t="s">
        <v>33</v>
      </c>
      <c r="C20" s="37"/>
      <c r="D20" s="38">
        <f>SUM(D18:D19)</f>
        <v>1</v>
      </c>
      <c r="E20" s="38">
        <f>SUM(E18:E19)</f>
        <v>0</v>
      </c>
      <c r="F20" s="38">
        <f>SUM(F18:F19)</f>
        <v>1</v>
      </c>
      <c r="G20" s="38">
        <f>SUM(G18:G19)</f>
        <v>0</v>
      </c>
      <c r="H20" s="39">
        <f>+D20+E20+F20+G20</f>
        <v>2</v>
      </c>
      <c r="I20" s="39"/>
      <c r="J20" s="39"/>
      <c r="K20" s="40"/>
      <c r="L20" s="40"/>
      <c r="M20" s="40"/>
      <c r="N20" s="40"/>
    </row>
    <row r="21" spans="1:14" ht="32.25" customHeight="1" x14ac:dyDescent="0.25">
      <c r="A21" s="1"/>
      <c r="B21" s="41" t="s">
        <v>250</v>
      </c>
      <c r="C21" s="42"/>
      <c r="D21" s="42"/>
      <c r="E21" s="42"/>
      <c r="F21" s="42"/>
      <c r="G21" s="42"/>
      <c r="H21" s="42"/>
      <c r="I21" s="42"/>
      <c r="J21" s="43"/>
      <c r="K21" s="5"/>
      <c r="L21" s="5"/>
      <c r="M21" s="5"/>
      <c r="N21" s="5"/>
    </row>
    <row r="22" spans="1:14" ht="22.5" customHeight="1" x14ac:dyDescent="0.25">
      <c r="A22" s="1"/>
      <c r="B22" s="44" t="s">
        <v>35</v>
      </c>
      <c r="C22" s="44"/>
      <c r="D22" s="44"/>
      <c r="E22" s="44"/>
      <c r="F22" s="44"/>
      <c r="G22" s="44"/>
      <c r="H22" s="44"/>
      <c r="I22" s="45">
        <v>0.3</v>
      </c>
      <c r="J22" s="46">
        <f>(D40+F40)*I22/H40</f>
        <v>0.18</v>
      </c>
      <c r="K22" s="5"/>
      <c r="L22" s="5"/>
      <c r="M22" s="5"/>
      <c r="N22" s="5"/>
    </row>
    <row r="23" spans="1:14" ht="22.5" customHeight="1" x14ac:dyDescent="0.25">
      <c r="A23" s="1"/>
      <c r="B23" s="10"/>
      <c r="C23" s="29" t="s">
        <v>36</v>
      </c>
      <c r="D23" s="29" t="s">
        <v>23</v>
      </c>
      <c r="E23" s="29" t="s">
        <v>24</v>
      </c>
      <c r="F23" s="29" t="s">
        <v>25</v>
      </c>
      <c r="G23" s="29" t="s">
        <v>26</v>
      </c>
      <c r="H23" s="29" t="s">
        <v>27</v>
      </c>
      <c r="I23" s="29"/>
      <c r="J23" s="29"/>
      <c r="K23" s="5"/>
      <c r="L23" s="5"/>
      <c r="M23" s="5"/>
      <c r="N23" s="5"/>
    </row>
    <row r="24" spans="1:14" ht="22.5" customHeight="1" x14ac:dyDescent="0.25">
      <c r="A24" s="1"/>
      <c r="B24" s="10"/>
      <c r="C24" s="29"/>
      <c r="D24" s="29"/>
      <c r="E24" s="29"/>
      <c r="F24" s="29"/>
      <c r="G24" s="29"/>
      <c r="H24" s="47" t="s">
        <v>37</v>
      </c>
      <c r="I24" s="48" t="s">
        <v>38</v>
      </c>
      <c r="J24" s="48"/>
      <c r="K24" s="5"/>
      <c r="L24" s="5"/>
      <c r="M24" s="5"/>
      <c r="N24" s="5"/>
    </row>
    <row r="25" spans="1:14" ht="22.5" customHeight="1" x14ac:dyDescent="0.25">
      <c r="A25" s="1">
        <v>1</v>
      </c>
      <c r="B25" s="49" t="s">
        <v>39</v>
      </c>
      <c r="C25" s="50" t="s">
        <v>40</v>
      </c>
      <c r="D25" s="51"/>
      <c r="E25" s="51">
        <v>1</v>
      </c>
      <c r="F25" s="51"/>
      <c r="G25" s="51"/>
      <c r="H25" s="52">
        <v>0</v>
      </c>
      <c r="I25" s="53"/>
      <c r="J25" s="53"/>
      <c r="K25" s="54"/>
      <c r="L25" s="5"/>
      <c r="M25" s="5"/>
      <c r="N25" s="5"/>
    </row>
    <row r="26" spans="1:14" ht="22.5" customHeight="1" x14ac:dyDescent="0.25">
      <c r="A26" s="1">
        <v>2</v>
      </c>
      <c r="B26" s="49"/>
      <c r="C26" s="50" t="s">
        <v>41</v>
      </c>
      <c r="D26" s="51"/>
      <c r="E26" s="51">
        <v>1</v>
      </c>
      <c r="F26" s="51"/>
      <c r="G26" s="51"/>
      <c r="H26" s="52">
        <v>0</v>
      </c>
      <c r="I26" s="55" t="e">
        <f>H26/$H$27</f>
        <v>#DIV/0!</v>
      </c>
      <c r="J26" s="55"/>
      <c r="K26" s="54"/>
      <c r="L26" s="5"/>
      <c r="M26" s="5"/>
      <c r="N26" s="5"/>
    </row>
    <row r="27" spans="1:14" ht="22.5" customHeight="1" x14ac:dyDescent="0.25">
      <c r="A27" s="1">
        <v>3</v>
      </c>
      <c r="B27" s="49"/>
      <c r="C27" s="50" t="s">
        <v>42</v>
      </c>
      <c r="D27" s="51"/>
      <c r="E27" s="51">
        <v>1</v>
      </c>
      <c r="F27" s="51"/>
      <c r="G27" s="51"/>
      <c r="H27" s="52">
        <v>0</v>
      </c>
      <c r="I27" s="55" t="e">
        <f>H27/$H$27</f>
        <v>#DIV/0!</v>
      </c>
      <c r="J27" s="55"/>
      <c r="K27" s="54"/>
      <c r="L27" s="5"/>
      <c r="M27" s="5"/>
      <c r="N27" s="5"/>
    </row>
    <row r="28" spans="1:14" ht="27.6" customHeight="1" x14ac:dyDescent="0.25">
      <c r="A28" s="1">
        <v>4</v>
      </c>
      <c r="B28" s="49"/>
      <c r="C28" s="50" t="s">
        <v>43</v>
      </c>
      <c r="D28" s="51">
        <v>1</v>
      </c>
      <c r="E28" s="51"/>
      <c r="F28" s="51"/>
      <c r="G28" s="51"/>
      <c r="H28" s="52">
        <v>25</v>
      </c>
      <c r="I28" s="55" t="e">
        <f>H28/$H$27</f>
        <v>#DIV/0!</v>
      </c>
      <c r="J28" s="55"/>
      <c r="K28" s="5"/>
      <c r="L28" s="5"/>
      <c r="M28" s="5"/>
      <c r="N28" s="5"/>
    </row>
    <row r="29" spans="1:14" ht="31.35" customHeight="1" x14ac:dyDescent="0.25">
      <c r="A29" s="1">
        <v>5</v>
      </c>
      <c r="B29" s="56" t="s">
        <v>44</v>
      </c>
      <c r="C29" s="50" t="s">
        <v>45</v>
      </c>
      <c r="D29" s="51">
        <v>1</v>
      </c>
      <c r="E29" s="51"/>
      <c r="F29" s="51"/>
      <c r="G29" s="51"/>
      <c r="H29" s="57">
        <v>2</v>
      </c>
      <c r="I29" s="58">
        <f>H29/$H$29</f>
        <v>1</v>
      </c>
      <c r="J29" s="58"/>
      <c r="K29" s="5"/>
      <c r="L29" s="5"/>
      <c r="M29" s="5"/>
      <c r="N29" s="5"/>
    </row>
    <row r="30" spans="1:14" ht="39.6" customHeight="1" x14ac:dyDescent="0.25">
      <c r="A30" s="1">
        <v>6</v>
      </c>
      <c r="B30" s="56"/>
      <c r="C30" s="50" t="s">
        <v>46</v>
      </c>
      <c r="D30" s="59">
        <v>1</v>
      </c>
      <c r="E30" s="51"/>
      <c r="F30" s="51"/>
      <c r="G30" s="51"/>
      <c r="H30" s="52">
        <v>6</v>
      </c>
      <c r="I30" s="58">
        <f>H30/$H$29</f>
        <v>3</v>
      </c>
      <c r="J30" s="58"/>
      <c r="K30" s="5"/>
      <c r="L30" s="5"/>
      <c r="M30" s="5"/>
      <c r="N30" s="5"/>
    </row>
    <row r="31" spans="1:14" ht="41.85" customHeight="1" x14ac:dyDescent="0.25">
      <c r="A31" s="1">
        <v>7</v>
      </c>
      <c r="B31" s="56"/>
      <c r="C31" s="50" t="s">
        <v>47</v>
      </c>
      <c r="D31" s="59">
        <v>1</v>
      </c>
      <c r="E31" s="51"/>
      <c r="F31" s="51"/>
      <c r="G31" s="51"/>
      <c r="H31" s="60">
        <v>2</v>
      </c>
      <c r="I31" s="58">
        <f>H31/$H$29</f>
        <v>1</v>
      </c>
      <c r="J31" s="58"/>
      <c r="K31" s="5"/>
      <c r="L31" s="61" t="s">
        <v>48</v>
      </c>
      <c r="M31" s="61"/>
      <c r="N31" s="5"/>
    </row>
    <row r="32" spans="1:14" ht="40.9" customHeight="1" x14ac:dyDescent="0.25">
      <c r="A32" s="1">
        <v>8</v>
      </c>
      <c r="B32" s="62"/>
      <c r="C32" s="50" t="s">
        <v>49</v>
      </c>
      <c r="D32" s="59"/>
      <c r="E32" s="51">
        <v>1</v>
      </c>
      <c r="F32" s="51"/>
      <c r="G32" s="51"/>
      <c r="H32" s="60">
        <v>0</v>
      </c>
      <c r="I32" s="63"/>
      <c r="J32" s="64"/>
      <c r="K32" s="5"/>
      <c r="L32" s="65"/>
      <c r="M32" s="65"/>
      <c r="N32" s="5"/>
    </row>
    <row r="33" spans="1:14" ht="51.4" customHeight="1" x14ac:dyDescent="0.25">
      <c r="A33" s="1">
        <v>9</v>
      </c>
      <c r="B33" s="62"/>
      <c r="C33" s="50" t="s">
        <v>50</v>
      </c>
      <c r="D33" s="59"/>
      <c r="E33" s="51">
        <v>1</v>
      </c>
      <c r="F33" s="51"/>
      <c r="G33" s="51"/>
      <c r="H33" s="60">
        <v>0</v>
      </c>
      <c r="I33" s="63"/>
      <c r="J33" s="64"/>
      <c r="K33" s="5"/>
      <c r="L33" s="65"/>
      <c r="M33" s="65"/>
      <c r="N33" s="5"/>
    </row>
    <row r="34" spans="1:14" ht="44.85" customHeight="1" x14ac:dyDescent="0.25">
      <c r="A34" s="1">
        <v>10</v>
      </c>
      <c r="B34" s="66" t="s">
        <v>51</v>
      </c>
      <c r="C34" s="50" t="s">
        <v>52</v>
      </c>
      <c r="D34" s="67">
        <v>1</v>
      </c>
      <c r="E34" s="68"/>
      <c r="F34" s="68"/>
      <c r="G34" s="68"/>
      <c r="H34" s="57">
        <v>6</v>
      </c>
      <c r="I34" s="58">
        <f>H34/$H$28</f>
        <v>0.24</v>
      </c>
      <c r="J34" s="58"/>
      <c r="K34" s="5"/>
      <c r="L34" s="65" t="s">
        <v>53</v>
      </c>
      <c r="M34" s="65" t="s">
        <v>54</v>
      </c>
      <c r="N34" s="5"/>
    </row>
    <row r="35" spans="1:14" ht="54.4" customHeight="1" x14ac:dyDescent="0.25">
      <c r="A35" s="1">
        <v>11</v>
      </c>
      <c r="B35" s="66"/>
      <c r="C35" s="50" t="s">
        <v>55</v>
      </c>
      <c r="D35" s="67">
        <v>1</v>
      </c>
      <c r="E35" s="68"/>
      <c r="F35" s="68"/>
      <c r="G35" s="68"/>
      <c r="H35" s="57">
        <v>13</v>
      </c>
      <c r="I35" s="58">
        <f>H35/$H$28</f>
        <v>0.52</v>
      </c>
      <c r="J35" s="58"/>
      <c r="K35" s="5"/>
      <c r="L35" s="69" t="s">
        <v>56</v>
      </c>
      <c r="M35" s="69" t="s">
        <v>57</v>
      </c>
      <c r="N35" s="5"/>
    </row>
    <row r="36" spans="1:14" ht="71.650000000000006" customHeight="1" x14ac:dyDescent="0.25">
      <c r="A36" s="1">
        <v>12</v>
      </c>
      <c r="B36" s="66"/>
      <c r="C36" s="50" t="s">
        <v>58</v>
      </c>
      <c r="D36" s="67"/>
      <c r="E36" s="68">
        <v>1</v>
      </c>
      <c r="F36" s="68"/>
      <c r="G36" s="68"/>
      <c r="H36" s="60">
        <v>0</v>
      </c>
      <c r="I36" s="58">
        <f>H36/$H$28</f>
        <v>0</v>
      </c>
      <c r="J36" s="58"/>
      <c r="K36" s="5"/>
      <c r="L36" s="69" t="s">
        <v>59</v>
      </c>
      <c r="M36" s="69" t="s">
        <v>60</v>
      </c>
      <c r="N36" s="5"/>
    </row>
    <row r="37" spans="1:14" ht="72.400000000000006" customHeight="1" x14ac:dyDescent="0.25">
      <c r="A37" s="1">
        <v>13</v>
      </c>
      <c r="B37" s="66"/>
      <c r="C37" s="50" t="s">
        <v>61</v>
      </c>
      <c r="D37" s="70">
        <v>1</v>
      </c>
      <c r="E37" s="68"/>
      <c r="F37" s="68"/>
      <c r="G37" s="68"/>
      <c r="H37" s="60">
        <v>2</v>
      </c>
      <c r="I37" s="58">
        <f>H37/$H$28</f>
        <v>0.08</v>
      </c>
      <c r="J37" s="58"/>
      <c r="K37" s="5"/>
      <c r="L37" s="69" t="s">
        <v>62</v>
      </c>
      <c r="M37" s="69" t="s">
        <v>63</v>
      </c>
      <c r="N37" s="5"/>
    </row>
    <row r="38" spans="1:14" ht="52.9" customHeight="1" x14ac:dyDescent="0.25">
      <c r="A38" s="1">
        <v>14</v>
      </c>
      <c r="B38" s="66"/>
      <c r="C38" s="31" t="s">
        <v>64</v>
      </c>
      <c r="D38" s="51"/>
      <c r="E38" s="51"/>
      <c r="F38" s="51">
        <v>1</v>
      </c>
      <c r="G38" s="51"/>
      <c r="H38" s="60">
        <v>0</v>
      </c>
      <c r="I38" s="55">
        <f>H38/$H$30</f>
        <v>0</v>
      </c>
      <c r="J38" s="55"/>
      <c r="K38" s="5"/>
      <c r="L38" s="69" t="s">
        <v>65</v>
      </c>
      <c r="M38" s="69" t="s">
        <v>66</v>
      </c>
      <c r="N38" s="5"/>
    </row>
    <row r="39" spans="1:14" ht="84.95" customHeight="1" x14ac:dyDescent="0.25">
      <c r="A39" s="1">
        <v>15</v>
      </c>
      <c r="B39" s="66"/>
      <c r="C39" s="50" t="s">
        <v>67</v>
      </c>
      <c r="D39" s="71"/>
      <c r="E39" s="72"/>
      <c r="F39" s="71">
        <v>1</v>
      </c>
      <c r="G39" s="71"/>
      <c r="H39" s="73">
        <v>0</v>
      </c>
      <c r="I39" s="74" t="e">
        <f>H39/H38</f>
        <v>#DIV/0!</v>
      </c>
      <c r="J39" s="74"/>
      <c r="K39" s="5"/>
      <c r="L39" s="5"/>
      <c r="M39" s="5"/>
      <c r="N39" s="5"/>
    </row>
    <row r="40" spans="1:14" ht="22.5" customHeight="1" x14ac:dyDescent="0.25">
      <c r="A40" s="36"/>
      <c r="B40" s="37" t="s">
        <v>68</v>
      </c>
      <c r="C40" s="37"/>
      <c r="D40" s="75">
        <f>SUM(D25:D39)</f>
        <v>7</v>
      </c>
      <c r="E40" s="75">
        <f>SUM(E25:E39)</f>
        <v>6</v>
      </c>
      <c r="F40" s="75">
        <f>SUM(F25:F39)</f>
        <v>2</v>
      </c>
      <c r="G40" s="75">
        <f>SUM(G25:G39)</f>
        <v>0</v>
      </c>
      <c r="H40" s="76">
        <f>+D40+E40+F40+G40</f>
        <v>15</v>
      </c>
      <c r="I40" s="76"/>
      <c r="J40" s="76"/>
      <c r="K40" s="77"/>
      <c r="L40" s="40"/>
      <c r="M40" s="40"/>
      <c r="N40" s="40"/>
    </row>
    <row r="41" spans="1:14" ht="36.75" customHeight="1" x14ac:dyDescent="0.25">
      <c r="A41" s="1"/>
      <c r="B41" s="78" t="s">
        <v>251</v>
      </c>
      <c r="C41" s="78"/>
      <c r="D41" s="78"/>
      <c r="E41" s="78"/>
      <c r="F41" s="78"/>
      <c r="G41" s="78"/>
      <c r="H41" s="78"/>
      <c r="I41" s="78"/>
      <c r="J41" s="78"/>
      <c r="K41" s="2"/>
      <c r="L41" s="2"/>
      <c r="M41" s="2"/>
      <c r="N41" s="2"/>
    </row>
    <row r="42" spans="1:14" ht="22.5" customHeight="1" x14ac:dyDescent="0.25">
      <c r="A42" s="1"/>
      <c r="B42" s="79" t="s">
        <v>70</v>
      </c>
      <c r="C42" s="79"/>
      <c r="D42" s="79"/>
      <c r="E42" s="79"/>
      <c r="F42" s="79"/>
      <c r="G42" s="79"/>
      <c r="H42" s="79"/>
      <c r="I42" s="45">
        <v>0.05</v>
      </c>
      <c r="J42" s="46">
        <f>(D49+F49)*I42/H49</f>
        <v>0.05</v>
      </c>
      <c r="K42" s="2"/>
      <c r="L42" s="2"/>
      <c r="M42" s="2"/>
      <c r="N42" s="2"/>
    </row>
    <row r="43" spans="1:14" ht="22.5" customHeight="1" x14ac:dyDescent="0.25">
      <c r="A43" s="1"/>
      <c r="B43" s="80"/>
      <c r="C43" s="27"/>
      <c r="D43" s="28" t="s">
        <v>23</v>
      </c>
      <c r="E43" s="28" t="s">
        <v>24</v>
      </c>
      <c r="F43" s="28" t="s">
        <v>25</v>
      </c>
      <c r="G43" s="28" t="s">
        <v>26</v>
      </c>
      <c r="H43" s="29" t="s">
        <v>27</v>
      </c>
      <c r="I43" s="29"/>
      <c r="J43" s="29"/>
      <c r="K43" s="5"/>
      <c r="L43" s="5"/>
      <c r="M43" s="5"/>
      <c r="N43" s="5"/>
    </row>
    <row r="44" spans="1:14" ht="64.900000000000006" customHeight="1" x14ac:dyDescent="0.25">
      <c r="A44" s="1">
        <v>1</v>
      </c>
      <c r="B44" s="80"/>
      <c r="C44" s="50" t="s">
        <v>71</v>
      </c>
      <c r="D44" s="32">
        <v>1</v>
      </c>
      <c r="E44" s="32"/>
      <c r="F44" s="32"/>
      <c r="G44" s="32"/>
      <c r="H44" s="81" t="s">
        <v>280</v>
      </c>
      <c r="I44" s="81"/>
      <c r="J44" s="81"/>
      <c r="K44" s="2"/>
      <c r="L44" s="2"/>
      <c r="M44" s="2"/>
      <c r="N44" s="2"/>
    </row>
    <row r="45" spans="1:14" ht="56.65" customHeight="1" x14ac:dyDescent="0.25">
      <c r="A45" s="1">
        <v>2</v>
      </c>
      <c r="B45" s="82"/>
      <c r="C45" s="50" t="s">
        <v>73</v>
      </c>
      <c r="D45" s="32">
        <v>1</v>
      </c>
      <c r="E45" s="32"/>
      <c r="F45" s="32"/>
      <c r="G45" s="32"/>
      <c r="H45" s="81" t="s">
        <v>281</v>
      </c>
      <c r="I45" s="81"/>
      <c r="J45" s="81"/>
      <c r="K45" s="83"/>
      <c r="L45" s="5"/>
      <c r="M45" s="5"/>
      <c r="N45" s="5"/>
    </row>
    <row r="46" spans="1:14" ht="73.900000000000006" customHeight="1" x14ac:dyDescent="0.25">
      <c r="A46" s="1">
        <v>3</v>
      </c>
      <c r="B46" s="84"/>
      <c r="C46" s="85" t="s">
        <v>75</v>
      </c>
      <c r="D46" s="32">
        <v>1</v>
      </c>
      <c r="E46" s="32"/>
      <c r="F46" s="32"/>
      <c r="G46" s="32"/>
      <c r="H46" s="81" t="s">
        <v>282</v>
      </c>
      <c r="I46" s="81"/>
      <c r="J46" s="81"/>
      <c r="K46" s="83"/>
      <c r="L46" s="5"/>
      <c r="M46" s="5"/>
      <c r="N46" s="5"/>
    </row>
    <row r="47" spans="1:14" ht="96.95" customHeight="1" x14ac:dyDescent="0.25">
      <c r="A47" s="1">
        <v>4</v>
      </c>
      <c r="B47" s="84"/>
      <c r="C47" s="50" t="s">
        <v>77</v>
      </c>
      <c r="D47" s="32">
        <v>1</v>
      </c>
      <c r="E47" s="32"/>
      <c r="F47" s="32"/>
      <c r="G47" s="32"/>
      <c r="H47" s="81" t="s">
        <v>283</v>
      </c>
      <c r="I47" s="81"/>
      <c r="J47" s="81"/>
      <c r="K47" s="83"/>
      <c r="L47" s="5"/>
      <c r="M47" s="5"/>
      <c r="N47" s="5"/>
    </row>
    <row r="48" spans="1:14" ht="100.7" customHeight="1" x14ac:dyDescent="0.25">
      <c r="A48" s="1">
        <v>5</v>
      </c>
      <c r="B48" s="84"/>
      <c r="C48" s="50" t="s">
        <v>79</v>
      </c>
      <c r="D48" s="32">
        <v>1</v>
      </c>
      <c r="E48" s="32"/>
      <c r="F48" s="32"/>
      <c r="G48" s="32"/>
      <c r="H48" s="81" t="s">
        <v>284</v>
      </c>
      <c r="I48" s="81"/>
      <c r="J48" s="81"/>
      <c r="K48" s="83"/>
      <c r="L48" s="5"/>
      <c r="M48" s="5"/>
      <c r="N48" s="5"/>
    </row>
    <row r="49" spans="1:14" ht="22.5" customHeight="1" x14ac:dyDescent="0.25">
      <c r="A49" s="36"/>
      <c r="B49" s="86" t="s">
        <v>81</v>
      </c>
      <c r="C49" s="86"/>
      <c r="D49" s="87">
        <f>SUM(D44:D48)</f>
        <v>5</v>
      </c>
      <c r="E49" s="87">
        <f>SUM(E44:E48)</f>
        <v>0</v>
      </c>
      <c r="F49" s="87">
        <f>SUM(F44:F48)</f>
        <v>0</v>
      </c>
      <c r="G49" s="87">
        <f>SUM(G44:G48)</f>
        <v>0</v>
      </c>
      <c r="H49" s="88">
        <f>SUM(D49:G49)</f>
        <v>5</v>
      </c>
      <c r="I49" s="88"/>
      <c r="J49" s="88"/>
      <c r="K49" s="2"/>
      <c r="L49" s="2"/>
      <c r="M49" s="2"/>
      <c r="N49" s="2"/>
    </row>
    <row r="50" spans="1:14" ht="48" customHeight="1" x14ac:dyDescent="0.25">
      <c r="A50" s="1"/>
      <c r="B50" s="89" t="s">
        <v>82</v>
      </c>
      <c r="C50" s="89"/>
      <c r="D50" s="89"/>
      <c r="E50" s="89"/>
      <c r="F50" s="89"/>
      <c r="G50" s="89"/>
      <c r="H50" s="89"/>
      <c r="I50" s="89"/>
      <c r="J50" s="89"/>
      <c r="K50" s="2"/>
      <c r="L50" s="2"/>
      <c r="M50" s="2"/>
      <c r="N50" s="5"/>
    </row>
    <row r="51" spans="1:14" ht="22.5" customHeight="1" x14ac:dyDescent="0.25">
      <c r="A51" s="1"/>
      <c r="B51" s="27" t="s">
        <v>83</v>
      </c>
      <c r="C51" s="90"/>
      <c r="D51" s="91"/>
      <c r="E51" s="91"/>
      <c r="F51" s="91"/>
      <c r="G51" s="91"/>
      <c r="H51" s="92">
        <v>0.05</v>
      </c>
      <c r="I51" s="92"/>
      <c r="J51" s="93">
        <f>+(D56+F56)*H51/H56</f>
        <v>2.5000000000000001E-2</v>
      </c>
      <c r="K51" s="94"/>
      <c r="L51" s="95"/>
      <c r="M51" s="95"/>
      <c r="N51" s="5"/>
    </row>
    <row r="52" spans="1:14" ht="22.5" customHeight="1" x14ac:dyDescent="0.25">
      <c r="A52" s="1"/>
      <c r="D52" s="96" t="s">
        <v>23</v>
      </c>
      <c r="E52" s="96" t="s">
        <v>24</v>
      </c>
      <c r="F52" s="96" t="s">
        <v>25</v>
      </c>
      <c r="G52" s="96" t="s">
        <v>26</v>
      </c>
      <c r="H52" s="29" t="s">
        <v>27</v>
      </c>
      <c r="I52" s="29"/>
      <c r="J52" s="29"/>
      <c r="K52" s="83"/>
      <c r="L52" s="5"/>
      <c r="M52" s="5"/>
      <c r="N52" s="5"/>
    </row>
    <row r="53" spans="1:14" s="6" customFormat="1" ht="107.45" customHeight="1" x14ac:dyDescent="0.25">
      <c r="A53" s="1">
        <v>1</v>
      </c>
      <c r="B53" s="97" t="s">
        <v>84</v>
      </c>
      <c r="C53" s="97"/>
      <c r="D53" s="98">
        <v>1</v>
      </c>
      <c r="E53" s="99"/>
      <c r="F53" s="99"/>
      <c r="G53" s="99"/>
      <c r="H53" s="100" t="s">
        <v>85</v>
      </c>
      <c r="I53" s="100"/>
      <c r="J53" s="100"/>
      <c r="K53" s="83"/>
      <c r="L53" s="5"/>
      <c r="M53" s="5"/>
      <c r="N53" s="5"/>
    </row>
    <row r="54" spans="1:14" s="6" customFormat="1" ht="46.9" customHeight="1" x14ac:dyDescent="0.25">
      <c r="A54" s="1">
        <v>2</v>
      </c>
      <c r="B54" s="101" t="s">
        <v>86</v>
      </c>
      <c r="C54" s="101"/>
      <c r="D54" s="98"/>
      <c r="E54" s="99">
        <v>1</v>
      </c>
      <c r="F54" s="99"/>
      <c r="G54" s="99"/>
      <c r="H54" s="102"/>
      <c r="I54" s="102"/>
      <c r="J54" s="102"/>
      <c r="K54" s="83"/>
      <c r="L54" s="5"/>
      <c r="M54" s="5"/>
      <c r="N54" s="5"/>
    </row>
    <row r="55" spans="1:14" ht="22.5" customHeight="1" x14ac:dyDescent="0.25">
      <c r="A55" s="1"/>
      <c r="B55" s="103" t="s">
        <v>88</v>
      </c>
      <c r="C55" s="103"/>
      <c r="D55" s="96" t="s">
        <v>23</v>
      </c>
      <c r="E55" s="96" t="s">
        <v>24</v>
      </c>
      <c r="F55" s="96" t="s">
        <v>25</v>
      </c>
      <c r="G55" s="96" t="s">
        <v>26</v>
      </c>
      <c r="H55" s="104"/>
      <c r="I55" s="105"/>
      <c r="J55" s="106"/>
      <c r="K55" s="5"/>
      <c r="L55" s="5"/>
      <c r="M55" s="5"/>
      <c r="N55" s="5"/>
    </row>
    <row r="56" spans="1:14" ht="22.5" customHeight="1" x14ac:dyDescent="0.25">
      <c r="A56" s="107"/>
      <c r="B56" s="103"/>
      <c r="C56" s="103"/>
      <c r="D56" s="108">
        <f>+D54+D53</f>
        <v>1</v>
      </c>
      <c r="E56" s="108">
        <f>+E54+E53</f>
        <v>1</v>
      </c>
      <c r="F56" s="108">
        <f>+F54+F53</f>
        <v>0</v>
      </c>
      <c r="G56" s="108">
        <f>+G54+G53</f>
        <v>0</v>
      </c>
      <c r="H56" s="109">
        <f>+D56+E56+F56+G56</f>
        <v>2</v>
      </c>
      <c r="I56" s="109"/>
      <c r="J56" s="109"/>
      <c r="K56" s="110"/>
      <c r="L56" s="110"/>
      <c r="M56" s="110"/>
      <c r="N56" s="110"/>
    </row>
    <row r="57" spans="1:14" ht="44.25" customHeight="1" x14ac:dyDescent="0.25">
      <c r="A57" s="1"/>
      <c r="B57" s="89" t="s">
        <v>252</v>
      </c>
      <c r="C57" s="89"/>
      <c r="D57" s="89"/>
      <c r="E57" s="89"/>
      <c r="F57" s="89"/>
      <c r="G57" s="89"/>
      <c r="H57" s="89"/>
      <c r="I57" s="89"/>
      <c r="J57" s="89"/>
      <c r="K57" s="5"/>
      <c r="L57" s="5"/>
      <c r="M57" s="5"/>
      <c r="N57" s="5"/>
    </row>
    <row r="58" spans="1:14" ht="22.5" customHeight="1" x14ac:dyDescent="0.25">
      <c r="A58" s="1"/>
      <c r="B58" s="79" t="s">
        <v>90</v>
      </c>
      <c r="C58" s="79"/>
      <c r="D58" s="79"/>
      <c r="E58" s="79"/>
      <c r="F58" s="79"/>
      <c r="G58" s="79"/>
      <c r="H58" s="79"/>
      <c r="I58" s="45">
        <v>0.05</v>
      </c>
      <c r="J58" s="46">
        <f>(D61+F61)*I58/H61</f>
        <v>0.05</v>
      </c>
      <c r="K58" s="5"/>
      <c r="L58" s="5"/>
      <c r="M58" s="5"/>
      <c r="N58" s="5"/>
    </row>
    <row r="59" spans="1:14" ht="22.5" customHeight="1" x14ac:dyDescent="0.25">
      <c r="A59" s="1"/>
      <c r="B59" s="96"/>
      <c r="C59" s="111" t="s">
        <v>39</v>
      </c>
      <c r="D59" s="111" t="s">
        <v>23</v>
      </c>
      <c r="E59" s="111" t="s">
        <v>24</v>
      </c>
      <c r="F59" s="111" t="s">
        <v>25</v>
      </c>
      <c r="G59" s="111" t="s">
        <v>26</v>
      </c>
      <c r="H59" s="29" t="s">
        <v>27</v>
      </c>
      <c r="I59" s="29"/>
      <c r="J59" s="29"/>
      <c r="K59" s="5"/>
      <c r="L59" s="5"/>
      <c r="M59" s="5"/>
      <c r="N59" s="5"/>
    </row>
    <row r="60" spans="1:14" ht="79.5" customHeight="1" x14ac:dyDescent="0.25">
      <c r="A60" s="1">
        <v>1</v>
      </c>
      <c r="B60" s="80"/>
      <c r="C60" s="112" t="s">
        <v>91</v>
      </c>
      <c r="D60" s="32">
        <v>1</v>
      </c>
      <c r="E60" s="32"/>
      <c r="F60" s="32"/>
      <c r="G60" s="32"/>
      <c r="H60" s="113" t="s">
        <v>92</v>
      </c>
      <c r="I60" s="113"/>
      <c r="J60" s="113"/>
      <c r="K60" s="5"/>
      <c r="L60" s="5"/>
      <c r="M60" s="5"/>
      <c r="N60" s="5"/>
    </row>
    <row r="61" spans="1:14" ht="22.5" customHeight="1" x14ac:dyDescent="0.25">
      <c r="A61" s="36"/>
      <c r="B61" s="86" t="s">
        <v>93</v>
      </c>
      <c r="C61" s="86"/>
      <c r="D61" s="75">
        <f>SUM(D60:D60)</f>
        <v>1</v>
      </c>
      <c r="E61" s="75">
        <f>SUM(E60:E60)</f>
        <v>0</v>
      </c>
      <c r="F61" s="75">
        <f>SUM(F60:F60)</f>
        <v>0</v>
      </c>
      <c r="G61" s="75">
        <f>SUM(G60:G60)</f>
        <v>0</v>
      </c>
      <c r="H61" s="39">
        <f>+D61+E61+F61+G61</f>
        <v>1</v>
      </c>
      <c r="I61" s="39"/>
      <c r="J61" s="39"/>
      <c r="K61" s="40"/>
      <c r="L61" s="40"/>
      <c r="M61" s="40"/>
      <c r="N61" s="40"/>
    </row>
    <row r="62" spans="1:14" ht="22.5" customHeight="1" x14ac:dyDescent="0.25">
      <c r="A62" s="1"/>
      <c r="B62" s="41" t="s">
        <v>94</v>
      </c>
      <c r="C62" s="42"/>
      <c r="D62" s="42"/>
      <c r="E62" s="42"/>
      <c r="F62" s="42"/>
      <c r="G62" s="42"/>
      <c r="H62" s="42"/>
      <c r="I62" s="42"/>
      <c r="J62" s="43"/>
      <c r="K62" s="5"/>
      <c r="L62" s="5"/>
      <c r="M62" s="5"/>
      <c r="N62" s="5"/>
    </row>
    <row r="63" spans="1:14" ht="22.5" customHeight="1" x14ac:dyDescent="0.25">
      <c r="A63" s="1"/>
      <c r="B63" s="114" t="s">
        <v>95</v>
      </c>
      <c r="C63" s="114"/>
      <c r="D63" s="114"/>
      <c r="E63" s="114"/>
      <c r="F63" s="114"/>
      <c r="G63" s="114"/>
      <c r="H63" s="114"/>
      <c r="I63" s="115">
        <v>0.05</v>
      </c>
      <c r="J63" s="115">
        <f>(D66+F66)*I63/H66</f>
        <v>0.05</v>
      </c>
      <c r="K63" s="5"/>
      <c r="L63" s="5"/>
      <c r="M63" s="5"/>
      <c r="N63" s="5"/>
    </row>
    <row r="64" spans="1:14" ht="22.5" customHeight="1" x14ac:dyDescent="0.25">
      <c r="A64" s="1"/>
      <c r="B64" s="116"/>
      <c r="C64" s="19"/>
      <c r="D64" s="47" t="s">
        <v>23</v>
      </c>
      <c r="E64" s="47" t="s">
        <v>24</v>
      </c>
      <c r="F64" s="47" t="s">
        <v>25</v>
      </c>
      <c r="G64" s="47" t="s">
        <v>26</v>
      </c>
      <c r="H64" s="29" t="s">
        <v>27</v>
      </c>
      <c r="I64" s="29"/>
      <c r="J64" s="29"/>
      <c r="K64" s="5"/>
      <c r="L64" s="5"/>
      <c r="M64" s="5"/>
      <c r="N64" s="5"/>
    </row>
    <row r="65" spans="1:14" ht="69.400000000000006" customHeight="1" x14ac:dyDescent="0.25">
      <c r="A65" s="1">
        <v>1</v>
      </c>
      <c r="B65" s="116"/>
      <c r="C65" s="31" t="s">
        <v>96</v>
      </c>
      <c r="D65" s="117">
        <v>1</v>
      </c>
      <c r="E65" s="117"/>
      <c r="F65" s="117"/>
      <c r="G65" s="117"/>
      <c r="H65" s="118" t="s">
        <v>285</v>
      </c>
      <c r="I65" s="118"/>
      <c r="J65" s="118"/>
      <c r="K65" s="5"/>
      <c r="L65" s="5"/>
      <c r="M65" s="5"/>
      <c r="N65" s="5"/>
    </row>
    <row r="66" spans="1:14" ht="22.5" customHeight="1" x14ac:dyDescent="0.25">
      <c r="A66" s="36"/>
      <c r="B66" s="37" t="s">
        <v>98</v>
      </c>
      <c r="C66" s="37"/>
      <c r="D66" s="119">
        <f>SUM(D65:D65)</f>
        <v>1</v>
      </c>
      <c r="E66" s="119">
        <f>SUM(E65:E65)</f>
        <v>0</v>
      </c>
      <c r="F66" s="119">
        <f>SUM(F65:F65)</f>
        <v>0</v>
      </c>
      <c r="G66" s="119">
        <f>SUM(G65:G65)</f>
        <v>0</v>
      </c>
      <c r="H66" s="120">
        <f>+D66+E66+F66+G66</f>
        <v>1</v>
      </c>
      <c r="I66" s="120"/>
      <c r="J66" s="120"/>
      <c r="K66" s="40"/>
      <c r="L66" s="40"/>
      <c r="M66" s="40"/>
      <c r="N66" s="40"/>
    </row>
    <row r="67" spans="1:14" ht="40.5" customHeight="1" x14ac:dyDescent="0.25">
      <c r="A67" s="1"/>
      <c r="B67" s="89" t="s">
        <v>99</v>
      </c>
      <c r="C67" s="121"/>
      <c r="D67" s="121"/>
      <c r="E67" s="121"/>
      <c r="F67" s="121"/>
      <c r="G67" s="121"/>
      <c r="H67" s="121"/>
      <c r="I67" s="121"/>
      <c r="J67" s="121"/>
      <c r="K67" s="5"/>
      <c r="L67" s="5"/>
      <c r="M67" s="5"/>
      <c r="N67" s="5"/>
    </row>
    <row r="68" spans="1:14" ht="22.5" customHeight="1" x14ac:dyDescent="0.25">
      <c r="A68" s="1"/>
      <c r="B68" s="44" t="s">
        <v>100</v>
      </c>
      <c r="C68" s="44"/>
      <c r="D68" s="44"/>
      <c r="E68" s="44"/>
      <c r="F68" s="44"/>
      <c r="G68" s="44"/>
      <c r="H68" s="44"/>
      <c r="I68" s="115">
        <v>0.1</v>
      </c>
      <c r="J68" s="115">
        <f>(D73+F73)*I68/H73</f>
        <v>0.10000000000000002</v>
      </c>
      <c r="K68" s="5"/>
      <c r="L68" s="5"/>
      <c r="M68" s="5"/>
      <c r="N68" s="5"/>
    </row>
    <row r="69" spans="1:14" ht="22.5" customHeight="1" x14ac:dyDescent="0.25">
      <c r="A69" s="1"/>
      <c r="B69" s="122"/>
      <c r="C69" s="19"/>
      <c r="D69" s="47" t="s">
        <v>23</v>
      </c>
      <c r="E69" s="47" t="s">
        <v>24</v>
      </c>
      <c r="F69" s="47" t="s">
        <v>25</v>
      </c>
      <c r="G69" s="47" t="s">
        <v>26</v>
      </c>
      <c r="H69" s="29" t="s">
        <v>27</v>
      </c>
      <c r="I69" s="29"/>
      <c r="J69" s="29"/>
      <c r="K69" s="5"/>
      <c r="L69" s="5"/>
      <c r="M69" s="5"/>
      <c r="N69" s="5"/>
    </row>
    <row r="70" spans="1:14" ht="32.1" customHeight="1" x14ac:dyDescent="0.25">
      <c r="A70" s="1">
        <v>1</v>
      </c>
      <c r="B70" s="122"/>
      <c r="C70" s="31" t="s">
        <v>101</v>
      </c>
      <c r="D70" s="32">
        <v>1</v>
      </c>
      <c r="E70" s="32"/>
      <c r="F70" s="32"/>
      <c r="G70" s="32"/>
      <c r="H70" s="113" t="s">
        <v>286</v>
      </c>
      <c r="I70" s="113"/>
      <c r="J70" s="113"/>
      <c r="K70" s="5"/>
      <c r="L70" s="5"/>
      <c r="M70" s="5"/>
      <c r="N70" s="5"/>
    </row>
    <row r="71" spans="1:14" ht="65.650000000000006" customHeight="1" x14ac:dyDescent="0.25">
      <c r="A71" s="1">
        <v>2</v>
      </c>
      <c r="B71" s="122"/>
      <c r="C71" s="31" t="s">
        <v>103</v>
      </c>
      <c r="D71" s="32"/>
      <c r="E71" s="32"/>
      <c r="F71" s="32">
        <v>1</v>
      </c>
      <c r="G71" s="32"/>
      <c r="H71" s="113" t="s">
        <v>287</v>
      </c>
      <c r="I71" s="113"/>
      <c r="J71" s="113"/>
      <c r="K71" s="5"/>
      <c r="L71" s="5"/>
      <c r="M71" s="5"/>
      <c r="N71" s="5"/>
    </row>
    <row r="72" spans="1:14" ht="52.9" customHeight="1" x14ac:dyDescent="0.25">
      <c r="A72" s="1">
        <v>3</v>
      </c>
      <c r="B72" s="122"/>
      <c r="C72" s="31" t="s">
        <v>105</v>
      </c>
      <c r="D72" s="32">
        <v>1</v>
      </c>
      <c r="E72" s="32"/>
      <c r="F72" s="32"/>
      <c r="G72" s="32"/>
      <c r="H72" s="113" t="s">
        <v>288</v>
      </c>
      <c r="I72" s="113"/>
      <c r="J72" s="113"/>
      <c r="K72" s="5"/>
      <c r="L72" s="5"/>
      <c r="M72" s="5"/>
      <c r="N72" s="5"/>
    </row>
    <row r="73" spans="1:14" ht="22.5" customHeight="1" x14ac:dyDescent="0.25">
      <c r="A73" s="36"/>
      <c r="B73" s="37" t="s">
        <v>107</v>
      </c>
      <c r="C73" s="37"/>
      <c r="D73" s="75">
        <f>SUM(D70:D72)</f>
        <v>2</v>
      </c>
      <c r="E73" s="75">
        <f>SUM(E70:E72)</f>
        <v>0</v>
      </c>
      <c r="F73" s="75">
        <f>SUM(F70:F72)</f>
        <v>1</v>
      </c>
      <c r="G73" s="75">
        <f>SUM(G70:G72)</f>
        <v>0</v>
      </c>
      <c r="H73" s="39">
        <f>+D73+E73+F73+G73</f>
        <v>3</v>
      </c>
      <c r="I73" s="39"/>
      <c r="J73" s="39"/>
      <c r="K73" s="40"/>
      <c r="L73" s="40"/>
      <c r="M73" s="40"/>
      <c r="N73" s="40"/>
    </row>
    <row r="74" spans="1:14" ht="35.25" customHeight="1" x14ac:dyDescent="0.25">
      <c r="A74" s="1"/>
      <c r="B74" s="89" t="s">
        <v>108</v>
      </c>
      <c r="C74" s="89"/>
      <c r="D74" s="89"/>
      <c r="E74" s="89"/>
      <c r="F74" s="89"/>
      <c r="G74" s="89"/>
      <c r="H74" s="89"/>
      <c r="I74" s="89"/>
      <c r="J74" s="89"/>
      <c r="K74" s="5"/>
      <c r="L74" s="5"/>
      <c r="M74" s="5"/>
      <c r="N74" s="5"/>
    </row>
    <row r="75" spans="1:14" ht="22.5" customHeight="1" x14ac:dyDescent="0.25">
      <c r="A75" s="1"/>
      <c r="B75" s="79" t="s">
        <v>109</v>
      </c>
      <c r="C75" s="79"/>
      <c r="D75" s="79"/>
      <c r="E75" s="79"/>
      <c r="F75" s="79"/>
      <c r="G75" s="79"/>
      <c r="H75" s="79"/>
      <c r="I75" s="45">
        <v>0.1</v>
      </c>
      <c r="J75" s="46">
        <f>(D81+F81)*I75/H81</f>
        <v>0.1</v>
      </c>
      <c r="K75" s="5"/>
      <c r="L75" s="5"/>
      <c r="M75" s="5"/>
      <c r="N75" s="5"/>
    </row>
    <row r="76" spans="1:14" ht="22.5" customHeight="1" x14ac:dyDescent="0.25">
      <c r="A76" s="1"/>
      <c r="B76" s="80"/>
      <c r="C76" s="27"/>
      <c r="D76" s="28" t="s">
        <v>23</v>
      </c>
      <c r="E76" s="28" t="s">
        <v>24</v>
      </c>
      <c r="F76" s="28" t="s">
        <v>25</v>
      </c>
      <c r="G76" s="28" t="s">
        <v>26</v>
      </c>
      <c r="H76" s="29" t="s">
        <v>27</v>
      </c>
      <c r="I76" s="29"/>
      <c r="J76" s="29"/>
      <c r="K76" s="5"/>
      <c r="L76" s="5"/>
      <c r="M76" s="5"/>
      <c r="N76" s="5"/>
    </row>
    <row r="77" spans="1:14" ht="69.400000000000006" customHeight="1" x14ac:dyDescent="0.25">
      <c r="A77" s="1">
        <v>1</v>
      </c>
      <c r="B77" s="80"/>
      <c r="C77" s="50" t="s">
        <v>110</v>
      </c>
      <c r="D77" s="32">
        <v>1</v>
      </c>
      <c r="E77" s="32"/>
      <c r="F77" s="32"/>
      <c r="G77" s="32"/>
      <c r="H77" s="81" t="s">
        <v>289</v>
      </c>
      <c r="I77" s="81"/>
      <c r="J77" s="81"/>
      <c r="K77" s="5"/>
      <c r="L77" s="5"/>
      <c r="M77" s="5"/>
      <c r="N77" s="5"/>
    </row>
    <row r="78" spans="1:14" ht="53.65" customHeight="1" x14ac:dyDescent="0.25">
      <c r="A78" s="1">
        <v>2</v>
      </c>
      <c r="B78" s="80"/>
      <c r="C78" s="50" t="s">
        <v>112</v>
      </c>
      <c r="D78" s="32">
        <v>1</v>
      </c>
      <c r="E78" s="32"/>
      <c r="F78" s="32"/>
      <c r="G78" s="32"/>
      <c r="H78" s="81" t="s">
        <v>290</v>
      </c>
      <c r="I78" s="81"/>
      <c r="J78" s="81"/>
      <c r="K78" s="5"/>
      <c r="L78" s="5"/>
      <c r="M78" s="5"/>
      <c r="N78" s="5"/>
    </row>
    <row r="79" spans="1:14" ht="59.65" customHeight="1" x14ac:dyDescent="0.25">
      <c r="A79" s="1">
        <v>3</v>
      </c>
      <c r="B79" s="80"/>
      <c r="C79" s="50" t="s">
        <v>114</v>
      </c>
      <c r="D79" s="32">
        <v>1</v>
      </c>
      <c r="E79" s="32"/>
      <c r="F79" s="32"/>
      <c r="G79" s="32"/>
      <c r="H79" s="81" t="s">
        <v>291</v>
      </c>
      <c r="I79" s="81"/>
      <c r="J79" s="81"/>
      <c r="K79" s="5"/>
      <c r="L79" s="5"/>
      <c r="M79" s="5"/>
      <c r="N79" s="5"/>
    </row>
    <row r="80" spans="1:14" ht="48.6" customHeight="1" x14ac:dyDescent="0.25">
      <c r="A80" s="1">
        <v>4</v>
      </c>
      <c r="B80" s="80"/>
      <c r="C80" s="50" t="s">
        <v>116</v>
      </c>
      <c r="D80" s="32">
        <v>1</v>
      </c>
      <c r="E80" s="32"/>
      <c r="F80" s="32"/>
      <c r="G80" s="32"/>
      <c r="H80" s="81" t="s">
        <v>292</v>
      </c>
      <c r="I80" s="81"/>
      <c r="J80" s="81"/>
      <c r="K80" s="123"/>
      <c r="L80" s="5"/>
      <c r="M80" s="5"/>
      <c r="N80" s="5"/>
    </row>
    <row r="81" spans="1:14" ht="22.5" customHeight="1" x14ac:dyDescent="0.25">
      <c r="A81" s="36"/>
      <c r="B81" s="37" t="s">
        <v>118</v>
      </c>
      <c r="C81" s="37"/>
      <c r="D81" s="75">
        <f>SUM(D77:D80)</f>
        <v>4</v>
      </c>
      <c r="E81" s="75">
        <f>SUM(E77:E80)</f>
        <v>0</v>
      </c>
      <c r="F81" s="75">
        <f>SUM(F77:F80)</f>
        <v>0</v>
      </c>
      <c r="G81" s="75">
        <f>SUM(G77:G80)</f>
        <v>0</v>
      </c>
      <c r="H81" s="39">
        <f>+D81+E81+F81+G81</f>
        <v>4</v>
      </c>
      <c r="I81" s="39"/>
      <c r="J81" s="39"/>
      <c r="K81" s="40"/>
      <c r="L81" s="40"/>
      <c r="M81" s="40"/>
      <c r="N81" s="40"/>
    </row>
    <row r="82" spans="1:14" ht="33" customHeight="1" x14ac:dyDescent="0.25">
      <c r="A82" s="1"/>
      <c r="B82" s="89" t="s">
        <v>119</v>
      </c>
      <c r="C82" s="89"/>
      <c r="D82" s="89"/>
      <c r="E82" s="89"/>
      <c r="F82" s="89"/>
      <c r="G82" s="89"/>
      <c r="H82" s="89"/>
      <c r="I82" s="89"/>
      <c r="J82" s="89"/>
      <c r="K82" s="5"/>
      <c r="L82" s="5"/>
      <c r="M82" s="5"/>
      <c r="N82" s="5"/>
    </row>
    <row r="83" spans="1:14" ht="22.5" customHeight="1" x14ac:dyDescent="0.25">
      <c r="A83" s="1"/>
      <c r="B83" s="79" t="s">
        <v>120</v>
      </c>
      <c r="C83" s="79"/>
      <c r="D83" s="79"/>
      <c r="E83" s="79"/>
      <c r="F83" s="79"/>
      <c r="G83" s="79"/>
      <c r="H83" s="79"/>
      <c r="I83" s="45">
        <v>0.2</v>
      </c>
      <c r="J83" s="46">
        <f>(D92+F92)*I83/H92</f>
        <v>0.14285714285714285</v>
      </c>
      <c r="K83" s="5"/>
      <c r="L83" s="5"/>
      <c r="M83" s="5"/>
      <c r="N83" s="5"/>
    </row>
    <row r="84" spans="1:14" ht="22.5" customHeight="1" x14ac:dyDescent="0.25">
      <c r="A84" s="1"/>
      <c r="B84" s="80"/>
      <c r="C84" s="27"/>
      <c r="D84" s="28" t="s">
        <v>23</v>
      </c>
      <c r="E84" s="28" t="s">
        <v>24</v>
      </c>
      <c r="F84" s="28" t="s">
        <v>25</v>
      </c>
      <c r="G84" s="28" t="s">
        <v>26</v>
      </c>
      <c r="H84" s="29" t="s">
        <v>121</v>
      </c>
      <c r="I84" s="29"/>
      <c r="J84" s="29"/>
      <c r="K84" s="5"/>
      <c r="L84" s="5"/>
      <c r="M84" s="5"/>
      <c r="N84" s="5"/>
    </row>
    <row r="85" spans="1:14" ht="90.95" customHeight="1" x14ac:dyDescent="0.25">
      <c r="A85" s="1">
        <v>1</v>
      </c>
      <c r="B85" s="80"/>
      <c r="C85" s="50" t="s">
        <v>122</v>
      </c>
      <c r="D85" s="124"/>
      <c r="E85" s="124">
        <v>1</v>
      </c>
      <c r="F85" s="124"/>
      <c r="G85" s="124"/>
      <c r="H85" s="81" t="s">
        <v>293</v>
      </c>
      <c r="I85" s="81"/>
      <c r="J85" s="81"/>
      <c r="K85" s="5"/>
      <c r="L85" s="5"/>
      <c r="M85" s="5"/>
      <c r="N85" s="5"/>
    </row>
    <row r="86" spans="1:14" ht="143.25" customHeight="1" x14ac:dyDescent="0.25">
      <c r="A86" s="1">
        <v>2</v>
      </c>
      <c r="B86" s="80"/>
      <c r="C86" s="50" t="s">
        <v>124</v>
      </c>
      <c r="D86" s="124"/>
      <c r="E86" s="124">
        <v>1</v>
      </c>
      <c r="F86" s="124"/>
      <c r="G86" s="124"/>
      <c r="H86" s="81" t="s">
        <v>293</v>
      </c>
      <c r="I86" s="81"/>
      <c r="J86" s="81"/>
      <c r="K86" s="5"/>
      <c r="L86" s="5"/>
      <c r="M86" s="5"/>
      <c r="N86" s="5"/>
    </row>
    <row r="87" spans="1:14" ht="104.45" customHeight="1" x14ac:dyDescent="0.25">
      <c r="A87" s="1">
        <v>3</v>
      </c>
      <c r="B87" s="80"/>
      <c r="C87" s="50" t="s">
        <v>125</v>
      </c>
      <c r="D87" s="124">
        <v>1</v>
      </c>
      <c r="E87" s="124"/>
      <c r="F87" s="124"/>
      <c r="G87" s="124"/>
      <c r="H87" s="81" t="s">
        <v>294</v>
      </c>
      <c r="I87" s="81"/>
      <c r="J87" s="81"/>
      <c r="K87" s="5"/>
      <c r="L87" s="5"/>
      <c r="M87" s="5"/>
      <c r="N87" s="5"/>
    </row>
    <row r="88" spans="1:14" ht="84.4" customHeight="1" x14ac:dyDescent="0.25">
      <c r="A88" s="1">
        <v>4</v>
      </c>
      <c r="B88" s="80"/>
      <c r="C88" s="50" t="s">
        <v>127</v>
      </c>
      <c r="D88" s="124">
        <v>1</v>
      </c>
      <c r="E88" s="124"/>
      <c r="F88" s="124"/>
      <c r="G88" s="124"/>
      <c r="H88" s="81" t="s">
        <v>295</v>
      </c>
      <c r="I88" s="81"/>
      <c r="J88" s="81"/>
      <c r="K88" s="5"/>
      <c r="L88" s="5"/>
      <c r="M88" s="5"/>
      <c r="N88" s="5"/>
    </row>
    <row r="89" spans="1:14" ht="78.400000000000006" customHeight="1" x14ac:dyDescent="0.25">
      <c r="A89" s="1">
        <v>5</v>
      </c>
      <c r="B89" s="80"/>
      <c r="C89" s="50" t="s">
        <v>129</v>
      </c>
      <c r="D89" s="124">
        <v>1</v>
      </c>
      <c r="E89" s="124"/>
      <c r="F89" s="124"/>
      <c r="G89" s="124"/>
      <c r="H89" s="81" t="s">
        <v>296</v>
      </c>
      <c r="I89" s="81"/>
      <c r="J89" s="81"/>
      <c r="K89" s="5"/>
      <c r="L89" s="5"/>
      <c r="M89" s="5"/>
      <c r="N89" s="5"/>
    </row>
    <row r="90" spans="1:14" ht="64.900000000000006" customHeight="1" x14ac:dyDescent="0.25">
      <c r="A90" s="1">
        <v>6</v>
      </c>
      <c r="B90" s="84"/>
      <c r="C90" s="50" t="s">
        <v>131</v>
      </c>
      <c r="D90" s="32">
        <v>1</v>
      </c>
      <c r="E90" s="32"/>
      <c r="F90" s="32"/>
      <c r="G90" s="32"/>
      <c r="H90" s="81" t="s">
        <v>297</v>
      </c>
      <c r="I90" s="81"/>
      <c r="J90" s="81"/>
      <c r="K90" s="5"/>
      <c r="L90" s="5"/>
      <c r="M90" s="5"/>
      <c r="N90" s="5"/>
    </row>
    <row r="91" spans="1:14" ht="72.400000000000006" customHeight="1" x14ac:dyDescent="0.25">
      <c r="A91" s="1">
        <v>7</v>
      </c>
      <c r="B91" s="84"/>
      <c r="C91" s="50" t="s">
        <v>133</v>
      </c>
      <c r="D91" s="32">
        <v>1</v>
      </c>
      <c r="E91" s="32"/>
      <c r="F91" s="32"/>
      <c r="G91" s="32"/>
      <c r="H91" s="81" t="s">
        <v>297</v>
      </c>
      <c r="I91" s="81"/>
      <c r="J91" s="81"/>
      <c r="K91" s="5"/>
      <c r="L91" s="5"/>
      <c r="M91" s="5"/>
      <c r="N91" s="5"/>
    </row>
    <row r="92" spans="1:14" ht="22.5" customHeight="1" x14ac:dyDescent="0.25">
      <c r="A92" s="36"/>
      <c r="B92" s="125" t="s">
        <v>134</v>
      </c>
      <c r="C92" s="125"/>
      <c r="D92" s="75">
        <f>SUM(D85:D91)</f>
        <v>5</v>
      </c>
      <c r="E92" s="75">
        <f>SUM(E85:E91)</f>
        <v>2</v>
      </c>
      <c r="F92" s="75">
        <f>SUM(F85:F90)</f>
        <v>0</v>
      </c>
      <c r="G92" s="75">
        <f>SUM(G85:G90)</f>
        <v>0</v>
      </c>
      <c r="H92" s="39">
        <f>+D92+E92+F92+G92</f>
        <v>7</v>
      </c>
      <c r="I92" s="39"/>
      <c r="J92" s="39"/>
      <c r="K92" s="40"/>
      <c r="L92" s="40"/>
      <c r="M92" s="40"/>
      <c r="N92" s="40"/>
    </row>
    <row r="93" spans="1:14" ht="36" customHeight="1" x14ac:dyDescent="0.25">
      <c r="A93" s="1"/>
      <c r="B93" s="41" t="s">
        <v>135</v>
      </c>
      <c r="C93" s="42"/>
      <c r="D93" s="42"/>
      <c r="E93" s="42"/>
      <c r="F93" s="42"/>
      <c r="G93" s="42"/>
      <c r="H93" s="42"/>
      <c r="I93" s="42"/>
      <c r="J93" s="43"/>
      <c r="K93" s="5"/>
      <c r="L93" s="5"/>
      <c r="M93" s="5"/>
      <c r="N93" s="5"/>
    </row>
    <row r="94" spans="1:14" ht="22.5" customHeight="1" x14ac:dyDescent="0.25">
      <c r="A94" s="1"/>
      <c r="B94" s="126" t="s">
        <v>136</v>
      </c>
      <c r="C94" s="126"/>
      <c r="D94" s="126"/>
      <c r="E94" s="126"/>
      <c r="F94" s="126"/>
      <c r="G94" s="126"/>
      <c r="H94" s="126"/>
      <c r="I94" s="126"/>
      <c r="J94" s="126"/>
      <c r="K94" s="5"/>
      <c r="L94" s="5"/>
      <c r="M94" s="5"/>
      <c r="N94" s="5"/>
    </row>
    <row r="95" spans="1:14" ht="22.5" customHeight="1" x14ac:dyDescent="0.25">
      <c r="A95" s="1"/>
      <c r="B95" s="127" t="s">
        <v>137</v>
      </c>
      <c r="C95" s="128"/>
      <c r="D95" s="129" t="s">
        <v>138</v>
      </c>
      <c r="E95" s="129"/>
      <c r="F95" s="129"/>
      <c r="G95" s="129"/>
      <c r="H95" s="129"/>
      <c r="I95" s="129"/>
      <c r="J95" s="129"/>
      <c r="K95" s="5"/>
      <c r="L95" s="5"/>
      <c r="M95" s="5"/>
      <c r="N95" s="5"/>
    </row>
    <row r="96" spans="1:14" ht="22.5" customHeight="1" x14ac:dyDescent="0.25">
      <c r="A96" s="1"/>
      <c r="B96" s="127" t="s">
        <v>139</v>
      </c>
      <c r="C96" s="128"/>
      <c r="D96" s="129" t="s">
        <v>140</v>
      </c>
      <c r="E96" s="129"/>
      <c r="F96" s="129"/>
      <c r="G96" s="129"/>
      <c r="H96" s="129"/>
      <c r="I96" s="129"/>
      <c r="J96" s="129"/>
      <c r="K96" s="5"/>
      <c r="L96" s="5"/>
      <c r="M96" s="5"/>
      <c r="N96" s="5"/>
    </row>
    <row r="97" spans="1:14" ht="22.5" customHeight="1" x14ac:dyDescent="0.25">
      <c r="A97" s="1"/>
      <c r="B97" s="127" t="s">
        <v>141</v>
      </c>
      <c r="C97" s="128"/>
      <c r="D97" s="129" t="s">
        <v>142</v>
      </c>
      <c r="E97" s="129"/>
      <c r="F97" s="129"/>
      <c r="G97" s="129"/>
      <c r="H97" s="129"/>
      <c r="I97" s="129"/>
      <c r="J97" s="129"/>
      <c r="K97" s="5"/>
      <c r="L97" s="5"/>
      <c r="M97" s="5"/>
      <c r="N97" s="5"/>
    </row>
    <row r="98" spans="1:14" ht="22.5" customHeight="1" x14ac:dyDescent="0.25">
      <c r="A98" s="1"/>
      <c r="B98" s="127" t="s">
        <v>143</v>
      </c>
      <c r="C98" s="128"/>
      <c r="D98" s="129" t="s">
        <v>254</v>
      </c>
      <c r="E98" s="129"/>
      <c r="F98" s="129"/>
      <c r="G98" s="129"/>
      <c r="H98" s="129"/>
      <c r="I98" s="129"/>
      <c r="J98" s="129"/>
      <c r="K98" s="5"/>
      <c r="L98" s="5"/>
      <c r="M98" s="5"/>
      <c r="N98" s="5"/>
    </row>
    <row r="99" spans="1:14" ht="22.5" customHeight="1" x14ac:dyDescent="0.25">
      <c r="A99" s="1"/>
      <c r="B99" s="5"/>
      <c r="C99" s="5"/>
      <c r="D99" s="5"/>
      <c r="E99" s="5"/>
      <c r="F99" s="5"/>
      <c r="G99" s="5"/>
      <c r="H99" s="5"/>
      <c r="I99" s="5"/>
      <c r="J99" s="5"/>
      <c r="K99" s="5"/>
      <c r="L99" s="5"/>
      <c r="M99" s="5"/>
      <c r="N99" s="5"/>
    </row>
    <row r="100" spans="1:14" ht="22.5" customHeight="1" x14ac:dyDescent="0.25">
      <c r="A100" s="1"/>
      <c r="B100" s="5"/>
      <c r="C100" s="130" t="str">
        <f>+B6</f>
        <v>LISTA DE CHEQUEO CANCER DE PROSTATA Y COLORRECTAL</v>
      </c>
      <c r="D100" s="130"/>
      <c r="E100" s="130"/>
      <c r="F100" s="130"/>
      <c r="G100" s="130"/>
      <c r="H100" s="130"/>
      <c r="I100" s="130"/>
      <c r="J100" s="130"/>
      <c r="K100" s="130"/>
      <c r="L100" s="130"/>
      <c r="M100" s="5"/>
      <c r="N100" s="5"/>
    </row>
    <row r="101" spans="1:14" ht="22.5" customHeight="1" x14ac:dyDescent="0.25">
      <c r="A101" s="1"/>
      <c r="B101" s="5"/>
      <c r="C101" s="130" t="s">
        <v>145</v>
      </c>
      <c r="D101" s="130" t="s">
        <v>146</v>
      </c>
      <c r="E101" s="130" t="s">
        <v>147</v>
      </c>
      <c r="F101" s="130" t="s">
        <v>148</v>
      </c>
      <c r="G101" s="130" t="s">
        <v>23</v>
      </c>
      <c r="H101" s="130" t="s">
        <v>24</v>
      </c>
      <c r="I101" s="130" t="s">
        <v>25</v>
      </c>
      <c r="J101" s="130" t="s">
        <v>26</v>
      </c>
      <c r="K101" s="130" t="s">
        <v>149</v>
      </c>
      <c r="L101" s="130" t="s">
        <v>150</v>
      </c>
      <c r="M101" s="5"/>
      <c r="N101" s="5"/>
    </row>
    <row r="102" spans="1:14" ht="22.5" customHeight="1" x14ac:dyDescent="0.25">
      <c r="A102" s="1"/>
      <c r="B102" s="5"/>
      <c r="C102" s="131" t="str">
        <f>+B16</f>
        <v>1. CAPACIDAD INSTALADA Y RED (INVENTARIO RECURSO FISICO Y HUMANO )</v>
      </c>
      <c r="D102" s="131">
        <f>+A19</f>
        <v>2</v>
      </c>
      <c r="E102" s="132">
        <f>+I16</f>
        <v>0.1</v>
      </c>
      <c r="F102" s="132">
        <f>+J16</f>
        <v>0.1</v>
      </c>
      <c r="G102" s="131">
        <f>+D20</f>
        <v>1</v>
      </c>
      <c r="H102" s="131">
        <f>+E20</f>
        <v>0</v>
      </c>
      <c r="I102" s="131">
        <f>+F20</f>
        <v>1</v>
      </c>
      <c r="J102" s="131">
        <f>+G20</f>
        <v>0</v>
      </c>
      <c r="K102" s="112" t="str">
        <f>+B21</f>
        <v>OBSERVACIONES: Cuentan con 3 médicos generales especialistas en la ruta cardiovascular que a su vez atienden la población de los curos de vida adultez y vejez ubicados en la unidad intermedia de centro.</v>
      </c>
      <c r="L102" s="133"/>
      <c r="M102" s="5"/>
      <c r="N102" s="5"/>
    </row>
    <row r="103" spans="1:14" ht="22.5" customHeight="1" x14ac:dyDescent="0.25">
      <c r="A103" s="1"/>
      <c r="B103" s="5"/>
      <c r="C103" s="131" t="str">
        <f>+B22</f>
        <v>2. COBERTURAS  DT, PE E INDICADORES PROPIOS DEL PROGRAMA</v>
      </c>
      <c r="D103" s="131">
        <f>+A39</f>
        <v>15</v>
      </c>
      <c r="E103" s="132">
        <f>+I22</f>
        <v>0.3</v>
      </c>
      <c r="F103" s="132">
        <f>+J22</f>
        <v>0.18</v>
      </c>
      <c r="G103" s="131">
        <f>+D40</f>
        <v>7</v>
      </c>
      <c r="H103" s="131">
        <f>+E40</f>
        <v>6</v>
      </c>
      <c r="I103" s="131">
        <f>+F40</f>
        <v>2</v>
      </c>
      <c r="J103" s="131">
        <f>+G40</f>
        <v>0</v>
      </c>
      <c r="K103" s="112" t="str">
        <f>+B41</f>
        <v>OBSERVACIONES: dentro del proceso de información institucional no se cuenta con la desagregación de la población objeto de tamización, diagnósticos, tratamiento y demás por centros y puesto de salud que permitan dar una trazabilidad al estado de los usuarios por cursos de vida.</v>
      </c>
      <c r="L103" s="134" t="s">
        <v>151</v>
      </c>
      <c r="M103" s="5"/>
      <c r="N103" s="5"/>
    </row>
    <row r="104" spans="1:14" ht="22.5" customHeight="1" x14ac:dyDescent="0.25">
      <c r="A104" s="1"/>
      <c r="B104" s="5"/>
      <c r="C104" s="131" t="str">
        <f>+B42</f>
        <v>3. DEMANDA INDUCIDA</v>
      </c>
      <c r="D104" s="131">
        <f>+A48</f>
        <v>5</v>
      </c>
      <c r="E104" s="132">
        <f>+I42</f>
        <v>0.05</v>
      </c>
      <c r="F104" s="132">
        <f>+J42</f>
        <v>0.05</v>
      </c>
      <c r="G104" s="131">
        <f>+D49</f>
        <v>5</v>
      </c>
      <c r="H104" s="131">
        <f>+E49</f>
        <v>0</v>
      </c>
      <c r="I104" s="131">
        <f>+F49</f>
        <v>0</v>
      </c>
      <c r="J104" s="131">
        <f>+G49</f>
        <v>0</v>
      </c>
      <c r="K104" s="112" t="str">
        <f>+B50</f>
        <v xml:space="preserve">OBSERVACIONES: Cuentan con una enfermera profesional encargada del programa o los usuarios objeto de tamización y diagnóstico de cáncer de estómago, próstata y colorrectal según Ruta Integral de atención en salud por cursos de vida adultez y vejez. Así mismo realiza seguimiento a los usuarios por medio de llamadas telefónicas, asignación de citas por médico general para seguimiento.   </v>
      </c>
      <c r="L104" s="133"/>
      <c r="M104" s="5"/>
      <c r="N104" s="5"/>
    </row>
    <row r="105" spans="1:14" ht="22.5" customHeight="1" x14ac:dyDescent="0.25">
      <c r="A105" s="1"/>
      <c r="B105" s="5"/>
      <c r="C105" s="131" t="str">
        <f>+B51</f>
        <v>4. CARACTERIZACIÓN POBLACIONAL</v>
      </c>
      <c r="D105" s="131">
        <f>+A54</f>
        <v>2</v>
      </c>
      <c r="E105" s="132">
        <f>+H51</f>
        <v>0.05</v>
      </c>
      <c r="F105" s="132">
        <f>+J51</f>
        <v>2.5000000000000001E-2</v>
      </c>
      <c r="G105" s="131">
        <f>+D56</f>
        <v>1</v>
      </c>
      <c r="H105" s="131">
        <f>+E56</f>
        <v>1</v>
      </c>
      <c r="I105" s="131">
        <f>+F56</f>
        <v>0</v>
      </c>
      <c r="J105" s="131">
        <f>+G56</f>
        <v>0</v>
      </c>
      <c r="K105" s="112" t="str">
        <f>+B57</f>
        <v xml:space="preserve">OBSERVACIONES: Al momento de la visita de asesoría y asistencia técnica no cuentan con la información de códigos CIE 10 facturados a la fecha concernientes a las patologías de exámenes de pesquisas para cáncer de próstata, colorrectal y estómago. </v>
      </c>
      <c r="L105" s="133"/>
      <c r="M105" s="5"/>
      <c r="N105" s="5"/>
    </row>
    <row r="106" spans="1:14" ht="22.5" customHeight="1" x14ac:dyDescent="0.25">
      <c r="A106" s="1"/>
      <c r="B106" s="5"/>
      <c r="C106" s="131" t="str">
        <f>+B58</f>
        <v>5.   ATENCION A POBLACIONES CON ENFOQUE DIFERENCIAL</v>
      </c>
      <c r="D106" s="131">
        <f>+A60</f>
        <v>1</v>
      </c>
      <c r="E106" s="132">
        <f>+I58</f>
        <v>0.05</v>
      </c>
      <c r="F106" s="132">
        <f>+J58</f>
        <v>0.05</v>
      </c>
      <c r="G106" s="131">
        <f>+D61</f>
        <v>1</v>
      </c>
      <c r="H106" s="131">
        <f>+E61</f>
        <v>0</v>
      </c>
      <c r="I106" s="131">
        <f>+F61</f>
        <v>0</v>
      </c>
      <c r="J106" s="131">
        <f>+G61</f>
        <v>0</v>
      </c>
      <c r="K106" s="112" t="str">
        <f>+B62</f>
        <v>OBSERVACIONES: El software institucional de Historia Clínica contiene la marcación de campo obligatorio diligenciamiento de la población con enfoque diferencial.</v>
      </c>
      <c r="L106" s="133"/>
      <c r="M106" s="5"/>
      <c r="N106" s="5"/>
    </row>
    <row r="107" spans="1:14" ht="22.5" customHeight="1" x14ac:dyDescent="0.25">
      <c r="A107" s="1"/>
      <c r="B107" s="5"/>
      <c r="C107" s="131" t="str">
        <f>+B63</f>
        <v>6. ACCESIBILIDAD</v>
      </c>
      <c r="D107" s="131">
        <f>+A65</f>
        <v>1</v>
      </c>
      <c r="E107" s="132">
        <f>+I63</f>
        <v>0.05</v>
      </c>
      <c r="F107" s="132">
        <f>+J63</f>
        <v>0.05</v>
      </c>
      <c r="G107" s="131">
        <f>+D66</f>
        <v>1</v>
      </c>
      <c r="H107" s="131">
        <f>+E66</f>
        <v>0</v>
      </c>
      <c r="I107" s="131">
        <f>+F66</f>
        <v>0</v>
      </c>
      <c r="J107" s="131">
        <f>+G66</f>
        <v>0</v>
      </c>
      <c r="K107" s="112" t="str">
        <f>+B67</f>
        <v>OBSERVACION: En la ESE salud Pereira tenemos un proceso de inducción y reinducción por medio de capacitación mediante la plataforma plexo con algunos cursos que contienen algunas rutas. por ahora no se cuenta con inducción de ruta de cáncer de próstata y colorrectal.</v>
      </c>
      <c r="L107" s="133"/>
      <c r="M107" s="5"/>
      <c r="N107" s="5"/>
    </row>
    <row r="108" spans="1:14" ht="22.5" customHeight="1" x14ac:dyDescent="0.25">
      <c r="A108" s="1"/>
      <c r="B108" s="5"/>
      <c r="C108" s="131" t="str">
        <f>+B68</f>
        <v>7. OPORTUNIDAD</v>
      </c>
      <c r="D108" s="131">
        <f>+A72</f>
        <v>3</v>
      </c>
      <c r="E108" s="132">
        <f>+I68</f>
        <v>0.1</v>
      </c>
      <c r="F108" s="132">
        <f>+J68</f>
        <v>0.10000000000000002</v>
      </c>
      <c r="G108" s="131">
        <f>+D73</f>
        <v>2</v>
      </c>
      <c r="H108" s="131">
        <f>+E73</f>
        <v>0</v>
      </c>
      <c r="I108" s="131">
        <f>+F73</f>
        <v>1</v>
      </c>
      <c r="J108" s="131">
        <f>+G73</f>
        <v>0</v>
      </c>
      <c r="K108" s="112" t="str">
        <f>+B74</f>
        <v>OBSERVACIONES: Cuentan con líneas habilitadas de Call Center para consultas de morbilidad y citas de agendamiento preferencial en el SIAU y presencial para todos los cursos de vida contemplados en la Resolución 3280 del 2018.</v>
      </c>
      <c r="L108" s="133"/>
      <c r="M108" s="5"/>
      <c r="N108" s="5"/>
    </row>
    <row r="109" spans="1:14" ht="22.5" customHeight="1" x14ac:dyDescent="0.25">
      <c r="A109" s="1"/>
      <c r="B109" s="5"/>
      <c r="C109" s="131" t="str">
        <f>+B75</f>
        <v>8. SEGURIDAD</v>
      </c>
      <c r="D109" s="131">
        <f>+A80</f>
        <v>4</v>
      </c>
      <c r="E109" s="132">
        <f>+I75</f>
        <v>0.1</v>
      </c>
      <c r="F109" s="132">
        <f>+J75</f>
        <v>0.1</v>
      </c>
      <c r="G109" s="131">
        <f>+D81</f>
        <v>4</v>
      </c>
      <c r="H109" s="131">
        <f>+E81</f>
        <v>0</v>
      </c>
      <c r="I109" s="131">
        <f>+F81</f>
        <v>0</v>
      </c>
      <c r="J109" s="131">
        <f>+G81</f>
        <v>0</v>
      </c>
      <c r="K109" s="112" t="str">
        <f>+B82</f>
        <v>OBSERVACIONES: Se cuenta en la intranet el cual es el aplicativo de la ESE Salud Pereira al cual todos los trabajadores tenemos acceso la disponibilidad de Guía de práctica clínica, cáncer de colon y recto Código CM-EX-033 y Guía De Práctica Clínica de Próstata Código CM-EX-032.</v>
      </c>
      <c r="L109" s="133"/>
      <c r="M109" s="5"/>
      <c r="N109" s="5"/>
    </row>
    <row r="110" spans="1:14" ht="22.5" customHeight="1" x14ac:dyDescent="0.25">
      <c r="A110" s="1"/>
      <c r="B110" s="5"/>
      <c r="C110" s="131" t="str">
        <f>+B83</f>
        <v>9. PERTINENCIA</v>
      </c>
      <c r="D110" s="131">
        <f>+A91</f>
        <v>7</v>
      </c>
      <c r="E110" s="132">
        <f>+I83</f>
        <v>0.2</v>
      </c>
      <c r="F110" s="132">
        <f>+J83</f>
        <v>0.14285714285714285</v>
      </c>
      <c r="G110" s="131">
        <f>+D92</f>
        <v>5</v>
      </c>
      <c r="H110" s="131">
        <f>+E92</f>
        <v>2</v>
      </c>
      <c r="I110" s="131">
        <f>+F92</f>
        <v>0</v>
      </c>
      <c r="J110" s="131">
        <f>+G92</f>
        <v>0</v>
      </c>
      <c r="K110" s="112" t="str">
        <f>+B93</f>
        <v xml:space="preserve">OBSERVACIONES: Con base a las auditorias de historias clínicas revisadas en anterior visita de asistencia técnica se pudo evidenciar que no se realiza la clasificación del riesgo según antecedentes personales y familiares; sin embargo, la auditora institucional refiere que ya se ha venido mejorando el proceso. </v>
      </c>
      <c r="L110" s="134" t="s">
        <v>152</v>
      </c>
      <c r="M110" s="5"/>
      <c r="N110" s="5"/>
    </row>
    <row r="111" spans="1:14" ht="22.5" customHeight="1" x14ac:dyDescent="0.25">
      <c r="A111" s="1"/>
      <c r="B111" s="5"/>
      <c r="C111" s="131" t="s">
        <v>153</v>
      </c>
      <c r="D111" s="131">
        <f t="shared" ref="D111:J111" si="0">SUM(D102:D110)</f>
        <v>40</v>
      </c>
      <c r="E111" s="135">
        <f t="shared" si="0"/>
        <v>1</v>
      </c>
      <c r="F111" s="135">
        <f t="shared" si="0"/>
        <v>0.79785714285714282</v>
      </c>
      <c r="G111" s="131">
        <f t="shared" si="0"/>
        <v>27</v>
      </c>
      <c r="H111" s="131">
        <f t="shared" si="0"/>
        <v>9</v>
      </c>
      <c r="I111" s="131">
        <f t="shared" si="0"/>
        <v>4</v>
      </c>
      <c r="J111" s="131">
        <f t="shared" si="0"/>
        <v>0</v>
      </c>
      <c r="K111" s="112"/>
      <c r="L111" s="131"/>
      <c r="M111" s="5"/>
      <c r="N111" s="5"/>
    </row>
  </sheetData>
  <mergeCells count="119">
    <mergeCell ref="B93:J93"/>
    <mergeCell ref="B94:J94"/>
    <mergeCell ref="D95:J95"/>
    <mergeCell ref="D96:J96"/>
    <mergeCell ref="D97:J97"/>
    <mergeCell ref="D98:J98"/>
    <mergeCell ref="H88:J88"/>
    <mergeCell ref="H89:J89"/>
    <mergeCell ref="H90:J90"/>
    <mergeCell ref="H91:J91"/>
    <mergeCell ref="B92:C92"/>
    <mergeCell ref="H92:J92"/>
    <mergeCell ref="B82:J82"/>
    <mergeCell ref="B83:H83"/>
    <mergeCell ref="H84:J84"/>
    <mergeCell ref="H85:J85"/>
    <mergeCell ref="H86:J86"/>
    <mergeCell ref="H87:J87"/>
    <mergeCell ref="H76:J76"/>
    <mergeCell ref="H77:J77"/>
    <mergeCell ref="H78:J78"/>
    <mergeCell ref="H79:J79"/>
    <mergeCell ref="H80:J80"/>
    <mergeCell ref="B81:C81"/>
    <mergeCell ref="H81:J81"/>
    <mergeCell ref="H71:J71"/>
    <mergeCell ref="H72:J72"/>
    <mergeCell ref="B73:C73"/>
    <mergeCell ref="H73:J73"/>
    <mergeCell ref="B74:J74"/>
    <mergeCell ref="B75:H75"/>
    <mergeCell ref="B66:C66"/>
    <mergeCell ref="H66:J66"/>
    <mergeCell ref="B67:J67"/>
    <mergeCell ref="B68:H68"/>
    <mergeCell ref="H69:J69"/>
    <mergeCell ref="H70:J70"/>
    <mergeCell ref="B61:C61"/>
    <mergeCell ref="H61:J61"/>
    <mergeCell ref="B62:J62"/>
    <mergeCell ref="B63:H63"/>
    <mergeCell ref="B64:B65"/>
    <mergeCell ref="H64:J64"/>
    <mergeCell ref="H65:J65"/>
    <mergeCell ref="B55:C56"/>
    <mergeCell ref="H56:J56"/>
    <mergeCell ref="B57:J57"/>
    <mergeCell ref="B58:H58"/>
    <mergeCell ref="H59:J59"/>
    <mergeCell ref="H60:J60"/>
    <mergeCell ref="H51:I51"/>
    <mergeCell ref="H52:J52"/>
    <mergeCell ref="B53:C53"/>
    <mergeCell ref="H53:J53"/>
    <mergeCell ref="B54:C54"/>
    <mergeCell ref="H54:J54"/>
    <mergeCell ref="H48:J48"/>
    <mergeCell ref="B49:C49"/>
    <mergeCell ref="H49:J49"/>
    <mergeCell ref="K49:N49"/>
    <mergeCell ref="B50:J50"/>
    <mergeCell ref="K50:M50"/>
    <mergeCell ref="H43:J43"/>
    <mergeCell ref="H44:J44"/>
    <mergeCell ref="K44:N44"/>
    <mergeCell ref="H45:J45"/>
    <mergeCell ref="H46:J46"/>
    <mergeCell ref="H47:J47"/>
    <mergeCell ref="B40:C40"/>
    <mergeCell ref="H40:J40"/>
    <mergeCell ref="B41:J41"/>
    <mergeCell ref="K41:N41"/>
    <mergeCell ref="B42:H42"/>
    <mergeCell ref="K42:N42"/>
    <mergeCell ref="L31:M31"/>
    <mergeCell ref="B34:B39"/>
    <mergeCell ref="I34:J34"/>
    <mergeCell ref="I35:J35"/>
    <mergeCell ref="I36:J36"/>
    <mergeCell ref="I37:J37"/>
    <mergeCell ref="I38:J38"/>
    <mergeCell ref="I39:J39"/>
    <mergeCell ref="B25:B28"/>
    <mergeCell ref="I25:J25"/>
    <mergeCell ref="I26:J26"/>
    <mergeCell ref="I27:J27"/>
    <mergeCell ref="I28:J28"/>
    <mergeCell ref="B29:B31"/>
    <mergeCell ref="I29:J29"/>
    <mergeCell ref="I30:J30"/>
    <mergeCell ref="I31:J31"/>
    <mergeCell ref="B21:J21"/>
    <mergeCell ref="B22:H22"/>
    <mergeCell ref="C23:C24"/>
    <mergeCell ref="D23:D24"/>
    <mergeCell ref="E23:E24"/>
    <mergeCell ref="F23:F24"/>
    <mergeCell ref="G23:G24"/>
    <mergeCell ref="H23:J23"/>
    <mergeCell ref="I24:J24"/>
    <mergeCell ref="B16:H16"/>
    <mergeCell ref="H17:J17"/>
    <mergeCell ref="B18:B19"/>
    <mergeCell ref="H18:J18"/>
    <mergeCell ref="H19:J19"/>
    <mergeCell ref="B20:C20"/>
    <mergeCell ref="H20:J20"/>
    <mergeCell ref="D10:J10"/>
    <mergeCell ref="D11:J11"/>
    <mergeCell ref="D12:J12"/>
    <mergeCell ref="D13:J13"/>
    <mergeCell ref="D14:J14"/>
    <mergeCell ref="D15:J15"/>
    <mergeCell ref="B1:C4"/>
    <mergeCell ref="D1:K1"/>
    <mergeCell ref="D2:J4"/>
    <mergeCell ref="C5:L5"/>
    <mergeCell ref="B6:J6"/>
    <mergeCell ref="C7:C9"/>
  </mergeCells>
  <conditionalFormatting sqref="H81">
    <cfRule type="cellIs" dxfId="441" priority="1" operator="notEqual">
      <formula>#REF!</formula>
    </cfRule>
  </conditionalFormatting>
  <conditionalFormatting sqref="H61">
    <cfRule type="cellIs" dxfId="440" priority="2" operator="notEqual">
      <formula>#REF!</formula>
    </cfRule>
  </conditionalFormatting>
  <conditionalFormatting sqref="H92">
    <cfRule type="cellIs" dxfId="439" priority="3" operator="notEqual">
      <formula>#REF!</formula>
    </cfRule>
  </conditionalFormatting>
  <conditionalFormatting sqref="H81">
    <cfRule type="cellIs" dxfId="438" priority="4" operator="notEqual">
      <formula>#REF!</formula>
    </cfRule>
  </conditionalFormatting>
  <conditionalFormatting sqref="H61">
    <cfRule type="cellIs" dxfId="437" priority="5" operator="notEqual">
      <formula>#REF!</formula>
    </cfRule>
  </conditionalFormatting>
  <conditionalFormatting sqref="H92">
    <cfRule type="cellIs" dxfId="436" priority="6" operator="notEqual">
      <formula>#REF!</formula>
    </cfRule>
  </conditionalFormatting>
  <conditionalFormatting sqref="H20">
    <cfRule type="cellIs" dxfId="435" priority="7" operator="notEqual">
      <formula>$A$19</formula>
    </cfRule>
  </conditionalFormatting>
  <conditionalFormatting sqref="H40">
    <cfRule type="cellIs" dxfId="434" priority="8" operator="notEqual">
      <formula>$A$39</formula>
    </cfRule>
  </conditionalFormatting>
  <conditionalFormatting sqref="H49">
    <cfRule type="cellIs" dxfId="433" priority="9" operator="notEqual">
      <formula>$A$48</formula>
    </cfRule>
  </conditionalFormatting>
  <conditionalFormatting sqref="H49">
    <cfRule type="cellIs" dxfId="432" priority="10" operator="notEqual">
      <formula>$A$48</formula>
    </cfRule>
  </conditionalFormatting>
  <conditionalFormatting sqref="H56">
    <cfRule type="cellIs" dxfId="431" priority="11" operator="notEqual">
      <formula>$A$54</formula>
    </cfRule>
  </conditionalFormatting>
  <conditionalFormatting sqref="H61">
    <cfRule type="cellIs" dxfId="430" priority="12" operator="notEqual">
      <formula>$A$60</formula>
    </cfRule>
  </conditionalFormatting>
  <conditionalFormatting sqref="H66">
    <cfRule type="cellIs" dxfId="429" priority="13" operator="notEqual">
      <formula>$A$65</formula>
    </cfRule>
  </conditionalFormatting>
  <conditionalFormatting sqref="H66">
    <cfRule type="cellIs" dxfId="428" priority="14" operator="notEqual">
      <formula>$A$65</formula>
    </cfRule>
  </conditionalFormatting>
  <conditionalFormatting sqref="H73">
    <cfRule type="cellIs" dxfId="427" priority="15" operator="notEqual">
      <formula>$A$72</formula>
    </cfRule>
  </conditionalFormatting>
  <conditionalFormatting sqref="H73">
    <cfRule type="cellIs" dxfId="426" priority="16" operator="notEqual">
      <formula>$A$72</formula>
    </cfRule>
  </conditionalFormatting>
  <conditionalFormatting sqref="H81">
    <cfRule type="cellIs" dxfId="425" priority="17" operator="notEqual">
      <formula>$A$80</formula>
    </cfRule>
  </conditionalFormatting>
  <conditionalFormatting sqref="H92">
    <cfRule type="cellIs" dxfId="424" priority="18" operator="notEqual">
      <formula>$A$91</formula>
    </cfRule>
  </conditionalFormatting>
  <conditionalFormatting sqref="J16">
    <cfRule type="cellIs" dxfId="423" priority="19" operator="lessThan">
      <formula>$I$16</formula>
    </cfRule>
  </conditionalFormatting>
  <conditionalFormatting sqref="J16">
    <cfRule type="cellIs" dxfId="422" priority="20" operator="lessThan">
      <formula>$I$16</formula>
    </cfRule>
  </conditionalFormatting>
  <conditionalFormatting sqref="J22">
    <cfRule type="cellIs" dxfId="421" priority="21" operator="lessThan">
      <formula>$I$22</formula>
    </cfRule>
  </conditionalFormatting>
  <conditionalFormatting sqref="J22">
    <cfRule type="cellIs" dxfId="420" priority="22" operator="lessThan">
      <formula>$I$22</formula>
    </cfRule>
  </conditionalFormatting>
  <conditionalFormatting sqref="J42">
    <cfRule type="cellIs" dxfId="419" priority="23" operator="lessThan">
      <formula>$I$42</formula>
    </cfRule>
  </conditionalFormatting>
  <conditionalFormatting sqref="J42">
    <cfRule type="cellIs" dxfId="418" priority="24" operator="lessThan">
      <formula>$I$42</formula>
    </cfRule>
  </conditionalFormatting>
  <conditionalFormatting sqref="J58">
    <cfRule type="cellIs" dxfId="417" priority="25" operator="lessThan">
      <formula>$I$58</formula>
    </cfRule>
  </conditionalFormatting>
  <conditionalFormatting sqref="J58">
    <cfRule type="cellIs" dxfId="416" priority="26" operator="lessThan">
      <formula>$I$58</formula>
    </cfRule>
  </conditionalFormatting>
  <conditionalFormatting sqref="J63">
    <cfRule type="cellIs" dxfId="415" priority="27" operator="lessThan">
      <formula>$I$63</formula>
    </cfRule>
  </conditionalFormatting>
  <conditionalFormatting sqref="J63">
    <cfRule type="cellIs" dxfId="414" priority="28" operator="lessThan">
      <formula>$I$63</formula>
    </cfRule>
  </conditionalFormatting>
  <conditionalFormatting sqref="J68">
    <cfRule type="cellIs" dxfId="413" priority="29" operator="lessThan">
      <formula>$I$68</formula>
    </cfRule>
  </conditionalFormatting>
  <conditionalFormatting sqref="J68">
    <cfRule type="cellIs" dxfId="412" priority="30" operator="lessThan">
      <formula>$I$68</formula>
    </cfRule>
  </conditionalFormatting>
  <conditionalFormatting sqref="J75">
    <cfRule type="cellIs" dxfId="411" priority="31" operator="lessThan">
      <formula>$I$75</formula>
    </cfRule>
  </conditionalFormatting>
  <conditionalFormatting sqref="J75">
    <cfRule type="cellIs" dxfId="410" priority="32" operator="lessThan">
      <formula>$I$75</formula>
    </cfRule>
  </conditionalFormatting>
  <conditionalFormatting sqref="J83">
    <cfRule type="cellIs" dxfId="409" priority="33" operator="lessThan">
      <formula>$I$83</formula>
    </cfRule>
  </conditionalFormatting>
  <conditionalFormatting sqref="J83">
    <cfRule type="cellIs" dxfId="408" priority="34" operator="lessThan">
      <formula>$I$83</formula>
    </cfRule>
  </conditionalFormatting>
  <dataValidations count="3">
    <dataValidation allowBlank="1" showInputMessage="1" showErrorMessage="1" sqref="H39"/>
    <dataValidation type="whole" operator="equal" showInputMessage="1" showErrorMessage="1" sqref="D39:G39">
      <formula1>1</formula1>
    </dataValidation>
    <dataValidation type="whole" operator="equal" showInputMessage="1" showErrorMessage="1" sqref="D18:G19 D85:G91 D44:G48 D56:G56 D60:G60 D65:G65 D70:G72 D77:G80 D25:G38">
      <formula1>1</formula1>
      <formula2>0</formula2>
    </dataValidation>
  </dataValidations>
  <hyperlinks>
    <hyperlink ref="D12" r:id="rId1"/>
  </hyperlinks>
  <pageMargins left="0.7" right="0.7" top="0.75" bottom="0.75" header="0.3" footer="0.3"/>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111"/>
  <sheetViews>
    <sheetView workbookViewId="0">
      <selection activeCell="A7" sqref="A7"/>
    </sheetView>
  </sheetViews>
  <sheetFormatPr baseColWidth="10" defaultColWidth="11.28515625" defaultRowHeight="15" x14ac:dyDescent="0.25"/>
  <cols>
    <col min="1" max="1" width="12.140625" style="136" customWidth="1"/>
    <col min="2" max="2" width="18.85546875" style="6" customWidth="1"/>
    <col min="3" max="3" width="37.42578125" style="6" customWidth="1"/>
    <col min="4" max="9" width="11.28515625" style="6"/>
    <col min="10" max="10" width="45.140625" style="6" customWidth="1"/>
    <col min="11" max="12" width="24.28515625" style="6" customWidth="1"/>
    <col min="13" max="1025" width="11.28515625" style="6"/>
  </cols>
  <sheetData>
    <row r="1" spans="1:14" ht="22.5" customHeight="1" x14ac:dyDescent="0.25">
      <c r="A1" s="1"/>
      <c r="B1" s="2"/>
      <c r="C1" s="2"/>
      <c r="D1" s="3"/>
      <c r="E1" s="3"/>
      <c r="F1" s="3"/>
      <c r="G1" s="3"/>
      <c r="H1" s="3"/>
      <c r="I1" s="3"/>
      <c r="J1" s="3"/>
      <c r="K1" s="3"/>
      <c r="L1" s="4"/>
      <c r="M1" s="5"/>
      <c r="N1" s="5"/>
    </row>
    <row r="2" spans="1:14" ht="22.5" customHeight="1" x14ac:dyDescent="0.25">
      <c r="A2" s="1"/>
      <c r="B2" s="2"/>
      <c r="C2" s="2"/>
      <c r="D2" s="7" t="s">
        <v>0</v>
      </c>
      <c r="E2" s="7"/>
      <c r="F2" s="7"/>
      <c r="G2" s="7"/>
      <c r="H2" s="7"/>
      <c r="I2" s="7"/>
      <c r="J2" s="7"/>
      <c r="K2" s="5"/>
      <c r="L2" s="5"/>
      <c r="M2" s="5"/>
      <c r="N2" s="5"/>
    </row>
    <row r="3" spans="1:14" ht="22.5" customHeight="1" x14ac:dyDescent="0.25">
      <c r="A3" s="1"/>
      <c r="B3" s="2"/>
      <c r="C3" s="2"/>
      <c r="D3" s="7"/>
      <c r="E3" s="7"/>
      <c r="F3" s="7"/>
      <c r="G3" s="7"/>
      <c r="H3" s="7"/>
      <c r="I3" s="7"/>
      <c r="J3" s="7"/>
      <c r="K3" s="5"/>
      <c r="L3" s="5"/>
      <c r="M3" s="5"/>
      <c r="N3" s="5"/>
    </row>
    <row r="4" spans="1:14" ht="22.5" customHeight="1" x14ac:dyDescent="0.25">
      <c r="A4" s="1"/>
      <c r="B4" s="2"/>
      <c r="C4" s="2"/>
      <c r="D4" s="7"/>
      <c r="E4" s="7"/>
      <c r="F4" s="7"/>
      <c r="G4" s="7"/>
      <c r="H4" s="7"/>
      <c r="I4" s="7"/>
      <c r="J4" s="7"/>
      <c r="K4" s="5"/>
      <c r="L4" s="5"/>
      <c r="M4" s="5"/>
      <c r="N4" s="5"/>
    </row>
    <row r="5" spans="1:14" ht="29.25" customHeight="1" x14ac:dyDescent="0.25">
      <c r="A5" s="1"/>
      <c r="B5" s="8"/>
      <c r="C5" s="3"/>
      <c r="D5" s="3"/>
      <c r="E5" s="3"/>
      <c r="F5" s="3"/>
      <c r="G5" s="3"/>
      <c r="H5" s="3"/>
      <c r="I5" s="3"/>
      <c r="J5" s="3"/>
      <c r="K5" s="3"/>
      <c r="L5" s="3"/>
      <c r="M5" s="5"/>
      <c r="N5" s="5"/>
    </row>
    <row r="6" spans="1:14" ht="22.5" customHeight="1" x14ac:dyDescent="0.25">
      <c r="A6" s="1"/>
      <c r="B6" s="9" t="s">
        <v>1</v>
      </c>
      <c r="C6" s="9"/>
      <c r="D6" s="9"/>
      <c r="E6" s="9"/>
      <c r="F6" s="9"/>
      <c r="G6" s="9"/>
      <c r="H6" s="9"/>
      <c r="I6" s="9"/>
      <c r="J6" s="9"/>
      <c r="K6" s="5"/>
      <c r="L6" s="5"/>
      <c r="M6" s="5"/>
      <c r="N6" s="5"/>
    </row>
    <row r="7" spans="1:14" ht="22.5" customHeight="1" x14ac:dyDescent="0.25">
      <c r="A7" s="1"/>
      <c r="B7" s="10"/>
      <c r="C7" s="11" t="s">
        <v>2</v>
      </c>
      <c r="D7" s="12" t="s">
        <v>3</v>
      </c>
      <c r="E7" s="12" t="s">
        <v>4</v>
      </c>
      <c r="F7" s="12" t="s">
        <v>4</v>
      </c>
      <c r="G7" s="13" t="s">
        <v>5</v>
      </c>
      <c r="H7" s="13" t="s">
        <v>6</v>
      </c>
      <c r="I7" s="13" t="s">
        <v>7</v>
      </c>
      <c r="J7" s="13" t="s">
        <v>8</v>
      </c>
      <c r="K7" s="5"/>
      <c r="L7" s="5"/>
      <c r="M7" s="5"/>
      <c r="N7" s="5"/>
    </row>
    <row r="8" spans="1:14" ht="43.15" customHeight="1" x14ac:dyDescent="0.25">
      <c r="A8" s="1"/>
      <c r="B8" s="10"/>
      <c r="C8" s="11"/>
      <c r="D8" s="14" t="s">
        <v>245</v>
      </c>
      <c r="E8" s="14" t="s">
        <v>245</v>
      </c>
      <c r="F8" s="14" t="s">
        <v>245</v>
      </c>
      <c r="G8" s="14" t="s">
        <v>245</v>
      </c>
      <c r="H8" s="403">
        <v>0.29166666666666669</v>
      </c>
      <c r="I8" s="15"/>
      <c r="J8" s="15"/>
      <c r="K8" s="5"/>
      <c r="L8" s="5"/>
      <c r="M8" s="5"/>
      <c r="N8" s="5"/>
    </row>
    <row r="9" spans="1:14" ht="22.5" customHeight="1" x14ac:dyDescent="0.25">
      <c r="A9" s="1"/>
      <c r="B9" s="10"/>
      <c r="C9" s="11"/>
      <c r="D9" s="16" t="s">
        <v>246</v>
      </c>
      <c r="E9" s="16" t="s">
        <v>246</v>
      </c>
      <c r="F9" s="16" t="s">
        <v>246</v>
      </c>
      <c r="G9" s="16" t="s">
        <v>246</v>
      </c>
      <c r="H9" s="17">
        <v>0.625</v>
      </c>
      <c r="I9" s="18"/>
      <c r="J9" s="18"/>
      <c r="K9" s="5"/>
      <c r="L9" s="5"/>
      <c r="M9" s="5"/>
      <c r="N9" s="5"/>
    </row>
    <row r="10" spans="1:14" ht="22.5" customHeight="1" x14ac:dyDescent="0.25">
      <c r="A10" s="1"/>
      <c r="B10" s="10"/>
      <c r="C10" s="19" t="s">
        <v>12</v>
      </c>
      <c r="D10" s="20" t="s">
        <v>13</v>
      </c>
      <c r="E10" s="20"/>
      <c r="F10" s="20"/>
      <c r="G10" s="20"/>
      <c r="H10" s="20"/>
      <c r="I10" s="20"/>
      <c r="J10" s="20"/>
      <c r="K10" s="5"/>
      <c r="L10" s="5"/>
      <c r="M10" s="5"/>
      <c r="N10" s="5"/>
    </row>
    <row r="11" spans="1:14" ht="22.5" customHeight="1" x14ac:dyDescent="0.25">
      <c r="A11" s="1"/>
      <c r="B11" s="10"/>
      <c r="C11" s="19" t="s">
        <v>14</v>
      </c>
      <c r="D11" s="20" t="s">
        <v>247</v>
      </c>
      <c r="E11" s="20"/>
      <c r="F11" s="20"/>
      <c r="G11" s="20"/>
      <c r="H11" s="20"/>
      <c r="I11" s="20"/>
      <c r="J11" s="20"/>
      <c r="K11" s="5"/>
      <c r="L11" s="5"/>
      <c r="M11" s="5"/>
      <c r="N11" s="5"/>
    </row>
    <row r="12" spans="1:14" ht="22.5" customHeight="1" x14ac:dyDescent="0.25">
      <c r="A12" s="1"/>
      <c r="B12" s="10"/>
      <c r="C12" s="19" t="s">
        <v>16</v>
      </c>
      <c r="D12" s="21" t="s">
        <v>17</v>
      </c>
      <c r="E12" s="21"/>
      <c r="F12" s="21"/>
      <c r="G12" s="21"/>
      <c r="H12" s="21"/>
      <c r="I12" s="21"/>
      <c r="J12" s="21"/>
      <c r="K12" s="5"/>
      <c r="L12" s="5"/>
      <c r="M12" s="5"/>
      <c r="N12" s="5"/>
    </row>
    <row r="13" spans="1:14" ht="22.5" customHeight="1" x14ac:dyDescent="0.25">
      <c r="A13" s="1"/>
      <c r="B13" s="10"/>
      <c r="C13" s="19" t="s">
        <v>18</v>
      </c>
      <c r="D13" s="20">
        <v>3205616401</v>
      </c>
      <c r="E13" s="20"/>
      <c r="F13" s="20"/>
      <c r="G13" s="20"/>
      <c r="H13" s="20"/>
      <c r="I13" s="20"/>
      <c r="J13" s="20"/>
      <c r="K13" s="5"/>
      <c r="L13" s="5"/>
      <c r="M13" s="5"/>
      <c r="N13" s="5"/>
    </row>
    <row r="14" spans="1:14" ht="22.5" customHeight="1" x14ac:dyDescent="0.25">
      <c r="A14" s="1"/>
      <c r="B14" s="10"/>
      <c r="C14" s="19" t="s">
        <v>19</v>
      </c>
      <c r="D14" s="20" t="s">
        <v>20</v>
      </c>
      <c r="E14" s="20"/>
      <c r="F14" s="20"/>
      <c r="G14" s="20"/>
      <c r="H14" s="20"/>
      <c r="I14" s="20"/>
      <c r="J14" s="20"/>
      <c r="K14" s="5"/>
      <c r="L14" s="5"/>
      <c r="M14" s="5"/>
      <c r="N14" s="5"/>
    </row>
    <row r="15" spans="1:14" ht="22.5" customHeight="1" x14ac:dyDescent="0.25">
      <c r="A15" s="1"/>
      <c r="B15" s="10"/>
      <c r="C15" s="22" t="s">
        <v>21</v>
      </c>
      <c r="D15" s="23">
        <v>44516</v>
      </c>
      <c r="E15" s="23"/>
      <c r="F15" s="23"/>
      <c r="G15" s="23"/>
      <c r="H15" s="23"/>
      <c r="I15" s="23"/>
      <c r="J15" s="23"/>
      <c r="K15" s="5"/>
      <c r="L15" s="5"/>
      <c r="M15" s="5"/>
      <c r="N15" s="5"/>
    </row>
    <row r="16" spans="1:14" ht="22.5" customHeight="1" x14ac:dyDescent="0.25">
      <c r="A16" s="1"/>
      <c r="B16" s="24" t="s">
        <v>22</v>
      </c>
      <c r="C16" s="24"/>
      <c r="D16" s="24"/>
      <c r="E16" s="24"/>
      <c r="F16" s="24"/>
      <c r="G16" s="24"/>
      <c r="H16" s="24"/>
      <c r="I16" s="25">
        <v>0.1</v>
      </c>
      <c r="J16" s="26">
        <f>(D20+F20)*I16/H20</f>
        <v>0.1</v>
      </c>
      <c r="K16" s="5"/>
      <c r="L16" s="5"/>
      <c r="M16" s="5"/>
      <c r="N16" s="5"/>
    </row>
    <row r="17" spans="1:14" ht="22.5" customHeight="1" x14ac:dyDescent="0.25">
      <c r="A17" s="1"/>
      <c r="B17" s="10"/>
      <c r="C17" s="27"/>
      <c r="D17" s="28" t="s">
        <v>23</v>
      </c>
      <c r="E17" s="28" t="s">
        <v>24</v>
      </c>
      <c r="F17" s="28" t="s">
        <v>25</v>
      </c>
      <c r="G17" s="28" t="s">
        <v>26</v>
      </c>
      <c r="H17" s="29" t="s">
        <v>27</v>
      </c>
      <c r="I17" s="29"/>
      <c r="J17" s="29"/>
      <c r="K17" s="5"/>
      <c r="L17" s="5"/>
      <c r="M17" s="5"/>
      <c r="N17" s="5"/>
    </row>
    <row r="18" spans="1:14" ht="22.5" customHeight="1" x14ac:dyDescent="0.25">
      <c r="A18" s="1">
        <v>1</v>
      </c>
      <c r="B18" s="30" t="s">
        <v>28</v>
      </c>
      <c r="C18" s="31" t="s">
        <v>29</v>
      </c>
      <c r="D18" s="32">
        <v>1</v>
      </c>
      <c r="E18" s="32"/>
      <c r="F18" s="32"/>
      <c r="G18" s="32"/>
      <c r="H18" s="33" t="s">
        <v>298</v>
      </c>
      <c r="I18" s="34"/>
      <c r="J18" s="34"/>
      <c r="K18" s="5"/>
      <c r="L18" s="5"/>
      <c r="M18" s="5"/>
      <c r="N18" s="5"/>
    </row>
    <row r="19" spans="1:14" ht="49.15" customHeight="1" x14ac:dyDescent="0.25">
      <c r="A19" s="1">
        <v>2</v>
      </c>
      <c r="B19" s="30"/>
      <c r="C19" s="31" t="s">
        <v>31</v>
      </c>
      <c r="D19" s="32"/>
      <c r="E19" s="32"/>
      <c r="F19" s="32">
        <v>1</v>
      </c>
      <c r="G19" s="32"/>
      <c r="H19" s="35" t="s">
        <v>249</v>
      </c>
      <c r="I19" s="35"/>
      <c r="J19" s="35"/>
      <c r="K19" s="5"/>
      <c r="L19" s="5"/>
      <c r="M19" s="5"/>
      <c r="N19" s="5"/>
    </row>
    <row r="20" spans="1:14" ht="22.5" customHeight="1" x14ac:dyDescent="0.25">
      <c r="A20" s="36"/>
      <c r="B20" s="37" t="s">
        <v>33</v>
      </c>
      <c r="C20" s="37"/>
      <c r="D20" s="38">
        <f>SUM(D18:D19)</f>
        <v>1</v>
      </c>
      <c r="E20" s="38">
        <f>SUM(E18:E19)</f>
        <v>0</v>
      </c>
      <c r="F20" s="38">
        <f>SUM(F18:F19)</f>
        <v>1</v>
      </c>
      <c r="G20" s="38">
        <f>SUM(G18:G19)</f>
        <v>0</v>
      </c>
      <c r="H20" s="39">
        <f>+D20+E20+F20+G20</f>
        <v>2</v>
      </c>
      <c r="I20" s="39"/>
      <c r="J20" s="39"/>
      <c r="K20" s="40"/>
      <c r="L20" s="40"/>
      <c r="M20" s="40"/>
      <c r="N20" s="40"/>
    </row>
    <row r="21" spans="1:14" ht="32.25" customHeight="1" x14ac:dyDescent="0.25">
      <c r="A21" s="1"/>
      <c r="B21" s="41" t="s">
        <v>250</v>
      </c>
      <c r="C21" s="42"/>
      <c r="D21" s="42"/>
      <c r="E21" s="42"/>
      <c r="F21" s="42"/>
      <c r="G21" s="42"/>
      <c r="H21" s="42"/>
      <c r="I21" s="42"/>
      <c r="J21" s="43"/>
      <c r="K21" s="5"/>
      <c r="L21" s="5"/>
      <c r="M21" s="5"/>
      <c r="N21" s="5"/>
    </row>
    <row r="22" spans="1:14" ht="22.5" customHeight="1" x14ac:dyDescent="0.25">
      <c r="A22" s="1"/>
      <c r="B22" s="44" t="s">
        <v>35</v>
      </c>
      <c r="C22" s="44"/>
      <c r="D22" s="44"/>
      <c r="E22" s="44"/>
      <c r="F22" s="44"/>
      <c r="G22" s="44"/>
      <c r="H22" s="44"/>
      <c r="I22" s="45">
        <v>0.3</v>
      </c>
      <c r="J22" s="46">
        <f>(D40+F40)*I22/H40</f>
        <v>0.18</v>
      </c>
      <c r="K22" s="5"/>
      <c r="L22" s="5"/>
      <c r="M22" s="5"/>
      <c r="N22" s="5"/>
    </row>
    <row r="23" spans="1:14" ht="22.5" customHeight="1" x14ac:dyDescent="0.25">
      <c r="A23" s="1"/>
      <c r="B23" s="10"/>
      <c r="C23" s="29" t="s">
        <v>36</v>
      </c>
      <c r="D23" s="29" t="s">
        <v>23</v>
      </c>
      <c r="E23" s="29" t="s">
        <v>24</v>
      </c>
      <c r="F23" s="29" t="s">
        <v>25</v>
      </c>
      <c r="G23" s="29" t="s">
        <v>26</v>
      </c>
      <c r="H23" s="29" t="s">
        <v>27</v>
      </c>
      <c r="I23" s="29"/>
      <c r="J23" s="29"/>
      <c r="K23" s="5"/>
      <c r="L23" s="5"/>
      <c r="M23" s="5"/>
      <c r="N23" s="5"/>
    </row>
    <row r="24" spans="1:14" ht="22.5" customHeight="1" x14ac:dyDescent="0.25">
      <c r="A24" s="1"/>
      <c r="B24" s="10"/>
      <c r="C24" s="29"/>
      <c r="D24" s="29"/>
      <c r="E24" s="29"/>
      <c r="F24" s="29"/>
      <c r="G24" s="29"/>
      <c r="H24" s="47" t="s">
        <v>37</v>
      </c>
      <c r="I24" s="48" t="s">
        <v>38</v>
      </c>
      <c r="J24" s="48"/>
      <c r="K24" s="5"/>
      <c r="L24" s="5"/>
      <c r="M24" s="5"/>
      <c r="N24" s="5"/>
    </row>
    <row r="25" spans="1:14" ht="22.5" customHeight="1" x14ac:dyDescent="0.25">
      <c r="A25" s="1">
        <v>1</v>
      </c>
      <c r="B25" s="49" t="s">
        <v>39</v>
      </c>
      <c r="C25" s="50" t="s">
        <v>40</v>
      </c>
      <c r="D25" s="51"/>
      <c r="E25" s="51">
        <v>1</v>
      </c>
      <c r="F25" s="51"/>
      <c r="G25" s="51"/>
      <c r="H25" s="52">
        <v>0</v>
      </c>
      <c r="I25" s="53"/>
      <c r="J25" s="53"/>
      <c r="K25" s="54"/>
      <c r="L25" s="5"/>
      <c r="M25" s="5"/>
      <c r="N25" s="5"/>
    </row>
    <row r="26" spans="1:14" ht="22.5" customHeight="1" x14ac:dyDescent="0.25">
      <c r="A26" s="1">
        <v>2</v>
      </c>
      <c r="B26" s="49"/>
      <c r="C26" s="50" t="s">
        <v>41</v>
      </c>
      <c r="D26" s="51"/>
      <c r="E26" s="51">
        <v>1</v>
      </c>
      <c r="F26" s="51"/>
      <c r="G26" s="51"/>
      <c r="H26" s="52">
        <v>0</v>
      </c>
      <c r="I26" s="55" t="e">
        <f>H26/$H$27</f>
        <v>#DIV/0!</v>
      </c>
      <c r="J26" s="55"/>
      <c r="K26" s="54"/>
      <c r="L26" s="5"/>
      <c r="M26" s="5"/>
      <c r="N26" s="5"/>
    </row>
    <row r="27" spans="1:14" ht="22.5" customHeight="1" x14ac:dyDescent="0.25">
      <c r="A27" s="1">
        <v>3</v>
      </c>
      <c r="B27" s="49"/>
      <c r="C27" s="50" t="s">
        <v>42</v>
      </c>
      <c r="D27" s="51"/>
      <c r="E27" s="51">
        <v>1</v>
      </c>
      <c r="F27" s="51"/>
      <c r="G27" s="51"/>
      <c r="H27" s="52">
        <v>0</v>
      </c>
      <c r="I27" s="55" t="e">
        <f>H27/$H$27</f>
        <v>#DIV/0!</v>
      </c>
      <c r="J27" s="55"/>
      <c r="K27" s="54"/>
      <c r="L27" s="5"/>
      <c r="M27" s="5"/>
      <c r="N27" s="5"/>
    </row>
    <row r="28" spans="1:14" ht="27.6" customHeight="1" x14ac:dyDescent="0.25">
      <c r="A28" s="1">
        <v>4</v>
      </c>
      <c r="B28" s="49"/>
      <c r="C28" s="50" t="s">
        <v>43</v>
      </c>
      <c r="D28" s="51">
        <v>1</v>
      </c>
      <c r="E28" s="51"/>
      <c r="F28" s="51"/>
      <c r="G28" s="51"/>
      <c r="H28" s="52">
        <v>27</v>
      </c>
      <c r="I28" s="55" t="e">
        <f>H28/$H$27</f>
        <v>#DIV/0!</v>
      </c>
      <c r="J28" s="55"/>
      <c r="K28" s="5"/>
      <c r="L28" s="5"/>
      <c r="M28" s="5"/>
      <c r="N28" s="5"/>
    </row>
    <row r="29" spans="1:14" ht="31.35" customHeight="1" x14ac:dyDescent="0.25">
      <c r="A29" s="1">
        <v>5</v>
      </c>
      <c r="B29" s="56" t="s">
        <v>44</v>
      </c>
      <c r="C29" s="50" t="s">
        <v>45</v>
      </c>
      <c r="D29" s="51">
        <v>1</v>
      </c>
      <c r="E29" s="51"/>
      <c r="F29" s="51"/>
      <c r="G29" s="51"/>
      <c r="H29" s="57">
        <v>4</v>
      </c>
      <c r="I29" s="58">
        <f>H29/$H$29</f>
        <v>1</v>
      </c>
      <c r="J29" s="58"/>
      <c r="K29" s="5"/>
      <c r="L29" s="5"/>
      <c r="M29" s="5"/>
      <c r="N29" s="5"/>
    </row>
    <row r="30" spans="1:14" ht="39.6" customHeight="1" x14ac:dyDescent="0.25">
      <c r="A30" s="1">
        <v>6</v>
      </c>
      <c r="B30" s="56"/>
      <c r="C30" s="50" t="s">
        <v>46</v>
      </c>
      <c r="D30" s="59">
        <v>1</v>
      </c>
      <c r="E30" s="51"/>
      <c r="F30" s="51"/>
      <c r="G30" s="51"/>
      <c r="H30" s="52">
        <v>3</v>
      </c>
      <c r="I30" s="58">
        <f>H30/$H$29</f>
        <v>0.75</v>
      </c>
      <c r="J30" s="58"/>
      <c r="K30" s="5"/>
      <c r="L30" s="5"/>
      <c r="M30" s="5"/>
      <c r="N30" s="5"/>
    </row>
    <row r="31" spans="1:14" ht="41.85" customHeight="1" x14ac:dyDescent="0.25">
      <c r="A31" s="1">
        <v>7</v>
      </c>
      <c r="B31" s="56"/>
      <c r="C31" s="50" t="s">
        <v>47</v>
      </c>
      <c r="D31" s="59">
        <v>1</v>
      </c>
      <c r="E31" s="51"/>
      <c r="F31" s="51"/>
      <c r="G31" s="51"/>
      <c r="H31" s="60">
        <v>2</v>
      </c>
      <c r="I31" s="58">
        <f>H31/$H$29</f>
        <v>0.5</v>
      </c>
      <c r="J31" s="58"/>
      <c r="K31" s="5"/>
      <c r="L31" s="61" t="s">
        <v>48</v>
      </c>
      <c r="M31" s="61"/>
      <c r="N31" s="5"/>
    </row>
    <row r="32" spans="1:14" ht="40.9" customHeight="1" x14ac:dyDescent="0.25">
      <c r="A32" s="1">
        <v>8</v>
      </c>
      <c r="B32" s="62"/>
      <c r="C32" s="50" t="s">
        <v>49</v>
      </c>
      <c r="D32" s="59"/>
      <c r="E32" s="51">
        <v>1</v>
      </c>
      <c r="F32" s="51"/>
      <c r="G32" s="51"/>
      <c r="H32" s="60">
        <v>0</v>
      </c>
      <c r="I32" s="63"/>
      <c r="J32" s="64"/>
      <c r="K32" s="5"/>
      <c r="L32" s="65"/>
      <c r="M32" s="65"/>
      <c r="N32" s="5"/>
    </row>
    <row r="33" spans="1:14" ht="51.4" customHeight="1" x14ac:dyDescent="0.25">
      <c r="A33" s="1">
        <v>9</v>
      </c>
      <c r="B33" s="62"/>
      <c r="C33" s="50" t="s">
        <v>50</v>
      </c>
      <c r="D33" s="59"/>
      <c r="E33" s="51">
        <v>1</v>
      </c>
      <c r="F33" s="51"/>
      <c r="G33" s="51"/>
      <c r="H33" s="60">
        <v>0</v>
      </c>
      <c r="I33" s="63"/>
      <c r="J33" s="64"/>
      <c r="K33" s="5"/>
      <c r="L33" s="65"/>
      <c r="M33" s="65"/>
      <c r="N33" s="5"/>
    </row>
    <row r="34" spans="1:14" ht="44.85" customHeight="1" x14ac:dyDescent="0.25">
      <c r="A34" s="1">
        <v>10</v>
      </c>
      <c r="B34" s="66" t="s">
        <v>51</v>
      </c>
      <c r="C34" s="50" t="s">
        <v>52</v>
      </c>
      <c r="D34" s="67">
        <v>1</v>
      </c>
      <c r="E34" s="68"/>
      <c r="F34" s="68"/>
      <c r="G34" s="68"/>
      <c r="H34" s="57">
        <v>2</v>
      </c>
      <c r="I34" s="58">
        <f>H34/$H$28</f>
        <v>7.407407407407407E-2</v>
      </c>
      <c r="J34" s="58"/>
      <c r="K34" s="5"/>
      <c r="L34" s="65" t="s">
        <v>53</v>
      </c>
      <c r="M34" s="65" t="s">
        <v>54</v>
      </c>
      <c r="N34" s="5"/>
    </row>
    <row r="35" spans="1:14" ht="54.4" customHeight="1" x14ac:dyDescent="0.25">
      <c r="A35" s="1">
        <v>11</v>
      </c>
      <c r="B35" s="66"/>
      <c r="C35" s="50" t="s">
        <v>55</v>
      </c>
      <c r="D35" s="67">
        <v>1</v>
      </c>
      <c r="E35" s="68"/>
      <c r="F35" s="68"/>
      <c r="G35" s="68"/>
      <c r="H35" s="57">
        <v>3</v>
      </c>
      <c r="I35" s="58">
        <f>H35/$H$28</f>
        <v>0.1111111111111111</v>
      </c>
      <c r="J35" s="58"/>
      <c r="K35" s="5"/>
      <c r="L35" s="69" t="s">
        <v>56</v>
      </c>
      <c r="M35" s="69" t="s">
        <v>57</v>
      </c>
      <c r="N35" s="5"/>
    </row>
    <row r="36" spans="1:14" ht="71.650000000000006" customHeight="1" x14ac:dyDescent="0.25">
      <c r="A36" s="1">
        <v>12</v>
      </c>
      <c r="B36" s="66"/>
      <c r="C36" s="50" t="s">
        <v>58</v>
      </c>
      <c r="D36" s="67"/>
      <c r="E36" s="68">
        <v>1</v>
      </c>
      <c r="F36" s="68"/>
      <c r="G36" s="68"/>
      <c r="H36" s="60">
        <v>0</v>
      </c>
      <c r="I36" s="58">
        <f>H36/$H$28</f>
        <v>0</v>
      </c>
      <c r="J36" s="58"/>
      <c r="K36" s="5"/>
      <c r="L36" s="69" t="s">
        <v>59</v>
      </c>
      <c r="M36" s="69" t="s">
        <v>60</v>
      </c>
      <c r="N36" s="5"/>
    </row>
    <row r="37" spans="1:14" ht="72.400000000000006" customHeight="1" x14ac:dyDescent="0.25">
      <c r="A37" s="1">
        <v>13</v>
      </c>
      <c r="B37" s="66"/>
      <c r="C37" s="50" t="s">
        <v>61</v>
      </c>
      <c r="D37" s="70">
        <v>1</v>
      </c>
      <c r="E37" s="68"/>
      <c r="F37" s="68"/>
      <c r="G37" s="68"/>
      <c r="H37" s="60">
        <v>0</v>
      </c>
      <c r="I37" s="58">
        <f>H37/$H$28</f>
        <v>0</v>
      </c>
      <c r="J37" s="58"/>
      <c r="K37" s="5"/>
      <c r="L37" s="69" t="s">
        <v>62</v>
      </c>
      <c r="M37" s="69" t="s">
        <v>63</v>
      </c>
      <c r="N37" s="5"/>
    </row>
    <row r="38" spans="1:14" ht="52.9" customHeight="1" x14ac:dyDescent="0.25">
      <c r="A38" s="1">
        <v>14</v>
      </c>
      <c r="B38" s="66"/>
      <c r="C38" s="31" t="s">
        <v>64</v>
      </c>
      <c r="D38" s="51"/>
      <c r="E38" s="51"/>
      <c r="F38" s="51">
        <v>1</v>
      </c>
      <c r="G38" s="51"/>
      <c r="H38" s="60">
        <v>0</v>
      </c>
      <c r="I38" s="55">
        <f>H38/$H$30</f>
        <v>0</v>
      </c>
      <c r="J38" s="55"/>
      <c r="K38" s="5"/>
      <c r="L38" s="69" t="s">
        <v>65</v>
      </c>
      <c r="M38" s="69" t="s">
        <v>66</v>
      </c>
      <c r="N38" s="5"/>
    </row>
    <row r="39" spans="1:14" ht="84.95" customHeight="1" x14ac:dyDescent="0.25">
      <c r="A39" s="1">
        <v>15</v>
      </c>
      <c r="B39" s="66"/>
      <c r="C39" s="50" t="s">
        <v>67</v>
      </c>
      <c r="D39" s="71"/>
      <c r="E39" s="72"/>
      <c r="F39" s="71">
        <v>1</v>
      </c>
      <c r="G39" s="71"/>
      <c r="H39" s="73">
        <v>0</v>
      </c>
      <c r="I39" s="74" t="e">
        <f>H39/H38</f>
        <v>#DIV/0!</v>
      </c>
      <c r="J39" s="74"/>
      <c r="K39" s="5"/>
      <c r="L39" s="5"/>
      <c r="M39" s="5"/>
      <c r="N39" s="5"/>
    </row>
    <row r="40" spans="1:14" ht="22.5" customHeight="1" x14ac:dyDescent="0.25">
      <c r="A40" s="36"/>
      <c r="B40" s="37" t="s">
        <v>68</v>
      </c>
      <c r="C40" s="37"/>
      <c r="D40" s="75">
        <f>SUM(D25:D39)</f>
        <v>7</v>
      </c>
      <c r="E40" s="75">
        <f>SUM(E25:E39)</f>
        <v>6</v>
      </c>
      <c r="F40" s="75">
        <f>SUM(F25:F39)</f>
        <v>2</v>
      </c>
      <c r="G40" s="75">
        <f>SUM(G25:G39)</f>
        <v>0</v>
      </c>
      <c r="H40" s="76">
        <f>+D40+E40+F40+G40</f>
        <v>15</v>
      </c>
      <c r="I40" s="76"/>
      <c r="J40" s="76"/>
      <c r="K40" s="77"/>
      <c r="L40" s="40"/>
      <c r="M40" s="40"/>
      <c r="N40" s="40"/>
    </row>
    <row r="41" spans="1:14" ht="36.75" customHeight="1" x14ac:dyDescent="0.25">
      <c r="A41" s="1"/>
      <c r="B41" s="78" t="s">
        <v>251</v>
      </c>
      <c r="C41" s="78"/>
      <c r="D41" s="78"/>
      <c r="E41" s="78"/>
      <c r="F41" s="78"/>
      <c r="G41" s="78"/>
      <c r="H41" s="78"/>
      <c r="I41" s="78"/>
      <c r="J41" s="78"/>
      <c r="K41" s="2"/>
      <c r="L41" s="2"/>
      <c r="M41" s="2"/>
      <c r="N41" s="2"/>
    </row>
    <row r="42" spans="1:14" ht="22.5" customHeight="1" x14ac:dyDescent="0.25">
      <c r="A42" s="1"/>
      <c r="B42" s="79" t="s">
        <v>70</v>
      </c>
      <c r="C42" s="79"/>
      <c r="D42" s="79"/>
      <c r="E42" s="79"/>
      <c r="F42" s="79"/>
      <c r="G42" s="79"/>
      <c r="H42" s="79"/>
      <c r="I42" s="45">
        <v>0.05</v>
      </c>
      <c r="J42" s="46">
        <f>(D49+F49)*I42/H49</f>
        <v>0.05</v>
      </c>
      <c r="K42" s="2"/>
      <c r="L42" s="2"/>
      <c r="M42" s="2"/>
      <c r="N42" s="2"/>
    </row>
    <row r="43" spans="1:14" ht="22.5" customHeight="1" x14ac:dyDescent="0.25">
      <c r="A43" s="1"/>
      <c r="B43" s="80"/>
      <c r="C43" s="27"/>
      <c r="D43" s="28" t="s">
        <v>23</v>
      </c>
      <c r="E43" s="28" t="s">
        <v>24</v>
      </c>
      <c r="F43" s="28" t="s">
        <v>25</v>
      </c>
      <c r="G43" s="28" t="s">
        <v>26</v>
      </c>
      <c r="H43" s="29" t="s">
        <v>27</v>
      </c>
      <c r="I43" s="29"/>
      <c r="J43" s="29"/>
      <c r="K43" s="5"/>
      <c r="L43" s="5"/>
      <c r="M43" s="5"/>
      <c r="N43" s="5"/>
    </row>
    <row r="44" spans="1:14" ht="64.900000000000006" customHeight="1" x14ac:dyDescent="0.25">
      <c r="A44" s="1">
        <v>1</v>
      </c>
      <c r="B44" s="80"/>
      <c r="C44" s="50" t="s">
        <v>71</v>
      </c>
      <c r="D44" s="32">
        <v>1</v>
      </c>
      <c r="E44" s="32"/>
      <c r="F44" s="32"/>
      <c r="G44" s="32"/>
      <c r="H44" s="81" t="s">
        <v>72</v>
      </c>
      <c r="I44" s="81"/>
      <c r="J44" s="81"/>
      <c r="K44" s="2"/>
      <c r="L44" s="2"/>
      <c r="M44" s="2"/>
      <c r="N44" s="2"/>
    </row>
    <row r="45" spans="1:14" ht="56.65" customHeight="1" x14ac:dyDescent="0.25">
      <c r="A45" s="1">
        <v>2</v>
      </c>
      <c r="B45" s="82"/>
      <c r="C45" s="50" t="s">
        <v>73</v>
      </c>
      <c r="D45" s="32">
        <v>1</v>
      </c>
      <c r="E45" s="32"/>
      <c r="F45" s="32"/>
      <c r="G45" s="32"/>
      <c r="H45" s="81" t="s">
        <v>74</v>
      </c>
      <c r="I45" s="81"/>
      <c r="J45" s="81"/>
      <c r="K45" s="83"/>
      <c r="L45" s="5"/>
      <c r="M45" s="5"/>
      <c r="N45" s="5"/>
    </row>
    <row r="46" spans="1:14" ht="73.900000000000006" customHeight="1" x14ac:dyDescent="0.25">
      <c r="A46" s="1">
        <v>3</v>
      </c>
      <c r="B46" s="84"/>
      <c r="C46" s="85" t="s">
        <v>75</v>
      </c>
      <c r="D46" s="32">
        <v>1</v>
      </c>
      <c r="E46" s="32"/>
      <c r="F46" s="32"/>
      <c r="G46" s="32"/>
      <c r="H46" s="81" t="s">
        <v>76</v>
      </c>
      <c r="I46" s="81"/>
      <c r="J46" s="81"/>
      <c r="K46" s="83"/>
      <c r="L46" s="5"/>
      <c r="M46" s="5"/>
      <c r="N46" s="5"/>
    </row>
    <row r="47" spans="1:14" ht="96.95" customHeight="1" x14ac:dyDescent="0.25">
      <c r="A47" s="1">
        <v>4</v>
      </c>
      <c r="B47" s="84"/>
      <c r="C47" s="50" t="s">
        <v>77</v>
      </c>
      <c r="D47" s="32">
        <v>1</v>
      </c>
      <c r="E47" s="32"/>
      <c r="F47" s="32"/>
      <c r="G47" s="32"/>
      <c r="H47" s="81" t="s">
        <v>78</v>
      </c>
      <c r="I47" s="81"/>
      <c r="J47" s="81"/>
      <c r="K47" s="83"/>
      <c r="L47" s="5"/>
      <c r="M47" s="5"/>
      <c r="N47" s="5"/>
    </row>
    <row r="48" spans="1:14" ht="100.7" customHeight="1" x14ac:dyDescent="0.25">
      <c r="A48" s="1">
        <v>5</v>
      </c>
      <c r="B48" s="84"/>
      <c r="C48" s="50" t="s">
        <v>79</v>
      </c>
      <c r="D48" s="32">
        <v>1</v>
      </c>
      <c r="E48" s="32"/>
      <c r="F48" s="32"/>
      <c r="G48" s="32"/>
      <c r="H48" s="81" t="s">
        <v>80</v>
      </c>
      <c r="I48" s="81"/>
      <c r="J48" s="81"/>
      <c r="K48" s="83"/>
      <c r="L48" s="5"/>
      <c r="M48" s="5"/>
      <c r="N48" s="5"/>
    </row>
    <row r="49" spans="1:14" ht="22.5" customHeight="1" x14ac:dyDescent="0.25">
      <c r="A49" s="36"/>
      <c r="B49" s="86" t="s">
        <v>81</v>
      </c>
      <c r="C49" s="86"/>
      <c r="D49" s="87">
        <f>SUM(D44:D48)</f>
        <v>5</v>
      </c>
      <c r="E49" s="87">
        <f>SUM(E44:E48)</f>
        <v>0</v>
      </c>
      <c r="F49" s="87">
        <f>SUM(F44:F48)</f>
        <v>0</v>
      </c>
      <c r="G49" s="87">
        <f>SUM(G44:G48)</f>
        <v>0</v>
      </c>
      <c r="H49" s="88">
        <f>SUM(D49:G49)</f>
        <v>5</v>
      </c>
      <c r="I49" s="88"/>
      <c r="J49" s="88"/>
      <c r="K49" s="2"/>
      <c r="L49" s="2"/>
      <c r="M49" s="2"/>
      <c r="N49" s="2"/>
    </row>
    <row r="50" spans="1:14" ht="48" customHeight="1" x14ac:dyDescent="0.25">
      <c r="A50" s="1"/>
      <c r="B50" s="89" t="s">
        <v>82</v>
      </c>
      <c r="C50" s="89"/>
      <c r="D50" s="89"/>
      <c r="E50" s="89"/>
      <c r="F50" s="89"/>
      <c r="G50" s="89"/>
      <c r="H50" s="89"/>
      <c r="I50" s="89"/>
      <c r="J50" s="89"/>
      <c r="K50" s="2"/>
      <c r="L50" s="2"/>
      <c r="M50" s="2"/>
      <c r="N50" s="5"/>
    </row>
    <row r="51" spans="1:14" ht="22.5" customHeight="1" x14ac:dyDescent="0.25">
      <c r="A51" s="1"/>
      <c r="B51" s="27" t="s">
        <v>83</v>
      </c>
      <c r="C51" s="90"/>
      <c r="D51" s="91"/>
      <c r="E51" s="91"/>
      <c r="F51" s="91"/>
      <c r="G51" s="91"/>
      <c r="H51" s="92">
        <v>0.05</v>
      </c>
      <c r="I51" s="92"/>
      <c r="J51" s="93">
        <f>+(D56+F56)*H51/H56</f>
        <v>2.5000000000000001E-2</v>
      </c>
      <c r="K51" s="94"/>
      <c r="L51" s="95"/>
      <c r="M51" s="95"/>
      <c r="N51" s="5"/>
    </row>
    <row r="52" spans="1:14" ht="22.5" customHeight="1" x14ac:dyDescent="0.25">
      <c r="A52" s="1"/>
      <c r="D52" s="96" t="s">
        <v>23</v>
      </c>
      <c r="E52" s="96" t="s">
        <v>24</v>
      </c>
      <c r="F52" s="96" t="s">
        <v>25</v>
      </c>
      <c r="G52" s="96" t="s">
        <v>26</v>
      </c>
      <c r="H52" s="29" t="s">
        <v>27</v>
      </c>
      <c r="I52" s="29"/>
      <c r="J52" s="29"/>
      <c r="K52" s="83"/>
      <c r="L52" s="5"/>
      <c r="M52" s="5"/>
      <c r="N52" s="5"/>
    </row>
    <row r="53" spans="1:14" s="6" customFormat="1" ht="107.45" customHeight="1" x14ac:dyDescent="0.25">
      <c r="A53" s="1">
        <v>1</v>
      </c>
      <c r="B53" s="97" t="s">
        <v>84</v>
      </c>
      <c r="C53" s="97"/>
      <c r="D53" s="98">
        <v>1</v>
      </c>
      <c r="E53" s="99"/>
      <c r="F53" s="99"/>
      <c r="G53" s="99"/>
      <c r="H53" s="100" t="s">
        <v>85</v>
      </c>
      <c r="I53" s="100"/>
      <c r="J53" s="100"/>
      <c r="K53" s="83"/>
      <c r="L53" s="5"/>
      <c r="M53" s="5"/>
      <c r="N53" s="5"/>
    </row>
    <row r="54" spans="1:14" s="6" customFormat="1" ht="46.9" customHeight="1" x14ac:dyDescent="0.25">
      <c r="A54" s="1">
        <v>2</v>
      </c>
      <c r="B54" s="101" t="s">
        <v>86</v>
      </c>
      <c r="C54" s="101"/>
      <c r="D54" s="98"/>
      <c r="E54" s="99">
        <v>1</v>
      </c>
      <c r="F54" s="99"/>
      <c r="G54" s="99"/>
      <c r="H54" s="102"/>
      <c r="I54" s="102"/>
      <c r="J54" s="102"/>
      <c r="K54" s="83"/>
      <c r="L54" s="5"/>
      <c r="M54" s="5"/>
      <c r="N54" s="5"/>
    </row>
    <row r="55" spans="1:14" ht="22.5" customHeight="1" x14ac:dyDescent="0.25">
      <c r="A55" s="1"/>
      <c r="B55" s="103" t="s">
        <v>88</v>
      </c>
      <c r="C55" s="103"/>
      <c r="D55" s="96" t="s">
        <v>23</v>
      </c>
      <c r="E55" s="96" t="s">
        <v>24</v>
      </c>
      <c r="F55" s="96" t="s">
        <v>25</v>
      </c>
      <c r="G55" s="96" t="s">
        <v>26</v>
      </c>
      <c r="H55" s="104"/>
      <c r="I55" s="105"/>
      <c r="J55" s="106"/>
      <c r="K55" s="5"/>
      <c r="L55" s="5"/>
      <c r="M55" s="5"/>
      <c r="N55" s="5"/>
    </row>
    <row r="56" spans="1:14" ht="22.5" customHeight="1" x14ac:dyDescent="0.25">
      <c r="A56" s="107"/>
      <c r="B56" s="103"/>
      <c r="C56" s="103"/>
      <c r="D56" s="108">
        <f>+D54+D53</f>
        <v>1</v>
      </c>
      <c r="E56" s="108">
        <f>+E54+E53</f>
        <v>1</v>
      </c>
      <c r="F56" s="108">
        <f>+F54+F53</f>
        <v>0</v>
      </c>
      <c r="G56" s="108">
        <f>+G54+G53</f>
        <v>0</v>
      </c>
      <c r="H56" s="109">
        <f>+D56+E56+F56+G56</f>
        <v>2</v>
      </c>
      <c r="I56" s="109"/>
      <c r="J56" s="109"/>
      <c r="K56" s="110"/>
      <c r="L56" s="110"/>
      <c r="M56" s="110"/>
      <c r="N56" s="110"/>
    </row>
    <row r="57" spans="1:14" ht="44.25" customHeight="1" x14ac:dyDescent="0.25">
      <c r="A57" s="1"/>
      <c r="B57" s="89" t="s">
        <v>252</v>
      </c>
      <c r="C57" s="89"/>
      <c r="D57" s="89"/>
      <c r="E57" s="89"/>
      <c r="F57" s="89"/>
      <c r="G57" s="89"/>
      <c r="H57" s="89"/>
      <c r="I57" s="89"/>
      <c r="J57" s="89"/>
      <c r="K57" s="5"/>
      <c r="L57" s="5"/>
      <c r="M57" s="5"/>
      <c r="N57" s="5"/>
    </row>
    <row r="58" spans="1:14" ht="22.5" customHeight="1" x14ac:dyDescent="0.25">
      <c r="A58" s="1"/>
      <c r="B58" s="79" t="s">
        <v>90</v>
      </c>
      <c r="C58" s="79"/>
      <c r="D58" s="79"/>
      <c r="E58" s="79"/>
      <c r="F58" s="79"/>
      <c r="G58" s="79"/>
      <c r="H58" s="79"/>
      <c r="I58" s="45">
        <v>0.05</v>
      </c>
      <c r="J58" s="46">
        <f>(D61+F61)*I58/H61</f>
        <v>0.05</v>
      </c>
      <c r="K58" s="5"/>
      <c r="L58" s="5"/>
      <c r="M58" s="5"/>
      <c r="N58" s="5"/>
    </row>
    <row r="59" spans="1:14" ht="22.5" customHeight="1" x14ac:dyDescent="0.25">
      <c r="A59" s="1"/>
      <c r="B59" s="96"/>
      <c r="C59" s="111" t="s">
        <v>39</v>
      </c>
      <c r="D59" s="111" t="s">
        <v>23</v>
      </c>
      <c r="E59" s="111" t="s">
        <v>24</v>
      </c>
      <c r="F59" s="111" t="s">
        <v>25</v>
      </c>
      <c r="G59" s="111" t="s">
        <v>26</v>
      </c>
      <c r="H59" s="29" t="s">
        <v>27</v>
      </c>
      <c r="I59" s="29"/>
      <c r="J59" s="29"/>
      <c r="K59" s="5"/>
      <c r="L59" s="5"/>
      <c r="M59" s="5"/>
      <c r="N59" s="5"/>
    </row>
    <row r="60" spans="1:14" ht="79.5" customHeight="1" x14ac:dyDescent="0.25">
      <c r="A60" s="1">
        <v>1</v>
      </c>
      <c r="B60" s="80"/>
      <c r="C60" s="112" t="s">
        <v>91</v>
      </c>
      <c r="D60" s="32">
        <v>1</v>
      </c>
      <c r="E60" s="32"/>
      <c r="F60" s="32"/>
      <c r="G60" s="32"/>
      <c r="H60" s="113" t="s">
        <v>92</v>
      </c>
      <c r="I60" s="113"/>
      <c r="J60" s="113"/>
      <c r="K60" s="5"/>
      <c r="L60" s="5"/>
      <c r="M60" s="5"/>
      <c r="N60" s="5"/>
    </row>
    <row r="61" spans="1:14" ht="22.5" customHeight="1" x14ac:dyDescent="0.25">
      <c r="A61" s="36"/>
      <c r="B61" s="86" t="s">
        <v>93</v>
      </c>
      <c r="C61" s="86"/>
      <c r="D61" s="75">
        <f>SUM(D60:D60)</f>
        <v>1</v>
      </c>
      <c r="E61" s="75">
        <f>SUM(E60:E60)</f>
        <v>0</v>
      </c>
      <c r="F61" s="75">
        <f>SUM(F60:F60)</f>
        <v>0</v>
      </c>
      <c r="G61" s="75">
        <f>SUM(G60:G60)</f>
        <v>0</v>
      </c>
      <c r="H61" s="39">
        <f>+D61+E61+F61+G61</f>
        <v>1</v>
      </c>
      <c r="I61" s="39"/>
      <c r="J61" s="39"/>
      <c r="K61" s="40"/>
      <c r="L61" s="40"/>
      <c r="M61" s="40"/>
      <c r="N61" s="40"/>
    </row>
    <row r="62" spans="1:14" ht="22.5" customHeight="1" x14ac:dyDescent="0.25">
      <c r="A62" s="1"/>
      <c r="B62" s="41" t="s">
        <v>94</v>
      </c>
      <c r="C62" s="42"/>
      <c r="D62" s="42"/>
      <c r="E62" s="42"/>
      <c r="F62" s="42"/>
      <c r="G62" s="42"/>
      <c r="H62" s="42"/>
      <c r="I62" s="42"/>
      <c r="J62" s="43"/>
      <c r="K62" s="5"/>
      <c r="L62" s="5"/>
      <c r="M62" s="5"/>
      <c r="N62" s="5"/>
    </row>
    <row r="63" spans="1:14" ht="22.5" customHeight="1" x14ac:dyDescent="0.25">
      <c r="A63" s="1"/>
      <c r="B63" s="114" t="s">
        <v>95</v>
      </c>
      <c r="C63" s="114"/>
      <c r="D63" s="114"/>
      <c r="E63" s="114"/>
      <c r="F63" s="114"/>
      <c r="G63" s="114"/>
      <c r="H63" s="114"/>
      <c r="I63" s="115">
        <v>0.05</v>
      </c>
      <c r="J63" s="115">
        <f>(D66+F66)*I63/H66</f>
        <v>0.05</v>
      </c>
      <c r="K63" s="5"/>
      <c r="L63" s="5"/>
      <c r="M63" s="5"/>
      <c r="N63" s="5"/>
    </row>
    <row r="64" spans="1:14" ht="22.5" customHeight="1" x14ac:dyDescent="0.25">
      <c r="A64" s="1"/>
      <c r="B64" s="116"/>
      <c r="C64" s="19"/>
      <c r="D64" s="47" t="s">
        <v>23</v>
      </c>
      <c r="E64" s="47" t="s">
        <v>24</v>
      </c>
      <c r="F64" s="47" t="s">
        <v>25</v>
      </c>
      <c r="G64" s="47" t="s">
        <v>26</v>
      </c>
      <c r="H64" s="29" t="s">
        <v>27</v>
      </c>
      <c r="I64" s="29"/>
      <c r="J64" s="29"/>
      <c r="K64" s="5"/>
      <c r="L64" s="5"/>
      <c r="M64" s="5"/>
      <c r="N64" s="5"/>
    </row>
    <row r="65" spans="1:14" ht="69.400000000000006" customHeight="1" x14ac:dyDescent="0.25">
      <c r="A65" s="1">
        <v>1</v>
      </c>
      <c r="B65" s="116"/>
      <c r="C65" s="31" t="s">
        <v>96</v>
      </c>
      <c r="D65" s="117">
        <v>1</v>
      </c>
      <c r="E65" s="117"/>
      <c r="F65" s="117"/>
      <c r="G65" s="117"/>
      <c r="H65" s="118" t="s">
        <v>97</v>
      </c>
      <c r="I65" s="118"/>
      <c r="J65" s="118"/>
      <c r="K65" s="5"/>
      <c r="L65" s="5"/>
      <c r="M65" s="5"/>
      <c r="N65" s="5"/>
    </row>
    <row r="66" spans="1:14" ht="22.5" customHeight="1" x14ac:dyDescent="0.25">
      <c r="A66" s="36"/>
      <c r="B66" s="37" t="s">
        <v>98</v>
      </c>
      <c r="C66" s="37"/>
      <c r="D66" s="119">
        <f>SUM(D65:D65)</f>
        <v>1</v>
      </c>
      <c r="E66" s="119">
        <f>SUM(E65:E65)</f>
        <v>0</v>
      </c>
      <c r="F66" s="119">
        <f>SUM(F65:F65)</f>
        <v>0</v>
      </c>
      <c r="G66" s="119">
        <f>SUM(G65:G65)</f>
        <v>0</v>
      </c>
      <c r="H66" s="120">
        <f>+D66+E66+F66+G66</f>
        <v>1</v>
      </c>
      <c r="I66" s="120"/>
      <c r="J66" s="120"/>
      <c r="K66" s="40"/>
      <c r="L66" s="40"/>
      <c r="M66" s="40"/>
      <c r="N66" s="40"/>
    </row>
    <row r="67" spans="1:14" ht="40.5" customHeight="1" x14ac:dyDescent="0.25">
      <c r="A67" s="1"/>
      <c r="B67" s="89" t="s">
        <v>99</v>
      </c>
      <c r="C67" s="121"/>
      <c r="D67" s="121"/>
      <c r="E67" s="121"/>
      <c r="F67" s="121"/>
      <c r="G67" s="121"/>
      <c r="H67" s="121"/>
      <c r="I67" s="121"/>
      <c r="J67" s="121"/>
      <c r="K67" s="5"/>
      <c r="L67" s="5"/>
      <c r="M67" s="5"/>
      <c r="N67" s="5"/>
    </row>
    <row r="68" spans="1:14" ht="22.5" customHeight="1" x14ac:dyDescent="0.25">
      <c r="A68" s="1"/>
      <c r="B68" s="44" t="s">
        <v>100</v>
      </c>
      <c r="C68" s="44"/>
      <c r="D68" s="44"/>
      <c r="E68" s="44"/>
      <c r="F68" s="44"/>
      <c r="G68" s="44"/>
      <c r="H68" s="44"/>
      <c r="I68" s="115">
        <v>0.1</v>
      </c>
      <c r="J68" s="115">
        <f>(D73+F73)*I68/H73</f>
        <v>0.10000000000000002</v>
      </c>
      <c r="K68" s="5"/>
      <c r="L68" s="5"/>
      <c r="M68" s="5"/>
      <c r="N68" s="5"/>
    </row>
    <row r="69" spans="1:14" ht="22.5" customHeight="1" x14ac:dyDescent="0.25">
      <c r="A69" s="1"/>
      <c r="B69" s="122"/>
      <c r="C69" s="19"/>
      <c r="D69" s="47" t="s">
        <v>23</v>
      </c>
      <c r="E69" s="47" t="s">
        <v>24</v>
      </c>
      <c r="F69" s="47" t="s">
        <v>25</v>
      </c>
      <c r="G69" s="47" t="s">
        <v>26</v>
      </c>
      <c r="H69" s="29" t="s">
        <v>27</v>
      </c>
      <c r="I69" s="29"/>
      <c r="J69" s="29"/>
      <c r="K69" s="5"/>
      <c r="L69" s="5"/>
      <c r="M69" s="5"/>
      <c r="N69" s="5"/>
    </row>
    <row r="70" spans="1:14" ht="32.1" customHeight="1" x14ac:dyDescent="0.25">
      <c r="A70" s="1">
        <v>1</v>
      </c>
      <c r="B70" s="122"/>
      <c r="C70" s="31" t="s">
        <v>101</v>
      </c>
      <c r="D70" s="32">
        <v>1</v>
      </c>
      <c r="E70" s="32"/>
      <c r="F70" s="32"/>
      <c r="G70" s="32"/>
      <c r="H70" s="113" t="s">
        <v>253</v>
      </c>
      <c r="I70" s="113"/>
      <c r="J70" s="113"/>
      <c r="K70" s="5"/>
      <c r="L70" s="5"/>
      <c r="M70" s="5"/>
      <c r="N70" s="5"/>
    </row>
    <row r="71" spans="1:14" ht="65.650000000000006" customHeight="1" x14ac:dyDescent="0.25">
      <c r="A71" s="1">
        <v>2</v>
      </c>
      <c r="B71" s="122"/>
      <c r="C71" s="31" t="s">
        <v>103</v>
      </c>
      <c r="D71" s="32"/>
      <c r="E71" s="32"/>
      <c r="F71" s="32">
        <v>1</v>
      </c>
      <c r="G71" s="32"/>
      <c r="H71" s="113" t="s">
        <v>104</v>
      </c>
      <c r="I71" s="113"/>
      <c r="J71" s="113"/>
      <c r="K71" s="5"/>
      <c r="L71" s="5"/>
      <c r="M71" s="5"/>
      <c r="N71" s="5"/>
    </row>
    <row r="72" spans="1:14" ht="52.9" customHeight="1" x14ac:dyDescent="0.25">
      <c r="A72" s="1">
        <v>3</v>
      </c>
      <c r="B72" s="122"/>
      <c r="C72" s="31" t="s">
        <v>105</v>
      </c>
      <c r="D72" s="32">
        <v>1</v>
      </c>
      <c r="E72" s="32"/>
      <c r="F72" s="32"/>
      <c r="G72" s="32"/>
      <c r="H72" s="113" t="s">
        <v>106</v>
      </c>
      <c r="I72" s="113"/>
      <c r="J72" s="113"/>
      <c r="K72" s="5"/>
      <c r="L72" s="5"/>
      <c r="M72" s="5"/>
      <c r="N72" s="5"/>
    </row>
    <row r="73" spans="1:14" ht="22.5" customHeight="1" x14ac:dyDescent="0.25">
      <c r="A73" s="36"/>
      <c r="B73" s="37" t="s">
        <v>107</v>
      </c>
      <c r="C73" s="37"/>
      <c r="D73" s="75">
        <f>SUM(D70:D72)</f>
        <v>2</v>
      </c>
      <c r="E73" s="75">
        <f>SUM(E70:E72)</f>
        <v>0</v>
      </c>
      <c r="F73" s="75">
        <f>SUM(F70:F72)</f>
        <v>1</v>
      </c>
      <c r="G73" s="75">
        <f>SUM(G70:G72)</f>
        <v>0</v>
      </c>
      <c r="H73" s="39">
        <f>+D73+E73+F73+G73</f>
        <v>3</v>
      </c>
      <c r="I73" s="39"/>
      <c r="J73" s="39"/>
      <c r="K73" s="40"/>
      <c r="L73" s="40"/>
      <c r="M73" s="40"/>
      <c r="N73" s="40"/>
    </row>
    <row r="74" spans="1:14" ht="35.25" customHeight="1" x14ac:dyDescent="0.25">
      <c r="A74" s="1"/>
      <c r="B74" s="89" t="s">
        <v>108</v>
      </c>
      <c r="C74" s="89"/>
      <c r="D74" s="89"/>
      <c r="E74" s="89"/>
      <c r="F74" s="89"/>
      <c r="G74" s="89"/>
      <c r="H74" s="89"/>
      <c r="I74" s="89"/>
      <c r="J74" s="89"/>
      <c r="K74" s="5"/>
      <c r="L74" s="5"/>
      <c r="M74" s="5"/>
      <c r="N74" s="5"/>
    </row>
    <row r="75" spans="1:14" ht="22.5" customHeight="1" x14ac:dyDescent="0.25">
      <c r="A75" s="1"/>
      <c r="B75" s="79" t="s">
        <v>109</v>
      </c>
      <c r="C75" s="79"/>
      <c r="D75" s="79"/>
      <c r="E75" s="79"/>
      <c r="F75" s="79"/>
      <c r="G75" s="79"/>
      <c r="H75" s="79"/>
      <c r="I75" s="45">
        <v>0.1</v>
      </c>
      <c r="J75" s="46">
        <f>(D81+F81)*I75/H81</f>
        <v>0.1</v>
      </c>
      <c r="K75" s="5"/>
      <c r="L75" s="5"/>
      <c r="M75" s="5"/>
      <c r="N75" s="5"/>
    </row>
    <row r="76" spans="1:14" ht="22.5" customHeight="1" x14ac:dyDescent="0.25">
      <c r="A76" s="1"/>
      <c r="B76" s="80"/>
      <c r="C76" s="27"/>
      <c r="D76" s="28" t="s">
        <v>23</v>
      </c>
      <c r="E76" s="28" t="s">
        <v>24</v>
      </c>
      <c r="F76" s="28" t="s">
        <v>25</v>
      </c>
      <c r="G76" s="28" t="s">
        <v>26</v>
      </c>
      <c r="H76" s="29" t="s">
        <v>27</v>
      </c>
      <c r="I76" s="29"/>
      <c r="J76" s="29"/>
      <c r="K76" s="5"/>
      <c r="L76" s="5"/>
      <c r="M76" s="5"/>
      <c r="N76" s="5"/>
    </row>
    <row r="77" spans="1:14" ht="69.400000000000006" customHeight="1" x14ac:dyDescent="0.25">
      <c r="A77" s="1">
        <v>1</v>
      </c>
      <c r="B77" s="80"/>
      <c r="C77" s="50" t="s">
        <v>110</v>
      </c>
      <c r="D77" s="32">
        <v>1</v>
      </c>
      <c r="E77" s="32"/>
      <c r="F77" s="32"/>
      <c r="G77" s="32"/>
      <c r="H77" s="81" t="s">
        <v>111</v>
      </c>
      <c r="I77" s="81"/>
      <c r="J77" s="81"/>
      <c r="K77" s="5"/>
      <c r="L77" s="5"/>
      <c r="M77" s="5"/>
      <c r="N77" s="5"/>
    </row>
    <row r="78" spans="1:14" ht="53.65" customHeight="1" x14ac:dyDescent="0.25">
      <c r="A78" s="1">
        <v>2</v>
      </c>
      <c r="B78" s="80"/>
      <c r="C78" s="50" t="s">
        <v>112</v>
      </c>
      <c r="D78" s="32">
        <v>1</v>
      </c>
      <c r="E78" s="32"/>
      <c r="F78" s="32"/>
      <c r="G78" s="32"/>
      <c r="H78" s="81" t="s">
        <v>113</v>
      </c>
      <c r="I78" s="81"/>
      <c r="J78" s="81"/>
      <c r="K78" s="5"/>
      <c r="L78" s="5"/>
      <c r="M78" s="5"/>
      <c r="N78" s="5"/>
    </row>
    <row r="79" spans="1:14" ht="59.65" customHeight="1" x14ac:dyDescent="0.25">
      <c r="A79" s="1">
        <v>3</v>
      </c>
      <c r="B79" s="80"/>
      <c r="C79" s="50" t="s">
        <v>114</v>
      </c>
      <c r="D79" s="32">
        <v>1</v>
      </c>
      <c r="E79" s="32"/>
      <c r="F79" s="32"/>
      <c r="G79" s="32"/>
      <c r="H79" s="81" t="s">
        <v>115</v>
      </c>
      <c r="I79" s="81"/>
      <c r="J79" s="81"/>
      <c r="K79" s="5"/>
      <c r="L79" s="5"/>
      <c r="M79" s="5"/>
      <c r="N79" s="5"/>
    </row>
    <row r="80" spans="1:14" ht="48.6" customHeight="1" x14ac:dyDescent="0.25">
      <c r="A80" s="1">
        <v>4</v>
      </c>
      <c r="B80" s="80"/>
      <c r="C80" s="50" t="s">
        <v>116</v>
      </c>
      <c r="D80" s="32">
        <v>1</v>
      </c>
      <c r="E80" s="32"/>
      <c r="F80" s="32"/>
      <c r="G80" s="32"/>
      <c r="H80" s="81" t="s">
        <v>117</v>
      </c>
      <c r="I80" s="81"/>
      <c r="J80" s="81"/>
      <c r="K80" s="123"/>
      <c r="L80" s="5"/>
      <c r="M80" s="5"/>
      <c r="N80" s="5"/>
    </row>
    <row r="81" spans="1:14" ht="22.5" customHeight="1" x14ac:dyDescent="0.25">
      <c r="A81" s="36"/>
      <c r="B81" s="37" t="s">
        <v>118</v>
      </c>
      <c r="C81" s="37"/>
      <c r="D81" s="75">
        <f>SUM(D77:D80)</f>
        <v>4</v>
      </c>
      <c r="E81" s="75">
        <f>SUM(E77:E80)</f>
        <v>0</v>
      </c>
      <c r="F81" s="75">
        <f>SUM(F77:F80)</f>
        <v>0</v>
      </c>
      <c r="G81" s="75">
        <f>SUM(G77:G80)</f>
        <v>0</v>
      </c>
      <c r="H81" s="39">
        <f>+D81+E81+F81+G81</f>
        <v>4</v>
      </c>
      <c r="I81" s="39"/>
      <c r="J81" s="39"/>
      <c r="K81" s="40"/>
      <c r="L81" s="40"/>
      <c r="M81" s="40"/>
      <c r="N81" s="40"/>
    </row>
    <row r="82" spans="1:14" ht="33" customHeight="1" x14ac:dyDescent="0.25">
      <c r="A82" s="1"/>
      <c r="B82" s="89" t="s">
        <v>119</v>
      </c>
      <c r="C82" s="89"/>
      <c r="D82" s="89"/>
      <c r="E82" s="89"/>
      <c r="F82" s="89"/>
      <c r="G82" s="89"/>
      <c r="H82" s="89"/>
      <c r="I82" s="89"/>
      <c r="J82" s="89"/>
      <c r="K82" s="5"/>
      <c r="L82" s="5"/>
      <c r="M82" s="5"/>
      <c r="N82" s="5"/>
    </row>
    <row r="83" spans="1:14" ht="22.5" customHeight="1" x14ac:dyDescent="0.25">
      <c r="A83" s="1"/>
      <c r="B83" s="79" t="s">
        <v>120</v>
      </c>
      <c r="C83" s="79"/>
      <c r="D83" s="79"/>
      <c r="E83" s="79"/>
      <c r="F83" s="79"/>
      <c r="G83" s="79"/>
      <c r="H83" s="79"/>
      <c r="I83" s="45">
        <v>0.2</v>
      </c>
      <c r="J83" s="46">
        <f>(D92+F92)*I83/H92</f>
        <v>0.14285714285714285</v>
      </c>
      <c r="K83" s="5"/>
      <c r="L83" s="5"/>
      <c r="M83" s="5"/>
      <c r="N83" s="5"/>
    </row>
    <row r="84" spans="1:14" ht="22.5" customHeight="1" x14ac:dyDescent="0.25">
      <c r="A84" s="1"/>
      <c r="B84" s="80"/>
      <c r="C84" s="27"/>
      <c r="D84" s="28" t="s">
        <v>23</v>
      </c>
      <c r="E84" s="28" t="s">
        <v>24</v>
      </c>
      <c r="F84" s="28" t="s">
        <v>25</v>
      </c>
      <c r="G84" s="28" t="s">
        <v>26</v>
      </c>
      <c r="H84" s="29" t="s">
        <v>121</v>
      </c>
      <c r="I84" s="29"/>
      <c r="J84" s="29"/>
      <c r="K84" s="5"/>
      <c r="L84" s="5"/>
      <c r="M84" s="5"/>
      <c r="N84" s="5"/>
    </row>
    <row r="85" spans="1:14" ht="90.95" customHeight="1" x14ac:dyDescent="0.25">
      <c r="A85" s="1">
        <v>1</v>
      </c>
      <c r="B85" s="80"/>
      <c r="C85" s="50" t="s">
        <v>122</v>
      </c>
      <c r="D85" s="124"/>
      <c r="E85" s="124">
        <v>1</v>
      </c>
      <c r="F85" s="124"/>
      <c r="G85" s="124"/>
      <c r="H85" s="81" t="s">
        <v>123</v>
      </c>
      <c r="I85" s="81"/>
      <c r="J85" s="81"/>
      <c r="K85" s="5"/>
      <c r="L85" s="5"/>
      <c r="M85" s="5"/>
      <c r="N85" s="5"/>
    </row>
    <row r="86" spans="1:14" ht="143.25" customHeight="1" x14ac:dyDescent="0.25">
      <c r="A86" s="1">
        <v>2</v>
      </c>
      <c r="B86" s="80"/>
      <c r="C86" s="50" t="s">
        <v>124</v>
      </c>
      <c r="D86" s="124"/>
      <c r="E86" s="124">
        <v>1</v>
      </c>
      <c r="F86" s="124"/>
      <c r="G86" s="124"/>
      <c r="H86" s="81" t="s">
        <v>123</v>
      </c>
      <c r="I86" s="81"/>
      <c r="J86" s="81"/>
      <c r="K86" s="5"/>
      <c r="L86" s="5"/>
      <c r="M86" s="5"/>
      <c r="N86" s="5"/>
    </row>
    <row r="87" spans="1:14" ht="104.45" customHeight="1" x14ac:dyDescent="0.25">
      <c r="A87" s="1">
        <v>3</v>
      </c>
      <c r="B87" s="80"/>
      <c r="C87" s="50" t="s">
        <v>125</v>
      </c>
      <c r="D87" s="124">
        <v>1</v>
      </c>
      <c r="E87" s="124"/>
      <c r="F87" s="124"/>
      <c r="G87" s="124"/>
      <c r="H87" s="81" t="s">
        <v>126</v>
      </c>
      <c r="I87" s="81"/>
      <c r="J87" s="81"/>
      <c r="K87" s="5"/>
      <c r="L87" s="5"/>
      <c r="M87" s="5"/>
      <c r="N87" s="5"/>
    </row>
    <row r="88" spans="1:14" ht="84.4" customHeight="1" x14ac:dyDescent="0.25">
      <c r="A88" s="1">
        <v>4</v>
      </c>
      <c r="B88" s="80"/>
      <c r="C88" s="50" t="s">
        <v>127</v>
      </c>
      <c r="D88" s="124">
        <v>1</v>
      </c>
      <c r="E88" s="124"/>
      <c r="F88" s="124"/>
      <c r="G88" s="124"/>
      <c r="H88" s="81" t="s">
        <v>128</v>
      </c>
      <c r="I88" s="81"/>
      <c r="J88" s="81"/>
      <c r="K88" s="5"/>
      <c r="L88" s="5"/>
      <c r="M88" s="5"/>
      <c r="N88" s="5"/>
    </row>
    <row r="89" spans="1:14" ht="78.400000000000006" customHeight="1" x14ac:dyDescent="0.25">
      <c r="A89" s="1">
        <v>5</v>
      </c>
      <c r="B89" s="80"/>
      <c r="C89" s="50" t="s">
        <v>129</v>
      </c>
      <c r="D89" s="124">
        <v>1</v>
      </c>
      <c r="E89" s="124"/>
      <c r="F89" s="124"/>
      <c r="G89" s="124"/>
      <c r="H89" s="81" t="s">
        <v>130</v>
      </c>
      <c r="I89" s="81"/>
      <c r="J89" s="81"/>
      <c r="K89" s="5"/>
      <c r="L89" s="5"/>
      <c r="M89" s="5"/>
      <c r="N89" s="5"/>
    </row>
    <row r="90" spans="1:14" ht="64.900000000000006" customHeight="1" x14ac:dyDescent="0.25">
      <c r="A90" s="1">
        <v>6</v>
      </c>
      <c r="B90" s="84"/>
      <c r="C90" s="50" t="s">
        <v>131</v>
      </c>
      <c r="D90" s="32">
        <v>1</v>
      </c>
      <c r="E90" s="32"/>
      <c r="F90" s="32"/>
      <c r="G90" s="32"/>
      <c r="H90" s="81" t="s">
        <v>132</v>
      </c>
      <c r="I90" s="81"/>
      <c r="J90" s="81"/>
      <c r="K90" s="5"/>
      <c r="L90" s="5"/>
      <c r="M90" s="5"/>
      <c r="N90" s="5"/>
    </row>
    <row r="91" spans="1:14" ht="72.400000000000006" customHeight="1" x14ac:dyDescent="0.25">
      <c r="A91" s="1">
        <v>7</v>
      </c>
      <c r="B91" s="84"/>
      <c r="C91" s="50" t="s">
        <v>133</v>
      </c>
      <c r="D91" s="32">
        <v>1</v>
      </c>
      <c r="E91" s="32"/>
      <c r="F91" s="32"/>
      <c r="G91" s="32"/>
      <c r="H91" s="81" t="s">
        <v>132</v>
      </c>
      <c r="I91" s="81"/>
      <c r="J91" s="81"/>
      <c r="K91" s="5"/>
      <c r="L91" s="5"/>
      <c r="M91" s="5"/>
      <c r="N91" s="5"/>
    </row>
    <row r="92" spans="1:14" ht="22.5" customHeight="1" x14ac:dyDescent="0.25">
      <c r="A92" s="36"/>
      <c r="B92" s="125" t="s">
        <v>134</v>
      </c>
      <c r="C92" s="125"/>
      <c r="D92" s="75">
        <f>SUM(D85:D91)</f>
        <v>5</v>
      </c>
      <c r="E92" s="75">
        <f>SUM(E85:E91)</f>
        <v>2</v>
      </c>
      <c r="F92" s="75">
        <f>SUM(F85:F90)</f>
        <v>0</v>
      </c>
      <c r="G92" s="75">
        <f>SUM(G85:G90)</f>
        <v>0</v>
      </c>
      <c r="H92" s="39">
        <f>+D92+E92+F92+G92</f>
        <v>7</v>
      </c>
      <c r="I92" s="39"/>
      <c r="J92" s="39"/>
      <c r="K92" s="40"/>
      <c r="L92" s="40"/>
      <c r="M92" s="40"/>
      <c r="N92" s="40"/>
    </row>
    <row r="93" spans="1:14" ht="36" customHeight="1" x14ac:dyDescent="0.25">
      <c r="A93" s="1"/>
      <c r="B93" s="41" t="s">
        <v>135</v>
      </c>
      <c r="C93" s="42"/>
      <c r="D93" s="42"/>
      <c r="E93" s="42"/>
      <c r="F93" s="42"/>
      <c r="G93" s="42"/>
      <c r="H93" s="42"/>
      <c r="I93" s="42"/>
      <c r="J93" s="43"/>
      <c r="K93" s="5"/>
      <c r="L93" s="5"/>
      <c r="M93" s="5"/>
      <c r="N93" s="5"/>
    </row>
    <row r="94" spans="1:14" ht="22.5" customHeight="1" x14ac:dyDescent="0.25">
      <c r="A94" s="1"/>
      <c r="B94" s="126" t="s">
        <v>136</v>
      </c>
      <c r="C94" s="126"/>
      <c r="D94" s="126"/>
      <c r="E94" s="126"/>
      <c r="F94" s="126"/>
      <c r="G94" s="126"/>
      <c r="H94" s="126"/>
      <c r="I94" s="126"/>
      <c r="J94" s="126"/>
      <c r="K94" s="5"/>
      <c r="L94" s="5"/>
      <c r="M94" s="5"/>
      <c r="N94" s="5"/>
    </row>
    <row r="95" spans="1:14" ht="22.5" customHeight="1" x14ac:dyDescent="0.25">
      <c r="A95" s="1"/>
      <c r="B95" s="127" t="s">
        <v>137</v>
      </c>
      <c r="C95" s="128"/>
      <c r="D95" s="129" t="s">
        <v>138</v>
      </c>
      <c r="E95" s="129"/>
      <c r="F95" s="129"/>
      <c r="G95" s="129"/>
      <c r="H95" s="129"/>
      <c r="I95" s="129"/>
      <c r="J95" s="129"/>
      <c r="K95" s="5"/>
      <c r="L95" s="5"/>
      <c r="M95" s="5"/>
      <c r="N95" s="5"/>
    </row>
    <row r="96" spans="1:14" ht="22.5" customHeight="1" x14ac:dyDescent="0.25">
      <c r="A96" s="1"/>
      <c r="B96" s="127" t="s">
        <v>139</v>
      </c>
      <c r="C96" s="128"/>
      <c r="D96" s="129" t="s">
        <v>140</v>
      </c>
      <c r="E96" s="129"/>
      <c r="F96" s="129"/>
      <c r="G96" s="129"/>
      <c r="H96" s="129"/>
      <c r="I96" s="129"/>
      <c r="J96" s="129"/>
      <c r="K96" s="5"/>
      <c r="L96" s="5"/>
      <c r="M96" s="5"/>
      <c r="N96" s="5"/>
    </row>
    <row r="97" spans="1:14" ht="22.5" customHeight="1" x14ac:dyDescent="0.25">
      <c r="A97" s="1"/>
      <c r="B97" s="127" t="s">
        <v>141</v>
      </c>
      <c r="C97" s="128"/>
      <c r="D97" s="129" t="s">
        <v>142</v>
      </c>
      <c r="E97" s="129"/>
      <c r="F97" s="129"/>
      <c r="G97" s="129"/>
      <c r="H97" s="129"/>
      <c r="I97" s="129"/>
      <c r="J97" s="129"/>
      <c r="K97" s="5"/>
      <c r="L97" s="5"/>
      <c r="M97" s="5"/>
      <c r="N97" s="5"/>
    </row>
    <row r="98" spans="1:14" ht="22.5" customHeight="1" x14ac:dyDescent="0.25">
      <c r="A98" s="1"/>
      <c r="B98" s="127" t="s">
        <v>143</v>
      </c>
      <c r="C98" s="128"/>
      <c r="D98" s="129" t="s">
        <v>254</v>
      </c>
      <c r="E98" s="129"/>
      <c r="F98" s="129"/>
      <c r="G98" s="129"/>
      <c r="H98" s="129"/>
      <c r="I98" s="129"/>
      <c r="J98" s="129"/>
      <c r="K98" s="5"/>
      <c r="L98" s="5"/>
      <c r="M98" s="5"/>
      <c r="N98" s="5"/>
    </row>
    <row r="99" spans="1:14" ht="22.5" customHeight="1" x14ac:dyDescent="0.25">
      <c r="A99" s="1"/>
      <c r="B99" s="5"/>
      <c r="C99" s="5"/>
      <c r="D99" s="5"/>
      <c r="E99" s="5"/>
      <c r="F99" s="5"/>
      <c r="G99" s="5"/>
      <c r="H99" s="5"/>
      <c r="I99" s="5"/>
      <c r="J99" s="5"/>
      <c r="K99" s="5"/>
      <c r="L99" s="5"/>
      <c r="M99" s="5"/>
      <c r="N99" s="5"/>
    </row>
    <row r="100" spans="1:14" ht="22.5" customHeight="1" x14ac:dyDescent="0.25">
      <c r="A100" s="1"/>
      <c r="B100" s="5"/>
      <c r="C100" s="130" t="str">
        <f>+B6</f>
        <v>LISTA DE CHEQUEO CANCER DE PROSTATA Y COLORRECTAL</v>
      </c>
      <c r="D100" s="130"/>
      <c r="E100" s="130"/>
      <c r="F100" s="130"/>
      <c r="G100" s="130"/>
      <c r="H100" s="130"/>
      <c r="I100" s="130"/>
      <c r="J100" s="130"/>
      <c r="K100" s="130"/>
      <c r="L100" s="130"/>
      <c r="M100" s="5"/>
      <c r="N100" s="5"/>
    </row>
    <row r="101" spans="1:14" ht="22.5" customHeight="1" x14ac:dyDescent="0.25">
      <c r="A101" s="1"/>
      <c r="B101" s="5"/>
      <c r="C101" s="130" t="s">
        <v>145</v>
      </c>
      <c r="D101" s="130" t="s">
        <v>146</v>
      </c>
      <c r="E101" s="130" t="s">
        <v>147</v>
      </c>
      <c r="F101" s="130" t="s">
        <v>148</v>
      </c>
      <c r="G101" s="130" t="s">
        <v>23</v>
      </c>
      <c r="H101" s="130" t="s">
        <v>24</v>
      </c>
      <c r="I101" s="130" t="s">
        <v>25</v>
      </c>
      <c r="J101" s="130" t="s">
        <v>26</v>
      </c>
      <c r="K101" s="130" t="s">
        <v>149</v>
      </c>
      <c r="L101" s="130" t="s">
        <v>150</v>
      </c>
      <c r="M101" s="5"/>
      <c r="N101" s="5"/>
    </row>
    <row r="102" spans="1:14" ht="22.5" customHeight="1" x14ac:dyDescent="0.25">
      <c r="A102" s="1"/>
      <c r="B102" s="5"/>
      <c r="C102" s="131" t="str">
        <f>+B16</f>
        <v>1. CAPACIDAD INSTALADA Y RED (INVENTARIO RECURSO FISICO Y HUMANO )</v>
      </c>
      <c r="D102" s="131">
        <f>+A19</f>
        <v>2</v>
      </c>
      <c r="E102" s="132">
        <f>+I16</f>
        <v>0.1</v>
      </c>
      <c r="F102" s="132">
        <f>+J16</f>
        <v>0.1</v>
      </c>
      <c r="G102" s="131">
        <f>+D20</f>
        <v>1</v>
      </c>
      <c r="H102" s="131">
        <f>+E20</f>
        <v>0</v>
      </c>
      <c r="I102" s="131">
        <f>+F20</f>
        <v>1</v>
      </c>
      <c r="J102" s="131">
        <f>+G20</f>
        <v>0</v>
      </c>
      <c r="K102" s="112" t="str">
        <f>+B21</f>
        <v>OBSERVACIONES: Cuentan con 3 médicos generales especialistas en la ruta cardiovascular que a su vez atienden la población de los curos de vida adultez y vejez ubicados en la unidad intermedia de centro.</v>
      </c>
      <c r="L102" s="133"/>
      <c r="M102" s="5"/>
      <c r="N102" s="5"/>
    </row>
    <row r="103" spans="1:14" ht="22.5" customHeight="1" x14ac:dyDescent="0.25">
      <c r="A103" s="1"/>
      <c r="B103" s="5"/>
      <c r="C103" s="131" t="str">
        <f>+B22</f>
        <v>2. COBERTURAS  DT, PE E INDICADORES PROPIOS DEL PROGRAMA</v>
      </c>
      <c r="D103" s="131">
        <f>+A39</f>
        <v>15</v>
      </c>
      <c r="E103" s="132">
        <f>+I22</f>
        <v>0.3</v>
      </c>
      <c r="F103" s="132">
        <f>+J22</f>
        <v>0.18</v>
      </c>
      <c r="G103" s="131">
        <f>+D40</f>
        <v>7</v>
      </c>
      <c r="H103" s="131">
        <f>+E40</f>
        <v>6</v>
      </c>
      <c r="I103" s="131">
        <f>+F40</f>
        <v>2</v>
      </c>
      <c r="J103" s="131">
        <f>+G40</f>
        <v>0</v>
      </c>
      <c r="K103" s="112" t="str">
        <f>+B41</f>
        <v>OBSERVACIONES: dentro del proceso de información institucional no se cuenta con la desagregación de la población objeto de tamización, diagnósticos, tratamiento y demás por centros y puesto de salud que permitan dar una trazabilidad al estado de los usuarios por cursos de vida.</v>
      </c>
      <c r="L103" s="134" t="s">
        <v>151</v>
      </c>
      <c r="M103" s="5"/>
      <c r="N103" s="5"/>
    </row>
    <row r="104" spans="1:14" ht="22.5" customHeight="1" x14ac:dyDescent="0.25">
      <c r="A104" s="1"/>
      <c r="B104" s="5"/>
      <c r="C104" s="131" t="str">
        <f>+B42</f>
        <v>3. DEMANDA INDUCIDA</v>
      </c>
      <c r="D104" s="131">
        <f>+A48</f>
        <v>5</v>
      </c>
      <c r="E104" s="132">
        <f>+I42</f>
        <v>0.05</v>
      </c>
      <c r="F104" s="132">
        <f>+J42</f>
        <v>0.05</v>
      </c>
      <c r="G104" s="131">
        <f>+D49</f>
        <v>5</v>
      </c>
      <c r="H104" s="131">
        <f>+E49</f>
        <v>0</v>
      </c>
      <c r="I104" s="131">
        <f>+F49</f>
        <v>0</v>
      </c>
      <c r="J104" s="131">
        <f>+G49</f>
        <v>0</v>
      </c>
      <c r="K104" s="112" t="str">
        <f>+B50</f>
        <v xml:space="preserve">OBSERVACIONES: Cuentan con una enfermera profesional encargada del programa o los usuarios objeto de tamización y diagnóstico de cáncer de estómago, próstata y colorrectal según Ruta Integral de atención en salud por cursos de vida adultez y vejez. Así mismo realiza seguimiento a los usuarios por medio de llamadas telefónicas, asignación de citas por médico general para seguimiento.   </v>
      </c>
      <c r="L104" s="133"/>
      <c r="M104" s="5"/>
      <c r="N104" s="5"/>
    </row>
    <row r="105" spans="1:14" ht="22.5" customHeight="1" x14ac:dyDescent="0.25">
      <c r="A105" s="1"/>
      <c r="B105" s="5"/>
      <c r="C105" s="131" t="str">
        <f>+B51</f>
        <v>4. CARACTERIZACIÓN POBLACIONAL</v>
      </c>
      <c r="D105" s="131">
        <f>+A54</f>
        <v>2</v>
      </c>
      <c r="E105" s="132">
        <f>+H51</f>
        <v>0.05</v>
      </c>
      <c r="F105" s="132">
        <f>+J51</f>
        <v>2.5000000000000001E-2</v>
      </c>
      <c r="G105" s="131">
        <f>+D56</f>
        <v>1</v>
      </c>
      <c r="H105" s="131">
        <f>+E56</f>
        <v>1</v>
      </c>
      <c r="I105" s="131">
        <f>+F56</f>
        <v>0</v>
      </c>
      <c r="J105" s="131">
        <f>+G56</f>
        <v>0</v>
      </c>
      <c r="K105" s="112" t="str">
        <f>+B57</f>
        <v xml:space="preserve">OBSERVACIONES: Al momento de la visita de asesoría y asistencia técnica no cuentan con la información de códigos CIE 10 facturados a la fecha concernientes a las patologías de exámenes de pesquisas para cáncer de próstata, colorrectal y estómago. </v>
      </c>
      <c r="L105" s="133"/>
      <c r="M105" s="5"/>
      <c r="N105" s="5"/>
    </row>
    <row r="106" spans="1:14" ht="22.5" customHeight="1" x14ac:dyDescent="0.25">
      <c r="A106" s="1"/>
      <c r="B106" s="5"/>
      <c r="C106" s="131" t="str">
        <f>+B58</f>
        <v>5.   ATENCION A POBLACIONES CON ENFOQUE DIFERENCIAL</v>
      </c>
      <c r="D106" s="131">
        <f>+A60</f>
        <v>1</v>
      </c>
      <c r="E106" s="132">
        <f>+I58</f>
        <v>0.05</v>
      </c>
      <c r="F106" s="132">
        <f>+J58</f>
        <v>0.05</v>
      </c>
      <c r="G106" s="131">
        <f>+D61</f>
        <v>1</v>
      </c>
      <c r="H106" s="131">
        <f>+E61</f>
        <v>0</v>
      </c>
      <c r="I106" s="131">
        <f>+F61</f>
        <v>0</v>
      </c>
      <c r="J106" s="131">
        <f>+G61</f>
        <v>0</v>
      </c>
      <c r="K106" s="112" t="str">
        <f>+B62</f>
        <v>OBSERVACIONES: El software institucional de Historia Clínica contiene la marcación de campo obligatorio diligenciamiento de la población con enfoque diferencial.</v>
      </c>
      <c r="L106" s="133"/>
      <c r="M106" s="5"/>
      <c r="N106" s="5"/>
    </row>
    <row r="107" spans="1:14" ht="22.5" customHeight="1" x14ac:dyDescent="0.25">
      <c r="A107" s="1"/>
      <c r="B107" s="5"/>
      <c r="C107" s="131" t="str">
        <f>+B63</f>
        <v>6. ACCESIBILIDAD</v>
      </c>
      <c r="D107" s="131">
        <f>+A65</f>
        <v>1</v>
      </c>
      <c r="E107" s="132">
        <f>+I63</f>
        <v>0.05</v>
      </c>
      <c r="F107" s="132">
        <f>+J63</f>
        <v>0.05</v>
      </c>
      <c r="G107" s="131">
        <f>+D66</f>
        <v>1</v>
      </c>
      <c r="H107" s="131">
        <f>+E66</f>
        <v>0</v>
      </c>
      <c r="I107" s="131">
        <f>+F66</f>
        <v>0</v>
      </c>
      <c r="J107" s="131">
        <f>+G66</f>
        <v>0</v>
      </c>
      <c r="K107" s="112" t="str">
        <f>+B67</f>
        <v>OBSERVACION: En la ESE salud Pereira tenemos un proceso de inducción y reinducción por medio de capacitación mediante la plataforma plexo con algunos cursos que contienen algunas rutas. por ahora no se cuenta con inducción de ruta de cáncer de próstata y colorrectal.</v>
      </c>
      <c r="L107" s="133"/>
      <c r="M107" s="5"/>
      <c r="N107" s="5"/>
    </row>
    <row r="108" spans="1:14" ht="22.5" customHeight="1" x14ac:dyDescent="0.25">
      <c r="A108" s="1"/>
      <c r="B108" s="5"/>
      <c r="C108" s="131" t="str">
        <f>+B68</f>
        <v>7. OPORTUNIDAD</v>
      </c>
      <c r="D108" s="131">
        <f>+A72</f>
        <v>3</v>
      </c>
      <c r="E108" s="132">
        <f>+I68</f>
        <v>0.1</v>
      </c>
      <c r="F108" s="132">
        <f>+J68</f>
        <v>0.10000000000000002</v>
      </c>
      <c r="G108" s="131">
        <f>+D73</f>
        <v>2</v>
      </c>
      <c r="H108" s="131">
        <f>+E73</f>
        <v>0</v>
      </c>
      <c r="I108" s="131">
        <f>+F73</f>
        <v>1</v>
      </c>
      <c r="J108" s="131">
        <f>+G73</f>
        <v>0</v>
      </c>
      <c r="K108" s="112" t="str">
        <f>+B74</f>
        <v>OBSERVACIONES: Cuentan con líneas habilitadas de Call Center para consultas de morbilidad y citas de agendamiento preferencial en el SIAU y presencial para todos los cursos de vida contemplados en la Resolución 3280 del 2018.</v>
      </c>
      <c r="L108" s="133"/>
      <c r="M108" s="5"/>
      <c r="N108" s="5"/>
    </row>
    <row r="109" spans="1:14" ht="22.5" customHeight="1" x14ac:dyDescent="0.25">
      <c r="A109" s="1"/>
      <c r="B109" s="5"/>
      <c r="C109" s="131" t="str">
        <f>+B75</f>
        <v>8. SEGURIDAD</v>
      </c>
      <c r="D109" s="131">
        <f>+A80</f>
        <v>4</v>
      </c>
      <c r="E109" s="132">
        <f>+I75</f>
        <v>0.1</v>
      </c>
      <c r="F109" s="132">
        <f>+J75</f>
        <v>0.1</v>
      </c>
      <c r="G109" s="131">
        <f>+D81</f>
        <v>4</v>
      </c>
      <c r="H109" s="131">
        <f>+E81</f>
        <v>0</v>
      </c>
      <c r="I109" s="131">
        <f>+F81</f>
        <v>0</v>
      </c>
      <c r="J109" s="131">
        <f>+G81</f>
        <v>0</v>
      </c>
      <c r="K109" s="112" t="str">
        <f>+B82</f>
        <v>OBSERVACIONES: Se cuenta en la intranet el cual es el aplicativo de la ESE Salud Pereira al cual todos los trabajadores tenemos acceso la disponibilidad de Guía de práctica clínica, cáncer de colon y recto Código CM-EX-033 y Guía De Práctica Clínica de Próstata Código CM-EX-032.</v>
      </c>
      <c r="L109" s="133"/>
      <c r="M109" s="5"/>
      <c r="N109" s="5"/>
    </row>
    <row r="110" spans="1:14" ht="22.5" customHeight="1" x14ac:dyDescent="0.25">
      <c r="A110" s="1"/>
      <c r="B110" s="5"/>
      <c r="C110" s="131" t="str">
        <f>+B83</f>
        <v>9. PERTINENCIA</v>
      </c>
      <c r="D110" s="131">
        <f>+A91</f>
        <v>7</v>
      </c>
      <c r="E110" s="132">
        <f>+I83</f>
        <v>0.2</v>
      </c>
      <c r="F110" s="132">
        <f>+J83</f>
        <v>0.14285714285714285</v>
      </c>
      <c r="G110" s="131">
        <f>+D92</f>
        <v>5</v>
      </c>
      <c r="H110" s="131">
        <f>+E92</f>
        <v>2</v>
      </c>
      <c r="I110" s="131">
        <f>+F92</f>
        <v>0</v>
      </c>
      <c r="J110" s="131">
        <f>+G92</f>
        <v>0</v>
      </c>
      <c r="K110" s="112" t="str">
        <f>+B93</f>
        <v xml:space="preserve">OBSERVACIONES: Con base a las auditorias de historias clínicas revisadas en anterior visita de asistencia técnica se pudo evidenciar que no se realiza la clasificación del riesgo según antecedentes personales y familiares; sin embargo, la auditora institucional refiere que ya se ha venido mejorando el proceso. </v>
      </c>
      <c r="L110" s="134" t="s">
        <v>152</v>
      </c>
      <c r="M110" s="5"/>
      <c r="N110" s="5"/>
    </row>
    <row r="111" spans="1:14" ht="22.5" customHeight="1" x14ac:dyDescent="0.25">
      <c r="A111" s="1"/>
      <c r="B111" s="5"/>
      <c r="C111" s="131" t="s">
        <v>153</v>
      </c>
      <c r="D111" s="131">
        <f t="shared" ref="D111:J111" si="0">SUM(D102:D110)</f>
        <v>40</v>
      </c>
      <c r="E111" s="135">
        <f t="shared" si="0"/>
        <v>1</v>
      </c>
      <c r="F111" s="135">
        <f t="shared" si="0"/>
        <v>0.79785714285714282</v>
      </c>
      <c r="G111" s="131">
        <f t="shared" si="0"/>
        <v>27</v>
      </c>
      <c r="H111" s="131">
        <f t="shared" si="0"/>
        <v>9</v>
      </c>
      <c r="I111" s="131">
        <f t="shared" si="0"/>
        <v>4</v>
      </c>
      <c r="J111" s="131">
        <f t="shared" si="0"/>
        <v>0</v>
      </c>
      <c r="K111" s="112"/>
      <c r="L111" s="131"/>
      <c r="M111" s="5"/>
      <c r="N111" s="5"/>
    </row>
  </sheetData>
  <mergeCells count="119">
    <mergeCell ref="B93:J93"/>
    <mergeCell ref="B94:J94"/>
    <mergeCell ref="D95:J95"/>
    <mergeCell ref="D96:J96"/>
    <mergeCell ref="D97:J97"/>
    <mergeCell ref="D98:J98"/>
    <mergeCell ref="H88:J88"/>
    <mergeCell ref="H89:J89"/>
    <mergeCell ref="H90:J90"/>
    <mergeCell ref="H91:J91"/>
    <mergeCell ref="B92:C92"/>
    <mergeCell ref="H92:J92"/>
    <mergeCell ref="B82:J82"/>
    <mergeCell ref="B83:H83"/>
    <mergeCell ref="H84:J84"/>
    <mergeCell ref="H85:J85"/>
    <mergeCell ref="H86:J86"/>
    <mergeCell ref="H87:J87"/>
    <mergeCell ref="H76:J76"/>
    <mergeCell ref="H77:J77"/>
    <mergeCell ref="H78:J78"/>
    <mergeCell ref="H79:J79"/>
    <mergeCell ref="H80:J80"/>
    <mergeCell ref="B81:C81"/>
    <mergeCell ref="H81:J81"/>
    <mergeCell ref="H71:J71"/>
    <mergeCell ref="H72:J72"/>
    <mergeCell ref="B73:C73"/>
    <mergeCell ref="H73:J73"/>
    <mergeCell ref="B74:J74"/>
    <mergeCell ref="B75:H75"/>
    <mergeCell ref="B66:C66"/>
    <mergeCell ref="H66:J66"/>
    <mergeCell ref="B67:J67"/>
    <mergeCell ref="B68:H68"/>
    <mergeCell ref="H69:J69"/>
    <mergeCell ref="H70:J70"/>
    <mergeCell ref="B61:C61"/>
    <mergeCell ref="H61:J61"/>
    <mergeCell ref="B62:J62"/>
    <mergeCell ref="B63:H63"/>
    <mergeCell ref="B64:B65"/>
    <mergeCell ref="H64:J64"/>
    <mergeCell ref="H65:J65"/>
    <mergeCell ref="B55:C56"/>
    <mergeCell ref="H56:J56"/>
    <mergeCell ref="B57:J57"/>
    <mergeCell ref="B58:H58"/>
    <mergeCell ref="H59:J59"/>
    <mergeCell ref="H60:J60"/>
    <mergeCell ref="H51:I51"/>
    <mergeCell ref="H52:J52"/>
    <mergeCell ref="B53:C53"/>
    <mergeCell ref="H53:J53"/>
    <mergeCell ref="B54:C54"/>
    <mergeCell ref="H54:J54"/>
    <mergeCell ref="H48:J48"/>
    <mergeCell ref="B49:C49"/>
    <mergeCell ref="H49:J49"/>
    <mergeCell ref="K49:N49"/>
    <mergeCell ref="B50:J50"/>
    <mergeCell ref="K50:M50"/>
    <mergeCell ref="H43:J43"/>
    <mergeCell ref="H44:J44"/>
    <mergeCell ref="K44:N44"/>
    <mergeCell ref="H45:J45"/>
    <mergeCell ref="H46:J46"/>
    <mergeCell ref="H47:J47"/>
    <mergeCell ref="B40:C40"/>
    <mergeCell ref="H40:J40"/>
    <mergeCell ref="B41:J41"/>
    <mergeCell ref="K41:N41"/>
    <mergeCell ref="B42:H42"/>
    <mergeCell ref="K42:N42"/>
    <mergeCell ref="L31:M31"/>
    <mergeCell ref="B34:B39"/>
    <mergeCell ref="I34:J34"/>
    <mergeCell ref="I35:J35"/>
    <mergeCell ref="I36:J36"/>
    <mergeCell ref="I37:J37"/>
    <mergeCell ref="I38:J38"/>
    <mergeCell ref="I39:J39"/>
    <mergeCell ref="B25:B28"/>
    <mergeCell ref="I25:J25"/>
    <mergeCell ref="I26:J26"/>
    <mergeCell ref="I27:J27"/>
    <mergeCell ref="I28:J28"/>
    <mergeCell ref="B29:B31"/>
    <mergeCell ref="I29:J29"/>
    <mergeCell ref="I30:J30"/>
    <mergeCell ref="I31:J31"/>
    <mergeCell ref="B21:J21"/>
    <mergeCell ref="B22:H22"/>
    <mergeCell ref="C23:C24"/>
    <mergeCell ref="D23:D24"/>
    <mergeCell ref="E23:E24"/>
    <mergeCell ref="F23:F24"/>
    <mergeCell ref="G23:G24"/>
    <mergeCell ref="H23:J23"/>
    <mergeCell ref="I24:J24"/>
    <mergeCell ref="B16:H16"/>
    <mergeCell ref="H17:J17"/>
    <mergeCell ref="B18:B19"/>
    <mergeCell ref="H18:J18"/>
    <mergeCell ref="H19:J19"/>
    <mergeCell ref="B20:C20"/>
    <mergeCell ref="H20:J20"/>
    <mergeCell ref="D10:J10"/>
    <mergeCell ref="D11:J11"/>
    <mergeCell ref="D12:J12"/>
    <mergeCell ref="D13:J13"/>
    <mergeCell ref="D14:J14"/>
    <mergeCell ref="D15:J15"/>
    <mergeCell ref="B1:C4"/>
    <mergeCell ref="D1:K1"/>
    <mergeCell ref="D2:J4"/>
    <mergeCell ref="C5:L5"/>
    <mergeCell ref="B6:J6"/>
    <mergeCell ref="C7:C9"/>
  </mergeCells>
  <conditionalFormatting sqref="H81">
    <cfRule type="cellIs" dxfId="407" priority="1" operator="notEqual">
      <formula>#REF!</formula>
    </cfRule>
  </conditionalFormatting>
  <conditionalFormatting sqref="H61">
    <cfRule type="cellIs" dxfId="406" priority="2" operator="notEqual">
      <formula>#REF!</formula>
    </cfRule>
  </conditionalFormatting>
  <conditionalFormatting sqref="H92">
    <cfRule type="cellIs" dxfId="405" priority="3" operator="notEqual">
      <formula>#REF!</formula>
    </cfRule>
  </conditionalFormatting>
  <conditionalFormatting sqref="H81">
    <cfRule type="cellIs" dxfId="404" priority="4" operator="notEqual">
      <formula>#REF!</formula>
    </cfRule>
  </conditionalFormatting>
  <conditionalFormatting sqref="H61">
    <cfRule type="cellIs" dxfId="403" priority="5" operator="notEqual">
      <formula>#REF!</formula>
    </cfRule>
  </conditionalFormatting>
  <conditionalFormatting sqref="H92">
    <cfRule type="cellIs" dxfId="402" priority="6" operator="notEqual">
      <formula>#REF!</formula>
    </cfRule>
  </conditionalFormatting>
  <conditionalFormatting sqref="H20">
    <cfRule type="cellIs" dxfId="401" priority="7" operator="notEqual">
      <formula>$A$19</formula>
    </cfRule>
  </conditionalFormatting>
  <conditionalFormatting sqref="H40">
    <cfRule type="cellIs" dxfId="400" priority="8" operator="notEqual">
      <formula>$A$39</formula>
    </cfRule>
  </conditionalFormatting>
  <conditionalFormatting sqref="H49">
    <cfRule type="cellIs" dxfId="399" priority="9" operator="notEqual">
      <formula>$A$48</formula>
    </cfRule>
  </conditionalFormatting>
  <conditionalFormatting sqref="H49">
    <cfRule type="cellIs" dxfId="398" priority="10" operator="notEqual">
      <formula>$A$48</formula>
    </cfRule>
  </conditionalFormatting>
  <conditionalFormatting sqref="H56">
    <cfRule type="cellIs" dxfId="397" priority="11" operator="notEqual">
      <formula>$A$54</formula>
    </cfRule>
  </conditionalFormatting>
  <conditionalFormatting sqref="H61">
    <cfRule type="cellIs" dxfId="396" priority="12" operator="notEqual">
      <formula>$A$60</formula>
    </cfRule>
  </conditionalFormatting>
  <conditionalFormatting sqref="H66">
    <cfRule type="cellIs" dxfId="395" priority="13" operator="notEqual">
      <formula>$A$65</formula>
    </cfRule>
  </conditionalFormatting>
  <conditionalFormatting sqref="H66">
    <cfRule type="cellIs" dxfId="394" priority="14" operator="notEqual">
      <formula>$A$65</formula>
    </cfRule>
  </conditionalFormatting>
  <conditionalFormatting sqref="H73">
    <cfRule type="cellIs" dxfId="393" priority="15" operator="notEqual">
      <formula>$A$72</formula>
    </cfRule>
  </conditionalFormatting>
  <conditionalFormatting sqref="H73">
    <cfRule type="cellIs" dxfId="392" priority="16" operator="notEqual">
      <formula>$A$72</formula>
    </cfRule>
  </conditionalFormatting>
  <conditionalFormatting sqref="H81">
    <cfRule type="cellIs" dxfId="391" priority="17" operator="notEqual">
      <formula>$A$80</formula>
    </cfRule>
  </conditionalFormatting>
  <conditionalFormatting sqref="H92">
    <cfRule type="cellIs" dxfId="390" priority="18" operator="notEqual">
      <formula>$A$91</formula>
    </cfRule>
  </conditionalFormatting>
  <conditionalFormatting sqref="J16">
    <cfRule type="cellIs" dxfId="389" priority="19" operator="lessThan">
      <formula>$I$16</formula>
    </cfRule>
  </conditionalFormatting>
  <conditionalFormatting sqref="J16">
    <cfRule type="cellIs" dxfId="388" priority="20" operator="lessThan">
      <formula>$I$16</formula>
    </cfRule>
  </conditionalFormatting>
  <conditionalFormatting sqref="J22">
    <cfRule type="cellIs" dxfId="387" priority="21" operator="lessThan">
      <formula>$I$22</formula>
    </cfRule>
  </conditionalFormatting>
  <conditionalFormatting sqref="J22">
    <cfRule type="cellIs" dxfId="386" priority="22" operator="lessThan">
      <formula>$I$22</formula>
    </cfRule>
  </conditionalFormatting>
  <conditionalFormatting sqref="J42">
    <cfRule type="cellIs" dxfId="385" priority="23" operator="lessThan">
      <formula>$I$42</formula>
    </cfRule>
  </conditionalFormatting>
  <conditionalFormatting sqref="J42">
    <cfRule type="cellIs" dxfId="384" priority="24" operator="lessThan">
      <formula>$I$42</formula>
    </cfRule>
  </conditionalFormatting>
  <conditionalFormatting sqref="J58">
    <cfRule type="cellIs" dxfId="383" priority="25" operator="lessThan">
      <formula>$I$58</formula>
    </cfRule>
  </conditionalFormatting>
  <conditionalFormatting sqref="J58">
    <cfRule type="cellIs" dxfId="382" priority="26" operator="lessThan">
      <formula>$I$58</formula>
    </cfRule>
  </conditionalFormatting>
  <conditionalFormatting sqref="J63">
    <cfRule type="cellIs" dxfId="381" priority="27" operator="lessThan">
      <formula>$I$63</formula>
    </cfRule>
  </conditionalFormatting>
  <conditionalFormatting sqref="J63">
    <cfRule type="cellIs" dxfId="380" priority="28" operator="lessThan">
      <formula>$I$63</formula>
    </cfRule>
  </conditionalFormatting>
  <conditionalFormatting sqref="J68">
    <cfRule type="cellIs" dxfId="379" priority="29" operator="lessThan">
      <formula>$I$68</formula>
    </cfRule>
  </conditionalFormatting>
  <conditionalFormatting sqref="J68">
    <cfRule type="cellIs" dxfId="378" priority="30" operator="lessThan">
      <formula>$I$68</formula>
    </cfRule>
  </conditionalFormatting>
  <conditionalFormatting sqref="J75">
    <cfRule type="cellIs" dxfId="377" priority="31" operator="lessThan">
      <formula>$I$75</formula>
    </cfRule>
  </conditionalFormatting>
  <conditionalFormatting sqref="J75">
    <cfRule type="cellIs" dxfId="376" priority="32" operator="lessThan">
      <formula>$I$75</formula>
    </cfRule>
  </conditionalFormatting>
  <conditionalFormatting sqref="J83">
    <cfRule type="cellIs" dxfId="375" priority="33" operator="lessThan">
      <formula>$I$83</formula>
    </cfRule>
  </conditionalFormatting>
  <conditionalFormatting sqref="J83">
    <cfRule type="cellIs" dxfId="374" priority="34" operator="lessThan">
      <formula>$I$83</formula>
    </cfRule>
  </conditionalFormatting>
  <dataValidations count="3">
    <dataValidation allowBlank="1" showInputMessage="1" showErrorMessage="1" sqref="H39"/>
    <dataValidation type="whole" operator="equal" showInputMessage="1" showErrorMessage="1" sqref="D39:G39">
      <formula1>1</formula1>
    </dataValidation>
    <dataValidation type="whole" operator="equal" showInputMessage="1" showErrorMessage="1" sqref="D18:G19 D85:G91 D44:G48 D56:G56 D60:G60 D65:G65 D70:G72 D77:G80 D25:G38">
      <formula1>1</formula1>
      <formula2>0</formula2>
    </dataValidation>
  </dataValidations>
  <hyperlinks>
    <hyperlink ref="D12" r:id="rId1"/>
  </hyperlinks>
  <pageMargins left="0.7" right="0.7" top="0.75" bottom="0.75" header="0.3" footer="0.3"/>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111"/>
  <sheetViews>
    <sheetView workbookViewId="0">
      <selection activeCell="A5" sqref="A5"/>
    </sheetView>
  </sheetViews>
  <sheetFormatPr baseColWidth="10" defaultColWidth="11.28515625" defaultRowHeight="15" x14ac:dyDescent="0.25"/>
  <cols>
    <col min="1" max="1" width="12.140625" style="136" customWidth="1"/>
    <col min="2" max="2" width="18.85546875" style="6" customWidth="1"/>
    <col min="3" max="3" width="37.42578125" style="6" customWidth="1"/>
    <col min="4" max="9" width="11.28515625" style="6"/>
    <col min="10" max="10" width="45.140625" style="6" customWidth="1"/>
    <col min="11" max="12" width="24.28515625" style="6" customWidth="1"/>
    <col min="13" max="1025" width="11.28515625" style="6"/>
  </cols>
  <sheetData>
    <row r="1" spans="1:14" ht="22.5" customHeight="1" x14ac:dyDescent="0.25">
      <c r="A1" s="1"/>
      <c r="B1" s="2"/>
      <c r="C1" s="2"/>
      <c r="D1" s="3"/>
      <c r="E1" s="3"/>
      <c r="F1" s="3"/>
      <c r="G1" s="3"/>
      <c r="H1" s="3"/>
      <c r="I1" s="3"/>
      <c r="J1" s="3"/>
      <c r="K1" s="3"/>
      <c r="L1" s="4"/>
      <c r="M1" s="5"/>
      <c r="N1" s="5"/>
    </row>
    <row r="2" spans="1:14" ht="22.5" customHeight="1" x14ac:dyDescent="0.25">
      <c r="A2" s="1"/>
      <c r="B2" s="2"/>
      <c r="C2" s="2"/>
      <c r="D2" s="7" t="s">
        <v>0</v>
      </c>
      <c r="E2" s="7"/>
      <c r="F2" s="7"/>
      <c r="G2" s="7"/>
      <c r="H2" s="7"/>
      <c r="I2" s="7"/>
      <c r="J2" s="7"/>
      <c r="K2" s="5"/>
      <c r="L2" s="5"/>
      <c r="M2" s="5"/>
      <c r="N2" s="5"/>
    </row>
    <row r="3" spans="1:14" ht="22.5" customHeight="1" x14ac:dyDescent="0.25">
      <c r="A3" s="1"/>
      <c r="B3" s="2"/>
      <c r="C3" s="2"/>
      <c r="D3" s="7"/>
      <c r="E3" s="7"/>
      <c r="F3" s="7"/>
      <c r="G3" s="7"/>
      <c r="H3" s="7"/>
      <c r="I3" s="7"/>
      <c r="J3" s="7"/>
      <c r="K3" s="5"/>
      <c r="L3" s="5"/>
      <c r="M3" s="5"/>
      <c r="N3" s="5"/>
    </row>
    <row r="4" spans="1:14" ht="22.5" customHeight="1" x14ac:dyDescent="0.25">
      <c r="A4" s="1"/>
      <c r="B4" s="2"/>
      <c r="C4" s="2"/>
      <c r="D4" s="7"/>
      <c r="E4" s="7"/>
      <c r="F4" s="7"/>
      <c r="G4" s="7"/>
      <c r="H4" s="7"/>
      <c r="I4" s="7"/>
      <c r="J4" s="7"/>
      <c r="K4" s="5"/>
      <c r="L4" s="5"/>
      <c r="M4" s="5"/>
      <c r="N4" s="5"/>
    </row>
    <row r="5" spans="1:14" ht="29.25" customHeight="1" x14ac:dyDescent="0.25">
      <c r="A5" s="1"/>
      <c r="B5" s="8"/>
      <c r="C5" s="3"/>
      <c r="D5" s="3"/>
      <c r="E5" s="3"/>
      <c r="F5" s="3"/>
      <c r="G5" s="3"/>
      <c r="H5" s="3"/>
      <c r="I5" s="3"/>
      <c r="J5" s="3"/>
      <c r="K5" s="3"/>
      <c r="L5" s="3"/>
      <c r="M5" s="5"/>
      <c r="N5" s="5"/>
    </row>
    <row r="6" spans="1:14" ht="22.5" customHeight="1" x14ac:dyDescent="0.25">
      <c r="A6" s="1"/>
      <c r="B6" s="9" t="s">
        <v>1</v>
      </c>
      <c r="C6" s="9"/>
      <c r="D6" s="9"/>
      <c r="E6" s="9"/>
      <c r="F6" s="9"/>
      <c r="G6" s="9"/>
      <c r="H6" s="9"/>
      <c r="I6" s="9"/>
      <c r="J6" s="9"/>
      <c r="K6" s="5"/>
      <c r="L6" s="5"/>
      <c r="M6" s="5"/>
      <c r="N6" s="5"/>
    </row>
    <row r="7" spans="1:14" ht="22.5" customHeight="1" x14ac:dyDescent="0.25">
      <c r="A7" s="1"/>
      <c r="B7" s="10"/>
      <c r="C7" s="11" t="s">
        <v>2</v>
      </c>
      <c r="D7" s="12" t="s">
        <v>3</v>
      </c>
      <c r="E7" s="12" t="s">
        <v>4</v>
      </c>
      <c r="F7" s="12" t="s">
        <v>4</v>
      </c>
      <c r="G7" s="13" t="s">
        <v>5</v>
      </c>
      <c r="H7" s="13" t="s">
        <v>6</v>
      </c>
      <c r="I7" s="13" t="s">
        <v>7</v>
      </c>
      <c r="J7" s="13" t="s">
        <v>8</v>
      </c>
      <c r="K7" s="5"/>
      <c r="L7" s="5"/>
      <c r="M7" s="5"/>
      <c r="N7" s="5"/>
    </row>
    <row r="8" spans="1:14" ht="43.15" customHeight="1" x14ac:dyDescent="0.25">
      <c r="A8" s="1"/>
      <c r="B8" s="10"/>
      <c r="C8" s="11"/>
      <c r="D8" s="14" t="s">
        <v>245</v>
      </c>
      <c r="E8" s="14" t="s">
        <v>245</v>
      </c>
      <c r="F8" s="14" t="s">
        <v>245</v>
      </c>
      <c r="G8" s="14" t="s">
        <v>245</v>
      </c>
      <c r="H8" s="403">
        <v>0.29166666666666669</v>
      </c>
      <c r="I8" s="15"/>
      <c r="J8" s="15"/>
      <c r="K8" s="5"/>
      <c r="L8" s="5"/>
      <c r="M8" s="5"/>
      <c r="N8" s="5"/>
    </row>
    <row r="9" spans="1:14" ht="22.5" customHeight="1" x14ac:dyDescent="0.25">
      <c r="A9" s="1"/>
      <c r="B9" s="10"/>
      <c r="C9" s="11"/>
      <c r="D9" s="16" t="s">
        <v>246</v>
      </c>
      <c r="E9" s="16" t="s">
        <v>246</v>
      </c>
      <c r="F9" s="16" t="s">
        <v>246</v>
      </c>
      <c r="G9" s="16" t="s">
        <v>246</v>
      </c>
      <c r="H9" s="17">
        <v>0.625</v>
      </c>
      <c r="I9" s="18"/>
      <c r="J9" s="18"/>
      <c r="K9" s="5"/>
      <c r="L9" s="5"/>
      <c r="M9" s="5"/>
      <c r="N9" s="5"/>
    </row>
    <row r="10" spans="1:14" ht="22.5" customHeight="1" x14ac:dyDescent="0.25">
      <c r="A10" s="1"/>
      <c r="B10" s="10"/>
      <c r="C10" s="19" t="s">
        <v>12</v>
      </c>
      <c r="D10" s="20" t="s">
        <v>13</v>
      </c>
      <c r="E10" s="20"/>
      <c r="F10" s="20"/>
      <c r="G10" s="20"/>
      <c r="H10" s="20"/>
      <c r="I10" s="20"/>
      <c r="J10" s="20"/>
      <c r="K10" s="5"/>
      <c r="L10" s="5"/>
      <c r="M10" s="5"/>
      <c r="N10" s="5"/>
    </row>
    <row r="11" spans="1:14" ht="22.5" customHeight="1" x14ac:dyDescent="0.25">
      <c r="A11" s="1"/>
      <c r="B11" s="10"/>
      <c r="C11" s="19" t="s">
        <v>14</v>
      </c>
      <c r="D11" s="20" t="s">
        <v>247</v>
      </c>
      <c r="E11" s="20"/>
      <c r="F11" s="20"/>
      <c r="G11" s="20"/>
      <c r="H11" s="20"/>
      <c r="I11" s="20"/>
      <c r="J11" s="20"/>
      <c r="K11" s="5"/>
      <c r="L11" s="5"/>
      <c r="M11" s="5"/>
      <c r="N11" s="5"/>
    </row>
    <row r="12" spans="1:14" ht="22.5" customHeight="1" x14ac:dyDescent="0.25">
      <c r="A12" s="1"/>
      <c r="B12" s="10"/>
      <c r="C12" s="19" t="s">
        <v>16</v>
      </c>
      <c r="D12" s="21" t="s">
        <v>17</v>
      </c>
      <c r="E12" s="21"/>
      <c r="F12" s="21"/>
      <c r="G12" s="21"/>
      <c r="H12" s="21"/>
      <c r="I12" s="21"/>
      <c r="J12" s="21"/>
      <c r="K12" s="5"/>
      <c r="L12" s="5"/>
      <c r="M12" s="5"/>
      <c r="N12" s="5"/>
    </row>
    <row r="13" spans="1:14" ht="22.5" customHeight="1" x14ac:dyDescent="0.25">
      <c r="A13" s="1"/>
      <c r="B13" s="10"/>
      <c r="C13" s="19" t="s">
        <v>18</v>
      </c>
      <c r="D13" s="20">
        <v>3205616401</v>
      </c>
      <c r="E13" s="20"/>
      <c r="F13" s="20"/>
      <c r="G13" s="20"/>
      <c r="H13" s="20"/>
      <c r="I13" s="20"/>
      <c r="J13" s="20"/>
      <c r="K13" s="5"/>
      <c r="L13" s="5"/>
      <c r="M13" s="5"/>
      <c r="N13" s="5"/>
    </row>
    <row r="14" spans="1:14" ht="22.5" customHeight="1" x14ac:dyDescent="0.25">
      <c r="A14" s="1"/>
      <c r="B14" s="10"/>
      <c r="C14" s="19" t="s">
        <v>19</v>
      </c>
      <c r="D14" s="20" t="s">
        <v>20</v>
      </c>
      <c r="E14" s="20"/>
      <c r="F14" s="20"/>
      <c r="G14" s="20"/>
      <c r="H14" s="20"/>
      <c r="I14" s="20"/>
      <c r="J14" s="20"/>
      <c r="K14" s="5"/>
      <c r="L14" s="5"/>
      <c r="M14" s="5"/>
      <c r="N14" s="5"/>
    </row>
    <row r="15" spans="1:14" ht="22.5" customHeight="1" x14ac:dyDescent="0.25">
      <c r="A15" s="1"/>
      <c r="B15" s="10"/>
      <c r="C15" s="22" t="s">
        <v>21</v>
      </c>
      <c r="D15" s="23">
        <v>44519</v>
      </c>
      <c r="E15" s="23"/>
      <c r="F15" s="23"/>
      <c r="G15" s="23"/>
      <c r="H15" s="23"/>
      <c r="I15" s="23"/>
      <c r="J15" s="23"/>
      <c r="K15" s="5"/>
      <c r="L15" s="5"/>
      <c r="M15" s="5"/>
      <c r="N15" s="5"/>
    </row>
    <row r="16" spans="1:14" ht="22.5" customHeight="1" x14ac:dyDescent="0.25">
      <c r="A16" s="1"/>
      <c r="B16" s="24" t="s">
        <v>22</v>
      </c>
      <c r="C16" s="24"/>
      <c r="D16" s="24"/>
      <c r="E16" s="24"/>
      <c r="F16" s="24"/>
      <c r="G16" s="24"/>
      <c r="H16" s="24"/>
      <c r="I16" s="25">
        <v>0.1</v>
      </c>
      <c r="J16" s="26">
        <f>(D20+F20)*I16/H20</f>
        <v>0.1</v>
      </c>
      <c r="K16" s="5"/>
      <c r="L16" s="5"/>
      <c r="M16" s="5"/>
      <c r="N16" s="5"/>
    </row>
    <row r="17" spans="1:14" ht="22.5" customHeight="1" x14ac:dyDescent="0.25">
      <c r="A17" s="1"/>
      <c r="B17" s="10"/>
      <c r="C17" s="27"/>
      <c r="D17" s="28" t="s">
        <v>23</v>
      </c>
      <c r="E17" s="28" t="s">
        <v>24</v>
      </c>
      <c r="F17" s="28" t="s">
        <v>25</v>
      </c>
      <c r="G17" s="28" t="s">
        <v>26</v>
      </c>
      <c r="H17" s="29" t="s">
        <v>27</v>
      </c>
      <c r="I17" s="29"/>
      <c r="J17" s="29"/>
      <c r="K17" s="5"/>
      <c r="L17" s="5"/>
      <c r="M17" s="5"/>
      <c r="N17" s="5"/>
    </row>
    <row r="18" spans="1:14" ht="22.5" customHeight="1" x14ac:dyDescent="0.25">
      <c r="A18" s="1">
        <v>1</v>
      </c>
      <c r="B18" s="30" t="s">
        <v>28</v>
      </c>
      <c r="C18" s="31" t="s">
        <v>29</v>
      </c>
      <c r="D18" s="32">
        <v>1</v>
      </c>
      <c r="E18" s="32"/>
      <c r="F18" s="32"/>
      <c r="G18" s="32"/>
      <c r="H18" s="33" t="s">
        <v>299</v>
      </c>
      <c r="I18" s="34"/>
      <c r="J18" s="34"/>
      <c r="K18" s="5"/>
      <c r="L18" s="5"/>
      <c r="M18" s="5"/>
      <c r="N18" s="5"/>
    </row>
    <row r="19" spans="1:14" ht="49.15" customHeight="1" x14ac:dyDescent="0.25">
      <c r="A19" s="1">
        <v>2</v>
      </c>
      <c r="B19" s="30"/>
      <c r="C19" s="31" t="s">
        <v>31</v>
      </c>
      <c r="D19" s="32"/>
      <c r="E19" s="32"/>
      <c r="F19" s="32">
        <v>1</v>
      </c>
      <c r="G19" s="32"/>
      <c r="H19" s="35" t="s">
        <v>249</v>
      </c>
      <c r="I19" s="35"/>
      <c r="J19" s="35"/>
      <c r="K19" s="5"/>
      <c r="L19" s="5"/>
      <c r="M19" s="5"/>
      <c r="N19" s="5"/>
    </row>
    <row r="20" spans="1:14" ht="22.5" customHeight="1" x14ac:dyDescent="0.25">
      <c r="A20" s="36"/>
      <c r="B20" s="37" t="s">
        <v>33</v>
      </c>
      <c r="C20" s="37"/>
      <c r="D20" s="38">
        <f>SUM(D18:D19)</f>
        <v>1</v>
      </c>
      <c r="E20" s="38">
        <f>SUM(E18:E19)</f>
        <v>0</v>
      </c>
      <c r="F20" s="38">
        <f>SUM(F18:F19)</f>
        <v>1</v>
      </c>
      <c r="G20" s="38">
        <f>SUM(G18:G19)</f>
        <v>0</v>
      </c>
      <c r="H20" s="39">
        <f>+D20+E20+F20+G20</f>
        <v>2</v>
      </c>
      <c r="I20" s="39"/>
      <c r="J20" s="39"/>
      <c r="K20" s="40"/>
      <c r="L20" s="40"/>
      <c r="M20" s="40"/>
      <c r="N20" s="40"/>
    </row>
    <row r="21" spans="1:14" ht="32.25" customHeight="1" x14ac:dyDescent="0.25">
      <c r="A21" s="1"/>
      <c r="B21" s="41" t="s">
        <v>250</v>
      </c>
      <c r="C21" s="42"/>
      <c r="D21" s="42"/>
      <c r="E21" s="42"/>
      <c r="F21" s="42"/>
      <c r="G21" s="42"/>
      <c r="H21" s="42"/>
      <c r="I21" s="42"/>
      <c r="J21" s="43"/>
      <c r="K21" s="5"/>
      <c r="L21" s="5"/>
      <c r="M21" s="5"/>
      <c r="N21" s="5"/>
    </row>
    <row r="22" spans="1:14" ht="22.5" customHeight="1" x14ac:dyDescent="0.25">
      <c r="A22" s="1"/>
      <c r="B22" s="44" t="s">
        <v>35</v>
      </c>
      <c r="C22" s="44"/>
      <c r="D22" s="44"/>
      <c r="E22" s="44"/>
      <c r="F22" s="44"/>
      <c r="G22" s="44"/>
      <c r="H22" s="44"/>
      <c r="I22" s="45">
        <v>0.3</v>
      </c>
      <c r="J22" s="46">
        <f>(D40+F40)*I22/H40</f>
        <v>0.18</v>
      </c>
      <c r="K22" s="5"/>
      <c r="L22" s="5"/>
      <c r="M22" s="5"/>
      <c r="N22" s="5"/>
    </row>
    <row r="23" spans="1:14" ht="22.5" customHeight="1" x14ac:dyDescent="0.25">
      <c r="A23" s="1"/>
      <c r="B23" s="10"/>
      <c r="C23" s="29" t="s">
        <v>36</v>
      </c>
      <c r="D23" s="29" t="s">
        <v>23</v>
      </c>
      <c r="E23" s="29" t="s">
        <v>24</v>
      </c>
      <c r="F23" s="29" t="s">
        <v>25</v>
      </c>
      <c r="G23" s="29" t="s">
        <v>26</v>
      </c>
      <c r="H23" s="29" t="s">
        <v>27</v>
      </c>
      <c r="I23" s="29"/>
      <c r="J23" s="29"/>
      <c r="K23" s="5"/>
      <c r="L23" s="5"/>
      <c r="M23" s="5"/>
      <c r="N23" s="5"/>
    </row>
    <row r="24" spans="1:14" ht="22.5" customHeight="1" x14ac:dyDescent="0.25">
      <c r="A24" s="1"/>
      <c r="B24" s="10"/>
      <c r="C24" s="29"/>
      <c r="D24" s="29"/>
      <c r="E24" s="29"/>
      <c r="F24" s="29"/>
      <c r="G24" s="29"/>
      <c r="H24" s="47" t="s">
        <v>37</v>
      </c>
      <c r="I24" s="48" t="s">
        <v>38</v>
      </c>
      <c r="J24" s="48"/>
      <c r="K24" s="5"/>
      <c r="L24" s="5"/>
      <c r="M24" s="5"/>
      <c r="N24" s="5"/>
    </row>
    <row r="25" spans="1:14" ht="22.5" customHeight="1" x14ac:dyDescent="0.25">
      <c r="A25" s="1">
        <v>1</v>
      </c>
      <c r="B25" s="49" t="s">
        <v>39</v>
      </c>
      <c r="C25" s="50" t="s">
        <v>40</v>
      </c>
      <c r="D25" s="51"/>
      <c r="E25" s="51">
        <v>1</v>
      </c>
      <c r="F25" s="51"/>
      <c r="G25" s="51"/>
      <c r="H25" s="52">
        <v>0</v>
      </c>
      <c r="I25" s="53"/>
      <c r="J25" s="53"/>
      <c r="K25" s="54"/>
      <c r="L25" s="5"/>
      <c r="M25" s="5"/>
      <c r="N25" s="5"/>
    </row>
    <row r="26" spans="1:14" ht="22.5" customHeight="1" x14ac:dyDescent="0.25">
      <c r="A26" s="1">
        <v>2</v>
      </c>
      <c r="B26" s="49"/>
      <c r="C26" s="50" t="s">
        <v>41</v>
      </c>
      <c r="D26" s="51"/>
      <c r="E26" s="51">
        <v>1</v>
      </c>
      <c r="F26" s="51"/>
      <c r="G26" s="51"/>
      <c r="H26" s="52">
        <v>0</v>
      </c>
      <c r="I26" s="55" t="e">
        <f>H26/$H$27</f>
        <v>#DIV/0!</v>
      </c>
      <c r="J26" s="55"/>
      <c r="K26" s="54"/>
      <c r="L26" s="5"/>
      <c r="M26" s="5"/>
      <c r="N26" s="5"/>
    </row>
    <row r="27" spans="1:14" ht="22.5" customHeight="1" x14ac:dyDescent="0.25">
      <c r="A27" s="1">
        <v>3</v>
      </c>
      <c r="B27" s="49"/>
      <c r="C27" s="50" t="s">
        <v>42</v>
      </c>
      <c r="D27" s="51"/>
      <c r="E27" s="51">
        <v>1</v>
      </c>
      <c r="F27" s="51"/>
      <c r="G27" s="51"/>
      <c r="H27" s="52">
        <v>0</v>
      </c>
      <c r="I27" s="55" t="e">
        <f>H27/$H$27</f>
        <v>#DIV/0!</v>
      </c>
      <c r="J27" s="55"/>
      <c r="K27" s="54"/>
      <c r="L27" s="5"/>
      <c r="M27" s="5"/>
      <c r="N27" s="5"/>
    </row>
    <row r="28" spans="1:14" ht="27.6" customHeight="1" x14ac:dyDescent="0.25">
      <c r="A28" s="1">
        <v>4</v>
      </c>
      <c r="B28" s="49"/>
      <c r="C28" s="50" t="s">
        <v>43</v>
      </c>
      <c r="D28" s="51">
        <v>1</v>
      </c>
      <c r="E28" s="51"/>
      <c r="F28" s="51"/>
      <c r="G28" s="51"/>
      <c r="H28" s="52">
        <v>29</v>
      </c>
      <c r="I28" s="55" t="e">
        <f>H28/$H$27</f>
        <v>#DIV/0!</v>
      </c>
      <c r="J28" s="55"/>
      <c r="K28" s="5"/>
      <c r="L28" s="5"/>
      <c r="M28" s="5"/>
      <c r="N28" s="5"/>
    </row>
    <row r="29" spans="1:14" ht="31.35" customHeight="1" x14ac:dyDescent="0.25">
      <c r="A29" s="1">
        <v>5</v>
      </c>
      <c r="B29" s="56" t="s">
        <v>44</v>
      </c>
      <c r="C29" s="50" t="s">
        <v>45</v>
      </c>
      <c r="D29" s="51">
        <v>1</v>
      </c>
      <c r="E29" s="51"/>
      <c r="F29" s="51"/>
      <c r="G29" s="51"/>
      <c r="H29" s="57">
        <v>5</v>
      </c>
      <c r="I29" s="58">
        <f>H29/$H$29</f>
        <v>1</v>
      </c>
      <c r="J29" s="58"/>
      <c r="K29" s="5"/>
      <c r="L29" s="5"/>
      <c r="M29" s="5"/>
      <c r="N29" s="5"/>
    </row>
    <row r="30" spans="1:14" ht="39.6" customHeight="1" x14ac:dyDescent="0.25">
      <c r="A30" s="1">
        <v>6</v>
      </c>
      <c r="B30" s="56"/>
      <c r="C30" s="50" t="s">
        <v>46</v>
      </c>
      <c r="D30" s="59">
        <v>1</v>
      </c>
      <c r="E30" s="51"/>
      <c r="F30" s="51"/>
      <c r="G30" s="51"/>
      <c r="H30" s="52">
        <v>1</v>
      </c>
      <c r="I30" s="58">
        <f>H30/$H$29</f>
        <v>0.2</v>
      </c>
      <c r="J30" s="58"/>
      <c r="K30" s="5"/>
      <c r="L30" s="5"/>
      <c r="M30" s="5"/>
      <c r="N30" s="5"/>
    </row>
    <row r="31" spans="1:14" ht="41.85" customHeight="1" x14ac:dyDescent="0.25">
      <c r="A31" s="1">
        <v>7</v>
      </c>
      <c r="B31" s="56"/>
      <c r="C31" s="50" t="s">
        <v>47</v>
      </c>
      <c r="D31" s="59">
        <v>1</v>
      </c>
      <c r="E31" s="51"/>
      <c r="F31" s="51"/>
      <c r="G31" s="51"/>
      <c r="H31" s="60">
        <v>0</v>
      </c>
      <c r="I31" s="58">
        <f>H31/$H$29</f>
        <v>0</v>
      </c>
      <c r="J31" s="58"/>
      <c r="K31" s="5"/>
      <c r="L31" s="61" t="s">
        <v>48</v>
      </c>
      <c r="M31" s="61"/>
      <c r="N31" s="5"/>
    </row>
    <row r="32" spans="1:14" ht="40.9" customHeight="1" x14ac:dyDescent="0.25">
      <c r="A32" s="1">
        <v>8</v>
      </c>
      <c r="B32" s="62"/>
      <c r="C32" s="50" t="s">
        <v>49</v>
      </c>
      <c r="D32" s="59"/>
      <c r="E32" s="51">
        <v>1</v>
      </c>
      <c r="F32" s="51"/>
      <c r="G32" s="51"/>
      <c r="H32" s="60">
        <v>0</v>
      </c>
      <c r="I32" s="63"/>
      <c r="J32" s="64"/>
      <c r="K32" s="5"/>
      <c r="L32" s="65"/>
      <c r="M32" s="65"/>
      <c r="N32" s="5"/>
    </row>
    <row r="33" spans="1:14" ht="51.4" customHeight="1" x14ac:dyDescent="0.25">
      <c r="A33" s="1">
        <v>9</v>
      </c>
      <c r="B33" s="62"/>
      <c r="C33" s="50" t="s">
        <v>50</v>
      </c>
      <c r="D33" s="59"/>
      <c r="E33" s="51">
        <v>1</v>
      </c>
      <c r="F33" s="51"/>
      <c r="G33" s="51"/>
      <c r="H33" s="60">
        <v>0</v>
      </c>
      <c r="I33" s="63"/>
      <c r="J33" s="64"/>
      <c r="K33" s="5"/>
      <c r="L33" s="65"/>
      <c r="M33" s="65"/>
      <c r="N33" s="5"/>
    </row>
    <row r="34" spans="1:14" ht="44.85" customHeight="1" x14ac:dyDescent="0.25">
      <c r="A34" s="1">
        <v>10</v>
      </c>
      <c r="B34" s="66" t="s">
        <v>51</v>
      </c>
      <c r="C34" s="50" t="s">
        <v>52</v>
      </c>
      <c r="D34" s="67">
        <v>1</v>
      </c>
      <c r="E34" s="68"/>
      <c r="F34" s="68"/>
      <c r="G34" s="68"/>
      <c r="H34" s="57">
        <v>5</v>
      </c>
      <c r="I34" s="58">
        <f>H34/$H$28</f>
        <v>0.17241379310344829</v>
      </c>
      <c r="J34" s="58"/>
      <c r="K34" s="5"/>
      <c r="L34" s="65" t="s">
        <v>53</v>
      </c>
      <c r="M34" s="65" t="s">
        <v>54</v>
      </c>
      <c r="N34" s="5"/>
    </row>
    <row r="35" spans="1:14" ht="54.4" customHeight="1" x14ac:dyDescent="0.25">
      <c r="A35" s="1">
        <v>11</v>
      </c>
      <c r="B35" s="66"/>
      <c r="C35" s="50" t="s">
        <v>55</v>
      </c>
      <c r="D35" s="67">
        <v>1</v>
      </c>
      <c r="E35" s="68"/>
      <c r="F35" s="68"/>
      <c r="G35" s="68"/>
      <c r="H35" s="57">
        <v>5</v>
      </c>
      <c r="I35" s="58">
        <f>H35/$H$28</f>
        <v>0.17241379310344829</v>
      </c>
      <c r="J35" s="58"/>
      <c r="K35" s="5"/>
      <c r="L35" s="69" t="s">
        <v>56</v>
      </c>
      <c r="M35" s="69" t="s">
        <v>57</v>
      </c>
      <c r="N35" s="5"/>
    </row>
    <row r="36" spans="1:14" ht="71.650000000000006" customHeight="1" x14ac:dyDescent="0.25">
      <c r="A36" s="1">
        <v>12</v>
      </c>
      <c r="B36" s="66"/>
      <c r="C36" s="50" t="s">
        <v>58</v>
      </c>
      <c r="D36" s="67"/>
      <c r="E36" s="68">
        <v>1</v>
      </c>
      <c r="F36" s="68"/>
      <c r="G36" s="68"/>
      <c r="H36" s="60">
        <v>0</v>
      </c>
      <c r="I36" s="58">
        <f>H36/$H$28</f>
        <v>0</v>
      </c>
      <c r="J36" s="58"/>
      <c r="K36" s="5"/>
      <c r="L36" s="69" t="s">
        <v>59</v>
      </c>
      <c r="M36" s="69" t="s">
        <v>60</v>
      </c>
      <c r="N36" s="5"/>
    </row>
    <row r="37" spans="1:14" ht="72.400000000000006" customHeight="1" x14ac:dyDescent="0.25">
      <c r="A37" s="1">
        <v>13</v>
      </c>
      <c r="B37" s="66"/>
      <c r="C37" s="50" t="s">
        <v>61</v>
      </c>
      <c r="D37" s="70">
        <v>1</v>
      </c>
      <c r="E37" s="68"/>
      <c r="F37" s="68"/>
      <c r="G37" s="68"/>
      <c r="H37" s="60">
        <v>1</v>
      </c>
      <c r="I37" s="58">
        <f>H37/$H$28</f>
        <v>3.4482758620689655E-2</v>
      </c>
      <c r="J37" s="58"/>
      <c r="K37" s="5"/>
      <c r="L37" s="69" t="s">
        <v>62</v>
      </c>
      <c r="M37" s="69" t="s">
        <v>63</v>
      </c>
      <c r="N37" s="5"/>
    </row>
    <row r="38" spans="1:14" ht="52.9" customHeight="1" x14ac:dyDescent="0.25">
      <c r="A38" s="1">
        <v>14</v>
      </c>
      <c r="B38" s="66"/>
      <c r="C38" s="31" t="s">
        <v>64</v>
      </c>
      <c r="D38" s="51"/>
      <c r="E38" s="51"/>
      <c r="F38" s="51">
        <v>1</v>
      </c>
      <c r="G38" s="51"/>
      <c r="H38" s="60">
        <v>0</v>
      </c>
      <c r="I38" s="55">
        <f>H38/$H$30</f>
        <v>0</v>
      </c>
      <c r="J38" s="55"/>
      <c r="K38" s="5"/>
      <c r="L38" s="69" t="s">
        <v>65</v>
      </c>
      <c r="M38" s="69" t="s">
        <v>66</v>
      </c>
      <c r="N38" s="5"/>
    </row>
    <row r="39" spans="1:14" ht="84.95" customHeight="1" x14ac:dyDescent="0.25">
      <c r="A39" s="1">
        <v>15</v>
      </c>
      <c r="B39" s="66"/>
      <c r="C39" s="50" t="s">
        <v>67</v>
      </c>
      <c r="D39" s="71"/>
      <c r="E39" s="72"/>
      <c r="F39" s="71">
        <v>1</v>
      </c>
      <c r="G39" s="71"/>
      <c r="H39" s="73">
        <v>0</v>
      </c>
      <c r="I39" s="74" t="e">
        <f>H39/H38</f>
        <v>#DIV/0!</v>
      </c>
      <c r="J39" s="74"/>
      <c r="K39" s="5"/>
      <c r="L39" s="5"/>
      <c r="M39" s="5"/>
      <c r="N39" s="5"/>
    </row>
    <row r="40" spans="1:14" ht="22.5" customHeight="1" x14ac:dyDescent="0.25">
      <c r="A40" s="36"/>
      <c r="B40" s="37" t="s">
        <v>68</v>
      </c>
      <c r="C40" s="37"/>
      <c r="D40" s="75">
        <f>SUM(D25:D39)</f>
        <v>7</v>
      </c>
      <c r="E40" s="75">
        <f>SUM(E25:E39)</f>
        <v>6</v>
      </c>
      <c r="F40" s="75">
        <f>SUM(F25:F39)</f>
        <v>2</v>
      </c>
      <c r="G40" s="75">
        <f>SUM(G25:G39)</f>
        <v>0</v>
      </c>
      <c r="H40" s="76">
        <f>+D40+E40+F40+G40</f>
        <v>15</v>
      </c>
      <c r="I40" s="76"/>
      <c r="J40" s="76"/>
      <c r="K40" s="77"/>
      <c r="L40" s="40"/>
      <c r="M40" s="40"/>
      <c r="N40" s="40"/>
    </row>
    <row r="41" spans="1:14" ht="36.75" customHeight="1" x14ac:dyDescent="0.25">
      <c r="A41" s="1"/>
      <c r="B41" s="78" t="s">
        <v>251</v>
      </c>
      <c r="C41" s="78"/>
      <c r="D41" s="78"/>
      <c r="E41" s="78"/>
      <c r="F41" s="78"/>
      <c r="G41" s="78"/>
      <c r="H41" s="78"/>
      <c r="I41" s="78"/>
      <c r="J41" s="78"/>
      <c r="K41" s="2"/>
      <c r="L41" s="2"/>
      <c r="M41" s="2"/>
      <c r="N41" s="2"/>
    </row>
    <row r="42" spans="1:14" ht="22.5" customHeight="1" x14ac:dyDescent="0.25">
      <c r="A42" s="1"/>
      <c r="B42" s="79" t="s">
        <v>70</v>
      </c>
      <c r="C42" s="79"/>
      <c r="D42" s="79"/>
      <c r="E42" s="79"/>
      <c r="F42" s="79"/>
      <c r="G42" s="79"/>
      <c r="H42" s="79"/>
      <c r="I42" s="45">
        <v>0.05</v>
      </c>
      <c r="J42" s="46">
        <f>(D49+F49)*I42/H49</f>
        <v>0.05</v>
      </c>
      <c r="K42" s="2"/>
      <c r="L42" s="2"/>
      <c r="M42" s="2"/>
      <c r="N42" s="2"/>
    </row>
    <row r="43" spans="1:14" ht="22.5" customHeight="1" x14ac:dyDescent="0.25">
      <c r="A43" s="1"/>
      <c r="B43" s="80"/>
      <c r="C43" s="27"/>
      <c r="D43" s="28" t="s">
        <v>23</v>
      </c>
      <c r="E43" s="28" t="s">
        <v>24</v>
      </c>
      <c r="F43" s="28" t="s">
        <v>25</v>
      </c>
      <c r="G43" s="28" t="s">
        <v>26</v>
      </c>
      <c r="H43" s="29" t="s">
        <v>27</v>
      </c>
      <c r="I43" s="29"/>
      <c r="J43" s="29"/>
      <c r="K43" s="5"/>
      <c r="L43" s="5"/>
      <c r="M43" s="5"/>
      <c r="N43" s="5"/>
    </row>
    <row r="44" spans="1:14" ht="64.900000000000006" customHeight="1" x14ac:dyDescent="0.25">
      <c r="A44" s="1">
        <v>1</v>
      </c>
      <c r="B44" s="80"/>
      <c r="C44" s="50" t="s">
        <v>71</v>
      </c>
      <c r="D44" s="32">
        <v>1</v>
      </c>
      <c r="E44" s="32"/>
      <c r="F44" s="32"/>
      <c r="G44" s="32"/>
      <c r="H44" s="81" t="s">
        <v>72</v>
      </c>
      <c r="I44" s="81"/>
      <c r="J44" s="81"/>
      <c r="K44" s="2"/>
      <c r="L44" s="2"/>
      <c r="M44" s="2"/>
      <c r="N44" s="2"/>
    </row>
    <row r="45" spans="1:14" ht="56.65" customHeight="1" x14ac:dyDescent="0.25">
      <c r="A45" s="1">
        <v>2</v>
      </c>
      <c r="B45" s="82"/>
      <c r="C45" s="50" t="s">
        <v>73</v>
      </c>
      <c r="D45" s="32">
        <v>1</v>
      </c>
      <c r="E45" s="32"/>
      <c r="F45" s="32"/>
      <c r="G45" s="32"/>
      <c r="H45" s="81" t="s">
        <v>74</v>
      </c>
      <c r="I45" s="81"/>
      <c r="J45" s="81"/>
      <c r="K45" s="83"/>
      <c r="L45" s="5"/>
      <c r="M45" s="5"/>
      <c r="N45" s="5"/>
    </row>
    <row r="46" spans="1:14" ht="73.900000000000006" customHeight="1" x14ac:dyDescent="0.25">
      <c r="A46" s="1">
        <v>3</v>
      </c>
      <c r="B46" s="84"/>
      <c r="C46" s="85" t="s">
        <v>75</v>
      </c>
      <c r="D46" s="32">
        <v>1</v>
      </c>
      <c r="E46" s="32"/>
      <c r="F46" s="32"/>
      <c r="G46" s="32"/>
      <c r="H46" s="81" t="s">
        <v>76</v>
      </c>
      <c r="I46" s="81"/>
      <c r="J46" s="81"/>
      <c r="K46" s="83"/>
      <c r="L46" s="5"/>
      <c r="M46" s="5"/>
      <c r="N46" s="5"/>
    </row>
    <row r="47" spans="1:14" ht="96.95" customHeight="1" x14ac:dyDescent="0.25">
      <c r="A47" s="1">
        <v>4</v>
      </c>
      <c r="B47" s="84"/>
      <c r="C47" s="50" t="s">
        <v>77</v>
      </c>
      <c r="D47" s="32">
        <v>1</v>
      </c>
      <c r="E47" s="32"/>
      <c r="F47" s="32"/>
      <c r="G47" s="32"/>
      <c r="H47" s="81" t="s">
        <v>78</v>
      </c>
      <c r="I47" s="81"/>
      <c r="J47" s="81"/>
      <c r="K47" s="83"/>
      <c r="L47" s="5"/>
      <c r="M47" s="5"/>
      <c r="N47" s="5"/>
    </row>
    <row r="48" spans="1:14" ht="100.7" customHeight="1" x14ac:dyDescent="0.25">
      <c r="A48" s="1">
        <v>5</v>
      </c>
      <c r="B48" s="84"/>
      <c r="C48" s="50" t="s">
        <v>79</v>
      </c>
      <c r="D48" s="32">
        <v>1</v>
      </c>
      <c r="E48" s="32"/>
      <c r="F48" s="32"/>
      <c r="G48" s="32"/>
      <c r="H48" s="81" t="s">
        <v>80</v>
      </c>
      <c r="I48" s="81"/>
      <c r="J48" s="81"/>
      <c r="K48" s="83"/>
      <c r="L48" s="5"/>
      <c r="M48" s="5"/>
      <c r="N48" s="5"/>
    </row>
    <row r="49" spans="1:14" ht="22.5" customHeight="1" x14ac:dyDescent="0.25">
      <c r="A49" s="36"/>
      <c r="B49" s="86" t="s">
        <v>81</v>
      </c>
      <c r="C49" s="86"/>
      <c r="D49" s="87">
        <f>SUM(D44:D48)</f>
        <v>5</v>
      </c>
      <c r="E49" s="87">
        <f>SUM(E44:E48)</f>
        <v>0</v>
      </c>
      <c r="F49" s="87">
        <f>SUM(F44:F48)</f>
        <v>0</v>
      </c>
      <c r="G49" s="87">
        <f>SUM(G44:G48)</f>
        <v>0</v>
      </c>
      <c r="H49" s="88">
        <f>SUM(D49:G49)</f>
        <v>5</v>
      </c>
      <c r="I49" s="88"/>
      <c r="J49" s="88"/>
      <c r="K49" s="2"/>
      <c r="L49" s="2"/>
      <c r="M49" s="2"/>
      <c r="N49" s="2"/>
    </row>
    <row r="50" spans="1:14" ht="48" customHeight="1" x14ac:dyDescent="0.25">
      <c r="A50" s="1"/>
      <c r="B50" s="89" t="s">
        <v>82</v>
      </c>
      <c r="C50" s="89"/>
      <c r="D50" s="89"/>
      <c r="E50" s="89"/>
      <c r="F50" s="89"/>
      <c r="G50" s="89"/>
      <c r="H50" s="89"/>
      <c r="I50" s="89"/>
      <c r="J50" s="89"/>
      <c r="K50" s="2"/>
      <c r="L50" s="2"/>
      <c r="M50" s="2"/>
      <c r="N50" s="5"/>
    </row>
    <row r="51" spans="1:14" ht="22.5" customHeight="1" x14ac:dyDescent="0.25">
      <c r="A51" s="1"/>
      <c r="B51" s="27" t="s">
        <v>83</v>
      </c>
      <c r="C51" s="90"/>
      <c r="D51" s="91"/>
      <c r="E51" s="91"/>
      <c r="F51" s="91"/>
      <c r="G51" s="91"/>
      <c r="H51" s="92">
        <v>0.05</v>
      </c>
      <c r="I51" s="92"/>
      <c r="J51" s="93">
        <f>+(D56+F56)*H51/H56</f>
        <v>2.5000000000000001E-2</v>
      </c>
      <c r="K51" s="94"/>
      <c r="L51" s="95"/>
      <c r="M51" s="95"/>
      <c r="N51" s="5"/>
    </row>
    <row r="52" spans="1:14" ht="22.5" customHeight="1" x14ac:dyDescent="0.25">
      <c r="A52" s="1"/>
      <c r="D52" s="96" t="s">
        <v>23</v>
      </c>
      <c r="E52" s="96" t="s">
        <v>24</v>
      </c>
      <c r="F52" s="96" t="s">
        <v>25</v>
      </c>
      <c r="G52" s="96" t="s">
        <v>26</v>
      </c>
      <c r="H52" s="29" t="s">
        <v>27</v>
      </c>
      <c r="I52" s="29"/>
      <c r="J52" s="29"/>
      <c r="K52" s="83"/>
      <c r="L52" s="5"/>
      <c r="M52" s="5"/>
      <c r="N52" s="5"/>
    </row>
    <row r="53" spans="1:14" s="6" customFormat="1" ht="107.45" customHeight="1" x14ac:dyDescent="0.25">
      <c r="A53" s="1">
        <v>1</v>
      </c>
      <c r="B53" s="97" t="s">
        <v>84</v>
      </c>
      <c r="C53" s="97"/>
      <c r="D53" s="98">
        <v>1</v>
      </c>
      <c r="E53" s="99"/>
      <c r="F53" s="99"/>
      <c r="G53" s="99"/>
      <c r="H53" s="100" t="s">
        <v>85</v>
      </c>
      <c r="I53" s="100"/>
      <c r="J53" s="100"/>
      <c r="K53" s="83"/>
      <c r="L53" s="5"/>
      <c r="M53" s="5"/>
      <c r="N53" s="5"/>
    </row>
    <row r="54" spans="1:14" s="6" customFormat="1" ht="46.9" customHeight="1" x14ac:dyDescent="0.25">
      <c r="A54" s="1">
        <v>2</v>
      </c>
      <c r="B54" s="101" t="s">
        <v>86</v>
      </c>
      <c r="C54" s="101"/>
      <c r="D54" s="98"/>
      <c r="E54" s="99">
        <v>1</v>
      </c>
      <c r="F54" s="99"/>
      <c r="G54" s="99"/>
      <c r="H54" s="102"/>
      <c r="I54" s="102"/>
      <c r="J54" s="102"/>
      <c r="K54" s="83"/>
      <c r="L54" s="5"/>
      <c r="M54" s="5"/>
      <c r="N54" s="5"/>
    </row>
    <row r="55" spans="1:14" ht="22.5" customHeight="1" x14ac:dyDescent="0.25">
      <c r="A55" s="1"/>
      <c r="B55" s="103" t="s">
        <v>88</v>
      </c>
      <c r="C55" s="103"/>
      <c r="D55" s="96" t="s">
        <v>23</v>
      </c>
      <c r="E55" s="96" t="s">
        <v>24</v>
      </c>
      <c r="F55" s="96" t="s">
        <v>25</v>
      </c>
      <c r="G55" s="96" t="s">
        <v>26</v>
      </c>
      <c r="H55" s="104"/>
      <c r="I55" s="105"/>
      <c r="J55" s="106"/>
      <c r="K55" s="5"/>
      <c r="L55" s="5"/>
      <c r="M55" s="5"/>
      <c r="N55" s="5"/>
    </row>
    <row r="56" spans="1:14" ht="22.5" customHeight="1" x14ac:dyDescent="0.25">
      <c r="A56" s="107"/>
      <c r="B56" s="103"/>
      <c r="C56" s="103"/>
      <c r="D56" s="108">
        <f>+D54+D53</f>
        <v>1</v>
      </c>
      <c r="E56" s="108">
        <f>+E54+E53</f>
        <v>1</v>
      </c>
      <c r="F56" s="108">
        <f>+F54+F53</f>
        <v>0</v>
      </c>
      <c r="G56" s="108">
        <f>+G54+G53</f>
        <v>0</v>
      </c>
      <c r="H56" s="109">
        <f>+D56+E56+F56+G56</f>
        <v>2</v>
      </c>
      <c r="I56" s="109"/>
      <c r="J56" s="109"/>
      <c r="K56" s="110"/>
      <c r="L56" s="110"/>
      <c r="M56" s="110"/>
      <c r="N56" s="110"/>
    </row>
    <row r="57" spans="1:14" ht="44.25" customHeight="1" x14ac:dyDescent="0.25">
      <c r="A57" s="1"/>
      <c r="B57" s="89" t="s">
        <v>252</v>
      </c>
      <c r="C57" s="89"/>
      <c r="D57" s="89"/>
      <c r="E57" s="89"/>
      <c r="F57" s="89"/>
      <c r="G57" s="89"/>
      <c r="H57" s="89"/>
      <c r="I57" s="89"/>
      <c r="J57" s="89"/>
      <c r="K57" s="5"/>
      <c r="L57" s="5"/>
      <c r="M57" s="5"/>
      <c r="N57" s="5"/>
    </row>
    <row r="58" spans="1:14" ht="22.5" customHeight="1" x14ac:dyDescent="0.25">
      <c r="A58" s="1"/>
      <c r="B58" s="79" t="s">
        <v>90</v>
      </c>
      <c r="C58" s="79"/>
      <c r="D58" s="79"/>
      <c r="E58" s="79"/>
      <c r="F58" s="79"/>
      <c r="G58" s="79"/>
      <c r="H58" s="79"/>
      <c r="I58" s="45">
        <v>0.05</v>
      </c>
      <c r="J58" s="46">
        <f>(D61+F61)*I58/H61</f>
        <v>0.05</v>
      </c>
      <c r="K58" s="5"/>
      <c r="L58" s="5"/>
      <c r="M58" s="5"/>
      <c r="N58" s="5"/>
    </row>
    <row r="59" spans="1:14" ht="22.5" customHeight="1" x14ac:dyDescent="0.25">
      <c r="A59" s="1"/>
      <c r="B59" s="96"/>
      <c r="C59" s="111" t="s">
        <v>39</v>
      </c>
      <c r="D59" s="111" t="s">
        <v>23</v>
      </c>
      <c r="E59" s="111" t="s">
        <v>24</v>
      </c>
      <c r="F59" s="111" t="s">
        <v>25</v>
      </c>
      <c r="G59" s="111" t="s">
        <v>26</v>
      </c>
      <c r="H59" s="29" t="s">
        <v>27</v>
      </c>
      <c r="I59" s="29"/>
      <c r="J59" s="29"/>
      <c r="K59" s="5"/>
      <c r="L59" s="5"/>
      <c r="M59" s="5"/>
      <c r="N59" s="5"/>
    </row>
    <row r="60" spans="1:14" ht="79.5" customHeight="1" x14ac:dyDescent="0.25">
      <c r="A60" s="1">
        <v>1</v>
      </c>
      <c r="B60" s="80"/>
      <c r="C60" s="112" t="s">
        <v>91</v>
      </c>
      <c r="D60" s="32">
        <v>1</v>
      </c>
      <c r="E60" s="32"/>
      <c r="F60" s="32"/>
      <c r="G60" s="32"/>
      <c r="H60" s="113" t="s">
        <v>92</v>
      </c>
      <c r="I60" s="113"/>
      <c r="J60" s="113"/>
      <c r="K60" s="5"/>
      <c r="L60" s="5"/>
      <c r="M60" s="5"/>
      <c r="N60" s="5"/>
    </row>
    <row r="61" spans="1:14" ht="22.5" customHeight="1" x14ac:dyDescent="0.25">
      <c r="A61" s="36"/>
      <c r="B61" s="86" t="s">
        <v>93</v>
      </c>
      <c r="C61" s="86"/>
      <c r="D61" s="75">
        <f>SUM(D60:D60)</f>
        <v>1</v>
      </c>
      <c r="E61" s="75">
        <f>SUM(E60:E60)</f>
        <v>0</v>
      </c>
      <c r="F61" s="75">
        <f>SUM(F60:F60)</f>
        <v>0</v>
      </c>
      <c r="G61" s="75">
        <f>SUM(G60:G60)</f>
        <v>0</v>
      </c>
      <c r="H61" s="39">
        <f>+D61+E61+F61+G61</f>
        <v>1</v>
      </c>
      <c r="I61" s="39"/>
      <c r="J61" s="39"/>
      <c r="K61" s="40"/>
      <c r="L61" s="40"/>
      <c r="M61" s="40"/>
      <c r="N61" s="40"/>
    </row>
    <row r="62" spans="1:14" ht="22.5" customHeight="1" x14ac:dyDescent="0.25">
      <c r="A62" s="1"/>
      <c r="B62" s="41" t="s">
        <v>94</v>
      </c>
      <c r="C62" s="42"/>
      <c r="D62" s="42"/>
      <c r="E62" s="42"/>
      <c r="F62" s="42"/>
      <c r="G62" s="42"/>
      <c r="H62" s="42"/>
      <c r="I62" s="42"/>
      <c r="J62" s="43"/>
      <c r="K62" s="5"/>
      <c r="L62" s="5"/>
      <c r="M62" s="5"/>
      <c r="N62" s="5"/>
    </row>
    <row r="63" spans="1:14" ht="22.5" customHeight="1" x14ac:dyDescent="0.25">
      <c r="A63" s="1"/>
      <c r="B63" s="114" t="s">
        <v>95</v>
      </c>
      <c r="C63" s="114"/>
      <c r="D63" s="114"/>
      <c r="E63" s="114"/>
      <c r="F63" s="114"/>
      <c r="G63" s="114"/>
      <c r="H63" s="114"/>
      <c r="I63" s="115">
        <v>0.05</v>
      </c>
      <c r="J63" s="115">
        <f>(D66+F66)*I63/H66</f>
        <v>0.05</v>
      </c>
      <c r="K63" s="5"/>
      <c r="L63" s="5"/>
      <c r="M63" s="5"/>
      <c r="N63" s="5"/>
    </row>
    <row r="64" spans="1:14" ht="22.5" customHeight="1" x14ac:dyDescent="0.25">
      <c r="A64" s="1"/>
      <c r="B64" s="116"/>
      <c r="C64" s="19"/>
      <c r="D64" s="47" t="s">
        <v>23</v>
      </c>
      <c r="E64" s="47" t="s">
        <v>24</v>
      </c>
      <c r="F64" s="47" t="s">
        <v>25</v>
      </c>
      <c r="G64" s="47" t="s">
        <v>26</v>
      </c>
      <c r="H64" s="29" t="s">
        <v>27</v>
      </c>
      <c r="I64" s="29"/>
      <c r="J64" s="29"/>
      <c r="K64" s="5"/>
      <c r="L64" s="5"/>
      <c r="M64" s="5"/>
      <c r="N64" s="5"/>
    </row>
    <row r="65" spans="1:14" ht="69.400000000000006" customHeight="1" x14ac:dyDescent="0.25">
      <c r="A65" s="1">
        <v>1</v>
      </c>
      <c r="B65" s="116"/>
      <c r="C65" s="31" t="s">
        <v>96</v>
      </c>
      <c r="D65" s="117">
        <v>1</v>
      </c>
      <c r="E65" s="117"/>
      <c r="F65" s="117"/>
      <c r="G65" s="117"/>
      <c r="H65" s="118" t="s">
        <v>97</v>
      </c>
      <c r="I65" s="118"/>
      <c r="J65" s="118"/>
      <c r="K65" s="5"/>
      <c r="L65" s="5"/>
      <c r="M65" s="5"/>
      <c r="N65" s="5"/>
    </row>
    <row r="66" spans="1:14" ht="22.5" customHeight="1" x14ac:dyDescent="0.25">
      <c r="A66" s="36"/>
      <c r="B66" s="37" t="s">
        <v>98</v>
      </c>
      <c r="C66" s="37"/>
      <c r="D66" s="119">
        <f>SUM(D65:D65)</f>
        <v>1</v>
      </c>
      <c r="E66" s="119">
        <f>SUM(E65:E65)</f>
        <v>0</v>
      </c>
      <c r="F66" s="119">
        <f>SUM(F65:F65)</f>
        <v>0</v>
      </c>
      <c r="G66" s="119">
        <f>SUM(G65:G65)</f>
        <v>0</v>
      </c>
      <c r="H66" s="120">
        <f>+D66+E66+F66+G66</f>
        <v>1</v>
      </c>
      <c r="I66" s="120"/>
      <c r="J66" s="120"/>
      <c r="K66" s="40"/>
      <c r="L66" s="40"/>
      <c r="M66" s="40"/>
      <c r="N66" s="40"/>
    </row>
    <row r="67" spans="1:14" ht="40.5" customHeight="1" x14ac:dyDescent="0.25">
      <c r="A67" s="1"/>
      <c r="B67" s="89" t="s">
        <v>99</v>
      </c>
      <c r="C67" s="121"/>
      <c r="D67" s="121"/>
      <c r="E67" s="121"/>
      <c r="F67" s="121"/>
      <c r="G67" s="121"/>
      <c r="H67" s="121"/>
      <c r="I67" s="121"/>
      <c r="J67" s="121"/>
      <c r="K67" s="5"/>
      <c r="L67" s="5"/>
      <c r="M67" s="5"/>
      <c r="N67" s="5"/>
    </row>
    <row r="68" spans="1:14" ht="22.5" customHeight="1" x14ac:dyDescent="0.25">
      <c r="A68" s="1"/>
      <c r="B68" s="44" t="s">
        <v>100</v>
      </c>
      <c r="C68" s="44"/>
      <c r="D68" s="44"/>
      <c r="E68" s="44"/>
      <c r="F68" s="44"/>
      <c r="G68" s="44"/>
      <c r="H68" s="44"/>
      <c r="I68" s="115">
        <v>0.1</v>
      </c>
      <c r="J68" s="115">
        <f>(D73+F73)*I68/H73</f>
        <v>0.10000000000000002</v>
      </c>
      <c r="K68" s="5"/>
      <c r="L68" s="5"/>
      <c r="M68" s="5"/>
      <c r="N68" s="5"/>
    </row>
    <row r="69" spans="1:14" ht="22.5" customHeight="1" x14ac:dyDescent="0.25">
      <c r="A69" s="1"/>
      <c r="B69" s="122"/>
      <c r="C69" s="19"/>
      <c r="D69" s="47" t="s">
        <v>23</v>
      </c>
      <c r="E69" s="47" t="s">
        <v>24</v>
      </c>
      <c r="F69" s="47" t="s">
        <v>25</v>
      </c>
      <c r="G69" s="47" t="s">
        <v>26</v>
      </c>
      <c r="H69" s="29" t="s">
        <v>27</v>
      </c>
      <c r="I69" s="29"/>
      <c r="J69" s="29"/>
      <c r="K69" s="5"/>
      <c r="L69" s="5"/>
      <c r="M69" s="5"/>
      <c r="N69" s="5"/>
    </row>
    <row r="70" spans="1:14" ht="32.1" customHeight="1" x14ac:dyDescent="0.25">
      <c r="A70" s="1">
        <v>1</v>
      </c>
      <c r="B70" s="122"/>
      <c r="C70" s="31" t="s">
        <v>101</v>
      </c>
      <c r="D70" s="32">
        <v>1</v>
      </c>
      <c r="E70" s="32"/>
      <c r="F70" s="32"/>
      <c r="G70" s="32"/>
      <c r="H70" s="113" t="s">
        <v>253</v>
      </c>
      <c r="I70" s="113"/>
      <c r="J70" s="113"/>
      <c r="K70" s="5"/>
      <c r="L70" s="5"/>
      <c r="M70" s="5"/>
      <c r="N70" s="5"/>
    </row>
    <row r="71" spans="1:14" ht="65.650000000000006" customHeight="1" x14ac:dyDescent="0.25">
      <c r="A71" s="1">
        <v>2</v>
      </c>
      <c r="B71" s="122"/>
      <c r="C71" s="31" t="s">
        <v>103</v>
      </c>
      <c r="D71" s="32"/>
      <c r="E71" s="32"/>
      <c r="F71" s="32">
        <v>1</v>
      </c>
      <c r="G71" s="32"/>
      <c r="H71" s="113" t="s">
        <v>104</v>
      </c>
      <c r="I71" s="113"/>
      <c r="J71" s="113"/>
      <c r="K71" s="5"/>
      <c r="L71" s="5"/>
      <c r="M71" s="5"/>
      <c r="N71" s="5"/>
    </row>
    <row r="72" spans="1:14" ht="52.9" customHeight="1" x14ac:dyDescent="0.25">
      <c r="A72" s="1">
        <v>3</v>
      </c>
      <c r="B72" s="122"/>
      <c r="C72" s="31" t="s">
        <v>105</v>
      </c>
      <c r="D72" s="32">
        <v>1</v>
      </c>
      <c r="E72" s="32"/>
      <c r="F72" s="32"/>
      <c r="G72" s="32"/>
      <c r="H72" s="113" t="s">
        <v>106</v>
      </c>
      <c r="I72" s="113"/>
      <c r="J72" s="113"/>
      <c r="K72" s="5"/>
      <c r="L72" s="5"/>
      <c r="M72" s="5"/>
      <c r="N72" s="5"/>
    </row>
    <row r="73" spans="1:14" ht="22.5" customHeight="1" x14ac:dyDescent="0.25">
      <c r="A73" s="36"/>
      <c r="B73" s="37" t="s">
        <v>107</v>
      </c>
      <c r="C73" s="37"/>
      <c r="D73" s="75">
        <f>SUM(D70:D72)</f>
        <v>2</v>
      </c>
      <c r="E73" s="75">
        <f>SUM(E70:E72)</f>
        <v>0</v>
      </c>
      <c r="F73" s="75">
        <f>SUM(F70:F72)</f>
        <v>1</v>
      </c>
      <c r="G73" s="75">
        <f>SUM(G70:G72)</f>
        <v>0</v>
      </c>
      <c r="H73" s="39">
        <f>+D73+E73+F73+G73</f>
        <v>3</v>
      </c>
      <c r="I73" s="39"/>
      <c r="J73" s="39"/>
      <c r="K73" s="40"/>
      <c r="L73" s="40"/>
      <c r="M73" s="40"/>
      <c r="N73" s="40"/>
    </row>
    <row r="74" spans="1:14" ht="35.25" customHeight="1" x14ac:dyDescent="0.25">
      <c r="A74" s="1"/>
      <c r="B74" s="89" t="s">
        <v>108</v>
      </c>
      <c r="C74" s="89"/>
      <c r="D74" s="89"/>
      <c r="E74" s="89"/>
      <c r="F74" s="89"/>
      <c r="G74" s="89"/>
      <c r="H74" s="89"/>
      <c r="I74" s="89"/>
      <c r="J74" s="89"/>
      <c r="K74" s="5"/>
      <c r="L74" s="5"/>
      <c r="M74" s="5"/>
      <c r="N74" s="5"/>
    </row>
    <row r="75" spans="1:14" ht="22.5" customHeight="1" x14ac:dyDescent="0.25">
      <c r="A75" s="1"/>
      <c r="B75" s="79" t="s">
        <v>109</v>
      </c>
      <c r="C75" s="79"/>
      <c r="D75" s="79"/>
      <c r="E75" s="79"/>
      <c r="F75" s="79"/>
      <c r="G75" s="79"/>
      <c r="H75" s="79"/>
      <c r="I75" s="45">
        <v>0.1</v>
      </c>
      <c r="J75" s="46">
        <f>(D81+F81)*I75/H81</f>
        <v>0.1</v>
      </c>
      <c r="K75" s="5"/>
      <c r="L75" s="5"/>
      <c r="M75" s="5"/>
      <c r="N75" s="5"/>
    </row>
    <row r="76" spans="1:14" ht="22.5" customHeight="1" x14ac:dyDescent="0.25">
      <c r="A76" s="1"/>
      <c r="B76" s="80"/>
      <c r="C76" s="27"/>
      <c r="D76" s="28" t="s">
        <v>23</v>
      </c>
      <c r="E76" s="28" t="s">
        <v>24</v>
      </c>
      <c r="F76" s="28" t="s">
        <v>25</v>
      </c>
      <c r="G76" s="28" t="s">
        <v>26</v>
      </c>
      <c r="H76" s="29" t="s">
        <v>27</v>
      </c>
      <c r="I76" s="29"/>
      <c r="J76" s="29"/>
      <c r="K76" s="5"/>
      <c r="L76" s="5"/>
      <c r="M76" s="5"/>
      <c r="N76" s="5"/>
    </row>
    <row r="77" spans="1:14" ht="69.400000000000006" customHeight="1" x14ac:dyDescent="0.25">
      <c r="A77" s="1">
        <v>1</v>
      </c>
      <c r="B77" s="80"/>
      <c r="C77" s="50" t="s">
        <v>110</v>
      </c>
      <c r="D77" s="32">
        <v>1</v>
      </c>
      <c r="E77" s="32"/>
      <c r="F77" s="32"/>
      <c r="G77" s="32"/>
      <c r="H77" s="81" t="s">
        <v>111</v>
      </c>
      <c r="I77" s="81"/>
      <c r="J77" s="81"/>
      <c r="K77" s="5"/>
      <c r="L77" s="5"/>
      <c r="M77" s="5"/>
      <c r="N77" s="5"/>
    </row>
    <row r="78" spans="1:14" ht="53.65" customHeight="1" x14ac:dyDescent="0.25">
      <c r="A78" s="1">
        <v>2</v>
      </c>
      <c r="B78" s="80"/>
      <c r="C78" s="50" t="s">
        <v>112</v>
      </c>
      <c r="D78" s="32">
        <v>1</v>
      </c>
      <c r="E78" s="32"/>
      <c r="F78" s="32"/>
      <c r="G78" s="32"/>
      <c r="H78" s="81" t="s">
        <v>113</v>
      </c>
      <c r="I78" s="81"/>
      <c r="J78" s="81"/>
      <c r="K78" s="5"/>
      <c r="L78" s="5"/>
      <c r="M78" s="5"/>
      <c r="N78" s="5"/>
    </row>
    <row r="79" spans="1:14" ht="59.65" customHeight="1" x14ac:dyDescent="0.25">
      <c r="A79" s="1">
        <v>3</v>
      </c>
      <c r="B79" s="80"/>
      <c r="C79" s="50" t="s">
        <v>114</v>
      </c>
      <c r="D79" s="32">
        <v>1</v>
      </c>
      <c r="E79" s="32"/>
      <c r="F79" s="32"/>
      <c r="G79" s="32"/>
      <c r="H79" s="81" t="s">
        <v>115</v>
      </c>
      <c r="I79" s="81"/>
      <c r="J79" s="81"/>
      <c r="K79" s="5"/>
      <c r="L79" s="5"/>
      <c r="M79" s="5"/>
      <c r="N79" s="5"/>
    </row>
    <row r="80" spans="1:14" ht="48.6" customHeight="1" x14ac:dyDescent="0.25">
      <c r="A80" s="1">
        <v>4</v>
      </c>
      <c r="B80" s="80"/>
      <c r="C80" s="50" t="s">
        <v>116</v>
      </c>
      <c r="D80" s="32">
        <v>1</v>
      </c>
      <c r="E80" s="32"/>
      <c r="F80" s="32"/>
      <c r="G80" s="32"/>
      <c r="H80" s="81" t="s">
        <v>117</v>
      </c>
      <c r="I80" s="81"/>
      <c r="J80" s="81"/>
      <c r="K80" s="123"/>
      <c r="L80" s="5"/>
      <c r="M80" s="5"/>
      <c r="N80" s="5"/>
    </row>
    <row r="81" spans="1:14" ht="22.5" customHeight="1" x14ac:dyDescent="0.25">
      <c r="A81" s="36"/>
      <c r="B81" s="37" t="s">
        <v>118</v>
      </c>
      <c r="C81" s="37"/>
      <c r="D81" s="75">
        <f>SUM(D77:D80)</f>
        <v>4</v>
      </c>
      <c r="E81" s="75">
        <f>SUM(E77:E80)</f>
        <v>0</v>
      </c>
      <c r="F81" s="75">
        <f>SUM(F77:F80)</f>
        <v>0</v>
      </c>
      <c r="G81" s="75">
        <f>SUM(G77:G80)</f>
        <v>0</v>
      </c>
      <c r="H81" s="39">
        <f>+D81+E81+F81+G81</f>
        <v>4</v>
      </c>
      <c r="I81" s="39"/>
      <c r="J81" s="39"/>
      <c r="K81" s="40"/>
      <c r="L81" s="40"/>
      <c r="M81" s="40"/>
      <c r="N81" s="40"/>
    </row>
    <row r="82" spans="1:14" ht="33" customHeight="1" x14ac:dyDescent="0.25">
      <c r="A82" s="1"/>
      <c r="B82" s="89" t="s">
        <v>119</v>
      </c>
      <c r="C82" s="89"/>
      <c r="D82" s="89"/>
      <c r="E82" s="89"/>
      <c r="F82" s="89"/>
      <c r="G82" s="89"/>
      <c r="H82" s="89"/>
      <c r="I82" s="89"/>
      <c r="J82" s="89"/>
      <c r="K82" s="5"/>
      <c r="L82" s="5"/>
      <c r="M82" s="5"/>
      <c r="N82" s="5"/>
    </row>
    <row r="83" spans="1:14" ht="22.5" customHeight="1" x14ac:dyDescent="0.25">
      <c r="A83" s="1"/>
      <c r="B83" s="79" t="s">
        <v>120</v>
      </c>
      <c r="C83" s="79"/>
      <c r="D83" s="79"/>
      <c r="E83" s="79"/>
      <c r="F83" s="79"/>
      <c r="G83" s="79"/>
      <c r="H83" s="79"/>
      <c r="I83" s="45">
        <v>0.2</v>
      </c>
      <c r="J83" s="46">
        <f>(D92+F92)*I83/H92</f>
        <v>0.14285714285714285</v>
      </c>
      <c r="K83" s="5"/>
      <c r="L83" s="5"/>
      <c r="M83" s="5"/>
      <c r="N83" s="5"/>
    </row>
    <row r="84" spans="1:14" ht="22.5" customHeight="1" x14ac:dyDescent="0.25">
      <c r="A84" s="1"/>
      <c r="B84" s="80"/>
      <c r="C84" s="27"/>
      <c r="D84" s="28" t="s">
        <v>23</v>
      </c>
      <c r="E84" s="28" t="s">
        <v>24</v>
      </c>
      <c r="F84" s="28" t="s">
        <v>25</v>
      </c>
      <c r="G84" s="28" t="s">
        <v>26</v>
      </c>
      <c r="H84" s="29" t="s">
        <v>121</v>
      </c>
      <c r="I84" s="29"/>
      <c r="J84" s="29"/>
      <c r="K84" s="5"/>
      <c r="L84" s="5"/>
      <c r="M84" s="5"/>
      <c r="N84" s="5"/>
    </row>
    <row r="85" spans="1:14" ht="90.95" customHeight="1" x14ac:dyDescent="0.25">
      <c r="A85" s="1">
        <v>1</v>
      </c>
      <c r="B85" s="80"/>
      <c r="C85" s="50" t="s">
        <v>122</v>
      </c>
      <c r="D85" s="124"/>
      <c r="E85" s="124">
        <v>1</v>
      </c>
      <c r="F85" s="124"/>
      <c r="G85" s="124"/>
      <c r="H85" s="81" t="s">
        <v>123</v>
      </c>
      <c r="I85" s="81"/>
      <c r="J85" s="81"/>
      <c r="K85" s="5"/>
      <c r="L85" s="5"/>
      <c r="M85" s="5"/>
      <c r="N85" s="5"/>
    </row>
    <row r="86" spans="1:14" ht="143.25" customHeight="1" x14ac:dyDescent="0.25">
      <c r="A86" s="1">
        <v>2</v>
      </c>
      <c r="B86" s="80"/>
      <c r="C86" s="50" t="s">
        <v>124</v>
      </c>
      <c r="D86" s="124"/>
      <c r="E86" s="124">
        <v>1</v>
      </c>
      <c r="F86" s="124"/>
      <c r="G86" s="124"/>
      <c r="H86" s="81" t="s">
        <v>123</v>
      </c>
      <c r="I86" s="81"/>
      <c r="J86" s="81"/>
      <c r="K86" s="5"/>
      <c r="L86" s="5"/>
      <c r="M86" s="5"/>
      <c r="N86" s="5"/>
    </row>
    <row r="87" spans="1:14" ht="104.45" customHeight="1" x14ac:dyDescent="0.25">
      <c r="A87" s="1">
        <v>3</v>
      </c>
      <c r="B87" s="80"/>
      <c r="C87" s="50" t="s">
        <v>125</v>
      </c>
      <c r="D87" s="124">
        <v>1</v>
      </c>
      <c r="E87" s="124"/>
      <c r="F87" s="124"/>
      <c r="G87" s="124"/>
      <c r="H87" s="81" t="s">
        <v>126</v>
      </c>
      <c r="I87" s="81"/>
      <c r="J87" s="81"/>
      <c r="K87" s="5"/>
      <c r="L87" s="5"/>
      <c r="M87" s="5"/>
      <c r="N87" s="5"/>
    </row>
    <row r="88" spans="1:14" ht="84.4" customHeight="1" x14ac:dyDescent="0.25">
      <c r="A88" s="1">
        <v>4</v>
      </c>
      <c r="B88" s="80"/>
      <c r="C88" s="50" t="s">
        <v>127</v>
      </c>
      <c r="D88" s="124">
        <v>1</v>
      </c>
      <c r="E88" s="124"/>
      <c r="F88" s="124"/>
      <c r="G88" s="124"/>
      <c r="H88" s="81" t="s">
        <v>128</v>
      </c>
      <c r="I88" s="81"/>
      <c r="J88" s="81"/>
      <c r="K88" s="5"/>
      <c r="L88" s="5"/>
      <c r="M88" s="5"/>
      <c r="N88" s="5"/>
    </row>
    <row r="89" spans="1:14" ht="78.400000000000006" customHeight="1" x14ac:dyDescent="0.25">
      <c r="A89" s="1">
        <v>5</v>
      </c>
      <c r="B89" s="80"/>
      <c r="C89" s="50" t="s">
        <v>129</v>
      </c>
      <c r="D89" s="124">
        <v>1</v>
      </c>
      <c r="E89" s="124"/>
      <c r="F89" s="124"/>
      <c r="G89" s="124"/>
      <c r="H89" s="81" t="s">
        <v>130</v>
      </c>
      <c r="I89" s="81"/>
      <c r="J89" s="81"/>
      <c r="K89" s="5"/>
      <c r="L89" s="5"/>
      <c r="M89" s="5"/>
      <c r="N89" s="5"/>
    </row>
    <row r="90" spans="1:14" ht="64.900000000000006" customHeight="1" x14ac:dyDescent="0.25">
      <c r="A90" s="1">
        <v>6</v>
      </c>
      <c r="B90" s="84"/>
      <c r="C90" s="50" t="s">
        <v>131</v>
      </c>
      <c r="D90" s="32">
        <v>1</v>
      </c>
      <c r="E90" s="32"/>
      <c r="F90" s="32"/>
      <c r="G90" s="32"/>
      <c r="H90" s="81" t="s">
        <v>132</v>
      </c>
      <c r="I90" s="81"/>
      <c r="J90" s="81"/>
      <c r="K90" s="5"/>
      <c r="L90" s="5"/>
      <c r="M90" s="5"/>
      <c r="N90" s="5"/>
    </row>
    <row r="91" spans="1:14" ht="72.400000000000006" customHeight="1" x14ac:dyDescent="0.25">
      <c r="A91" s="1">
        <v>7</v>
      </c>
      <c r="B91" s="84"/>
      <c r="C91" s="50" t="s">
        <v>133</v>
      </c>
      <c r="D91" s="32">
        <v>1</v>
      </c>
      <c r="E91" s="32"/>
      <c r="F91" s="32"/>
      <c r="G91" s="32"/>
      <c r="H91" s="81" t="s">
        <v>132</v>
      </c>
      <c r="I91" s="81"/>
      <c r="J91" s="81"/>
      <c r="K91" s="5"/>
      <c r="L91" s="5"/>
      <c r="M91" s="5"/>
      <c r="N91" s="5"/>
    </row>
    <row r="92" spans="1:14" ht="22.5" customHeight="1" x14ac:dyDescent="0.25">
      <c r="A92" s="36"/>
      <c r="B92" s="125" t="s">
        <v>134</v>
      </c>
      <c r="C92" s="125"/>
      <c r="D92" s="75">
        <f>SUM(D85:D91)</f>
        <v>5</v>
      </c>
      <c r="E92" s="75">
        <f>SUM(E85:E91)</f>
        <v>2</v>
      </c>
      <c r="F92" s="75">
        <f>SUM(F85:F90)</f>
        <v>0</v>
      </c>
      <c r="G92" s="75">
        <f>SUM(G85:G90)</f>
        <v>0</v>
      </c>
      <c r="H92" s="39">
        <f>+D92+E92+F92+G92</f>
        <v>7</v>
      </c>
      <c r="I92" s="39"/>
      <c r="J92" s="39"/>
      <c r="K92" s="40"/>
      <c r="L92" s="40"/>
      <c r="M92" s="40"/>
      <c r="N92" s="40"/>
    </row>
    <row r="93" spans="1:14" ht="36" customHeight="1" x14ac:dyDescent="0.25">
      <c r="A93" s="1"/>
      <c r="B93" s="41" t="s">
        <v>135</v>
      </c>
      <c r="C93" s="42"/>
      <c r="D93" s="42"/>
      <c r="E93" s="42"/>
      <c r="F93" s="42"/>
      <c r="G93" s="42"/>
      <c r="H93" s="42"/>
      <c r="I93" s="42"/>
      <c r="J93" s="43"/>
      <c r="K93" s="5"/>
      <c r="L93" s="5"/>
      <c r="M93" s="5"/>
      <c r="N93" s="5"/>
    </row>
    <row r="94" spans="1:14" ht="22.5" customHeight="1" x14ac:dyDescent="0.25">
      <c r="A94" s="1"/>
      <c r="B94" s="126" t="s">
        <v>136</v>
      </c>
      <c r="C94" s="126"/>
      <c r="D94" s="126"/>
      <c r="E94" s="126"/>
      <c r="F94" s="126"/>
      <c r="G94" s="126"/>
      <c r="H94" s="126"/>
      <c r="I94" s="126"/>
      <c r="J94" s="126"/>
      <c r="K94" s="5"/>
      <c r="L94" s="5"/>
      <c r="M94" s="5"/>
      <c r="N94" s="5"/>
    </row>
    <row r="95" spans="1:14" ht="22.5" customHeight="1" x14ac:dyDescent="0.25">
      <c r="A95" s="1"/>
      <c r="B95" s="127" t="s">
        <v>137</v>
      </c>
      <c r="C95" s="128"/>
      <c r="D95" s="129" t="s">
        <v>138</v>
      </c>
      <c r="E95" s="129"/>
      <c r="F95" s="129"/>
      <c r="G95" s="129"/>
      <c r="H95" s="129"/>
      <c r="I95" s="129"/>
      <c r="J95" s="129"/>
      <c r="K95" s="5"/>
      <c r="L95" s="5"/>
      <c r="M95" s="5"/>
      <c r="N95" s="5"/>
    </row>
    <row r="96" spans="1:14" ht="22.5" customHeight="1" x14ac:dyDescent="0.25">
      <c r="A96" s="1"/>
      <c r="B96" s="127" t="s">
        <v>139</v>
      </c>
      <c r="C96" s="128"/>
      <c r="D96" s="129" t="s">
        <v>140</v>
      </c>
      <c r="E96" s="129"/>
      <c r="F96" s="129"/>
      <c r="G96" s="129"/>
      <c r="H96" s="129"/>
      <c r="I96" s="129"/>
      <c r="J96" s="129"/>
      <c r="K96" s="5"/>
      <c r="L96" s="5"/>
      <c r="M96" s="5"/>
      <c r="N96" s="5"/>
    </row>
    <row r="97" spans="1:14" ht="22.5" customHeight="1" x14ac:dyDescent="0.25">
      <c r="A97" s="1"/>
      <c r="B97" s="127" t="s">
        <v>141</v>
      </c>
      <c r="C97" s="128"/>
      <c r="D97" s="129" t="s">
        <v>142</v>
      </c>
      <c r="E97" s="129"/>
      <c r="F97" s="129"/>
      <c r="G97" s="129"/>
      <c r="H97" s="129"/>
      <c r="I97" s="129"/>
      <c r="J97" s="129"/>
      <c r="K97" s="5"/>
      <c r="L97" s="5"/>
      <c r="M97" s="5"/>
      <c r="N97" s="5"/>
    </row>
    <row r="98" spans="1:14" ht="22.5" customHeight="1" x14ac:dyDescent="0.25">
      <c r="A98" s="1"/>
      <c r="B98" s="127" t="s">
        <v>143</v>
      </c>
      <c r="C98" s="128"/>
      <c r="D98" s="129" t="s">
        <v>254</v>
      </c>
      <c r="E98" s="129"/>
      <c r="F98" s="129"/>
      <c r="G98" s="129"/>
      <c r="H98" s="129"/>
      <c r="I98" s="129"/>
      <c r="J98" s="129"/>
      <c r="K98" s="5"/>
      <c r="L98" s="5"/>
      <c r="M98" s="5"/>
      <c r="N98" s="5"/>
    </row>
    <row r="99" spans="1:14" ht="22.5" customHeight="1" x14ac:dyDescent="0.25">
      <c r="A99" s="1"/>
      <c r="B99" s="5"/>
      <c r="C99" s="5"/>
      <c r="D99" s="5"/>
      <c r="E99" s="5"/>
      <c r="F99" s="5"/>
      <c r="G99" s="5"/>
      <c r="H99" s="5"/>
      <c r="I99" s="5"/>
      <c r="J99" s="5"/>
      <c r="K99" s="5"/>
      <c r="L99" s="5"/>
      <c r="M99" s="5"/>
      <c r="N99" s="5"/>
    </row>
    <row r="100" spans="1:14" ht="22.5" customHeight="1" x14ac:dyDescent="0.25">
      <c r="A100" s="1"/>
      <c r="B100" s="5"/>
      <c r="C100" s="130" t="str">
        <f>+B6</f>
        <v>LISTA DE CHEQUEO CANCER DE PROSTATA Y COLORRECTAL</v>
      </c>
      <c r="D100" s="130"/>
      <c r="E100" s="130"/>
      <c r="F100" s="130"/>
      <c r="G100" s="130"/>
      <c r="H100" s="130"/>
      <c r="I100" s="130"/>
      <c r="J100" s="130"/>
      <c r="K100" s="130"/>
      <c r="L100" s="130"/>
      <c r="M100" s="5"/>
      <c r="N100" s="5"/>
    </row>
    <row r="101" spans="1:14" ht="22.5" customHeight="1" x14ac:dyDescent="0.25">
      <c r="A101" s="1"/>
      <c r="B101" s="5"/>
      <c r="C101" s="130" t="s">
        <v>145</v>
      </c>
      <c r="D101" s="130" t="s">
        <v>146</v>
      </c>
      <c r="E101" s="130" t="s">
        <v>147</v>
      </c>
      <c r="F101" s="130" t="s">
        <v>148</v>
      </c>
      <c r="G101" s="130" t="s">
        <v>23</v>
      </c>
      <c r="H101" s="130" t="s">
        <v>24</v>
      </c>
      <c r="I101" s="130" t="s">
        <v>25</v>
      </c>
      <c r="J101" s="130" t="s">
        <v>26</v>
      </c>
      <c r="K101" s="130" t="s">
        <v>149</v>
      </c>
      <c r="L101" s="130" t="s">
        <v>150</v>
      </c>
      <c r="M101" s="5"/>
      <c r="N101" s="5"/>
    </row>
    <row r="102" spans="1:14" ht="22.5" customHeight="1" x14ac:dyDescent="0.25">
      <c r="A102" s="1"/>
      <c r="B102" s="5"/>
      <c r="C102" s="131" t="str">
        <f>+B16</f>
        <v>1. CAPACIDAD INSTALADA Y RED (INVENTARIO RECURSO FISICO Y HUMANO )</v>
      </c>
      <c r="D102" s="131">
        <f>+A19</f>
        <v>2</v>
      </c>
      <c r="E102" s="132">
        <f>+I16</f>
        <v>0.1</v>
      </c>
      <c r="F102" s="132">
        <f>+J16</f>
        <v>0.1</v>
      </c>
      <c r="G102" s="131">
        <f>+D20</f>
        <v>1</v>
      </c>
      <c r="H102" s="131">
        <f>+E20</f>
        <v>0</v>
      </c>
      <c r="I102" s="131">
        <f>+F20</f>
        <v>1</v>
      </c>
      <c r="J102" s="131">
        <f>+G20</f>
        <v>0</v>
      </c>
      <c r="K102" s="112" t="str">
        <f>+B21</f>
        <v>OBSERVACIONES: Cuentan con 3 médicos generales especialistas en la ruta cardiovascular que a su vez atienden la población de los curos de vida adultez y vejez ubicados en la unidad intermedia de centro.</v>
      </c>
      <c r="L102" s="133"/>
      <c r="M102" s="5"/>
      <c r="N102" s="5"/>
    </row>
    <row r="103" spans="1:14" ht="22.5" customHeight="1" x14ac:dyDescent="0.25">
      <c r="A103" s="1"/>
      <c r="B103" s="5"/>
      <c r="C103" s="131" t="str">
        <f>+B22</f>
        <v>2. COBERTURAS  DT, PE E INDICADORES PROPIOS DEL PROGRAMA</v>
      </c>
      <c r="D103" s="131">
        <f>+A39</f>
        <v>15</v>
      </c>
      <c r="E103" s="132">
        <f>+I22</f>
        <v>0.3</v>
      </c>
      <c r="F103" s="132">
        <f>+J22</f>
        <v>0.18</v>
      </c>
      <c r="G103" s="131">
        <f>+D40</f>
        <v>7</v>
      </c>
      <c r="H103" s="131">
        <f>+E40</f>
        <v>6</v>
      </c>
      <c r="I103" s="131">
        <f>+F40</f>
        <v>2</v>
      </c>
      <c r="J103" s="131">
        <f>+G40</f>
        <v>0</v>
      </c>
      <c r="K103" s="112" t="str">
        <f>+B41</f>
        <v>OBSERVACIONES: dentro del proceso de información institucional no se cuenta con la desagregación de la población objeto de tamización, diagnósticos, tratamiento y demás por centros y puesto de salud que permitan dar una trazabilidad al estado de los usuarios por cursos de vida.</v>
      </c>
      <c r="L103" s="134" t="s">
        <v>151</v>
      </c>
      <c r="M103" s="5"/>
      <c r="N103" s="5"/>
    </row>
    <row r="104" spans="1:14" ht="22.5" customHeight="1" x14ac:dyDescent="0.25">
      <c r="A104" s="1"/>
      <c r="B104" s="5"/>
      <c r="C104" s="131" t="str">
        <f>+B42</f>
        <v>3. DEMANDA INDUCIDA</v>
      </c>
      <c r="D104" s="131">
        <f>+A48</f>
        <v>5</v>
      </c>
      <c r="E104" s="132">
        <f>+I42</f>
        <v>0.05</v>
      </c>
      <c r="F104" s="132">
        <f>+J42</f>
        <v>0.05</v>
      </c>
      <c r="G104" s="131">
        <f>+D49</f>
        <v>5</v>
      </c>
      <c r="H104" s="131">
        <f>+E49</f>
        <v>0</v>
      </c>
      <c r="I104" s="131">
        <f>+F49</f>
        <v>0</v>
      </c>
      <c r="J104" s="131">
        <f>+G49</f>
        <v>0</v>
      </c>
      <c r="K104" s="112" t="str">
        <f>+B50</f>
        <v xml:space="preserve">OBSERVACIONES: Cuentan con una enfermera profesional encargada del programa o los usuarios objeto de tamización y diagnóstico de cáncer de estómago, próstata y colorrectal según Ruta Integral de atención en salud por cursos de vida adultez y vejez. Así mismo realiza seguimiento a los usuarios por medio de llamadas telefónicas, asignación de citas por médico general para seguimiento.   </v>
      </c>
      <c r="L104" s="133"/>
      <c r="M104" s="5"/>
      <c r="N104" s="5"/>
    </row>
    <row r="105" spans="1:14" ht="22.5" customHeight="1" x14ac:dyDescent="0.25">
      <c r="A105" s="1"/>
      <c r="B105" s="5"/>
      <c r="C105" s="131" t="str">
        <f>+B51</f>
        <v>4. CARACTERIZACIÓN POBLACIONAL</v>
      </c>
      <c r="D105" s="131">
        <f>+A54</f>
        <v>2</v>
      </c>
      <c r="E105" s="132">
        <f>+H51</f>
        <v>0.05</v>
      </c>
      <c r="F105" s="132">
        <f>+J51</f>
        <v>2.5000000000000001E-2</v>
      </c>
      <c r="G105" s="131">
        <f>+D56</f>
        <v>1</v>
      </c>
      <c r="H105" s="131">
        <f>+E56</f>
        <v>1</v>
      </c>
      <c r="I105" s="131">
        <f>+F56</f>
        <v>0</v>
      </c>
      <c r="J105" s="131">
        <f>+G56</f>
        <v>0</v>
      </c>
      <c r="K105" s="112" t="str">
        <f>+B57</f>
        <v xml:space="preserve">OBSERVACIONES: Al momento de la visita de asesoría y asistencia técnica no cuentan con la información de códigos CIE 10 facturados a la fecha concernientes a las patologías de exámenes de pesquisas para cáncer de próstata, colorrectal y estómago. </v>
      </c>
      <c r="L105" s="133"/>
      <c r="M105" s="5"/>
      <c r="N105" s="5"/>
    </row>
    <row r="106" spans="1:14" ht="22.5" customHeight="1" x14ac:dyDescent="0.25">
      <c r="A106" s="1"/>
      <c r="B106" s="5"/>
      <c r="C106" s="131" t="str">
        <f>+B58</f>
        <v>5.   ATENCION A POBLACIONES CON ENFOQUE DIFERENCIAL</v>
      </c>
      <c r="D106" s="131">
        <f>+A60</f>
        <v>1</v>
      </c>
      <c r="E106" s="132">
        <f>+I58</f>
        <v>0.05</v>
      </c>
      <c r="F106" s="132">
        <f>+J58</f>
        <v>0.05</v>
      </c>
      <c r="G106" s="131">
        <f>+D61</f>
        <v>1</v>
      </c>
      <c r="H106" s="131">
        <f>+E61</f>
        <v>0</v>
      </c>
      <c r="I106" s="131">
        <f>+F61</f>
        <v>0</v>
      </c>
      <c r="J106" s="131">
        <f>+G61</f>
        <v>0</v>
      </c>
      <c r="K106" s="112" t="str">
        <f>+B62</f>
        <v>OBSERVACIONES: El software institucional de Historia Clínica contiene la marcación de campo obligatorio diligenciamiento de la población con enfoque diferencial.</v>
      </c>
      <c r="L106" s="133"/>
      <c r="M106" s="5"/>
      <c r="N106" s="5"/>
    </row>
    <row r="107" spans="1:14" ht="22.5" customHeight="1" x14ac:dyDescent="0.25">
      <c r="A107" s="1"/>
      <c r="B107" s="5"/>
      <c r="C107" s="131" t="str">
        <f>+B63</f>
        <v>6. ACCESIBILIDAD</v>
      </c>
      <c r="D107" s="131">
        <f>+A65</f>
        <v>1</v>
      </c>
      <c r="E107" s="132">
        <f>+I63</f>
        <v>0.05</v>
      </c>
      <c r="F107" s="132">
        <f>+J63</f>
        <v>0.05</v>
      </c>
      <c r="G107" s="131">
        <f>+D66</f>
        <v>1</v>
      </c>
      <c r="H107" s="131">
        <f>+E66</f>
        <v>0</v>
      </c>
      <c r="I107" s="131">
        <f>+F66</f>
        <v>0</v>
      </c>
      <c r="J107" s="131">
        <f>+G66</f>
        <v>0</v>
      </c>
      <c r="K107" s="112" t="str">
        <f>+B67</f>
        <v>OBSERVACION: En la ESE salud Pereira tenemos un proceso de inducción y reinducción por medio de capacitación mediante la plataforma plexo con algunos cursos que contienen algunas rutas. por ahora no se cuenta con inducción de ruta de cáncer de próstata y colorrectal.</v>
      </c>
      <c r="L107" s="133"/>
      <c r="M107" s="5"/>
      <c r="N107" s="5"/>
    </row>
    <row r="108" spans="1:14" ht="22.5" customHeight="1" x14ac:dyDescent="0.25">
      <c r="A108" s="1"/>
      <c r="B108" s="5"/>
      <c r="C108" s="131" t="str">
        <f>+B68</f>
        <v>7. OPORTUNIDAD</v>
      </c>
      <c r="D108" s="131">
        <f>+A72</f>
        <v>3</v>
      </c>
      <c r="E108" s="132">
        <f>+I68</f>
        <v>0.1</v>
      </c>
      <c r="F108" s="132">
        <f>+J68</f>
        <v>0.10000000000000002</v>
      </c>
      <c r="G108" s="131">
        <f>+D73</f>
        <v>2</v>
      </c>
      <c r="H108" s="131">
        <f>+E73</f>
        <v>0</v>
      </c>
      <c r="I108" s="131">
        <f>+F73</f>
        <v>1</v>
      </c>
      <c r="J108" s="131">
        <f>+G73</f>
        <v>0</v>
      </c>
      <c r="K108" s="112" t="str">
        <f>+B74</f>
        <v>OBSERVACIONES: Cuentan con líneas habilitadas de Call Center para consultas de morbilidad y citas de agendamiento preferencial en el SIAU y presencial para todos los cursos de vida contemplados en la Resolución 3280 del 2018.</v>
      </c>
      <c r="L108" s="133"/>
      <c r="M108" s="5"/>
      <c r="N108" s="5"/>
    </row>
    <row r="109" spans="1:14" ht="22.5" customHeight="1" x14ac:dyDescent="0.25">
      <c r="A109" s="1"/>
      <c r="B109" s="5"/>
      <c r="C109" s="131" t="str">
        <f>+B75</f>
        <v>8. SEGURIDAD</v>
      </c>
      <c r="D109" s="131">
        <f>+A80</f>
        <v>4</v>
      </c>
      <c r="E109" s="132">
        <f>+I75</f>
        <v>0.1</v>
      </c>
      <c r="F109" s="132">
        <f>+J75</f>
        <v>0.1</v>
      </c>
      <c r="G109" s="131">
        <f>+D81</f>
        <v>4</v>
      </c>
      <c r="H109" s="131">
        <f>+E81</f>
        <v>0</v>
      </c>
      <c r="I109" s="131">
        <f>+F81</f>
        <v>0</v>
      </c>
      <c r="J109" s="131">
        <f>+G81</f>
        <v>0</v>
      </c>
      <c r="K109" s="112" t="str">
        <f>+B82</f>
        <v>OBSERVACIONES: Se cuenta en la intranet el cual es el aplicativo de la ESE Salud Pereira al cual todos los trabajadores tenemos acceso la disponibilidad de Guía de práctica clínica, cáncer de colon y recto Código CM-EX-033 y Guía De Práctica Clínica de Próstata Código CM-EX-032.</v>
      </c>
      <c r="L109" s="133"/>
      <c r="M109" s="5"/>
      <c r="N109" s="5"/>
    </row>
    <row r="110" spans="1:14" ht="22.5" customHeight="1" x14ac:dyDescent="0.25">
      <c r="A110" s="1"/>
      <c r="B110" s="5"/>
      <c r="C110" s="131" t="str">
        <f>+B83</f>
        <v>9. PERTINENCIA</v>
      </c>
      <c r="D110" s="131">
        <f>+A91</f>
        <v>7</v>
      </c>
      <c r="E110" s="132">
        <f>+I83</f>
        <v>0.2</v>
      </c>
      <c r="F110" s="132">
        <f>+J83</f>
        <v>0.14285714285714285</v>
      </c>
      <c r="G110" s="131">
        <f>+D92</f>
        <v>5</v>
      </c>
      <c r="H110" s="131">
        <f>+E92</f>
        <v>2</v>
      </c>
      <c r="I110" s="131">
        <f>+F92</f>
        <v>0</v>
      </c>
      <c r="J110" s="131">
        <f>+G92</f>
        <v>0</v>
      </c>
      <c r="K110" s="112" t="str">
        <f>+B93</f>
        <v xml:space="preserve">OBSERVACIONES: Con base a las auditorias de historias clínicas revisadas en anterior visita de asistencia técnica se pudo evidenciar que no se realiza la clasificación del riesgo según antecedentes personales y familiares; sin embargo, la auditora institucional refiere que ya se ha venido mejorando el proceso. </v>
      </c>
      <c r="L110" s="134" t="s">
        <v>152</v>
      </c>
      <c r="M110" s="5"/>
      <c r="N110" s="5"/>
    </row>
    <row r="111" spans="1:14" ht="22.5" customHeight="1" x14ac:dyDescent="0.25">
      <c r="A111" s="1"/>
      <c r="B111" s="5"/>
      <c r="C111" s="131" t="s">
        <v>153</v>
      </c>
      <c r="D111" s="131">
        <f t="shared" ref="D111:J111" si="0">SUM(D102:D110)</f>
        <v>40</v>
      </c>
      <c r="E111" s="135">
        <f t="shared" si="0"/>
        <v>1</v>
      </c>
      <c r="F111" s="135">
        <f t="shared" si="0"/>
        <v>0.79785714285714282</v>
      </c>
      <c r="G111" s="131">
        <f t="shared" si="0"/>
        <v>27</v>
      </c>
      <c r="H111" s="131">
        <f t="shared" si="0"/>
        <v>9</v>
      </c>
      <c r="I111" s="131">
        <f t="shared" si="0"/>
        <v>4</v>
      </c>
      <c r="J111" s="131">
        <f t="shared" si="0"/>
        <v>0</v>
      </c>
      <c r="K111" s="112"/>
      <c r="L111" s="131"/>
      <c r="M111" s="5"/>
      <c r="N111" s="5"/>
    </row>
  </sheetData>
  <mergeCells count="119">
    <mergeCell ref="B93:J93"/>
    <mergeCell ref="B94:J94"/>
    <mergeCell ref="D95:J95"/>
    <mergeCell ref="D96:J96"/>
    <mergeCell ref="D97:J97"/>
    <mergeCell ref="D98:J98"/>
    <mergeCell ref="H88:J88"/>
    <mergeCell ref="H89:J89"/>
    <mergeCell ref="H90:J90"/>
    <mergeCell ref="H91:J91"/>
    <mergeCell ref="B92:C92"/>
    <mergeCell ref="H92:J92"/>
    <mergeCell ref="B82:J82"/>
    <mergeCell ref="B83:H83"/>
    <mergeCell ref="H84:J84"/>
    <mergeCell ref="H85:J85"/>
    <mergeCell ref="H86:J86"/>
    <mergeCell ref="H87:J87"/>
    <mergeCell ref="H76:J76"/>
    <mergeCell ref="H77:J77"/>
    <mergeCell ref="H78:J78"/>
    <mergeCell ref="H79:J79"/>
    <mergeCell ref="H80:J80"/>
    <mergeCell ref="B81:C81"/>
    <mergeCell ref="H81:J81"/>
    <mergeCell ref="H71:J71"/>
    <mergeCell ref="H72:J72"/>
    <mergeCell ref="B73:C73"/>
    <mergeCell ref="H73:J73"/>
    <mergeCell ref="B74:J74"/>
    <mergeCell ref="B75:H75"/>
    <mergeCell ref="B66:C66"/>
    <mergeCell ref="H66:J66"/>
    <mergeCell ref="B67:J67"/>
    <mergeCell ref="B68:H68"/>
    <mergeCell ref="H69:J69"/>
    <mergeCell ref="H70:J70"/>
    <mergeCell ref="B61:C61"/>
    <mergeCell ref="H61:J61"/>
    <mergeCell ref="B62:J62"/>
    <mergeCell ref="B63:H63"/>
    <mergeCell ref="B64:B65"/>
    <mergeCell ref="H64:J64"/>
    <mergeCell ref="H65:J65"/>
    <mergeCell ref="B55:C56"/>
    <mergeCell ref="H56:J56"/>
    <mergeCell ref="B57:J57"/>
    <mergeCell ref="B58:H58"/>
    <mergeCell ref="H59:J59"/>
    <mergeCell ref="H60:J60"/>
    <mergeCell ref="H51:I51"/>
    <mergeCell ref="H52:J52"/>
    <mergeCell ref="B53:C53"/>
    <mergeCell ref="H53:J53"/>
    <mergeCell ref="B54:C54"/>
    <mergeCell ref="H54:J54"/>
    <mergeCell ref="H48:J48"/>
    <mergeCell ref="B49:C49"/>
    <mergeCell ref="H49:J49"/>
    <mergeCell ref="K49:N49"/>
    <mergeCell ref="B50:J50"/>
    <mergeCell ref="K50:M50"/>
    <mergeCell ref="H43:J43"/>
    <mergeCell ref="H44:J44"/>
    <mergeCell ref="K44:N44"/>
    <mergeCell ref="H45:J45"/>
    <mergeCell ref="H46:J46"/>
    <mergeCell ref="H47:J47"/>
    <mergeCell ref="B40:C40"/>
    <mergeCell ref="H40:J40"/>
    <mergeCell ref="B41:J41"/>
    <mergeCell ref="K41:N41"/>
    <mergeCell ref="B42:H42"/>
    <mergeCell ref="K42:N42"/>
    <mergeCell ref="L31:M31"/>
    <mergeCell ref="B34:B39"/>
    <mergeCell ref="I34:J34"/>
    <mergeCell ref="I35:J35"/>
    <mergeCell ref="I36:J36"/>
    <mergeCell ref="I37:J37"/>
    <mergeCell ref="I38:J38"/>
    <mergeCell ref="I39:J39"/>
    <mergeCell ref="B25:B28"/>
    <mergeCell ref="I25:J25"/>
    <mergeCell ref="I26:J26"/>
    <mergeCell ref="I27:J27"/>
    <mergeCell ref="I28:J28"/>
    <mergeCell ref="B29:B31"/>
    <mergeCell ref="I29:J29"/>
    <mergeCell ref="I30:J30"/>
    <mergeCell ref="I31:J31"/>
    <mergeCell ref="B21:J21"/>
    <mergeCell ref="B22:H22"/>
    <mergeCell ref="C23:C24"/>
    <mergeCell ref="D23:D24"/>
    <mergeCell ref="E23:E24"/>
    <mergeCell ref="F23:F24"/>
    <mergeCell ref="G23:G24"/>
    <mergeCell ref="H23:J23"/>
    <mergeCell ref="I24:J24"/>
    <mergeCell ref="B16:H16"/>
    <mergeCell ref="H17:J17"/>
    <mergeCell ref="B18:B19"/>
    <mergeCell ref="H18:J18"/>
    <mergeCell ref="H19:J19"/>
    <mergeCell ref="B20:C20"/>
    <mergeCell ref="H20:J20"/>
    <mergeCell ref="D10:J10"/>
    <mergeCell ref="D11:J11"/>
    <mergeCell ref="D12:J12"/>
    <mergeCell ref="D13:J13"/>
    <mergeCell ref="D14:J14"/>
    <mergeCell ref="D15:J15"/>
    <mergeCell ref="B1:C4"/>
    <mergeCell ref="D1:K1"/>
    <mergeCell ref="D2:J4"/>
    <mergeCell ref="C5:L5"/>
    <mergeCell ref="B6:J6"/>
    <mergeCell ref="C7:C9"/>
  </mergeCells>
  <conditionalFormatting sqref="H81">
    <cfRule type="cellIs" dxfId="373" priority="1" operator="notEqual">
      <formula>#REF!</formula>
    </cfRule>
  </conditionalFormatting>
  <conditionalFormatting sqref="H61">
    <cfRule type="cellIs" dxfId="372" priority="2" operator="notEqual">
      <formula>#REF!</formula>
    </cfRule>
  </conditionalFormatting>
  <conditionalFormatting sqref="H92">
    <cfRule type="cellIs" dxfId="371" priority="3" operator="notEqual">
      <formula>#REF!</formula>
    </cfRule>
  </conditionalFormatting>
  <conditionalFormatting sqref="H81">
    <cfRule type="cellIs" dxfId="370" priority="4" operator="notEqual">
      <formula>#REF!</formula>
    </cfRule>
  </conditionalFormatting>
  <conditionalFormatting sqref="H61">
    <cfRule type="cellIs" dxfId="369" priority="5" operator="notEqual">
      <formula>#REF!</formula>
    </cfRule>
  </conditionalFormatting>
  <conditionalFormatting sqref="H92">
    <cfRule type="cellIs" dxfId="368" priority="6" operator="notEqual">
      <formula>#REF!</formula>
    </cfRule>
  </conditionalFormatting>
  <conditionalFormatting sqref="H20">
    <cfRule type="cellIs" dxfId="367" priority="7" operator="notEqual">
      <formula>$A$19</formula>
    </cfRule>
  </conditionalFormatting>
  <conditionalFormatting sqref="H40">
    <cfRule type="cellIs" dxfId="366" priority="8" operator="notEqual">
      <formula>$A$39</formula>
    </cfRule>
  </conditionalFormatting>
  <conditionalFormatting sqref="H49">
    <cfRule type="cellIs" dxfId="365" priority="9" operator="notEqual">
      <formula>$A$48</formula>
    </cfRule>
  </conditionalFormatting>
  <conditionalFormatting sqref="H49">
    <cfRule type="cellIs" dxfId="364" priority="10" operator="notEqual">
      <formula>$A$48</formula>
    </cfRule>
  </conditionalFormatting>
  <conditionalFormatting sqref="H56">
    <cfRule type="cellIs" dxfId="363" priority="11" operator="notEqual">
      <formula>$A$54</formula>
    </cfRule>
  </conditionalFormatting>
  <conditionalFormatting sqref="H61">
    <cfRule type="cellIs" dxfId="362" priority="12" operator="notEqual">
      <formula>$A$60</formula>
    </cfRule>
  </conditionalFormatting>
  <conditionalFormatting sqref="H66">
    <cfRule type="cellIs" dxfId="361" priority="13" operator="notEqual">
      <formula>$A$65</formula>
    </cfRule>
  </conditionalFormatting>
  <conditionalFormatting sqref="H66">
    <cfRule type="cellIs" dxfId="360" priority="14" operator="notEqual">
      <formula>$A$65</formula>
    </cfRule>
  </conditionalFormatting>
  <conditionalFormatting sqref="H73">
    <cfRule type="cellIs" dxfId="359" priority="15" operator="notEqual">
      <formula>$A$72</formula>
    </cfRule>
  </conditionalFormatting>
  <conditionalFormatting sqref="H73">
    <cfRule type="cellIs" dxfId="358" priority="16" operator="notEqual">
      <formula>$A$72</formula>
    </cfRule>
  </conditionalFormatting>
  <conditionalFormatting sqref="H81">
    <cfRule type="cellIs" dxfId="357" priority="17" operator="notEqual">
      <formula>$A$80</formula>
    </cfRule>
  </conditionalFormatting>
  <conditionalFormatting sqref="H92">
    <cfRule type="cellIs" dxfId="356" priority="18" operator="notEqual">
      <formula>$A$91</formula>
    </cfRule>
  </conditionalFormatting>
  <conditionalFormatting sqref="J16">
    <cfRule type="cellIs" dxfId="355" priority="19" operator="lessThan">
      <formula>$I$16</formula>
    </cfRule>
  </conditionalFormatting>
  <conditionalFormatting sqref="J16">
    <cfRule type="cellIs" dxfId="354" priority="20" operator="lessThan">
      <formula>$I$16</formula>
    </cfRule>
  </conditionalFormatting>
  <conditionalFormatting sqref="J22">
    <cfRule type="cellIs" dxfId="353" priority="21" operator="lessThan">
      <formula>$I$22</formula>
    </cfRule>
  </conditionalFormatting>
  <conditionalFormatting sqref="J22">
    <cfRule type="cellIs" dxfId="352" priority="22" operator="lessThan">
      <formula>$I$22</formula>
    </cfRule>
  </conditionalFormatting>
  <conditionalFormatting sqref="J42">
    <cfRule type="cellIs" dxfId="351" priority="23" operator="lessThan">
      <formula>$I$42</formula>
    </cfRule>
  </conditionalFormatting>
  <conditionalFormatting sqref="J42">
    <cfRule type="cellIs" dxfId="350" priority="24" operator="lessThan">
      <formula>$I$42</formula>
    </cfRule>
  </conditionalFormatting>
  <conditionalFormatting sqref="J58">
    <cfRule type="cellIs" dxfId="349" priority="25" operator="lessThan">
      <formula>$I$58</formula>
    </cfRule>
  </conditionalFormatting>
  <conditionalFormatting sqref="J58">
    <cfRule type="cellIs" dxfId="348" priority="26" operator="lessThan">
      <formula>$I$58</formula>
    </cfRule>
  </conditionalFormatting>
  <conditionalFormatting sqref="J63">
    <cfRule type="cellIs" dxfId="347" priority="27" operator="lessThan">
      <formula>$I$63</formula>
    </cfRule>
  </conditionalFormatting>
  <conditionalFormatting sqref="J63">
    <cfRule type="cellIs" dxfId="346" priority="28" operator="lessThan">
      <formula>$I$63</formula>
    </cfRule>
  </conditionalFormatting>
  <conditionalFormatting sqref="J68">
    <cfRule type="cellIs" dxfId="345" priority="29" operator="lessThan">
      <formula>$I$68</formula>
    </cfRule>
  </conditionalFormatting>
  <conditionalFormatting sqref="J68">
    <cfRule type="cellIs" dxfId="344" priority="30" operator="lessThan">
      <formula>$I$68</formula>
    </cfRule>
  </conditionalFormatting>
  <conditionalFormatting sqref="J75">
    <cfRule type="cellIs" dxfId="343" priority="31" operator="lessThan">
      <formula>$I$75</formula>
    </cfRule>
  </conditionalFormatting>
  <conditionalFormatting sqref="J75">
    <cfRule type="cellIs" dxfId="342" priority="32" operator="lessThan">
      <formula>$I$75</formula>
    </cfRule>
  </conditionalFormatting>
  <conditionalFormatting sqref="J83">
    <cfRule type="cellIs" dxfId="341" priority="33" operator="lessThan">
      <formula>$I$83</formula>
    </cfRule>
  </conditionalFormatting>
  <conditionalFormatting sqref="J83">
    <cfRule type="cellIs" dxfId="340" priority="34" operator="lessThan">
      <formula>$I$83</formula>
    </cfRule>
  </conditionalFormatting>
  <dataValidations count="3">
    <dataValidation allowBlank="1" showInputMessage="1" showErrorMessage="1" sqref="H39"/>
    <dataValidation type="whole" operator="equal" showInputMessage="1" showErrorMessage="1" sqref="D39:G39">
      <formula1>1</formula1>
    </dataValidation>
    <dataValidation type="whole" operator="equal" showInputMessage="1" showErrorMessage="1" sqref="D18:G19 D85:G91 D44:G48 D56:G56 D60:G60 D65:G65 D70:G72 D77:G80 D25:G38">
      <formula1>1</formula1>
      <formula2>0</formula2>
    </dataValidation>
  </dataValidations>
  <hyperlinks>
    <hyperlink ref="D12" r:id="rId1"/>
  </hyperlinks>
  <pageMargins left="0.7" right="0.7" top="0.75" bottom="0.75" header="0.3" footer="0.3"/>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L111"/>
  <sheetViews>
    <sheetView workbookViewId="0">
      <selection activeCell="A7" sqref="A7"/>
    </sheetView>
  </sheetViews>
  <sheetFormatPr baseColWidth="10" defaultRowHeight="22.5" customHeight="1" x14ac:dyDescent="0.25"/>
  <cols>
    <col min="1" max="1" width="12.140625" style="254" customWidth="1"/>
    <col min="2" max="2" width="18.85546875" style="6" customWidth="1"/>
    <col min="3" max="3" width="37.42578125" style="6" customWidth="1"/>
    <col min="4" max="9" width="11.28515625" style="6" customWidth="1"/>
    <col min="10" max="10" width="26" style="6" customWidth="1"/>
    <col min="11" max="11" width="11.7109375" style="6" customWidth="1"/>
    <col min="12" max="12" width="24.28515625" style="6" customWidth="1"/>
    <col min="13" max="1024" width="11.28515625" style="6" customWidth="1"/>
    <col min="1025" max="1026" width="11.42578125" style="6"/>
  </cols>
  <sheetData>
    <row r="1" spans="1:14" customFormat="1" ht="22.5" customHeight="1" x14ac:dyDescent="0.25">
      <c r="A1" s="137"/>
      <c r="B1" s="138"/>
      <c r="C1" s="138"/>
      <c r="D1" s="139"/>
      <c r="E1" s="139"/>
      <c r="F1" s="139"/>
      <c r="G1" s="139"/>
      <c r="H1" s="139"/>
      <c r="I1" s="139"/>
      <c r="J1" s="139"/>
      <c r="K1" s="139"/>
      <c r="L1" s="140"/>
      <c r="M1" s="141"/>
      <c r="N1" s="141"/>
    </row>
    <row r="2" spans="1:14" customFormat="1" ht="22.5" customHeight="1" x14ac:dyDescent="0.25">
      <c r="A2" s="137"/>
      <c r="B2" s="138"/>
      <c r="C2" s="138"/>
      <c r="D2" s="142" t="s">
        <v>0</v>
      </c>
      <c r="E2" s="142"/>
      <c r="F2" s="142"/>
      <c r="G2" s="142"/>
      <c r="H2" s="142"/>
      <c r="I2" s="142"/>
      <c r="J2" s="142"/>
      <c r="K2" s="141"/>
      <c r="L2" s="141"/>
      <c r="M2" s="141"/>
      <c r="N2" s="141"/>
    </row>
    <row r="3" spans="1:14" customFormat="1" ht="22.5" customHeight="1" x14ac:dyDescent="0.25">
      <c r="A3" s="137"/>
      <c r="B3" s="138"/>
      <c r="C3" s="138"/>
      <c r="D3" s="142"/>
      <c r="E3" s="142"/>
      <c r="F3" s="142"/>
      <c r="G3" s="142"/>
      <c r="H3" s="142"/>
      <c r="I3" s="142"/>
      <c r="J3" s="142"/>
      <c r="K3" s="141"/>
      <c r="L3" s="141"/>
      <c r="M3" s="141"/>
      <c r="N3" s="141"/>
    </row>
    <row r="4" spans="1:14" customFormat="1" ht="22.5" customHeight="1" x14ac:dyDescent="0.25">
      <c r="A4" s="137"/>
      <c r="B4" s="138"/>
      <c r="C4" s="138"/>
      <c r="D4" s="142"/>
      <c r="E4" s="142"/>
      <c r="F4" s="142"/>
      <c r="G4" s="142"/>
      <c r="H4" s="142"/>
      <c r="I4" s="142"/>
      <c r="J4" s="142"/>
      <c r="K4" s="141"/>
      <c r="L4" s="141"/>
      <c r="M4" s="141"/>
      <c r="N4" s="141"/>
    </row>
    <row r="5" spans="1:14" customFormat="1" ht="29.25" customHeight="1" x14ac:dyDescent="0.25">
      <c r="A5" s="137"/>
      <c r="B5" s="143"/>
      <c r="C5" s="139"/>
      <c r="D5" s="139"/>
      <c r="E5" s="139"/>
      <c r="F5" s="139"/>
      <c r="G5" s="139"/>
      <c r="H5" s="139"/>
      <c r="I5" s="139"/>
      <c r="J5" s="139"/>
      <c r="K5" s="139"/>
      <c r="L5" s="139"/>
      <c r="M5" s="141"/>
      <c r="N5" s="141"/>
    </row>
    <row r="6" spans="1:14" customFormat="1" ht="22.5" customHeight="1" x14ac:dyDescent="0.25">
      <c r="A6" s="137"/>
      <c r="B6" s="144" t="s">
        <v>1</v>
      </c>
      <c r="C6" s="144"/>
      <c r="D6" s="144"/>
      <c r="E6" s="144"/>
      <c r="F6" s="144"/>
      <c r="G6" s="144"/>
      <c r="H6" s="144"/>
      <c r="I6" s="144"/>
      <c r="J6" s="144"/>
      <c r="K6" s="141"/>
      <c r="L6" s="141"/>
      <c r="M6" s="141"/>
      <c r="N6" s="141"/>
    </row>
    <row r="7" spans="1:14" customFormat="1" ht="22.5" customHeight="1" x14ac:dyDescent="0.25">
      <c r="A7" s="137"/>
      <c r="B7" s="145"/>
      <c r="C7" s="146" t="s">
        <v>2</v>
      </c>
      <c r="D7" s="147" t="s">
        <v>3</v>
      </c>
      <c r="E7" s="147" t="s">
        <v>4</v>
      </c>
      <c r="F7" s="147" t="s">
        <v>4</v>
      </c>
      <c r="G7" s="148" t="s">
        <v>5</v>
      </c>
      <c r="H7" s="148" t="s">
        <v>6</v>
      </c>
      <c r="I7" s="148" t="s">
        <v>7</v>
      </c>
      <c r="J7" s="148" t="s">
        <v>8</v>
      </c>
      <c r="K7" s="141"/>
      <c r="L7" s="141"/>
      <c r="M7" s="141"/>
      <c r="N7" s="141"/>
    </row>
    <row r="8" spans="1:14" customFormat="1" ht="22.5" customHeight="1" x14ac:dyDescent="0.25">
      <c r="A8" s="137"/>
      <c r="B8" s="145"/>
      <c r="C8" s="146"/>
      <c r="D8" s="149" t="s">
        <v>245</v>
      </c>
      <c r="E8" s="149" t="s">
        <v>266</v>
      </c>
      <c r="F8" s="149" t="s">
        <v>266</v>
      </c>
      <c r="G8" s="149" t="s">
        <v>266</v>
      </c>
      <c r="H8" s="149" t="s">
        <v>267</v>
      </c>
      <c r="I8" s="149"/>
      <c r="J8" s="148"/>
      <c r="K8" s="141"/>
      <c r="L8" s="141"/>
      <c r="M8" s="141"/>
      <c r="N8" s="141"/>
    </row>
    <row r="9" spans="1:14" customFormat="1" ht="22.5" customHeight="1" x14ac:dyDescent="0.25">
      <c r="A9" s="137"/>
      <c r="B9" s="145"/>
      <c r="C9" s="146"/>
      <c r="D9" s="149" t="s">
        <v>268</v>
      </c>
      <c r="E9" s="149" t="s">
        <v>268</v>
      </c>
      <c r="F9" s="149" t="s">
        <v>268</v>
      </c>
      <c r="G9" s="149" t="s">
        <v>268</v>
      </c>
      <c r="H9" s="149">
        <v>0.625</v>
      </c>
      <c r="I9" s="149"/>
      <c r="J9" s="150"/>
      <c r="K9" s="141"/>
      <c r="L9" s="141"/>
      <c r="M9" s="141"/>
      <c r="N9" s="141"/>
    </row>
    <row r="10" spans="1:14" customFormat="1" ht="22.5" customHeight="1" x14ac:dyDescent="0.25">
      <c r="A10" s="137"/>
      <c r="B10" s="145"/>
      <c r="C10" s="151" t="s">
        <v>12</v>
      </c>
      <c r="D10" s="152" t="s">
        <v>157</v>
      </c>
      <c r="E10" s="152"/>
      <c r="F10" s="152"/>
      <c r="G10" s="152"/>
      <c r="H10" s="152"/>
      <c r="I10" s="152"/>
      <c r="J10" s="152"/>
      <c r="K10" s="141"/>
      <c r="L10" s="141"/>
      <c r="M10" s="141"/>
      <c r="N10" s="141"/>
    </row>
    <row r="11" spans="1:14" customFormat="1" ht="22.5" customHeight="1" x14ac:dyDescent="0.25">
      <c r="A11" s="137"/>
      <c r="B11" s="145"/>
      <c r="C11" s="151" t="s">
        <v>14</v>
      </c>
      <c r="D11" s="152" t="s">
        <v>269</v>
      </c>
      <c r="E11" s="152"/>
      <c r="F11" s="152"/>
      <c r="G11" s="152"/>
      <c r="H11" s="152"/>
      <c r="I11" s="152"/>
      <c r="J11" s="152"/>
      <c r="K11" s="141"/>
      <c r="L11" s="141"/>
      <c r="M11" s="141"/>
      <c r="N11" s="141"/>
    </row>
    <row r="12" spans="1:14" customFormat="1" ht="22.5" customHeight="1" x14ac:dyDescent="0.25">
      <c r="A12" s="137"/>
      <c r="B12" s="145"/>
      <c r="C12" s="151" t="s">
        <v>16</v>
      </c>
      <c r="D12" s="408" t="s">
        <v>159</v>
      </c>
      <c r="E12" s="409"/>
      <c r="F12" s="409"/>
      <c r="G12" s="409"/>
      <c r="H12" s="409"/>
      <c r="I12" s="409"/>
      <c r="J12" s="409"/>
      <c r="K12" s="141"/>
      <c r="L12" s="141"/>
      <c r="M12" s="141"/>
      <c r="N12" s="141"/>
    </row>
    <row r="13" spans="1:14" customFormat="1" ht="22.5" customHeight="1" x14ac:dyDescent="0.25">
      <c r="A13" s="137"/>
      <c r="B13" s="145"/>
      <c r="C13" s="151" t="s">
        <v>18</v>
      </c>
      <c r="D13" s="152">
        <v>3117029108</v>
      </c>
      <c r="E13" s="152"/>
      <c r="F13" s="152"/>
      <c r="G13" s="152"/>
      <c r="H13" s="152"/>
      <c r="I13" s="152"/>
      <c r="J13" s="152"/>
      <c r="K13" s="141"/>
      <c r="L13" s="141"/>
      <c r="M13" s="141"/>
      <c r="N13" s="141"/>
    </row>
    <row r="14" spans="1:14" customFormat="1" ht="22.5" customHeight="1" x14ac:dyDescent="0.25">
      <c r="A14" s="137"/>
      <c r="B14" s="145"/>
      <c r="C14" s="151" t="s">
        <v>19</v>
      </c>
      <c r="D14" s="152" t="s">
        <v>160</v>
      </c>
      <c r="E14" s="152"/>
      <c r="F14" s="152"/>
      <c r="G14" s="152"/>
      <c r="H14" s="152"/>
      <c r="I14" s="152"/>
      <c r="J14" s="152"/>
      <c r="K14" s="141"/>
      <c r="L14" s="141"/>
      <c r="M14" s="141"/>
      <c r="N14" s="141"/>
    </row>
    <row r="15" spans="1:14" customFormat="1" ht="22.5" customHeight="1" x14ac:dyDescent="0.25">
      <c r="A15" s="137"/>
      <c r="B15" s="145"/>
      <c r="C15" s="155" t="s">
        <v>21</v>
      </c>
      <c r="D15" s="156">
        <v>44516</v>
      </c>
      <c r="E15" s="156"/>
      <c r="F15" s="156"/>
      <c r="G15" s="156"/>
      <c r="H15" s="156"/>
      <c r="I15" s="156"/>
      <c r="J15" s="156"/>
      <c r="K15" s="141"/>
      <c r="L15" s="141"/>
      <c r="M15" s="141"/>
      <c r="N15" s="141"/>
    </row>
    <row r="16" spans="1:14" customFormat="1" ht="22.5" customHeight="1" x14ac:dyDescent="0.25">
      <c r="A16" s="137"/>
      <c r="B16" s="157" t="s">
        <v>22</v>
      </c>
      <c r="C16" s="157"/>
      <c r="D16" s="157"/>
      <c r="E16" s="157"/>
      <c r="F16" s="157"/>
      <c r="G16" s="157"/>
      <c r="H16" s="157"/>
      <c r="I16" s="158">
        <v>0.1</v>
      </c>
      <c r="J16" s="159">
        <f>(D20+F20)*I16/H20</f>
        <v>0.1</v>
      </c>
      <c r="K16" s="141"/>
      <c r="L16" s="141"/>
      <c r="M16" s="141"/>
      <c r="N16" s="141"/>
    </row>
    <row r="17" spans="1:14" customFormat="1" ht="22.5" customHeight="1" x14ac:dyDescent="0.25">
      <c r="A17" s="137"/>
      <c r="B17" s="145"/>
      <c r="C17" s="160"/>
      <c r="D17" s="161" t="s">
        <v>23</v>
      </c>
      <c r="E17" s="161" t="s">
        <v>24</v>
      </c>
      <c r="F17" s="161" t="s">
        <v>25</v>
      </c>
      <c r="G17" s="161" t="s">
        <v>26</v>
      </c>
      <c r="H17" s="162" t="s">
        <v>27</v>
      </c>
      <c r="I17" s="162"/>
      <c r="J17" s="162"/>
      <c r="K17" s="141"/>
      <c r="L17" s="141"/>
      <c r="M17" s="141"/>
      <c r="N17" s="141"/>
    </row>
    <row r="18" spans="1:14" customFormat="1" ht="22.5" customHeight="1" x14ac:dyDescent="0.25">
      <c r="A18" s="137">
        <v>1</v>
      </c>
      <c r="B18" s="163" t="s">
        <v>28</v>
      </c>
      <c r="C18" s="164" t="s">
        <v>29</v>
      </c>
      <c r="D18" s="165">
        <v>1</v>
      </c>
      <c r="E18" s="165"/>
      <c r="F18" s="165"/>
      <c r="G18" s="165"/>
      <c r="H18" s="100" t="s">
        <v>300</v>
      </c>
      <c r="I18" s="100"/>
      <c r="J18" s="100"/>
      <c r="K18" s="141"/>
      <c r="L18" s="141"/>
      <c r="M18" s="141"/>
      <c r="N18" s="141"/>
    </row>
    <row r="19" spans="1:14" customFormat="1" ht="49.15" customHeight="1" x14ac:dyDescent="0.25">
      <c r="A19" s="137">
        <v>2</v>
      </c>
      <c r="B19" s="163"/>
      <c r="C19" s="164" t="s">
        <v>31</v>
      </c>
      <c r="D19" s="165"/>
      <c r="E19" s="165"/>
      <c r="F19" s="165">
        <v>1</v>
      </c>
      <c r="G19" s="165"/>
      <c r="H19" s="100" t="s">
        <v>271</v>
      </c>
      <c r="I19" s="100"/>
      <c r="J19" s="100"/>
      <c r="K19" s="141"/>
      <c r="L19" s="141"/>
      <c r="M19" s="141"/>
      <c r="N19" s="141"/>
    </row>
    <row r="20" spans="1:14" customFormat="1" ht="22.5" customHeight="1" x14ac:dyDescent="0.25">
      <c r="A20" s="166"/>
      <c r="B20" s="167" t="s">
        <v>33</v>
      </c>
      <c r="C20" s="167"/>
      <c r="D20" s="168">
        <f>SUM(D18:D19)</f>
        <v>1</v>
      </c>
      <c r="E20" s="168">
        <f>SUM(E18:E19)</f>
        <v>0</v>
      </c>
      <c r="F20" s="168">
        <f>SUM(F18:F19)</f>
        <v>1</v>
      </c>
      <c r="G20" s="168">
        <f>SUM(G18:G19)</f>
        <v>0</v>
      </c>
      <c r="H20" s="169">
        <f>+D20+E20+F20+G20</f>
        <v>2</v>
      </c>
      <c r="I20" s="169"/>
      <c r="J20" s="169"/>
      <c r="K20" s="170"/>
      <c r="L20" s="170"/>
      <c r="M20" s="170"/>
      <c r="N20" s="170"/>
    </row>
    <row r="21" spans="1:14" customFormat="1" ht="48" customHeight="1" x14ac:dyDescent="0.25">
      <c r="A21" s="137"/>
      <c r="B21" s="41" t="s">
        <v>272</v>
      </c>
      <c r="C21" s="42"/>
      <c r="D21" s="42"/>
      <c r="E21" s="42"/>
      <c r="F21" s="42"/>
      <c r="G21" s="42"/>
      <c r="H21" s="42"/>
      <c r="I21" s="42"/>
      <c r="J21" s="43"/>
      <c r="K21" s="141"/>
      <c r="L21" s="141"/>
      <c r="M21" s="141"/>
      <c r="N21" s="141"/>
    </row>
    <row r="22" spans="1:14" customFormat="1" ht="22.5" customHeight="1" x14ac:dyDescent="0.25">
      <c r="A22" s="137"/>
      <c r="B22" s="171" t="s">
        <v>35</v>
      </c>
      <c r="C22" s="171"/>
      <c r="D22" s="171"/>
      <c r="E22" s="171"/>
      <c r="F22" s="171"/>
      <c r="G22" s="171"/>
      <c r="H22" s="171"/>
      <c r="I22" s="172">
        <v>0.3</v>
      </c>
      <c r="J22" s="173">
        <f>(D40+F40)*I22/H40</f>
        <v>0.18</v>
      </c>
      <c r="K22" s="141"/>
      <c r="L22" s="141"/>
      <c r="M22" s="141"/>
      <c r="N22" s="141"/>
    </row>
    <row r="23" spans="1:14" customFormat="1" ht="22.5" customHeight="1" x14ac:dyDescent="0.25">
      <c r="A23" s="137"/>
      <c r="B23" s="145"/>
      <c r="C23" s="162" t="s">
        <v>36</v>
      </c>
      <c r="D23" s="162" t="s">
        <v>23</v>
      </c>
      <c r="E23" s="162" t="s">
        <v>24</v>
      </c>
      <c r="F23" s="162" t="s">
        <v>25</v>
      </c>
      <c r="G23" s="162" t="s">
        <v>26</v>
      </c>
      <c r="H23" s="162" t="s">
        <v>27</v>
      </c>
      <c r="I23" s="162"/>
      <c r="J23" s="162"/>
      <c r="K23" s="141"/>
      <c r="L23" s="141"/>
      <c r="M23" s="141"/>
      <c r="N23" s="141"/>
    </row>
    <row r="24" spans="1:14" customFormat="1" ht="22.5" customHeight="1" x14ac:dyDescent="0.25">
      <c r="A24" s="137"/>
      <c r="B24" s="145"/>
      <c r="C24" s="162"/>
      <c r="D24" s="162"/>
      <c r="E24" s="162"/>
      <c r="F24" s="162"/>
      <c r="G24" s="162"/>
      <c r="H24" s="174" t="s">
        <v>37</v>
      </c>
      <c r="I24" s="175" t="s">
        <v>38</v>
      </c>
      <c r="J24" s="175"/>
      <c r="K24" s="141"/>
      <c r="L24" s="141"/>
      <c r="M24" s="141"/>
      <c r="N24" s="141"/>
    </row>
    <row r="25" spans="1:14" customFormat="1" ht="22.5" customHeight="1" x14ac:dyDescent="0.25">
      <c r="A25" s="137">
        <v>1</v>
      </c>
      <c r="B25" s="176" t="s">
        <v>39</v>
      </c>
      <c r="C25" s="177" t="s">
        <v>40</v>
      </c>
      <c r="D25" s="51"/>
      <c r="E25" s="51">
        <v>1</v>
      </c>
      <c r="F25" s="51"/>
      <c r="G25" s="51"/>
      <c r="H25" s="52">
        <v>0</v>
      </c>
      <c r="I25" s="178"/>
      <c r="J25" s="178"/>
      <c r="K25" s="179"/>
      <c r="L25" s="141"/>
      <c r="M25" s="141"/>
      <c r="N25" s="141"/>
    </row>
    <row r="26" spans="1:14" customFormat="1" ht="22.5" customHeight="1" x14ac:dyDescent="0.25">
      <c r="A26" s="137">
        <v>2</v>
      </c>
      <c r="B26" s="176"/>
      <c r="C26" s="177" t="s">
        <v>41</v>
      </c>
      <c r="D26" s="51"/>
      <c r="E26" s="51">
        <v>1</v>
      </c>
      <c r="F26" s="51"/>
      <c r="G26" s="51"/>
      <c r="H26" s="52">
        <v>0</v>
      </c>
      <c r="I26" s="180" t="e">
        <f>H26/$H$27</f>
        <v>#DIV/0!</v>
      </c>
      <c r="J26" s="180"/>
      <c r="K26" s="179"/>
      <c r="L26" s="141"/>
      <c r="M26" s="141"/>
      <c r="N26" s="141"/>
    </row>
    <row r="27" spans="1:14" customFormat="1" ht="22.5" customHeight="1" x14ac:dyDescent="0.25">
      <c r="A27" s="137">
        <v>3</v>
      </c>
      <c r="B27" s="176"/>
      <c r="C27" s="177" t="s">
        <v>42</v>
      </c>
      <c r="D27" s="51"/>
      <c r="E27" s="51">
        <v>1</v>
      </c>
      <c r="F27" s="51"/>
      <c r="G27" s="51"/>
      <c r="H27" s="52">
        <v>0</v>
      </c>
      <c r="I27" s="180" t="e">
        <f>H27/$H$27</f>
        <v>#DIV/0!</v>
      </c>
      <c r="J27" s="180"/>
      <c r="K27" s="179"/>
      <c r="L27" s="141"/>
      <c r="M27" s="141"/>
      <c r="N27" s="141"/>
    </row>
    <row r="28" spans="1:14" customFormat="1" ht="27.6" customHeight="1" x14ac:dyDescent="0.25">
      <c r="A28" s="137">
        <v>4</v>
      </c>
      <c r="B28" s="176"/>
      <c r="C28" s="181" t="s">
        <v>43</v>
      </c>
      <c r="D28" s="51">
        <v>1</v>
      </c>
      <c r="E28" s="51"/>
      <c r="F28" s="51"/>
      <c r="G28" s="51"/>
      <c r="H28" s="52">
        <v>23</v>
      </c>
      <c r="I28" s="180" t="e">
        <f>H28/$H$27</f>
        <v>#DIV/0!</v>
      </c>
      <c r="J28" s="180"/>
      <c r="K28" s="141"/>
      <c r="L28" s="141"/>
      <c r="M28" s="141"/>
      <c r="N28" s="141"/>
    </row>
    <row r="29" spans="1:14" customFormat="1" ht="31.35" customHeight="1" x14ac:dyDescent="0.25">
      <c r="A29" s="137">
        <v>5</v>
      </c>
      <c r="B29" s="182" t="s">
        <v>44</v>
      </c>
      <c r="C29" s="181" t="s">
        <v>45</v>
      </c>
      <c r="D29" s="51">
        <v>1</v>
      </c>
      <c r="E29" s="51"/>
      <c r="F29" s="51"/>
      <c r="G29" s="51"/>
      <c r="H29" s="57">
        <v>5</v>
      </c>
      <c r="I29" s="183">
        <f>H29/$H$29</f>
        <v>1</v>
      </c>
      <c r="J29" s="183"/>
      <c r="K29" s="141"/>
      <c r="L29" s="141"/>
      <c r="M29" s="141"/>
      <c r="N29" s="141"/>
    </row>
    <row r="30" spans="1:14" customFormat="1" ht="39.6" customHeight="1" x14ac:dyDescent="0.25">
      <c r="A30" s="137">
        <v>6</v>
      </c>
      <c r="B30" s="182"/>
      <c r="C30" s="181" t="s">
        <v>46</v>
      </c>
      <c r="D30" s="59">
        <v>1</v>
      </c>
      <c r="E30" s="51"/>
      <c r="F30" s="51"/>
      <c r="G30" s="51"/>
      <c r="H30" s="52">
        <v>1</v>
      </c>
      <c r="I30" s="183">
        <f>H30/$H$29</f>
        <v>0.2</v>
      </c>
      <c r="J30" s="183"/>
      <c r="K30" s="141"/>
      <c r="L30" s="141"/>
      <c r="M30" s="141"/>
      <c r="N30" s="141"/>
    </row>
    <row r="31" spans="1:14" customFormat="1" ht="41.85" customHeight="1" x14ac:dyDescent="0.25">
      <c r="A31" s="137">
        <v>7</v>
      </c>
      <c r="B31" s="182"/>
      <c r="C31" s="181" t="s">
        <v>47</v>
      </c>
      <c r="D31" s="59">
        <v>1</v>
      </c>
      <c r="E31" s="51"/>
      <c r="F31" s="51"/>
      <c r="G31" s="51"/>
      <c r="H31" s="60">
        <v>0</v>
      </c>
      <c r="I31" s="183">
        <f>H31/$H$29</f>
        <v>0</v>
      </c>
      <c r="J31" s="183"/>
      <c r="K31" s="141"/>
      <c r="L31" s="184" t="s">
        <v>48</v>
      </c>
      <c r="M31" s="184"/>
      <c r="N31" s="141"/>
    </row>
    <row r="32" spans="1:14" customFormat="1" ht="40.9" customHeight="1" x14ac:dyDescent="0.25">
      <c r="A32" s="137">
        <v>8</v>
      </c>
      <c r="B32" s="185"/>
      <c r="C32" s="181" t="s">
        <v>49</v>
      </c>
      <c r="D32" s="59"/>
      <c r="E32" s="51">
        <v>1</v>
      </c>
      <c r="F32" s="51"/>
      <c r="G32" s="51"/>
      <c r="H32" s="60">
        <v>0</v>
      </c>
      <c r="I32" s="186"/>
      <c r="J32" s="187"/>
      <c r="K32" s="141"/>
      <c r="L32" s="188"/>
      <c r="M32" s="188"/>
      <c r="N32" s="141"/>
    </row>
    <row r="33" spans="1:14" customFormat="1" ht="51.4" customHeight="1" x14ac:dyDescent="0.25">
      <c r="A33" s="137">
        <v>9</v>
      </c>
      <c r="B33" s="185"/>
      <c r="C33" s="181" t="s">
        <v>50</v>
      </c>
      <c r="D33" s="59"/>
      <c r="E33" s="51">
        <v>1</v>
      </c>
      <c r="F33" s="51"/>
      <c r="G33" s="51"/>
      <c r="H33" s="60">
        <v>0</v>
      </c>
      <c r="I33" s="186"/>
      <c r="J33" s="187"/>
      <c r="K33" s="141"/>
      <c r="L33" s="188"/>
      <c r="M33" s="188"/>
      <c r="N33" s="141"/>
    </row>
    <row r="34" spans="1:14" customFormat="1" ht="44.85" customHeight="1" x14ac:dyDescent="0.25">
      <c r="A34" s="137">
        <v>10</v>
      </c>
      <c r="B34" s="189" t="s">
        <v>51</v>
      </c>
      <c r="C34" s="181" t="s">
        <v>52</v>
      </c>
      <c r="D34" s="67">
        <v>1</v>
      </c>
      <c r="E34" s="68"/>
      <c r="F34" s="68"/>
      <c r="G34" s="68"/>
      <c r="H34" s="57">
        <v>3</v>
      </c>
      <c r="I34" s="183">
        <f>H34/$H$28</f>
        <v>0.13043478260869565</v>
      </c>
      <c r="J34" s="183"/>
      <c r="K34" s="141"/>
      <c r="L34" s="188" t="s">
        <v>53</v>
      </c>
      <c r="M34" s="188" t="s">
        <v>54</v>
      </c>
      <c r="N34" s="141"/>
    </row>
    <row r="35" spans="1:14" customFormat="1" ht="54.4" customHeight="1" x14ac:dyDescent="0.25">
      <c r="A35" s="137">
        <v>11</v>
      </c>
      <c r="B35" s="189"/>
      <c r="C35" s="181" t="s">
        <v>55</v>
      </c>
      <c r="D35" s="67">
        <v>1</v>
      </c>
      <c r="E35" s="68"/>
      <c r="F35" s="68"/>
      <c r="G35" s="68"/>
      <c r="H35" s="57">
        <v>4</v>
      </c>
      <c r="I35" s="183">
        <f>H35/$H$28</f>
        <v>0.17391304347826086</v>
      </c>
      <c r="J35" s="183"/>
      <c r="K35" s="141"/>
      <c r="L35" s="190" t="s">
        <v>56</v>
      </c>
      <c r="M35" s="190" t="s">
        <v>57</v>
      </c>
      <c r="N35" s="141"/>
    </row>
    <row r="36" spans="1:14" customFormat="1" ht="71.650000000000006" customHeight="1" x14ac:dyDescent="0.25">
      <c r="A36" s="137">
        <v>12</v>
      </c>
      <c r="B36" s="189"/>
      <c r="C36" s="181" t="s">
        <v>58</v>
      </c>
      <c r="D36" s="67"/>
      <c r="E36" s="68">
        <v>1</v>
      </c>
      <c r="F36" s="68"/>
      <c r="G36" s="68"/>
      <c r="H36" s="60">
        <v>0</v>
      </c>
      <c r="I36" s="183">
        <f>H36/$H$28</f>
        <v>0</v>
      </c>
      <c r="J36" s="183"/>
      <c r="K36" s="141"/>
      <c r="L36" s="190" t="s">
        <v>59</v>
      </c>
      <c r="M36" s="190" t="s">
        <v>60</v>
      </c>
      <c r="N36" s="141"/>
    </row>
    <row r="37" spans="1:14" customFormat="1" ht="72.400000000000006" customHeight="1" x14ac:dyDescent="0.25">
      <c r="A37" s="137">
        <v>13</v>
      </c>
      <c r="B37" s="189"/>
      <c r="C37" s="181" t="s">
        <v>61</v>
      </c>
      <c r="D37" s="70">
        <v>1</v>
      </c>
      <c r="E37" s="68"/>
      <c r="F37" s="68"/>
      <c r="G37" s="68"/>
      <c r="H37" s="60">
        <v>1</v>
      </c>
      <c r="I37" s="183">
        <f>H37/$H$28</f>
        <v>4.3478260869565216E-2</v>
      </c>
      <c r="J37" s="183"/>
      <c r="K37" s="141"/>
      <c r="L37" s="190" t="s">
        <v>62</v>
      </c>
      <c r="M37" s="190" t="s">
        <v>63</v>
      </c>
      <c r="N37" s="141"/>
    </row>
    <row r="38" spans="1:14" customFormat="1" ht="52.9" customHeight="1" x14ac:dyDescent="0.25">
      <c r="A38" s="137">
        <v>14</v>
      </c>
      <c r="B38" s="189"/>
      <c r="C38" s="191" t="s">
        <v>64</v>
      </c>
      <c r="D38" s="51"/>
      <c r="E38" s="51"/>
      <c r="F38" s="51">
        <v>1</v>
      </c>
      <c r="G38" s="51"/>
      <c r="H38" s="60">
        <v>0</v>
      </c>
      <c r="I38" s="180">
        <f>H38/$H$30</f>
        <v>0</v>
      </c>
      <c r="J38" s="180"/>
      <c r="K38" s="141"/>
      <c r="L38" s="190" t="s">
        <v>65</v>
      </c>
      <c r="M38" s="190" t="s">
        <v>66</v>
      </c>
      <c r="N38" s="141"/>
    </row>
    <row r="39" spans="1:14" customFormat="1" ht="84.95" customHeight="1" x14ac:dyDescent="0.25">
      <c r="A39" s="137">
        <v>15</v>
      </c>
      <c r="B39" s="189"/>
      <c r="C39" s="181" t="s">
        <v>67</v>
      </c>
      <c r="D39" s="71"/>
      <c r="E39" s="72"/>
      <c r="F39" s="71">
        <v>1</v>
      </c>
      <c r="G39" s="71"/>
      <c r="H39" s="73">
        <v>0</v>
      </c>
      <c r="I39" s="192" t="e">
        <f>H39/H38</f>
        <v>#DIV/0!</v>
      </c>
      <c r="J39" s="192"/>
      <c r="K39" s="141"/>
      <c r="L39" s="141"/>
      <c r="M39" s="141"/>
      <c r="N39" s="141"/>
    </row>
    <row r="40" spans="1:14" customFormat="1" ht="22.5" customHeight="1" x14ac:dyDescent="0.25">
      <c r="A40" s="166"/>
      <c r="B40" s="167" t="s">
        <v>68</v>
      </c>
      <c r="C40" s="167"/>
      <c r="D40" s="193">
        <f>SUM(D25:D39)</f>
        <v>7</v>
      </c>
      <c r="E40" s="193">
        <f>SUM(E25:E39)</f>
        <v>6</v>
      </c>
      <c r="F40" s="193">
        <f>SUM(F25:F39)</f>
        <v>2</v>
      </c>
      <c r="G40" s="193">
        <f>SUM(G25:G39)</f>
        <v>0</v>
      </c>
      <c r="H40" s="167">
        <f>+D40+E40+F40+G40</f>
        <v>15</v>
      </c>
      <c r="I40" s="167"/>
      <c r="J40" s="167"/>
      <c r="K40" s="194"/>
      <c r="L40" s="170"/>
      <c r="M40" s="170"/>
      <c r="N40" s="170"/>
    </row>
    <row r="41" spans="1:14" customFormat="1" ht="32.25" customHeight="1" x14ac:dyDescent="0.25">
      <c r="A41" s="137"/>
      <c r="B41" s="41" t="s">
        <v>273</v>
      </c>
      <c r="C41" s="195"/>
      <c r="D41" s="195"/>
      <c r="E41" s="195"/>
      <c r="F41" s="195"/>
      <c r="G41" s="195"/>
      <c r="H41" s="195"/>
      <c r="I41" s="195"/>
      <c r="J41" s="196"/>
      <c r="K41" s="138"/>
      <c r="L41" s="138"/>
      <c r="M41" s="138"/>
      <c r="N41" s="138"/>
    </row>
    <row r="42" spans="1:14" customFormat="1" ht="22.5" customHeight="1" x14ac:dyDescent="0.25">
      <c r="A42" s="137"/>
      <c r="B42" s="197" t="s">
        <v>70</v>
      </c>
      <c r="C42" s="197"/>
      <c r="D42" s="197"/>
      <c r="E42" s="197"/>
      <c r="F42" s="197"/>
      <c r="G42" s="197"/>
      <c r="H42" s="197"/>
      <c r="I42" s="172">
        <v>0.05</v>
      </c>
      <c r="J42" s="173">
        <f>(D49+F49)*I42/H49</f>
        <v>0.05</v>
      </c>
      <c r="K42" s="138"/>
      <c r="L42" s="138"/>
      <c r="M42" s="138"/>
      <c r="N42" s="138"/>
    </row>
    <row r="43" spans="1:14" customFormat="1" ht="22.5" customHeight="1" x14ac:dyDescent="0.25">
      <c r="A43" s="137"/>
      <c r="B43" s="198"/>
      <c r="C43" s="160"/>
      <c r="D43" s="161" t="s">
        <v>23</v>
      </c>
      <c r="E43" s="161" t="s">
        <v>24</v>
      </c>
      <c r="F43" s="161" t="s">
        <v>25</v>
      </c>
      <c r="G43" s="161" t="s">
        <v>26</v>
      </c>
      <c r="H43" s="162" t="s">
        <v>27</v>
      </c>
      <c r="I43" s="162"/>
      <c r="J43" s="162"/>
      <c r="K43" s="141"/>
      <c r="L43" s="141"/>
      <c r="M43" s="141"/>
      <c r="N43" s="141"/>
    </row>
    <row r="44" spans="1:14" customFormat="1" ht="64.900000000000006" customHeight="1" x14ac:dyDescent="0.25">
      <c r="A44" s="137">
        <v>1</v>
      </c>
      <c r="B44" s="198"/>
      <c r="C44" s="181" t="s">
        <v>71</v>
      </c>
      <c r="D44" s="165">
        <v>1</v>
      </c>
      <c r="E44" s="165"/>
      <c r="F44" s="165"/>
      <c r="G44" s="165"/>
      <c r="H44" s="100" t="s">
        <v>165</v>
      </c>
      <c r="I44" s="100"/>
      <c r="J44" s="100"/>
      <c r="K44" s="138"/>
      <c r="L44" s="138"/>
      <c r="M44" s="138"/>
      <c r="N44" s="138"/>
    </row>
    <row r="45" spans="1:14" customFormat="1" ht="56.65" customHeight="1" x14ac:dyDescent="0.25">
      <c r="A45" s="137">
        <v>2</v>
      </c>
      <c r="B45" s="199"/>
      <c r="C45" s="181" t="s">
        <v>73</v>
      </c>
      <c r="D45" s="165">
        <v>1</v>
      </c>
      <c r="E45" s="165"/>
      <c r="F45" s="165"/>
      <c r="G45" s="165"/>
      <c r="H45" s="100" t="s">
        <v>165</v>
      </c>
      <c r="I45" s="100"/>
      <c r="J45" s="100"/>
      <c r="K45" s="200"/>
      <c r="L45" s="141"/>
      <c r="M45" s="141"/>
      <c r="N45" s="141"/>
    </row>
    <row r="46" spans="1:14" customFormat="1" ht="73.900000000000006" customHeight="1" x14ac:dyDescent="0.25">
      <c r="A46" s="137">
        <v>3</v>
      </c>
      <c r="B46" s="201"/>
      <c r="C46" s="202" t="s">
        <v>75</v>
      </c>
      <c r="D46" s="165">
        <v>1</v>
      </c>
      <c r="E46" s="165"/>
      <c r="F46" s="165"/>
      <c r="G46" s="165"/>
      <c r="H46" s="100" t="s">
        <v>167</v>
      </c>
      <c r="I46" s="100"/>
      <c r="J46" s="100"/>
      <c r="K46" s="200"/>
      <c r="L46" s="141"/>
      <c r="M46" s="141"/>
      <c r="N46" s="141"/>
    </row>
    <row r="47" spans="1:14" customFormat="1" ht="96.95" customHeight="1" x14ac:dyDescent="0.25">
      <c r="A47" s="137">
        <v>4</v>
      </c>
      <c r="B47" s="201"/>
      <c r="C47" s="181" t="s">
        <v>77</v>
      </c>
      <c r="D47" s="165">
        <v>1</v>
      </c>
      <c r="E47" s="165"/>
      <c r="F47" s="165"/>
      <c r="G47" s="165"/>
      <c r="H47" s="100" t="s">
        <v>168</v>
      </c>
      <c r="I47" s="100"/>
      <c r="J47" s="100"/>
      <c r="K47" s="200"/>
      <c r="L47" s="141"/>
      <c r="M47" s="141"/>
      <c r="N47" s="141"/>
    </row>
    <row r="48" spans="1:14" customFormat="1" ht="100.7" customHeight="1" x14ac:dyDescent="0.25">
      <c r="A48" s="137">
        <v>5</v>
      </c>
      <c r="B48" s="201"/>
      <c r="C48" s="181" t="s">
        <v>79</v>
      </c>
      <c r="D48" s="165">
        <v>1</v>
      </c>
      <c r="E48" s="165"/>
      <c r="F48" s="165"/>
      <c r="G48" s="165"/>
      <c r="H48" s="100" t="s">
        <v>168</v>
      </c>
      <c r="I48" s="100"/>
      <c r="J48" s="100"/>
      <c r="K48" s="200"/>
      <c r="L48" s="141"/>
      <c r="M48" s="141"/>
      <c r="N48" s="141"/>
    </row>
    <row r="49" spans="1:14" customFormat="1" ht="22.5" customHeight="1" x14ac:dyDescent="0.25">
      <c r="A49" s="166"/>
      <c r="B49" s="203" t="s">
        <v>81</v>
      </c>
      <c r="C49" s="203"/>
      <c r="D49" s="204">
        <f>SUM(D44:D48)</f>
        <v>5</v>
      </c>
      <c r="E49" s="204">
        <f>SUM(E44:E48)</f>
        <v>0</v>
      </c>
      <c r="F49" s="204">
        <f>SUM(F44:F48)</f>
        <v>0</v>
      </c>
      <c r="G49" s="204">
        <f>SUM(G44:G48)</f>
        <v>0</v>
      </c>
      <c r="H49" s="205">
        <f>SUM(D49:G49)</f>
        <v>5</v>
      </c>
      <c r="I49" s="205"/>
      <c r="J49" s="205"/>
      <c r="K49" s="138"/>
      <c r="L49" s="138"/>
      <c r="M49" s="138"/>
      <c r="N49" s="138"/>
    </row>
    <row r="50" spans="1:14" customFormat="1" ht="54.75" customHeight="1" x14ac:dyDescent="0.25">
      <c r="A50" s="137"/>
      <c r="B50" s="89" t="s">
        <v>82</v>
      </c>
      <c r="C50" s="89"/>
      <c r="D50" s="89"/>
      <c r="E50" s="89"/>
      <c r="F50" s="89"/>
      <c r="G50" s="89"/>
      <c r="H50" s="89"/>
      <c r="I50" s="89"/>
      <c r="J50" s="89"/>
      <c r="K50" s="138"/>
      <c r="L50" s="138"/>
      <c r="M50" s="138"/>
      <c r="N50" s="141"/>
    </row>
    <row r="51" spans="1:14" customFormat="1" ht="22.5" customHeight="1" x14ac:dyDescent="0.25">
      <c r="A51" s="137"/>
      <c r="B51" s="160" t="s">
        <v>83</v>
      </c>
      <c r="C51" s="206"/>
      <c r="D51" s="207"/>
      <c r="E51" s="207"/>
      <c r="F51" s="207"/>
      <c r="G51" s="207"/>
      <c r="H51" s="208">
        <v>0.05</v>
      </c>
      <c r="I51" s="208"/>
      <c r="J51" s="209">
        <f>+(D56+F56)*H51/H56</f>
        <v>2.5000000000000001E-2</v>
      </c>
      <c r="K51" s="210"/>
      <c r="L51" s="211"/>
      <c r="M51" s="211"/>
      <c r="N51" s="141"/>
    </row>
    <row r="52" spans="1:14" customFormat="1" ht="22.5" customHeight="1" x14ac:dyDescent="0.25">
      <c r="A52" s="137"/>
      <c r="B52" s="6"/>
      <c r="C52" s="6"/>
      <c r="D52" s="212" t="s">
        <v>23</v>
      </c>
      <c r="E52" s="212" t="s">
        <v>24</v>
      </c>
      <c r="F52" s="212" t="s">
        <v>25</v>
      </c>
      <c r="G52" s="212" t="s">
        <v>26</v>
      </c>
      <c r="H52" s="162" t="s">
        <v>27</v>
      </c>
      <c r="I52" s="162"/>
      <c r="J52" s="162"/>
      <c r="K52" s="200"/>
      <c r="L52" s="141"/>
      <c r="M52" s="141"/>
      <c r="N52" s="141"/>
    </row>
    <row r="53" spans="1:14" s="218" customFormat="1" ht="107.45" customHeight="1" x14ac:dyDescent="0.25">
      <c r="A53" s="213">
        <v>1</v>
      </c>
      <c r="B53" s="214" t="s">
        <v>84</v>
      </c>
      <c r="C53" s="214"/>
      <c r="D53" s="215">
        <v>1</v>
      </c>
      <c r="E53" s="215"/>
      <c r="F53" s="215"/>
      <c r="G53" s="215"/>
      <c r="H53" s="100" t="s">
        <v>85</v>
      </c>
      <c r="I53" s="100"/>
      <c r="J53" s="100"/>
      <c r="K53" s="216"/>
      <c r="L53" s="217"/>
      <c r="M53" s="217"/>
      <c r="N53" s="217"/>
    </row>
    <row r="54" spans="1:14" s="218" customFormat="1" ht="46.9" customHeight="1" x14ac:dyDescent="0.25">
      <c r="A54" s="213">
        <v>2</v>
      </c>
      <c r="B54" s="219" t="s">
        <v>86</v>
      </c>
      <c r="C54" s="219"/>
      <c r="D54" s="215"/>
      <c r="E54" s="215">
        <v>1</v>
      </c>
      <c r="F54" s="215"/>
      <c r="G54" s="215"/>
      <c r="H54" s="100"/>
      <c r="I54" s="100"/>
      <c r="J54" s="100"/>
      <c r="K54" s="216"/>
      <c r="L54" s="217"/>
      <c r="M54" s="217"/>
      <c r="N54" s="217"/>
    </row>
    <row r="55" spans="1:14" customFormat="1" ht="22.5" customHeight="1" x14ac:dyDescent="0.25">
      <c r="A55" s="137"/>
      <c r="B55" s="220" t="s">
        <v>88</v>
      </c>
      <c r="C55" s="220"/>
      <c r="D55" s="212" t="s">
        <v>23</v>
      </c>
      <c r="E55" s="212" t="s">
        <v>24</v>
      </c>
      <c r="F55" s="212" t="s">
        <v>25</v>
      </c>
      <c r="G55" s="212" t="s">
        <v>26</v>
      </c>
      <c r="H55" s="221"/>
      <c r="I55" s="222"/>
      <c r="J55" s="223"/>
      <c r="K55" s="141"/>
      <c r="L55" s="141"/>
      <c r="M55" s="141"/>
      <c r="N55" s="141"/>
    </row>
    <row r="56" spans="1:14" customFormat="1" ht="22.5" customHeight="1" x14ac:dyDescent="0.25">
      <c r="A56" s="224"/>
      <c r="B56" s="220"/>
      <c r="C56" s="220"/>
      <c r="D56" s="225">
        <f>+D54+D53</f>
        <v>1</v>
      </c>
      <c r="E56" s="225">
        <f t="shared" ref="E56:G56" si="0">+E54+E53</f>
        <v>1</v>
      </c>
      <c r="F56" s="225">
        <f t="shared" si="0"/>
        <v>0</v>
      </c>
      <c r="G56" s="225">
        <f t="shared" si="0"/>
        <v>0</v>
      </c>
      <c r="H56" s="226">
        <f>+D56+E56+F56+G56</f>
        <v>2</v>
      </c>
      <c r="I56" s="227"/>
      <c r="J56" s="228"/>
      <c r="K56" s="229"/>
      <c r="L56" s="229"/>
      <c r="M56" s="229"/>
      <c r="N56" s="229"/>
    </row>
    <row r="57" spans="1:14" customFormat="1" ht="39" customHeight="1" x14ac:dyDescent="0.25">
      <c r="A57" s="137"/>
      <c r="B57" s="89" t="s">
        <v>274</v>
      </c>
      <c r="C57" s="89"/>
      <c r="D57" s="89"/>
      <c r="E57" s="89"/>
      <c r="F57" s="89"/>
      <c r="G57" s="89"/>
      <c r="H57" s="89"/>
      <c r="I57" s="89"/>
      <c r="J57" s="89"/>
      <c r="K57" s="141"/>
      <c r="L57" s="141"/>
      <c r="M57" s="141"/>
      <c r="N57" s="141"/>
    </row>
    <row r="58" spans="1:14" customFormat="1" ht="22.5" customHeight="1" x14ac:dyDescent="0.25">
      <c r="A58" s="137"/>
      <c r="B58" s="197" t="s">
        <v>90</v>
      </c>
      <c r="C58" s="197"/>
      <c r="D58" s="197"/>
      <c r="E58" s="197"/>
      <c r="F58" s="197"/>
      <c r="G58" s="197"/>
      <c r="H58" s="197"/>
      <c r="I58" s="172">
        <v>0.05</v>
      </c>
      <c r="J58" s="173">
        <f>(D61+F61)*I58/H61</f>
        <v>0.05</v>
      </c>
      <c r="K58" s="141"/>
      <c r="L58" s="141"/>
      <c r="M58" s="141"/>
      <c r="N58" s="141"/>
    </row>
    <row r="59" spans="1:14" customFormat="1" ht="22.5" customHeight="1" x14ac:dyDescent="0.25">
      <c r="A59" s="137"/>
      <c r="B59" s="212"/>
      <c r="C59" s="230" t="s">
        <v>39</v>
      </c>
      <c r="D59" s="230" t="s">
        <v>23</v>
      </c>
      <c r="E59" s="230" t="s">
        <v>24</v>
      </c>
      <c r="F59" s="230" t="s">
        <v>25</v>
      </c>
      <c r="G59" s="230" t="s">
        <v>26</v>
      </c>
      <c r="H59" s="162" t="s">
        <v>27</v>
      </c>
      <c r="I59" s="162"/>
      <c r="J59" s="162"/>
      <c r="K59" s="141"/>
      <c r="L59" s="141"/>
      <c r="M59" s="141"/>
      <c r="N59" s="141"/>
    </row>
    <row r="60" spans="1:14" customFormat="1" ht="79.5" customHeight="1" x14ac:dyDescent="0.25">
      <c r="A60" s="137">
        <v>1</v>
      </c>
      <c r="B60" s="198"/>
      <c r="C60" s="231" t="s">
        <v>91</v>
      </c>
      <c r="D60" s="165">
        <v>1</v>
      </c>
      <c r="E60" s="165"/>
      <c r="F60" s="165"/>
      <c r="G60" s="165"/>
      <c r="H60" s="232" t="s">
        <v>172</v>
      </c>
      <c r="I60" s="232"/>
      <c r="J60" s="232"/>
      <c r="K60" s="141"/>
      <c r="L60" s="141"/>
      <c r="M60" s="141"/>
      <c r="N60" s="141"/>
    </row>
    <row r="61" spans="1:14" customFormat="1" ht="22.5" customHeight="1" x14ac:dyDescent="0.25">
      <c r="A61" s="166"/>
      <c r="B61" s="203" t="s">
        <v>93</v>
      </c>
      <c r="C61" s="203"/>
      <c r="D61" s="233">
        <f>SUM(D60:D60)</f>
        <v>1</v>
      </c>
      <c r="E61" s="233">
        <f>SUM(E60:E60)</f>
        <v>0</v>
      </c>
      <c r="F61" s="233">
        <f>SUM(F60:F60)</f>
        <v>0</v>
      </c>
      <c r="G61" s="233">
        <f>SUM(G60:G60)</f>
        <v>0</v>
      </c>
      <c r="H61" s="169">
        <f>+D61+E61+F61+G61</f>
        <v>1</v>
      </c>
      <c r="I61" s="169"/>
      <c r="J61" s="169"/>
      <c r="K61" s="170"/>
      <c r="L61" s="170"/>
      <c r="M61" s="170"/>
      <c r="N61" s="170"/>
    </row>
    <row r="62" spans="1:14" customFormat="1" ht="22.5" customHeight="1" x14ac:dyDescent="0.25">
      <c r="A62" s="137"/>
      <c r="B62" s="41" t="s">
        <v>94</v>
      </c>
      <c r="C62" s="42"/>
      <c r="D62" s="42"/>
      <c r="E62" s="42"/>
      <c r="F62" s="42"/>
      <c r="G62" s="42"/>
      <c r="H62" s="42"/>
      <c r="I62" s="42"/>
      <c r="J62" s="43"/>
      <c r="K62" s="141"/>
      <c r="L62" s="141"/>
      <c r="M62" s="141"/>
      <c r="N62" s="141"/>
    </row>
    <row r="63" spans="1:14" customFormat="1" ht="22.5" customHeight="1" x14ac:dyDescent="0.25">
      <c r="A63" s="137"/>
      <c r="B63" s="234" t="s">
        <v>95</v>
      </c>
      <c r="C63" s="234"/>
      <c r="D63" s="234"/>
      <c r="E63" s="234"/>
      <c r="F63" s="234"/>
      <c r="G63" s="234"/>
      <c r="H63" s="234"/>
      <c r="I63" s="235">
        <v>0.05</v>
      </c>
      <c r="J63" s="235">
        <f>(D66+F66)*I63/H66</f>
        <v>0.05</v>
      </c>
      <c r="K63" s="141"/>
      <c r="L63" s="141"/>
      <c r="M63" s="141"/>
      <c r="N63" s="141"/>
    </row>
    <row r="64" spans="1:14" customFormat="1" ht="22.5" customHeight="1" x14ac:dyDescent="0.25">
      <c r="A64" s="137"/>
      <c r="B64" s="236"/>
      <c r="C64" s="151"/>
      <c r="D64" s="174" t="s">
        <v>23</v>
      </c>
      <c r="E64" s="174" t="s">
        <v>24</v>
      </c>
      <c r="F64" s="174" t="s">
        <v>25</v>
      </c>
      <c r="G64" s="174" t="s">
        <v>26</v>
      </c>
      <c r="H64" s="162" t="s">
        <v>27</v>
      </c>
      <c r="I64" s="162"/>
      <c r="J64" s="162"/>
      <c r="K64" s="141"/>
      <c r="L64" s="141"/>
      <c r="M64" s="141"/>
      <c r="N64" s="141"/>
    </row>
    <row r="65" spans="1:14" customFormat="1" ht="69.400000000000006" customHeight="1" x14ac:dyDescent="0.25">
      <c r="A65" s="137">
        <v>1</v>
      </c>
      <c r="B65" s="236"/>
      <c r="C65" s="191" t="s">
        <v>96</v>
      </c>
      <c r="D65" s="237">
        <v>1</v>
      </c>
      <c r="E65" s="237"/>
      <c r="F65" s="237"/>
      <c r="G65" s="237"/>
      <c r="H65" s="100" t="s">
        <v>173</v>
      </c>
      <c r="I65" s="100"/>
      <c r="J65" s="100"/>
      <c r="K65" s="141"/>
      <c r="L65" s="141"/>
      <c r="M65" s="141"/>
      <c r="N65" s="141"/>
    </row>
    <row r="66" spans="1:14" customFormat="1" ht="22.5" customHeight="1" x14ac:dyDescent="0.25">
      <c r="A66" s="166"/>
      <c r="B66" s="167" t="s">
        <v>98</v>
      </c>
      <c r="C66" s="167"/>
      <c r="D66" s="238">
        <f>SUM(D65:D65)</f>
        <v>1</v>
      </c>
      <c r="E66" s="238">
        <f>SUM(E65:E65)</f>
        <v>0</v>
      </c>
      <c r="F66" s="238">
        <f>SUM(F65:F65)</f>
        <v>0</v>
      </c>
      <c r="G66" s="238">
        <f>SUM(G65:G65)</f>
        <v>0</v>
      </c>
      <c r="H66" s="239">
        <f>+D66+E66+F66+G66</f>
        <v>1</v>
      </c>
      <c r="I66" s="239"/>
      <c r="J66" s="239"/>
      <c r="K66" s="170"/>
      <c r="L66" s="170"/>
      <c r="M66" s="170"/>
      <c r="N66" s="170"/>
    </row>
    <row r="67" spans="1:14" customFormat="1" ht="36" customHeight="1" x14ac:dyDescent="0.25">
      <c r="A67" s="137"/>
      <c r="B67" s="89" t="s">
        <v>99</v>
      </c>
      <c r="C67" s="121"/>
      <c r="D67" s="121"/>
      <c r="E67" s="121"/>
      <c r="F67" s="121"/>
      <c r="G67" s="121"/>
      <c r="H67" s="121"/>
      <c r="I67" s="121"/>
      <c r="J67" s="121"/>
      <c r="K67" s="141"/>
      <c r="L67" s="141"/>
      <c r="M67" s="141"/>
      <c r="N67" s="141"/>
    </row>
    <row r="68" spans="1:14" customFormat="1" ht="22.5" customHeight="1" x14ac:dyDescent="0.25">
      <c r="A68" s="137"/>
      <c r="B68" s="171" t="s">
        <v>100</v>
      </c>
      <c r="C68" s="171"/>
      <c r="D68" s="171"/>
      <c r="E68" s="171"/>
      <c r="F68" s="171"/>
      <c r="G68" s="171"/>
      <c r="H68" s="171"/>
      <c r="I68" s="235">
        <v>0.1</v>
      </c>
      <c r="J68" s="235">
        <f>(D73+F73)*I68/H73</f>
        <v>0.10000000000000002</v>
      </c>
      <c r="K68" s="141"/>
      <c r="L68" s="141"/>
      <c r="M68" s="141"/>
      <c r="N68" s="141"/>
    </row>
    <row r="69" spans="1:14" customFormat="1" ht="22.5" customHeight="1" x14ac:dyDescent="0.25">
      <c r="A69" s="137"/>
      <c r="B69" s="240"/>
      <c r="C69" s="151"/>
      <c r="D69" s="174" t="s">
        <v>23</v>
      </c>
      <c r="E69" s="174" t="s">
        <v>24</v>
      </c>
      <c r="F69" s="174" t="s">
        <v>25</v>
      </c>
      <c r="G69" s="174" t="s">
        <v>26</v>
      </c>
      <c r="H69" s="162" t="s">
        <v>27</v>
      </c>
      <c r="I69" s="162"/>
      <c r="J69" s="162"/>
      <c r="K69" s="141"/>
      <c r="L69" s="141"/>
      <c r="M69" s="141"/>
      <c r="N69" s="141"/>
    </row>
    <row r="70" spans="1:14" customFormat="1" ht="32.1" customHeight="1" x14ac:dyDescent="0.25">
      <c r="A70" s="137">
        <v>1</v>
      </c>
      <c r="B70" s="240"/>
      <c r="C70" s="164" t="s">
        <v>101</v>
      </c>
      <c r="D70" s="165">
        <v>1</v>
      </c>
      <c r="E70" s="165"/>
      <c r="F70" s="165"/>
      <c r="G70" s="165"/>
      <c r="H70" s="241" t="s">
        <v>174</v>
      </c>
      <c r="I70" s="241"/>
      <c r="J70" s="241"/>
      <c r="K70" s="141"/>
      <c r="L70" s="141"/>
      <c r="M70" s="141"/>
      <c r="N70" s="141"/>
    </row>
    <row r="71" spans="1:14" customFormat="1" ht="65.650000000000006" customHeight="1" x14ac:dyDescent="0.25">
      <c r="A71" s="137">
        <v>2</v>
      </c>
      <c r="B71" s="240"/>
      <c r="C71" s="164" t="s">
        <v>103</v>
      </c>
      <c r="D71" s="165">
        <v>1</v>
      </c>
      <c r="E71" s="165"/>
      <c r="F71" s="165"/>
      <c r="G71" s="165"/>
      <c r="H71" s="241" t="s">
        <v>176</v>
      </c>
      <c r="I71" s="241"/>
      <c r="J71" s="241"/>
      <c r="K71" s="141"/>
      <c r="L71" s="141"/>
      <c r="M71" s="141"/>
      <c r="N71" s="141"/>
    </row>
    <row r="72" spans="1:14" customFormat="1" ht="63" customHeight="1" x14ac:dyDescent="0.25">
      <c r="A72" s="137">
        <v>3</v>
      </c>
      <c r="B72" s="240"/>
      <c r="C72" s="191" t="s">
        <v>105</v>
      </c>
      <c r="D72" s="165">
        <v>1</v>
      </c>
      <c r="E72" s="165"/>
      <c r="F72" s="165"/>
      <c r="G72" s="165"/>
      <c r="H72" s="242" t="s">
        <v>177</v>
      </c>
      <c r="I72" s="243"/>
      <c r="J72" s="243"/>
      <c r="K72" s="141"/>
      <c r="L72" s="141"/>
      <c r="M72" s="141"/>
      <c r="N72" s="141"/>
    </row>
    <row r="73" spans="1:14" customFormat="1" ht="22.5" customHeight="1" x14ac:dyDescent="0.25">
      <c r="A73" s="166"/>
      <c r="B73" s="167" t="s">
        <v>107</v>
      </c>
      <c r="C73" s="167"/>
      <c r="D73" s="233">
        <f>SUM(D70:D72)</f>
        <v>3</v>
      </c>
      <c r="E73" s="233">
        <f>SUM(E70:E72)</f>
        <v>0</v>
      </c>
      <c r="F73" s="233">
        <f>SUM(F70:F72)</f>
        <v>0</v>
      </c>
      <c r="G73" s="233">
        <f>SUM(G70:G72)</f>
        <v>0</v>
      </c>
      <c r="H73" s="169">
        <f>+D73+E73+F73+G73</f>
        <v>3</v>
      </c>
      <c r="I73" s="169"/>
      <c r="J73" s="169"/>
      <c r="K73" s="170"/>
      <c r="L73" s="170"/>
      <c r="M73" s="170"/>
      <c r="N73" s="170"/>
    </row>
    <row r="74" spans="1:14" customFormat="1" ht="22.5" customHeight="1" x14ac:dyDescent="0.25">
      <c r="A74" s="137"/>
      <c r="B74" s="89" t="s">
        <v>108</v>
      </c>
      <c r="C74" s="89"/>
      <c r="D74" s="89"/>
      <c r="E74" s="89"/>
      <c r="F74" s="89"/>
      <c r="G74" s="89"/>
      <c r="H74" s="89"/>
      <c r="I74" s="89"/>
      <c r="J74" s="89"/>
      <c r="K74" s="141"/>
      <c r="L74" s="141"/>
      <c r="M74" s="141"/>
      <c r="N74" s="141"/>
    </row>
    <row r="75" spans="1:14" customFormat="1" ht="22.5" customHeight="1" x14ac:dyDescent="0.25">
      <c r="A75" s="137"/>
      <c r="B75" s="197" t="s">
        <v>109</v>
      </c>
      <c r="C75" s="197"/>
      <c r="D75" s="197"/>
      <c r="E75" s="197"/>
      <c r="F75" s="197"/>
      <c r="G75" s="197"/>
      <c r="H75" s="197"/>
      <c r="I75" s="172">
        <v>0.1</v>
      </c>
      <c r="J75" s="173">
        <f>(D81+F81)*I75/H81</f>
        <v>0.1</v>
      </c>
      <c r="K75" s="141"/>
      <c r="L75" s="141"/>
      <c r="M75" s="141"/>
      <c r="N75" s="141"/>
    </row>
    <row r="76" spans="1:14" customFormat="1" ht="22.5" customHeight="1" x14ac:dyDescent="0.25">
      <c r="A76" s="137"/>
      <c r="B76" s="198"/>
      <c r="C76" s="160"/>
      <c r="D76" s="161" t="s">
        <v>23</v>
      </c>
      <c r="E76" s="161" t="s">
        <v>24</v>
      </c>
      <c r="F76" s="161" t="s">
        <v>25</v>
      </c>
      <c r="G76" s="161" t="s">
        <v>26</v>
      </c>
      <c r="H76" s="162" t="s">
        <v>27</v>
      </c>
      <c r="I76" s="162"/>
      <c r="J76" s="162"/>
      <c r="K76" s="141"/>
      <c r="L76" s="141"/>
      <c r="M76" s="141"/>
      <c r="N76" s="141"/>
    </row>
    <row r="77" spans="1:14" customFormat="1" ht="69.400000000000006" customHeight="1" x14ac:dyDescent="0.25">
      <c r="A77" s="137">
        <v>1</v>
      </c>
      <c r="B77" s="198"/>
      <c r="C77" s="177" t="s">
        <v>110</v>
      </c>
      <c r="D77" s="165">
        <v>1</v>
      </c>
      <c r="E77" s="165"/>
      <c r="F77" s="165"/>
      <c r="G77" s="165"/>
      <c r="H77" s="100" t="s">
        <v>178</v>
      </c>
      <c r="I77" s="100"/>
      <c r="J77" s="100"/>
      <c r="K77" s="141"/>
      <c r="L77" s="141"/>
      <c r="M77" s="141"/>
      <c r="N77" s="141"/>
    </row>
    <row r="78" spans="1:14" customFormat="1" ht="53.65" customHeight="1" x14ac:dyDescent="0.25">
      <c r="A78" s="137">
        <v>2</v>
      </c>
      <c r="B78" s="198"/>
      <c r="C78" s="177" t="s">
        <v>112</v>
      </c>
      <c r="D78" s="165">
        <v>1</v>
      </c>
      <c r="E78" s="165"/>
      <c r="F78" s="165"/>
      <c r="G78" s="165"/>
      <c r="H78" s="100" t="s">
        <v>180</v>
      </c>
      <c r="I78" s="100"/>
      <c r="J78" s="100"/>
      <c r="K78" s="141"/>
      <c r="L78" s="141"/>
      <c r="M78" s="141"/>
      <c r="N78" s="141"/>
    </row>
    <row r="79" spans="1:14" customFormat="1" ht="59.65" customHeight="1" x14ac:dyDescent="0.25">
      <c r="A79" s="137">
        <v>3</v>
      </c>
      <c r="B79" s="198"/>
      <c r="C79" s="177" t="s">
        <v>114</v>
      </c>
      <c r="D79" s="165">
        <v>1</v>
      </c>
      <c r="E79" s="165"/>
      <c r="F79" s="165"/>
      <c r="G79" s="165"/>
      <c r="H79" s="100" t="s">
        <v>182</v>
      </c>
      <c r="I79" s="100"/>
      <c r="J79" s="100"/>
      <c r="K79" s="141"/>
      <c r="L79" s="141"/>
      <c r="M79" s="141"/>
      <c r="N79" s="141"/>
    </row>
    <row r="80" spans="1:14" customFormat="1" ht="48.6" customHeight="1" x14ac:dyDescent="0.25">
      <c r="A80" s="137">
        <v>4</v>
      </c>
      <c r="B80" s="198"/>
      <c r="C80" s="177" t="s">
        <v>116</v>
      </c>
      <c r="D80" s="165">
        <v>1</v>
      </c>
      <c r="E80" s="165"/>
      <c r="F80" s="165"/>
      <c r="G80" s="165"/>
      <c r="H80" s="100" t="s">
        <v>183</v>
      </c>
      <c r="I80" s="100"/>
      <c r="J80" s="100"/>
      <c r="K80" s="244"/>
      <c r="L80" s="141"/>
      <c r="M80" s="141"/>
      <c r="N80" s="141"/>
    </row>
    <row r="81" spans="1:14" customFormat="1" ht="22.5" customHeight="1" x14ac:dyDescent="0.25">
      <c r="A81" s="166"/>
      <c r="B81" s="167" t="s">
        <v>118</v>
      </c>
      <c r="C81" s="167"/>
      <c r="D81" s="233">
        <f>SUM(D77:D80)</f>
        <v>4</v>
      </c>
      <c r="E81" s="233">
        <f>SUM(E77:E80)</f>
        <v>0</v>
      </c>
      <c r="F81" s="233">
        <f>SUM(F77:F80)</f>
        <v>0</v>
      </c>
      <c r="G81" s="233">
        <f>SUM(G77:G80)</f>
        <v>0</v>
      </c>
      <c r="H81" s="169">
        <f>+D81+E81+F81+G81</f>
        <v>4</v>
      </c>
      <c r="I81" s="169"/>
      <c r="J81" s="169"/>
      <c r="K81" s="170"/>
      <c r="L81" s="170"/>
      <c r="M81" s="170"/>
      <c r="N81" s="170"/>
    </row>
    <row r="82" spans="1:14" customFormat="1" ht="36" customHeight="1" x14ac:dyDescent="0.25">
      <c r="A82" s="137"/>
      <c r="B82" s="89" t="s">
        <v>119</v>
      </c>
      <c r="C82" s="89"/>
      <c r="D82" s="89"/>
      <c r="E82" s="89"/>
      <c r="F82" s="89"/>
      <c r="G82" s="89"/>
      <c r="H82" s="89"/>
      <c r="I82" s="89"/>
      <c r="J82" s="89"/>
      <c r="K82" s="141"/>
      <c r="L82" s="141"/>
      <c r="M82" s="141"/>
      <c r="N82" s="141"/>
    </row>
    <row r="83" spans="1:14" customFormat="1" ht="22.5" customHeight="1" x14ac:dyDescent="0.25">
      <c r="A83" s="137"/>
      <c r="B83" s="197" t="s">
        <v>120</v>
      </c>
      <c r="C83" s="197"/>
      <c r="D83" s="197"/>
      <c r="E83" s="197"/>
      <c r="F83" s="197"/>
      <c r="G83" s="197"/>
      <c r="H83" s="197"/>
      <c r="I83" s="172">
        <v>0.2</v>
      </c>
      <c r="J83" s="173">
        <f>(D92+F92)*I83/H92</f>
        <v>0.1142857142857143</v>
      </c>
      <c r="K83" s="217"/>
      <c r="L83" s="141"/>
      <c r="M83" s="141"/>
      <c r="N83" s="141"/>
    </row>
    <row r="84" spans="1:14" customFormat="1" ht="22.5" customHeight="1" x14ac:dyDescent="0.25">
      <c r="A84" s="137"/>
      <c r="B84" s="198"/>
      <c r="C84" s="160"/>
      <c r="D84" s="161" t="s">
        <v>23</v>
      </c>
      <c r="E84" s="161" t="s">
        <v>24</v>
      </c>
      <c r="F84" s="161" t="s">
        <v>25</v>
      </c>
      <c r="G84" s="161" t="s">
        <v>26</v>
      </c>
      <c r="H84" s="162" t="s">
        <v>121</v>
      </c>
      <c r="I84" s="162"/>
      <c r="J84" s="162"/>
      <c r="K84" s="141"/>
      <c r="L84" s="141"/>
      <c r="M84" s="141"/>
      <c r="N84" s="141"/>
    </row>
    <row r="85" spans="1:14" customFormat="1" ht="90.95" customHeight="1" x14ac:dyDescent="0.25">
      <c r="A85" s="137">
        <v>1</v>
      </c>
      <c r="B85" s="198"/>
      <c r="C85" s="181" t="s">
        <v>122</v>
      </c>
      <c r="D85" s="245"/>
      <c r="E85" s="245">
        <v>1</v>
      </c>
      <c r="F85" s="245"/>
      <c r="G85" s="245"/>
      <c r="H85" s="100" t="s">
        <v>185</v>
      </c>
      <c r="I85" s="100"/>
      <c r="J85" s="100"/>
      <c r="K85" s="141"/>
      <c r="L85" s="141"/>
      <c r="M85" s="141"/>
      <c r="N85" s="141"/>
    </row>
    <row r="86" spans="1:14" customFormat="1" ht="143.25" customHeight="1" x14ac:dyDescent="0.25">
      <c r="A86" s="137">
        <v>2</v>
      </c>
      <c r="B86" s="198"/>
      <c r="C86" s="181" t="s">
        <v>124</v>
      </c>
      <c r="D86" s="245"/>
      <c r="E86" s="245">
        <v>1</v>
      </c>
      <c r="F86" s="245"/>
      <c r="G86" s="245"/>
      <c r="H86" s="100" t="s">
        <v>185</v>
      </c>
      <c r="I86" s="100"/>
      <c r="J86" s="100"/>
      <c r="K86" s="141"/>
      <c r="L86" s="141"/>
      <c r="M86" s="141"/>
      <c r="N86" s="141"/>
    </row>
    <row r="87" spans="1:14" customFormat="1" ht="104.45" customHeight="1" x14ac:dyDescent="0.25">
      <c r="A87" s="137">
        <v>3</v>
      </c>
      <c r="B87" s="198"/>
      <c r="C87" s="181" t="s">
        <v>125</v>
      </c>
      <c r="D87" s="245">
        <v>1</v>
      </c>
      <c r="E87" s="245"/>
      <c r="F87" s="245"/>
      <c r="G87" s="245"/>
      <c r="H87" s="100" t="s">
        <v>186</v>
      </c>
      <c r="I87" s="100"/>
      <c r="J87" s="100"/>
      <c r="K87" s="141"/>
      <c r="L87" s="141"/>
      <c r="M87" s="141"/>
      <c r="N87" s="141"/>
    </row>
    <row r="88" spans="1:14" customFormat="1" ht="84.4" customHeight="1" x14ac:dyDescent="0.25">
      <c r="A88" s="137">
        <v>4</v>
      </c>
      <c r="B88" s="198"/>
      <c r="C88" s="181" t="s">
        <v>127</v>
      </c>
      <c r="D88" s="245"/>
      <c r="E88" s="245">
        <v>1</v>
      </c>
      <c r="F88" s="245"/>
      <c r="G88" s="245"/>
      <c r="H88" s="100" t="s">
        <v>128</v>
      </c>
      <c r="I88" s="100"/>
      <c r="J88" s="100"/>
      <c r="K88" s="141"/>
      <c r="L88" s="141"/>
      <c r="M88" s="141"/>
      <c r="N88" s="141"/>
    </row>
    <row r="89" spans="1:14" customFormat="1" ht="78.400000000000006" customHeight="1" x14ac:dyDescent="0.25">
      <c r="A89" s="137">
        <v>5</v>
      </c>
      <c r="B89" s="198"/>
      <c r="C89" s="181" t="s">
        <v>129</v>
      </c>
      <c r="D89" s="245">
        <v>1</v>
      </c>
      <c r="E89" s="245"/>
      <c r="F89" s="245"/>
      <c r="G89" s="245"/>
      <c r="H89" s="100" t="s">
        <v>188</v>
      </c>
      <c r="I89" s="100"/>
      <c r="J89" s="100"/>
      <c r="K89" s="141"/>
      <c r="L89" s="141"/>
      <c r="M89" s="141"/>
      <c r="N89" s="141"/>
    </row>
    <row r="90" spans="1:14" customFormat="1" ht="64.900000000000006" customHeight="1" x14ac:dyDescent="0.25">
      <c r="A90" s="137">
        <v>6</v>
      </c>
      <c r="B90" s="201"/>
      <c r="C90" s="181" t="s">
        <v>131</v>
      </c>
      <c r="D90" s="165">
        <v>1</v>
      </c>
      <c r="E90" s="165"/>
      <c r="F90" s="165"/>
      <c r="G90" s="165"/>
      <c r="H90" s="100" t="s">
        <v>190</v>
      </c>
      <c r="I90" s="100"/>
      <c r="J90" s="100"/>
      <c r="K90" s="141"/>
      <c r="L90" s="141"/>
      <c r="M90" s="141"/>
      <c r="N90" s="141"/>
    </row>
    <row r="91" spans="1:14" customFormat="1" ht="72.400000000000006" customHeight="1" x14ac:dyDescent="0.25">
      <c r="A91" s="137">
        <v>7</v>
      </c>
      <c r="B91" s="201"/>
      <c r="C91" s="181" t="s">
        <v>133</v>
      </c>
      <c r="D91" s="165">
        <v>1</v>
      </c>
      <c r="E91" s="165"/>
      <c r="F91" s="165"/>
      <c r="G91" s="165"/>
      <c r="H91" s="100" t="s">
        <v>190</v>
      </c>
      <c r="I91" s="100"/>
      <c r="J91" s="100"/>
      <c r="K91" s="141"/>
      <c r="L91" s="141"/>
      <c r="M91" s="141"/>
      <c r="N91" s="141"/>
    </row>
    <row r="92" spans="1:14" customFormat="1" ht="22.5" customHeight="1" x14ac:dyDescent="0.25">
      <c r="A92" s="166"/>
      <c r="B92" s="246" t="s">
        <v>134</v>
      </c>
      <c r="C92" s="246"/>
      <c r="D92" s="233">
        <f>SUM(D85:D91)</f>
        <v>4</v>
      </c>
      <c r="E92" s="233">
        <f>SUM(E85:E91)</f>
        <v>3</v>
      </c>
      <c r="F92" s="233">
        <f>SUM(F85:F90)</f>
        <v>0</v>
      </c>
      <c r="G92" s="233">
        <f>SUM(G85:G90)</f>
        <v>0</v>
      </c>
      <c r="H92" s="169">
        <f>+D92+E92+F92+G92</f>
        <v>7</v>
      </c>
      <c r="I92" s="169"/>
      <c r="J92" s="169"/>
      <c r="K92" s="170"/>
      <c r="L92" s="170"/>
      <c r="M92" s="170"/>
      <c r="N92" s="170"/>
    </row>
    <row r="93" spans="1:14" customFormat="1" ht="22.5" customHeight="1" x14ac:dyDescent="0.25">
      <c r="A93" s="137"/>
      <c r="B93" s="41" t="s">
        <v>135</v>
      </c>
      <c r="C93" s="42"/>
      <c r="D93" s="42"/>
      <c r="E93" s="42"/>
      <c r="F93" s="42"/>
      <c r="G93" s="42"/>
      <c r="H93" s="42"/>
      <c r="I93" s="42"/>
      <c r="J93" s="43"/>
      <c r="K93" s="141"/>
      <c r="L93" s="141"/>
      <c r="M93" s="141"/>
      <c r="N93" s="141"/>
    </row>
    <row r="94" spans="1:14" customFormat="1" ht="22.5" customHeight="1" x14ac:dyDescent="0.25">
      <c r="A94" s="137"/>
      <c r="B94" s="247" t="s">
        <v>136</v>
      </c>
      <c r="C94" s="247"/>
      <c r="D94" s="247"/>
      <c r="E94" s="247"/>
      <c r="F94" s="247"/>
      <c r="G94" s="247"/>
      <c r="H94" s="247"/>
      <c r="I94" s="247"/>
      <c r="J94" s="247"/>
      <c r="K94" s="141"/>
      <c r="L94" s="141"/>
      <c r="M94" s="141"/>
      <c r="N94" s="141"/>
    </row>
    <row r="95" spans="1:14" customFormat="1" ht="22.5" customHeight="1" x14ac:dyDescent="0.25">
      <c r="A95" s="137"/>
      <c r="B95" s="248" t="s">
        <v>137</v>
      </c>
      <c r="C95" s="249"/>
      <c r="D95" s="250" t="s">
        <v>192</v>
      </c>
      <c r="E95" s="250"/>
      <c r="F95" s="250"/>
      <c r="G95" s="250"/>
      <c r="H95" s="250"/>
      <c r="I95" s="250"/>
      <c r="J95" s="250"/>
      <c r="K95" s="141"/>
      <c r="L95" s="141"/>
      <c r="M95" s="141"/>
      <c r="N95" s="141"/>
    </row>
    <row r="96" spans="1:14" customFormat="1" ht="22.5" customHeight="1" x14ac:dyDescent="0.25">
      <c r="A96" s="137"/>
      <c r="B96" s="248" t="s">
        <v>139</v>
      </c>
      <c r="C96" s="249"/>
      <c r="D96" s="250" t="s">
        <v>193</v>
      </c>
      <c r="E96" s="250"/>
      <c r="F96" s="250"/>
      <c r="G96" s="250"/>
      <c r="H96" s="250"/>
      <c r="I96" s="250"/>
      <c r="J96" s="250"/>
      <c r="K96" s="141"/>
      <c r="L96" s="141"/>
      <c r="M96" s="141"/>
      <c r="N96" s="141"/>
    </row>
    <row r="97" spans="1:14" customFormat="1" ht="22.5" customHeight="1" x14ac:dyDescent="0.25">
      <c r="A97" s="137"/>
      <c r="B97" s="248" t="s">
        <v>141</v>
      </c>
      <c r="C97" s="249"/>
      <c r="D97" s="250" t="s">
        <v>275</v>
      </c>
      <c r="E97" s="250"/>
      <c r="F97" s="250"/>
      <c r="G97" s="250"/>
      <c r="H97" s="250"/>
      <c r="I97" s="250"/>
      <c r="J97" s="250"/>
      <c r="K97" s="141"/>
      <c r="L97" s="141"/>
      <c r="M97" s="141"/>
      <c r="N97" s="141"/>
    </row>
    <row r="98" spans="1:14" customFormat="1" ht="22.5" customHeight="1" x14ac:dyDescent="0.25">
      <c r="A98" s="137"/>
      <c r="B98" s="248" t="s">
        <v>143</v>
      </c>
      <c r="C98" s="249"/>
      <c r="D98" s="250" t="s">
        <v>195</v>
      </c>
      <c r="E98" s="250"/>
      <c r="F98" s="250"/>
      <c r="G98" s="250"/>
      <c r="H98" s="250"/>
      <c r="I98" s="250"/>
      <c r="J98" s="250"/>
      <c r="K98" s="141"/>
      <c r="L98" s="141"/>
      <c r="M98" s="141"/>
      <c r="N98" s="141"/>
    </row>
    <row r="99" spans="1:14" customFormat="1" ht="22.5" customHeight="1" x14ac:dyDescent="0.25">
      <c r="A99" s="137"/>
      <c r="B99" s="141"/>
      <c r="C99" s="141"/>
      <c r="D99" s="141"/>
      <c r="E99" s="141"/>
      <c r="F99" s="141"/>
      <c r="G99" s="141"/>
      <c r="H99" s="141"/>
      <c r="I99" s="141"/>
      <c r="J99" s="141"/>
      <c r="K99" s="141"/>
      <c r="L99" s="141"/>
      <c r="M99" s="141"/>
      <c r="N99" s="141"/>
    </row>
    <row r="100" spans="1:14" customFormat="1" ht="22.5" customHeight="1" x14ac:dyDescent="0.25">
      <c r="A100" s="137"/>
      <c r="B100" s="141"/>
      <c r="C100" s="251" t="str">
        <f>+B6</f>
        <v>LISTA DE CHEQUEO CANCER DE PROSTATA Y COLORRECTAL</v>
      </c>
      <c r="D100" s="251"/>
      <c r="E100" s="251"/>
      <c r="F100" s="251"/>
      <c r="G100" s="251"/>
      <c r="H100" s="251"/>
      <c r="I100" s="251"/>
      <c r="J100" s="251"/>
      <c r="K100" s="251"/>
      <c r="L100" s="251"/>
      <c r="M100" s="141"/>
      <c r="N100" s="141"/>
    </row>
    <row r="101" spans="1:14" customFormat="1" ht="22.5" customHeight="1" x14ac:dyDescent="0.25">
      <c r="A101" s="137"/>
      <c r="B101" s="141"/>
      <c r="C101" s="251" t="s">
        <v>145</v>
      </c>
      <c r="D101" s="251" t="s">
        <v>146</v>
      </c>
      <c r="E101" s="251" t="s">
        <v>147</v>
      </c>
      <c r="F101" s="251" t="s">
        <v>148</v>
      </c>
      <c r="G101" s="251" t="s">
        <v>23</v>
      </c>
      <c r="H101" s="251" t="s">
        <v>24</v>
      </c>
      <c r="I101" s="251" t="s">
        <v>25</v>
      </c>
      <c r="J101" s="251" t="s">
        <v>26</v>
      </c>
      <c r="K101" s="251" t="s">
        <v>149</v>
      </c>
      <c r="L101" s="251" t="s">
        <v>150</v>
      </c>
      <c r="M101" s="141"/>
      <c r="N101" s="141"/>
    </row>
    <row r="102" spans="1:14" customFormat="1" ht="22.5" customHeight="1" x14ac:dyDescent="0.25">
      <c r="A102" s="137"/>
      <c r="B102" s="141"/>
      <c r="C102" s="133" t="str">
        <f>+B16</f>
        <v>1. CAPACIDAD INSTALADA Y RED (INVENTARIO RECURSO FISICO Y HUMANO )</v>
      </c>
      <c r="D102" s="133">
        <f>+A19</f>
        <v>2</v>
      </c>
      <c r="E102" s="252">
        <f>+I16</f>
        <v>0.1</v>
      </c>
      <c r="F102" s="252">
        <f>+J16</f>
        <v>0.1</v>
      </c>
      <c r="G102" s="133">
        <f>+D20</f>
        <v>1</v>
      </c>
      <c r="H102" s="133">
        <f>+E20</f>
        <v>0</v>
      </c>
      <c r="I102" s="133">
        <f>+F20</f>
        <v>1</v>
      </c>
      <c r="J102" s="133">
        <f>+G20</f>
        <v>0</v>
      </c>
      <c r="K102" s="231" t="str">
        <f>+B21</f>
        <v>OBSERVACIONES: Cuentan con 1 médico general durante la jornada completa de atención en salud y 2 médicos especialistas internistas con la capacidad y orientación para abordar todos los cursos de vida y aplicación de las acciones específicas de cada uno de ellos según la Ruta Integral de Atención en Salud de Promoción y Mantenimiento en la Unidad Intermedia de Cuba.</v>
      </c>
      <c r="L102" s="133"/>
      <c r="M102" s="141"/>
      <c r="N102" s="141"/>
    </row>
    <row r="103" spans="1:14" customFormat="1" ht="22.5" customHeight="1" x14ac:dyDescent="0.25">
      <c r="A103" s="137"/>
      <c r="B103" s="141"/>
      <c r="C103" s="133" t="str">
        <f>+B22</f>
        <v>2. COBERTURAS  DT, PE E INDICADORES PROPIOS DEL PROGRAMA</v>
      </c>
      <c r="D103" s="133">
        <f>+A39</f>
        <v>15</v>
      </c>
      <c r="E103" s="252">
        <f>+I22</f>
        <v>0.3</v>
      </c>
      <c r="F103" s="252">
        <f>+J22</f>
        <v>0.18</v>
      </c>
      <c r="G103" s="133">
        <f>+D40</f>
        <v>7</v>
      </c>
      <c r="H103" s="133">
        <f>+E40</f>
        <v>6</v>
      </c>
      <c r="I103" s="133">
        <f>+F40</f>
        <v>2</v>
      </c>
      <c r="J103" s="133">
        <f>+G40</f>
        <v>0</v>
      </c>
      <c r="K103" s="231" t="str">
        <f>+B41</f>
        <v>OBSERVACIONES: Se observó que dentro del proceso de información institucional no se cuenta con la desagregación de la población objeto de tamización, diagnósticos, tratamiento y demás por centros y puesto de salud que permitan dar una trazabilidad al estado de los usuarios por cursos de vida.</v>
      </c>
      <c r="L103" s="134" t="s">
        <v>151</v>
      </c>
      <c r="M103" s="141"/>
      <c r="N103" s="141"/>
    </row>
    <row r="104" spans="1:14" customFormat="1" ht="22.5" customHeight="1" x14ac:dyDescent="0.25">
      <c r="A104" s="137"/>
      <c r="B104" s="141"/>
      <c r="C104" s="133" t="str">
        <f>+B42</f>
        <v>3. DEMANDA INDUCIDA</v>
      </c>
      <c r="D104" s="133">
        <f>+A48</f>
        <v>5</v>
      </c>
      <c r="E104" s="252">
        <f>+I42</f>
        <v>0.05</v>
      </c>
      <c r="F104" s="252">
        <f>+J42</f>
        <v>0.05</v>
      </c>
      <c r="G104" s="133">
        <f>+D49</f>
        <v>5</v>
      </c>
      <c r="H104" s="133">
        <f>+E49</f>
        <v>0</v>
      </c>
      <c r="I104" s="133">
        <f>+F49</f>
        <v>0</v>
      </c>
      <c r="J104" s="133">
        <f>+G49</f>
        <v>0</v>
      </c>
      <c r="K104" s="231" t="str">
        <f>+B50</f>
        <v xml:space="preserve">OBSERVACIONES: Cuentan con una enfermera profesional encargada del programa o los usuarios objeto de tamización y diagnóstico de cáncer de estómago, próstata y colorrectal según Ruta Integral de atención en salud por cursos de vida adultez y vejez. Así mismo realiza seguimiento a los usuarios por medio de llamadas telefónicas, asignación de citas por médico general para seguimiento.   </v>
      </c>
      <c r="L104" s="133"/>
      <c r="M104" s="141"/>
      <c r="N104" s="141"/>
    </row>
    <row r="105" spans="1:14" customFormat="1" ht="22.5" customHeight="1" x14ac:dyDescent="0.25">
      <c r="A105" s="137"/>
      <c r="B105" s="141"/>
      <c r="C105" s="133" t="str">
        <f>+B51</f>
        <v>4. CARACTERIZACIÓN POBLACIONAL</v>
      </c>
      <c r="D105" s="133">
        <f>+A54</f>
        <v>2</v>
      </c>
      <c r="E105" s="252">
        <f>+H51</f>
        <v>0.05</v>
      </c>
      <c r="F105" s="252">
        <f>+J51</f>
        <v>2.5000000000000001E-2</v>
      </c>
      <c r="G105" s="133">
        <f>+D56</f>
        <v>1</v>
      </c>
      <c r="H105" s="133">
        <f>+E56</f>
        <v>1</v>
      </c>
      <c r="I105" s="133">
        <f>+F56</f>
        <v>0</v>
      </c>
      <c r="J105" s="133">
        <f>+G56</f>
        <v>0</v>
      </c>
      <c r="K105" s="231" t="str">
        <f>+B57</f>
        <v xml:space="preserve">OBSERVACIONES: Cuentan con una enfermera profesional encargada del programa que realiza seguimiento a los usuarios a los usuarios por medio de llamadas telefónicas, asignación de citas por médico general para seguimiento. Al momento de la visita de asesoría y asistencia técnica no cuentan con la información de códigos CIE 10 facturados a la fecha concernientes a las patologías de exámenes de pesquisas para cáncer de próstata, colorrectal y estómago.  </v>
      </c>
      <c r="L105" s="404" t="s">
        <v>265</v>
      </c>
      <c r="M105" s="141"/>
      <c r="N105" s="141"/>
    </row>
    <row r="106" spans="1:14" customFormat="1" ht="22.5" customHeight="1" x14ac:dyDescent="0.25">
      <c r="A106" s="137"/>
      <c r="B106" s="141"/>
      <c r="C106" s="133" t="str">
        <f>+B58</f>
        <v>5.   ATENCION A POBLACIONES CON ENFOQUE DIFERENCIAL</v>
      </c>
      <c r="D106" s="133">
        <f>+A60</f>
        <v>1</v>
      </c>
      <c r="E106" s="252">
        <f>+I58</f>
        <v>0.05</v>
      </c>
      <c r="F106" s="252">
        <f>+J58</f>
        <v>0.05</v>
      </c>
      <c r="G106" s="133">
        <f>+D61</f>
        <v>1</v>
      </c>
      <c r="H106" s="133">
        <f>+E61</f>
        <v>0</v>
      </c>
      <c r="I106" s="133">
        <f>+F61</f>
        <v>0</v>
      </c>
      <c r="J106" s="133">
        <f>+G61</f>
        <v>0</v>
      </c>
      <c r="K106" s="231" t="str">
        <f>+B62</f>
        <v>OBSERVACIONES: El software institucional de Historia Clínica contiene la marcación de campo obligatorio diligenciamiento de la población con enfoque diferencial.</v>
      </c>
      <c r="L106" s="133"/>
      <c r="M106" s="141"/>
      <c r="N106" s="141"/>
    </row>
    <row r="107" spans="1:14" customFormat="1" ht="22.5" customHeight="1" x14ac:dyDescent="0.25">
      <c r="A107" s="137"/>
      <c r="B107" s="141"/>
      <c r="C107" s="133" t="str">
        <f>+B63</f>
        <v>6. ACCESIBILIDAD</v>
      </c>
      <c r="D107" s="133">
        <f>+A65</f>
        <v>1</v>
      </c>
      <c r="E107" s="252">
        <f>+I63</f>
        <v>0.05</v>
      </c>
      <c r="F107" s="252">
        <f>+J63</f>
        <v>0.05</v>
      </c>
      <c r="G107" s="133">
        <f>+D66</f>
        <v>1</v>
      </c>
      <c r="H107" s="133">
        <f>+E66</f>
        <v>0</v>
      </c>
      <c r="I107" s="133">
        <f>+F66</f>
        <v>0</v>
      </c>
      <c r="J107" s="133">
        <f>+G66</f>
        <v>0</v>
      </c>
      <c r="K107" s="231" t="str">
        <f>+B67</f>
        <v>OBSERVACION: En la ESE salud Pereira tenemos un proceso de inducción y reinducción por medio de capacitación mediante la plataforma plexo con algunos cursos que contienen algunas rutas. por ahora no se cuenta con inducción de ruta de cáncer de próstata y colorrectal.</v>
      </c>
      <c r="L107" s="133"/>
      <c r="M107" s="141"/>
      <c r="N107" s="141"/>
    </row>
    <row r="108" spans="1:14" customFormat="1" ht="22.5" customHeight="1" x14ac:dyDescent="0.25">
      <c r="A108" s="137"/>
      <c r="B108" s="141"/>
      <c r="C108" s="133" t="str">
        <f>+B68</f>
        <v>7. OPORTUNIDAD</v>
      </c>
      <c r="D108" s="133">
        <f>+A72</f>
        <v>3</v>
      </c>
      <c r="E108" s="252">
        <f>+I68</f>
        <v>0.1</v>
      </c>
      <c r="F108" s="252">
        <f>+J68</f>
        <v>0.10000000000000002</v>
      </c>
      <c r="G108" s="133">
        <f>+D73</f>
        <v>3</v>
      </c>
      <c r="H108" s="133">
        <f>+E73</f>
        <v>0</v>
      </c>
      <c r="I108" s="133">
        <f>+F73</f>
        <v>0</v>
      </c>
      <c r="J108" s="133">
        <f>+G73</f>
        <v>0</v>
      </c>
      <c r="K108" s="231" t="str">
        <f>+B74</f>
        <v>OBSERVACIONES: Cuentan con líneas habilitadas de Call Center para consultas de morbilidad y citas de agendamiento preferencial en el SIAU y presencial para todos los cursos de vida contemplados en la Resolución 3280 del 2018.</v>
      </c>
      <c r="L108" s="133"/>
      <c r="M108" s="141"/>
      <c r="N108" s="141"/>
    </row>
    <row r="109" spans="1:14" customFormat="1" ht="22.5" customHeight="1" x14ac:dyDescent="0.25">
      <c r="A109" s="137"/>
      <c r="B109" s="141"/>
      <c r="C109" s="133" t="str">
        <f>+B75</f>
        <v>8. SEGURIDAD</v>
      </c>
      <c r="D109" s="133">
        <f>+A80</f>
        <v>4</v>
      </c>
      <c r="E109" s="252">
        <f>+I75</f>
        <v>0.1</v>
      </c>
      <c r="F109" s="252">
        <f>+J75</f>
        <v>0.1</v>
      </c>
      <c r="G109" s="133">
        <f>+D81</f>
        <v>4</v>
      </c>
      <c r="H109" s="133">
        <f>+E81</f>
        <v>0</v>
      </c>
      <c r="I109" s="133">
        <f>+F81</f>
        <v>0</v>
      </c>
      <c r="J109" s="133">
        <f>+G81</f>
        <v>0</v>
      </c>
      <c r="K109" s="231" t="str">
        <f>+B82</f>
        <v>OBSERVACIONES: Se cuenta en la intranet el cual es el aplicativo de la ESE Salud Pereira al cual todos los trabajadores tenemos acceso la disponibilidad de Guía de práctica clínica, cáncer de colon y recto Código CM-EX-033 y Guía De Práctica Clínica de Próstata Código CM-EX-032.</v>
      </c>
      <c r="L109" s="133"/>
      <c r="M109" s="141"/>
      <c r="N109" s="141"/>
    </row>
    <row r="110" spans="1:14" customFormat="1" ht="22.5" customHeight="1" x14ac:dyDescent="0.25">
      <c r="A110" s="137"/>
      <c r="B110" s="141"/>
      <c r="C110" s="133" t="str">
        <f>+B83</f>
        <v>9. PERTINENCIA</v>
      </c>
      <c r="D110" s="133">
        <f>+A91</f>
        <v>7</v>
      </c>
      <c r="E110" s="252">
        <f>+I83</f>
        <v>0.2</v>
      </c>
      <c r="F110" s="252">
        <f>+J83</f>
        <v>0.1142857142857143</v>
      </c>
      <c r="G110" s="133">
        <f>+D92</f>
        <v>4</v>
      </c>
      <c r="H110" s="133">
        <f>+E92</f>
        <v>3</v>
      </c>
      <c r="I110" s="133">
        <f>+F92</f>
        <v>0</v>
      </c>
      <c r="J110" s="133">
        <f>+G92</f>
        <v>0</v>
      </c>
      <c r="K110" s="231" t="str">
        <f>+B93</f>
        <v xml:space="preserve">OBSERVACIONES: Con base a las auditorias de historias clínicas revisadas en anterior visita de asistencia técnica se pudo evidenciar que no se realiza la clasificación del riesgo según antecedentes personales y familiares; sin embargo, la auditora institucional refiere que ya se ha venido mejorando el proceso. </v>
      </c>
      <c r="L110" s="134" t="s">
        <v>152</v>
      </c>
      <c r="M110" s="141"/>
      <c r="N110" s="141"/>
    </row>
    <row r="111" spans="1:14" customFormat="1" ht="22.5" customHeight="1" x14ac:dyDescent="0.25">
      <c r="A111" s="137"/>
      <c r="B111" s="141"/>
      <c r="C111" s="133" t="s">
        <v>153</v>
      </c>
      <c r="D111" s="133">
        <f t="shared" ref="D111:J111" si="1">SUM(D102:D110)</f>
        <v>40</v>
      </c>
      <c r="E111" s="253">
        <f t="shared" si="1"/>
        <v>1</v>
      </c>
      <c r="F111" s="253">
        <f t="shared" si="1"/>
        <v>0.76928571428571435</v>
      </c>
      <c r="G111" s="133">
        <f t="shared" si="1"/>
        <v>27</v>
      </c>
      <c r="H111" s="133">
        <f t="shared" si="1"/>
        <v>10</v>
      </c>
      <c r="I111" s="133">
        <f t="shared" si="1"/>
        <v>3</v>
      </c>
      <c r="J111" s="133">
        <f t="shared" si="1"/>
        <v>0</v>
      </c>
      <c r="K111" s="231"/>
      <c r="L111" s="133"/>
      <c r="M111" s="141"/>
      <c r="N111" s="141"/>
    </row>
  </sheetData>
  <mergeCells count="119">
    <mergeCell ref="B93:J93"/>
    <mergeCell ref="B94:J94"/>
    <mergeCell ref="D95:J95"/>
    <mergeCell ref="D96:J96"/>
    <mergeCell ref="D97:J97"/>
    <mergeCell ref="D98:J98"/>
    <mergeCell ref="H88:J88"/>
    <mergeCell ref="H89:J89"/>
    <mergeCell ref="H90:J90"/>
    <mergeCell ref="H91:J91"/>
    <mergeCell ref="B92:C92"/>
    <mergeCell ref="H92:J92"/>
    <mergeCell ref="B82:J82"/>
    <mergeCell ref="B83:H83"/>
    <mergeCell ref="H84:J84"/>
    <mergeCell ref="H85:J85"/>
    <mergeCell ref="H86:J86"/>
    <mergeCell ref="H87:J87"/>
    <mergeCell ref="H76:J76"/>
    <mergeCell ref="H77:J77"/>
    <mergeCell ref="H78:J78"/>
    <mergeCell ref="H79:J79"/>
    <mergeCell ref="H80:J80"/>
    <mergeCell ref="B81:C81"/>
    <mergeCell ref="H81:J81"/>
    <mergeCell ref="H71:J71"/>
    <mergeCell ref="H72:J72"/>
    <mergeCell ref="B73:C73"/>
    <mergeCell ref="H73:J73"/>
    <mergeCell ref="B74:J74"/>
    <mergeCell ref="B75:H75"/>
    <mergeCell ref="B66:C66"/>
    <mergeCell ref="H66:J66"/>
    <mergeCell ref="B67:J67"/>
    <mergeCell ref="B68:H68"/>
    <mergeCell ref="H69:J69"/>
    <mergeCell ref="H70:J70"/>
    <mergeCell ref="B61:C61"/>
    <mergeCell ref="H61:J61"/>
    <mergeCell ref="B62:J62"/>
    <mergeCell ref="B63:H63"/>
    <mergeCell ref="B64:B65"/>
    <mergeCell ref="H64:J64"/>
    <mergeCell ref="H65:J65"/>
    <mergeCell ref="B55:C56"/>
    <mergeCell ref="H56:J56"/>
    <mergeCell ref="B57:J57"/>
    <mergeCell ref="B58:H58"/>
    <mergeCell ref="H59:J59"/>
    <mergeCell ref="H60:J60"/>
    <mergeCell ref="H51:I51"/>
    <mergeCell ref="H52:J52"/>
    <mergeCell ref="B53:C53"/>
    <mergeCell ref="H53:J53"/>
    <mergeCell ref="B54:C54"/>
    <mergeCell ref="H54:J54"/>
    <mergeCell ref="H48:J48"/>
    <mergeCell ref="B49:C49"/>
    <mergeCell ref="H49:J49"/>
    <mergeCell ref="K49:N49"/>
    <mergeCell ref="B50:J50"/>
    <mergeCell ref="K50:M50"/>
    <mergeCell ref="H43:J43"/>
    <mergeCell ref="H44:J44"/>
    <mergeCell ref="K44:N44"/>
    <mergeCell ref="H45:J45"/>
    <mergeCell ref="H46:J46"/>
    <mergeCell ref="H47:J47"/>
    <mergeCell ref="B40:C40"/>
    <mergeCell ref="H40:J40"/>
    <mergeCell ref="B41:J41"/>
    <mergeCell ref="K41:N41"/>
    <mergeCell ref="B42:H42"/>
    <mergeCell ref="K42:N42"/>
    <mergeCell ref="L31:M31"/>
    <mergeCell ref="B34:B39"/>
    <mergeCell ref="I34:J34"/>
    <mergeCell ref="I35:J35"/>
    <mergeCell ref="I36:J36"/>
    <mergeCell ref="I37:J37"/>
    <mergeCell ref="I38:J38"/>
    <mergeCell ref="I39:J39"/>
    <mergeCell ref="B25:B28"/>
    <mergeCell ref="I25:J25"/>
    <mergeCell ref="I26:J26"/>
    <mergeCell ref="I27:J27"/>
    <mergeCell ref="I28:J28"/>
    <mergeCell ref="B29:B31"/>
    <mergeCell ref="I29:J29"/>
    <mergeCell ref="I30:J30"/>
    <mergeCell ref="I31:J31"/>
    <mergeCell ref="B21:J21"/>
    <mergeCell ref="B22:H22"/>
    <mergeCell ref="C23:C24"/>
    <mergeCell ref="D23:D24"/>
    <mergeCell ref="E23:E24"/>
    <mergeCell ref="F23:F24"/>
    <mergeCell ref="G23:G24"/>
    <mergeCell ref="H23:J23"/>
    <mergeCell ref="I24:J24"/>
    <mergeCell ref="B16:H16"/>
    <mergeCell ref="H17:J17"/>
    <mergeCell ref="B18:B19"/>
    <mergeCell ref="H18:J18"/>
    <mergeCell ref="H19:J19"/>
    <mergeCell ref="B20:C20"/>
    <mergeCell ref="H20:J20"/>
    <mergeCell ref="D10:J10"/>
    <mergeCell ref="D11:J11"/>
    <mergeCell ref="D12:J12"/>
    <mergeCell ref="D13:J13"/>
    <mergeCell ref="D14:J14"/>
    <mergeCell ref="D15:J15"/>
    <mergeCell ref="B1:C4"/>
    <mergeCell ref="D1:K1"/>
    <mergeCell ref="D2:J4"/>
    <mergeCell ref="C5:L5"/>
    <mergeCell ref="B6:J6"/>
    <mergeCell ref="C7:C9"/>
  </mergeCells>
  <conditionalFormatting sqref="H81">
    <cfRule type="cellIs" dxfId="339" priority="14" stopIfTrue="1" operator="notEqual">
      <formula>#REF!</formula>
    </cfRule>
  </conditionalFormatting>
  <conditionalFormatting sqref="H61">
    <cfRule type="cellIs" dxfId="338" priority="7" stopIfTrue="1" operator="notEqual">
      <formula>#REF!</formula>
    </cfRule>
  </conditionalFormatting>
  <conditionalFormatting sqref="H92">
    <cfRule type="cellIs" dxfId="337" priority="16" stopIfTrue="1" operator="notEqual">
      <formula>#REF!</formula>
    </cfRule>
  </conditionalFormatting>
  <conditionalFormatting sqref="H81">
    <cfRule type="cellIs" dxfId="336" priority="13" stopIfTrue="1" operator="notEqual">
      <formula>#REF!</formula>
    </cfRule>
  </conditionalFormatting>
  <conditionalFormatting sqref="H61">
    <cfRule type="cellIs" dxfId="335" priority="6" stopIfTrue="1" operator="notEqual">
      <formula>#REF!</formula>
    </cfRule>
  </conditionalFormatting>
  <conditionalFormatting sqref="H92">
    <cfRule type="cellIs" dxfId="334" priority="17" stopIfTrue="1" operator="notEqual">
      <formula>#REF!</formula>
    </cfRule>
  </conditionalFormatting>
  <conditionalFormatting sqref="H20">
    <cfRule type="cellIs" dxfId="333" priority="18" stopIfTrue="1" operator="notEqual">
      <formula>$A$19</formula>
    </cfRule>
  </conditionalFormatting>
  <conditionalFormatting sqref="H40">
    <cfRule type="cellIs" dxfId="332" priority="2" stopIfTrue="1" operator="notEqual">
      <formula>$A$39</formula>
    </cfRule>
  </conditionalFormatting>
  <conditionalFormatting sqref="H49">
    <cfRule type="cellIs" dxfId="331" priority="4" stopIfTrue="1" operator="notEqual">
      <formula>$A$48</formula>
    </cfRule>
  </conditionalFormatting>
  <conditionalFormatting sqref="H49">
    <cfRule type="cellIs" dxfId="330" priority="3" stopIfTrue="1" operator="notEqual">
      <formula>$A$48</formula>
    </cfRule>
  </conditionalFormatting>
  <conditionalFormatting sqref="H61">
    <cfRule type="cellIs" dxfId="329" priority="5" stopIfTrue="1" operator="notEqual">
      <formula>$A$60</formula>
    </cfRule>
  </conditionalFormatting>
  <conditionalFormatting sqref="H66">
    <cfRule type="cellIs" dxfId="328" priority="9" stopIfTrue="1" operator="notEqual">
      <formula>$A$65</formula>
    </cfRule>
  </conditionalFormatting>
  <conditionalFormatting sqref="H66">
    <cfRule type="cellIs" dxfId="327" priority="8" stopIfTrue="1" operator="notEqual">
      <formula>$A$65</formula>
    </cfRule>
  </conditionalFormatting>
  <conditionalFormatting sqref="H73">
    <cfRule type="cellIs" dxfId="326" priority="11" stopIfTrue="1" operator="notEqual">
      <formula>$A$72</formula>
    </cfRule>
  </conditionalFormatting>
  <conditionalFormatting sqref="H73">
    <cfRule type="cellIs" dxfId="325" priority="10" stopIfTrue="1" operator="notEqual">
      <formula>$A$72</formula>
    </cfRule>
  </conditionalFormatting>
  <conditionalFormatting sqref="H81">
    <cfRule type="cellIs" dxfId="324" priority="12" stopIfTrue="1" operator="notEqual">
      <formula>$A$80</formula>
    </cfRule>
  </conditionalFormatting>
  <conditionalFormatting sqref="H92">
    <cfRule type="cellIs" dxfId="323" priority="15" stopIfTrue="1" operator="notEqual">
      <formula>$A$91</formula>
    </cfRule>
  </conditionalFormatting>
  <conditionalFormatting sqref="J16">
    <cfRule type="cellIs" dxfId="322" priority="19" stopIfTrue="1" operator="lessThan">
      <formula>$I$16</formula>
    </cfRule>
  </conditionalFormatting>
  <conditionalFormatting sqref="J16">
    <cfRule type="cellIs" dxfId="321" priority="20" stopIfTrue="1" operator="lessThan">
      <formula>$I$16</formula>
    </cfRule>
  </conditionalFormatting>
  <conditionalFormatting sqref="J22">
    <cfRule type="cellIs" dxfId="320" priority="21" stopIfTrue="1" operator="lessThan">
      <formula>$I$22</formula>
    </cfRule>
  </conditionalFormatting>
  <conditionalFormatting sqref="J22">
    <cfRule type="cellIs" dxfId="319" priority="22" stopIfTrue="1" operator="lessThan">
      <formula>$I$22</formula>
    </cfRule>
  </conditionalFormatting>
  <conditionalFormatting sqref="J42">
    <cfRule type="cellIs" dxfId="318" priority="23" stopIfTrue="1" operator="lessThan">
      <formula>$I$42</formula>
    </cfRule>
  </conditionalFormatting>
  <conditionalFormatting sqref="J42">
    <cfRule type="cellIs" dxfId="317" priority="24" stopIfTrue="1" operator="lessThan">
      <formula>$I$42</formula>
    </cfRule>
  </conditionalFormatting>
  <conditionalFormatting sqref="J58">
    <cfRule type="cellIs" dxfId="316" priority="26" stopIfTrue="1" operator="lessThan">
      <formula>$I$58</formula>
    </cfRule>
  </conditionalFormatting>
  <conditionalFormatting sqref="J58">
    <cfRule type="cellIs" dxfId="315" priority="25" stopIfTrue="1" operator="lessThan">
      <formula>$I$58</formula>
    </cfRule>
  </conditionalFormatting>
  <conditionalFormatting sqref="J63">
    <cfRule type="cellIs" dxfId="314" priority="28" stopIfTrue="1" operator="lessThan">
      <formula>$I$63</formula>
    </cfRule>
  </conditionalFormatting>
  <conditionalFormatting sqref="J63">
    <cfRule type="cellIs" dxfId="313" priority="27" stopIfTrue="1" operator="lessThan">
      <formula>$I$63</formula>
    </cfRule>
  </conditionalFormatting>
  <conditionalFormatting sqref="J68">
    <cfRule type="cellIs" dxfId="312" priority="30" stopIfTrue="1" operator="lessThan">
      <formula>$I$68</formula>
    </cfRule>
  </conditionalFormatting>
  <conditionalFormatting sqref="J68">
    <cfRule type="cellIs" dxfId="311" priority="29" stopIfTrue="1" operator="lessThan">
      <formula>$I$68</formula>
    </cfRule>
  </conditionalFormatting>
  <conditionalFormatting sqref="J75">
    <cfRule type="cellIs" dxfId="310" priority="32" stopIfTrue="1" operator="lessThan">
      <formula>$I$75</formula>
    </cfRule>
  </conditionalFormatting>
  <conditionalFormatting sqref="J75">
    <cfRule type="cellIs" dxfId="309" priority="31" stopIfTrue="1" operator="lessThan">
      <formula>$I$75</formula>
    </cfRule>
  </conditionalFormatting>
  <conditionalFormatting sqref="J83">
    <cfRule type="cellIs" dxfId="308" priority="33" stopIfTrue="1" operator="lessThan">
      <formula>$I$83</formula>
    </cfRule>
  </conditionalFormatting>
  <conditionalFormatting sqref="J83">
    <cfRule type="cellIs" dxfId="307" priority="34" stopIfTrue="1" operator="lessThan">
      <formula>$I$83</formula>
    </cfRule>
  </conditionalFormatting>
  <conditionalFormatting sqref="H56:J56">
    <cfRule type="cellIs" dxfId="306" priority="1" operator="notEqual">
      <formula>$A$54</formula>
    </cfRule>
  </conditionalFormatting>
  <dataValidations count="3">
    <dataValidation type="whole" operator="equal" showInputMessage="1" showErrorMessage="1" sqref="D25:G38">
      <formula1>1</formula1>
      <formula2>0</formula2>
    </dataValidation>
    <dataValidation type="whole" operator="equal" showInputMessage="1" showErrorMessage="1" sqref="D18:G19 D44:G48 D56:G56 D60:G60 D65:G65 D70:G72 D77:G80 D85:G91 D39:G39">
      <formula1>1</formula1>
    </dataValidation>
    <dataValidation allowBlank="1" showInputMessage="1" showErrorMessage="1" sqref="H39"/>
  </dataValidations>
  <hyperlinks>
    <hyperlink ref="D12" r:id="rId1"/>
  </hyperlinks>
  <pageMargins left="0.7" right="0.7" top="0.75" bottom="0.75" header="0.3" footer="0.3"/>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11"/>
  <sheetViews>
    <sheetView workbookViewId="0">
      <selection activeCell="A5" sqref="A5"/>
    </sheetView>
  </sheetViews>
  <sheetFormatPr baseColWidth="10" defaultRowHeight="22.5" customHeight="1" x14ac:dyDescent="0.25"/>
  <cols>
    <col min="1" max="1" width="11.42578125" style="402"/>
    <col min="2" max="2" width="17.7109375" customWidth="1"/>
    <col min="3" max="3" width="35.140625" customWidth="1"/>
  </cols>
  <sheetData>
    <row r="1" spans="1:14" ht="22.5" customHeight="1" x14ac:dyDescent="0.25">
      <c r="A1" s="255"/>
      <c r="B1" s="256"/>
      <c r="C1" s="257"/>
      <c r="D1" s="257"/>
      <c r="E1" s="257"/>
      <c r="F1" s="257"/>
      <c r="G1" s="257"/>
      <c r="H1" s="257"/>
      <c r="I1" s="257"/>
      <c r="J1" s="257"/>
      <c r="K1" s="257"/>
      <c r="L1" s="258"/>
      <c r="M1" s="259"/>
      <c r="N1" s="259"/>
    </row>
    <row r="2" spans="1:14" ht="22.5" customHeight="1" x14ac:dyDescent="0.25">
      <c r="A2" s="255"/>
      <c r="B2" s="256"/>
      <c r="C2" s="257"/>
      <c r="D2" s="260" t="s">
        <v>196</v>
      </c>
      <c r="E2" s="260"/>
      <c r="F2" s="260"/>
      <c r="G2" s="260"/>
      <c r="H2" s="260"/>
      <c r="I2" s="260"/>
      <c r="J2" s="260"/>
      <c r="K2" s="259"/>
      <c r="L2" s="259"/>
      <c r="M2" s="259"/>
      <c r="N2" s="259"/>
    </row>
    <row r="3" spans="1:14" ht="22.5" customHeight="1" x14ac:dyDescent="0.25">
      <c r="A3" s="255"/>
      <c r="B3" s="256"/>
      <c r="C3" s="257"/>
      <c r="D3" s="260"/>
      <c r="E3" s="260"/>
      <c r="F3" s="260"/>
      <c r="G3" s="260"/>
      <c r="H3" s="260"/>
      <c r="I3" s="260"/>
      <c r="J3" s="260"/>
      <c r="K3" s="259"/>
      <c r="L3" s="259"/>
      <c r="M3" s="259"/>
      <c r="N3" s="259"/>
    </row>
    <row r="4" spans="1:14" ht="22.5" customHeight="1" x14ac:dyDescent="0.25">
      <c r="A4" s="255"/>
      <c r="B4" s="256"/>
      <c r="C4" s="257"/>
      <c r="D4" s="260"/>
      <c r="E4" s="260"/>
      <c r="F4" s="260"/>
      <c r="G4" s="260"/>
      <c r="H4" s="260"/>
      <c r="I4" s="260"/>
      <c r="J4" s="260"/>
      <c r="K4" s="259"/>
      <c r="L4" s="259"/>
      <c r="M4" s="259"/>
      <c r="N4" s="259"/>
    </row>
    <row r="5" spans="1:14" ht="29.25" customHeight="1" x14ac:dyDescent="0.25">
      <c r="A5" s="255"/>
      <c r="B5" s="261"/>
      <c r="C5" s="257"/>
      <c r="D5" s="257"/>
      <c r="E5" s="257"/>
      <c r="F5" s="257"/>
      <c r="G5" s="257"/>
      <c r="H5" s="257"/>
      <c r="I5" s="257"/>
      <c r="J5" s="257"/>
      <c r="K5" s="257"/>
      <c r="L5" s="257"/>
      <c r="M5" s="259"/>
      <c r="N5" s="259"/>
    </row>
    <row r="6" spans="1:14" ht="22.5" customHeight="1" x14ac:dyDescent="0.25">
      <c r="A6" s="255"/>
      <c r="B6" s="262" t="s">
        <v>1</v>
      </c>
      <c r="C6" s="262"/>
      <c r="D6" s="262"/>
      <c r="E6" s="262"/>
      <c r="F6" s="262"/>
      <c r="G6" s="262"/>
      <c r="H6" s="262"/>
      <c r="I6" s="262"/>
      <c r="J6" s="263"/>
      <c r="K6" s="259"/>
      <c r="L6" s="259"/>
      <c r="M6" s="259"/>
      <c r="N6" s="259"/>
    </row>
    <row r="7" spans="1:14" ht="22.5" customHeight="1" x14ac:dyDescent="0.25">
      <c r="A7" s="255"/>
      <c r="B7" s="264"/>
      <c r="C7" s="265" t="s">
        <v>2</v>
      </c>
      <c r="D7" s="266" t="s">
        <v>3</v>
      </c>
      <c r="E7" s="266" t="s">
        <v>4</v>
      </c>
      <c r="F7" s="266" t="s">
        <v>4</v>
      </c>
      <c r="G7" s="267" t="s">
        <v>5</v>
      </c>
      <c r="H7" s="267" t="s">
        <v>6</v>
      </c>
      <c r="I7" s="267" t="s">
        <v>7</v>
      </c>
      <c r="J7" s="267" t="s">
        <v>8</v>
      </c>
      <c r="K7" s="259"/>
      <c r="L7" s="259"/>
      <c r="M7" s="259"/>
      <c r="N7" s="259"/>
    </row>
    <row r="8" spans="1:14" ht="22.5" customHeight="1" x14ac:dyDescent="0.25">
      <c r="A8" s="255"/>
      <c r="B8" s="264"/>
      <c r="C8" s="265"/>
      <c r="D8" s="268">
        <v>0.29166666666666669</v>
      </c>
      <c r="E8" s="268">
        <v>0.29166666666666669</v>
      </c>
      <c r="F8" s="268">
        <v>0.29166666666666669</v>
      </c>
      <c r="G8" s="268">
        <v>0.29166666666666669</v>
      </c>
      <c r="H8" s="268">
        <v>0.29166666666666669</v>
      </c>
      <c r="I8" s="267"/>
      <c r="J8" s="267"/>
      <c r="K8" s="259"/>
      <c r="L8" s="259"/>
      <c r="M8" s="259"/>
      <c r="N8" s="259"/>
    </row>
    <row r="9" spans="1:14" ht="22.5" customHeight="1" x14ac:dyDescent="0.25">
      <c r="A9" s="255"/>
      <c r="B9" s="264"/>
      <c r="C9" s="265"/>
      <c r="D9" s="269">
        <v>0.70833333333333337</v>
      </c>
      <c r="E9" s="269">
        <v>0.70833333333333337</v>
      </c>
      <c r="F9" s="269">
        <v>0.70833333333333337</v>
      </c>
      <c r="G9" s="269">
        <v>0.70833333333333337</v>
      </c>
      <c r="H9" s="269">
        <v>0.625</v>
      </c>
      <c r="I9" s="271"/>
      <c r="J9" s="271"/>
      <c r="K9" s="259"/>
      <c r="L9" s="259"/>
      <c r="M9" s="259"/>
      <c r="N9" s="259"/>
    </row>
    <row r="10" spans="1:14" ht="22.5" customHeight="1" x14ac:dyDescent="0.25">
      <c r="A10" s="255"/>
      <c r="B10" s="264"/>
      <c r="C10" s="272" t="s">
        <v>12</v>
      </c>
      <c r="D10" s="152" t="s">
        <v>197</v>
      </c>
      <c r="E10" s="152"/>
      <c r="F10" s="152"/>
      <c r="G10" s="152"/>
      <c r="H10" s="152"/>
      <c r="I10" s="152"/>
      <c r="J10" s="152"/>
      <c r="K10" s="259"/>
      <c r="L10" s="259"/>
      <c r="M10" s="259"/>
      <c r="N10" s="259"/>
    </row>
    <row r="11" spans="1:14" ht="22.5" customHeight="1" x14ac:dyDescent="0.25">
      <c r="A11" s="255"/>
      <c r="B11" s="264"/>
      <c r="C11" s="272" t="s">
        <v>14</v>
      </c>
      <c r="D11" s="152" t="s">
        <v>301</v>
      </c>
      <c r="E11" s="152"/>
      <c r="F11" s="152"/>
      <c r="G11" s="152"/>
      <c r="H11" s="152"/>
      <c r="I11" s="152"/>
      <c r="J11" s="152"/>
      <c r="K11" s="259"/>
      <c r="L11" s="259"/>
      <c r="M11" s="259"/>
      <c r="N11" s="259"/>
    </row>
    <row r="12" spans="1:14" ht="22.5" customHeight="1" x14ac:dyDescent="0.25">
      <c r="A12" s="255"/>
      <c r="B12" s="264"/>
      <c r="C12" s="272" t="s">
        <v>16</v>
      </c>
      <c r="D12" s="273" t="s">
        <v>199</v>
      </c>
      <c r="E12" s="273"/>
      <c r="F12" s="273"/>
      <c r="G12" s="273"/>
      <c r="H12" s="273"/>
      <c r="I12" s="273"/>
      <c r="J12" s="273"/>
      <c r="K12" s="259"/>
      <c r="L12" s="259"/>
      <c r="M12" s="259"/>
      <c r="N12" s="259"/>
    </row>
    <row r="13" spans="1:14" ht="22.5" customHeight="1" x14ac:dyDescent="0.25">
      <c r="A13" s="255"/>
      <c r="B13" s="264"/>
      <c r="C13" s="272" t="s">
        <v>18</v>
      </c>
      <c r="D13" s="152">
        <v>3142992349</v>
      </c>
      <c r="E13" s="152"/>
      <c r="F13" s="152"/>
      <c r="G13" s="152"/>
      <c r="H13" s="152"/>
      <c r="I13" s="152"/>
      <c r="J13" s="152"/>
      <c r="K13" s="259"/>
      <c r="L13" s="259"/>
      <c r="M13" s="259"/>
      <c r="N13" s="259"/>
    </row>
    <row r="14" spans="1:14" ht="22.5" customHeight="1" x14ac:dyDescent="0.25">
      <c r="A14" s="255"/>
      <c r="B14" s="264"/>
      <c r="C14" s="272" t="s">
        <v>19</v>
      </c>
      <c r="D14" s="152" t="s">
        <v>160</v>
      </c>
      <c r="E14" s="152"/>
      <c r="F14" s="152"/>
      <c r="G14" s="152"/>
      <c r="H14" s="152"/>
      <c r="I14" s="152"/>
      <c r="J14" s="152"/>
      <c r="K14" s="259"/>
      <c r="L14" s="259"/>
      <c r="M14" s="259"/>
      <c r="N14" s="259"/>
    </row>
    <row r="15" spans="1:14" ht="22.5" customHeight="1" x14ac:dyDescent="0.25">
      <c r="A15" s="255"/>
      <c r="B15" s="264"/>
      <c r="C15" s="274" t="s">
        <v>21</v>
      </c>
      <c r="D15" s="156">
        <v>44483</v>
      </c>
      <c r="E15" s="156"/>
      <c r="F15" s="156"/>
      <c r="G15" s="156"/>
      <c r="H15" s="156"/>
      <c r="I15" s="156"/>
      <c r="J15" s="156"/>
      <c r="K15" s="259"/>
      <c r="L15" s="259"/>
      <c r="M15" s="259"/>
      <c r="N15" s="259"/>
    </row>
    <row r="16" spans="1:14" ht="22.5" customHeight="1" x14ac:dyDescent="0.25">
      <c r="A16" s="255"/>
      <c r="B16" s="275" t="s">
        <v>22</v>
      </c>
      <c r="C16" s="275"/>
      <c r="D16" s="275"/>
      <c r="E16" s="275"/>
      <c r="F16" s="275"/>
      <c r="G16" s="275"/>
      <c r="H16" s="275"/>
      <c r="I16" s="276">
        <v>0.1</v>
      </c>
      <c r="J16" s="277">
        <f>(D20+F20)*I16/H20</f>
        <v>0.1</v>
      </c>
      <c r="K16" s="259"/>
      <c r="L16" s="259"/>
      <c r="M16" s="259"/>
      <c r="N16" s="259"/>
    </row>
    <row r="17" spans="1:14" ht="22.5" customHeight="1" x14ac:dyDescent="0.25">
      <c r="A17" s="255"/>
      <c r="B17" s="264"/>
      <c r="C17" s="278"/>
      <c r="D17" s="279" t="s">
        <v>23</v>
      </c>
      <c r="E17" s="279" t="s">
        <v>24</v>
      </c>
      <c r="F17" s="279" t="s">
        <v>25</v>
      </c>
      <c r="G17" s="279" t="s">
        <v>26</v>
      </c>
      <c r="H17" s="280" t="s">
        <v>27</v>
      </c>
      <c r="I17" s="280"/>
      <c r="J17" s="280"/>
      <c r="K17" s="259"/>
      <c r="L17" s="259"/>
      <c r="M17" s="259"/>
      <c r="N17" s="259"/>
    </row>
    <row r="18" spans="1:14" ht="22.5" customHeight="1" x14ac:dyDescent="0.25">
      <c r="A18" s="255">
        <v>1</v>
      </c>
      <c r="B18" s="281" t="s">
        <v>28</v>
      </c>
      <c r="C18" s="282" t="s">
        <v>200</v>
      </c>
      <c r="D18" s="283">
        <v>1</v>
      </c>
      <c r="E18" s="283"/>
      <c r="F18" s="283"/>
      <c r="G18" s="283"/>
      <c r="H18" s="100" t="s">
        <v>302</v>
      </c>
      <c r="I18" s="100"/>
      <c r="J18" s="100"/>
      <c r="K18" s="259"/>
      <c r="L18" s="259"/>
      <c r="M18" s="259"/>
      <c r="N18" s="259"/>
    </row>
    <row r="19" spans="1:14" ht="22.5" customHeight="1" x14ac:dyDescent="0.25">
      <c r="A19" s="255">
        <v>2</v>
      </c>
      <c r="B19" s="281"/>
      <c r="C19" s="282" t="s">
        <v>31</v>
      </c>
      <c r="D19" s="283"/>
      <c r="E19" s="283"/>
      <c r="F19" s="283">
        <v>1</v>
      </c>
      <c r="G19" s="283"/>
      <c r="H19" s="100" t="s">
        <v>303</v>
      </c>
      <c r="I19" s="100"/>
      <c r="J19" s="100"/>
      <c r="K19" s="259"/>
      <c r="L19" s="259"/>
      <c r="M19" s="259"/>
      <c r="N19" s="259"/>
    </row>
    <row r="20" spans="1:14" ht="22.5" customHeight="1" x14ac:dyDescent="0.25">
      <c r="A20" s="284"/>
      <c r="B20" s="285" t="s">
        <v>203</v>
      </c>
      <c r="C20" s="285"/>
      <c r="D20" s="286">
        <f>SUM(D18:D19)</f>
        <v>1</v>
      </c>
      <c r="E20" s="286">
        <f t="shared" ref="E20:G20" si="0">SUM(E18:E19)</f>
        <v>0</v>
      </c>
      <c r="F20" s="286">
        <f t="shared" si="0"/>
        <v>1</v>
      </c>
      <c r="G20" s="286">
        <f t="shared" si="0"/>
        <v>0</v>
      </c>
      <c r="H20" s="287">
        <f>+D20+E20+F20+G20</f>
        <v>2</v>
      </c>
      <c r="I20" s="287"/>
      <c r="J20" s="287"/>
      <c r="K20" s="288"/>
      <c r="L20" s="288"/>
      <c r="M20" s="288"/>
      <c r="N20" s="288"/>
    </row>
    <row r="21" spans="1:14" ht="22.5" customHeight="1" x14ac:dyDescent="0.25">
      <c r="A21" s="255"/>
      <c r="B21" s="41" t="s">
        <v>304</v>
      </c>
      <c r="C21" s="42"/>
      <c r="D21" s="42"/>
      <c r="E21" s="42"/>
      <c r="F21" s="42"/>
      <c r="G21" s="42"/>
      <c r="H21" s="42"/>
      <c r="I21" s="42"/>
      <c r="J21" s="43"/>
      <c r="K21" s="259"/>
      <c r="L21" s="259"/>
      <c r="M21" s="259"/>
      <c r="N21" s="259"/>
    </row>
    <row r="22" spans="1:14" ht="22.5" customHeight="1" x14ac:dyDescent="0.25">
      <c r="A22" s="255"/>
      <c r="B22" s="289" t="s">
        <v>205</v>
      </c>
      <c r="C22" s="290"/>
      <c r="D22" s="290"/>
      <c r="E22" s="290"/>
      <c r="F22" s="290"/>
      <c r="G22" s="290"/>
      <c r="H22" s="291"/>
      <c r="I22" s="292">
        <v>0.3</v>
      </c>
      <c r="J22" s="293">
        <f>(D40+F40)*I22/H40</f>
        <v>0.2</v>
      </c>
      <c r="K22" s="259"/>
      <c r="L22" s="259"/>
      <c r="M22" s="259"/>
      <c r="N22" s="259"/>
    </row>
    <row r="23" spans="1:14" ht="22.5" customHeight="1" x14ac:dyDescent="0.25">
      <c r="A23" s="255"/>
      <c r="B23" s="264"/>
      <c r="C23" s="294" t="s">
        <v>36</v>
      </c>
      <c r="D23" s="294" t="s">
        <v>23</v>
      </c>
      <c r="E23" s="294" t="s">
        <v>24</v>
      </c>
      <c r="F23" s="294" t="s">
        <v>25</v>
      </c>
      <c r="G23" s="294" t="s">
        <v>26</v>
      </c>
      <c r="H23" s="280" t="s">
        <v>27</v>
      </c>
      <c r="I23" s="280"/>
      <c r="J23" s="280"/>
      <c r="K23" s="259"/>
      <c r="L23" s="259"/>
      <c r="M23" s="259"/>
      <c r="N23" s="259"/>
    </row>
    <row r="24" spans="1:14" ht="22.5" customHeight="1" x14ac:dyDescent="0.25">
      <c r="A24" s="255"/>
      <c r="B24" s="264"/>
      <c r="C24" s="280"/>
      <c r="D24" s="280"/>
      <c r="E24" s="280"/>
      <c r="F24" s="280"/>
      <c r="G24" s="280"/>
      <c r="H24" s="295" t="s">
        <v>37</v>
      </c>
      <c r="I24" s="296" t="s">
        <v>38</v>
      </c>
      <c r="J24" s="297"/>
      <c r="K24" s="259"/>
      <c r="L24" s="259"/>
      <c r="M24" s="259"/>
      <c r="N24" s="259"/>
    </row>
    <row r="25" spans="1:14" ht="22.5" customHeight="1" x14ac:dyDescent="0.25">
      <c r="A25" s="255">
        <v>1</v>
      </c>
      <c r="B25" s="298" t="s">
        <v>39</v>
      </c>
      <c r="C25" s="299" t="s">
        <v>40</v>
      </c>
      <c r="D25" s="51">
        <v>1</v>
      </c>
      <c r="E25" s="51"/>
      <c r="F25" s="51"/>
      <c r="G25" s="51"/>
      <c r="H25" s="52">
        <v>114441</v>
      </c>
      <c r="I25" s="300"/>
      <c r="J25" s="301"/>
      <c r="K25" s="302"/>
      <c r="L25" s="259"/>
      <c r="M25" s="259"/>
      <c r="N25" s="259"/>
    </row>
    <row r="26" spans="1:14" ht="22.5" customHeight="1" x14ac:dyDescent="0.25">
      <c r="A26" s="255">
        <v>2</v>
      </c>
      <c r="B26" s="303"/>
      <c r="C26" s="299" t="s">
        <v>41</v>
      </c>
      <c r="D26" s="51">
        <v>1</v>
      </c>
      <c r="E26" s="51"/>
      <c r="F26" s="51"/>
      <c r="G26" s="51"/>
      <c r="H26" s="52">
        <v>50351</v>
      </c>
      <c r="I26" s="304">
        <f t="shared" ref="I26:I28" si="1">H26/$H$27</f>
        <v>2.3115875493526765</v>
      </c>
      <c r="J26" s="305"/>
      <c r="K26" s="302"/>
      <c r="L26" s="259"/>
      <c r="M26" s="259"/>
      <c r="N26" s="259"/>
    </row>
    <row r="27" spans="1:14" ht="22.5" customHeight="1" x14ac:dyDescent="0.25">
      <c r="A27" s="255">
        <v>3</v>
      </c>
      <c r="B27" s="303"/>
      <c r="C27" s="299" t="s">
        <v>42</v>
      </c>
      <c r="D27" s="51">
        <v>1</v>
      </c>
      <c r="E27" s="51"/>
      <c r="F27" s="51"/>
      <c r="G27" s="51"/>
      <c r="H27" s="52">
        <v>21782</v>
      </c>
      <c r="I27" s="304">
        <f t="shared" si="1"/>
        <v>1</v>
      </c>
      <c r="J27" s="305"/>
      <c r="K27" s="302"/>
      <c r="L27" s="259"/>
      <c r="M27" s="259"/>
      <c r="N27" s="259"/>
    </row>
    <row r="28" spans="1:14" ht="22.5" customHeight="1" x14ac:dyDescent="0.25">
      <c r="A28" s="255">
        <v>4</v>
      </c>
      <c r="B28" s="303"/>
      <c r="C28" s="299" t="s">
        <v>206</v>
      </c>
      <c r="D28" s="51">
        <v>1</v>
      </c>
      <c r="E28" s="51"/>
      <c r="F28" s="51"/>
      <c r="G28" s="51"/>
      <c r="H28" s="306">
        <v>50</v>
      </c>
      <c r="I28" s="304">
        <f t="shared" si="1"/>
        <v>2.2954733265999447E-3</v>
      </c>
      <c r="J28" s="305"/>
      <c r="K28" s="259"/>
      <c r="L28" s="259"/>
      <c r="M28" s="259"/>
      <c r="N28" s="259"/>
    </row>
    <row r="29" spans="1:14" ht="22.5" customHeight="1" x14ac:dyDescent="0.25">
      <c r="A29" s="255">
        <v>5</v>
      </c>
      <c r="B29" s="307" t="s">
        <v>44</v>
      </c>
      <c r="C29" s="299" t="s">
        <v>45</v>
      </c>
      <c r="D29" s="51">
        <v>1</v>
      </c>
      <c r="E29" s="51"/>
      <c r="F29" s="51"/>
      <c r="G29" s="51"/>
      <c r="H29" s="57">
        <v>11</v>
      </c>
      <c r="I29" s="308">
        <f>H29/$H$29</f>
        <v>1</v>
      </c>
      <c r="J29" s="309"/>
      <c r="K29" s="259"/>
      <c r="L29" s="259"/>
      <c r="M29" s="259"/>
      <c r="N29" s="259"/>
    </row>
    <row r="30" spans="1:14" ht="22.5" customHeight="1" x14ac:dyDescent="0.25">
      <c r="A30" s="255">
        <v>6</v>
      </c>
      <c r="B30" s="310"/>
      <c r="C30" s="299" t="s">
        <v>46</v>
      </c>
      <c r="D30" s="59">
        <v>1</v>
      </c>
      <c r="E30" s="51"/>
      <c r="F30" s="51"/>
      <c r="G30" s="51"/>
      <c r="H30" s="52">
        <f>28+52+75+38+28+51</f>
        <v>272</v>
      </c>
      <c r="I30" s="308">
        <f t="shared" ref="I30:I31" si="2">H30/$H$29</f>
        <v>24.727272727272727</v>
      </c>
      <c r="J30" s="309"/>
      <c r="K30" s="259"/>
      <c r="L30" s="259"/>
      <c r="M30" s="259"/>
      <c r="N30" s="259"/>
    </row>
    <row r="31" spans="1:14" ht="22.5" customHeight="1" x14ac:dyDescent="0.25">
      <c r="A31" s="255">
        <v>7</v>
      </c>
      <c r="B31" s="310"/>
      <c r="C31" s="299" t="s">
        <v>207</v>
      </c>
      <c r="D31" s="59">
        <v>1</v>
      </c>
      <c r="E31" s="51"/>
      <c r="F31" s="51"/>
      <c r="G31" s="51"/>
      <c r="H31" s="311">
        <v>89</v>
      </c>
      <c r="I31" s="308">
        <f t="shared" si="2"/>
        <v>8.0909090909090917</v>
      </c>
      <c r="J31" s="309"/>
      <c r="K31" s="259"/>
      <c r="L31" s="312" t="s">
        <v>208</v>
      </c>
      <c r="M31" s="312"/>
      <c r="N31" s="259"/>
    </row>
    <row r="32" spans="1:14" ht="22.5" customHeight="1" x14ac:dyDescent="0.25">
      <c r="A32" s="255">
        <v>8</v>
      </c>
      <c r="B32" s="313"/>
      <c r="C32" s="299" t="s">
        <v>49</v>
      </c>
      <c r="D32" s="59"/>
      <c r="E32" s="51">
        <v>1</v>
      </c>
      <c r="F32" s="51"/>
      <c r="G32" s="51"/>
      <c r="H32" s="311">
        <v>0</v>
      </c>
      <c r="I32" s="314"/>
      <c r="J32" s="315"/>
      <c r="K32" s="259"/>
      <c r="L32" s="316"/>
      <c r="M32" s="316"/>
      <c r="N32" s="259"/>
    </row>
    <row r="33" spans="1:14" ht="22.5" customHeight="1" x14ac:dyDescent="0.25">
      <c r="A33" s="255">
        <v>9</v>
      </c>
      <c r="B33" s="313"/>
      <c r="C33" s="299" t="s">
        <v>50</v>
      </c>
      <c r="D33" s="59"/>
      <c r="E33" s="51">
        <v>1</v>
      </c>
      <c r="F33" s="51"/>
      <c r="G33" s="51"/>
      <c r="H33" s="311">
        <v>0</v>
      </c>
      <c r="I33" s="314"/>
      <c r="J33" s="315"/>
      <c r="K33" s="259"/>
      <c r="L33" s="316"/>
      <c r="M33" s="316"/>
      <c r="N33" s="259"/>
    </row>
    <row r="34" spans="1:14" ht="22.5" customHeight="1" x14ac:dyDescent="0.25">
      <c r="A34" s="255">
        <v>10</v>
      </c>
      <c r="B34" s="310" t="s">
        <v>51</v>
      </c>
      <c r="C34" s="299" t="s">
        <v>52</v>
      </c>
      <c r="D34" s="67">
        <v>1</v>
      </c>
      <c r="E34" s="68"/>
      <c r="F34" s="68"/>
      <c r="G34" s="68"/>
      <c r="H34" s="57">
        <v>2</v>
      </c>
      <c r="I34" s="308">
        <f>H34/$H$28</f>
        <v>0.04</v>
      </c>
      <c r="J34" s="309"/>
      <c r="K34" s="259"/>
      <c r="L34" s="316" t="s">
        <v>209</v>
      </c>
      <c r="M34" s="316" t="s">
        <v>210</v>
      </c>
      <c r="N34" s="259"/>
    </row>
    <row r="35" spans="1:14" ht="22.5" customHeight="1" x14ac:dyDescent="0.25">
      <c r="A35" s="255">
        <v>11</v>
      </c>
      <c r="B35" s="310"/>
      <c r="C35" s="299" t="s">
        <v>55</v>
      </c>
      <c r="D35" s="67">
        <v>1</v>
      </c>
      <c r="E35" s="68"/>
      <c r="F35" s="68"/>
      <c r="G35" s="68"/>
      <c r="H35" s="57">
        <f>121+267+231+188+105+164</f>
        <v>1076</v>
      </c>
      <c r="I35" s="308">
        <f t="shared" ref="I35:I37" si="3">H35/$H$28</f>
        <v>21.52</v>
      </c>
      <c r="J35" s="309"/>
      <c r="K35" s="259"/>
      <c r="L35" s="317" t="s">
        <v>211</v>
      </c>
      <c r="M35" s="317" t="s">
        <v>212</v>
      </c>
      <c r="N35" s="259"/>
    </row>
    <row r="36" spans="1:14" ht="22.5" customHeight="1" x14ac:dyDescent="0.25">
      <c r="A36" s="255">
        <v>12</v>
      </c>
      <c r="B36" s="310"/>
      <c r="C36" s="299" t="s">
        <v>213</v>
      </c>
      <c r="D36" s="67"/>
      <c r="E36" s="68">
        <v>1</v>
      </c>
      <c r="F36" s="68"/>
      <c r="G36" s="68"/>
      <c r="H36" s="311">
        <v>0</v>
      </c>
      <c r="I36" s="308">
        <f t="shared" si="3"/>
        <v>0</v>
      </c>
      <c r="J36" s="309"/>
      <c r="K36" s="259"/>
      <c r="L36" s="317" t="s">
        <v>214</v>
      </c>
      <c r="M36" s="317" t="s">
        <v>215</v>
      </c>
      <c r="N36" s="259"/>
    </row>
    <row r="37" spans="1:14" ht="22.5" customHeight="1" x14ac:dyDescent="0.25">
      <c r="A37" s="255">
        <v>13</v>
      </c>
      <c r="B37" s="310"/>
      <c r="C37" s="299" t="s">
        <v>61</v>
      </c>
      <c r="D37" s="70">
        <v>1</v>
      </c>
      <c r="E37" s="68"/>
      <c r="F37" s="68"/>
      <c r="G37" s="68"/>
      <c r="H37" s="311">
        <v>777</v>
      </c>
      <c r="I37" s="308">
        <f t="shared" si="3"/>
        <v>15.54</v>
      </c>
      <c r="J37" s="309"/>
      <c r="K37" s="259"/>
      <c r="L37" s="317" t="s">
        <v>216</v>
      </c>
      <c r="M37" s="317" t="s">
        <v>217</v>
      </c>
      <c r="N37" s="259"/>
    </row>
    <row r="38" spans="1:14" ht="22.5" customHeight="1" x14ac:dyDescent="0.25">
      <c r="A38" s="255">
        <v>14</v>
      </c>
      <c r="B38" s="310"/>
      <c r="C38" s="318" t="s">
        <v>64</v>
      </c>
      <c r="D38" s="51"/>
      <c r="E38" s="51">
        <v>1</v>
      </c>
      <c r="F38" s="51"/>
      <c r="G38" s="51"/>
      <c r="H38" s="319">
        <v>0</v>
      </c>
      <c r="I38" s="304">
        <f>H38/$H$30</f>
        <v>0</v>
      </c>
      <c r="J38" s="305"/>
      <c r="K38" s="259"/>
      <c r="L38" s="317" t="s">
        <v>218</v>
      </c>
      <c r="M38" s="317" t="s">
        <v>219</v>
      </c>
      <c r="N38" s="259"/>
    </row>
    <row r="39" spans="1:14" ht="22.5" customHeight="1" x14ac:dyDescent="0.25">
      <c r="A39" s="255">
        <v>15</v>
      </c>
      <c r="B39" s="320"/>
      <c r="C39" s="299" t="s">
        <v>67</v>
      </c>
      <c r="D39" s="71"/>
      <c r="E39" s="72">
        <v>1</v>
      </c>
      <c r="F39" s="71"/>
      <c r="G39" s="71"/>
      <c r="H39" s="283">
        <v>0</v>
      </c>
      <c r="I39" s="321" t="e">
        <f>H39/H38</f>
        <v>#DIV/0!</v>
      </c>
      <c r="J39" s="322"/>
      <c r="K39" s="259"/>
      <c r="L39" s="259"/>
      <c r="M39" s="259"/>
      <c r="N39" s="259"/>
    </row>
    <row r="40" spans="1:14" ht="22.5" customHeight="1" x14ac:dyDescent="0.25">
      <c r="A40" s="284"/>
      <c r="B40" s="285" t="s">
        <v>68</v>
      </c>
      <c r="C40" s="285"/>
      <c r="D40" s="323">
        <f>SUM(D25:D39)</f>
        <v>10</v>
      </c>
      <c r="E40" s="323">
        <f>SUM(E25:E39)</f>
        <v>5</v>
      </c>
      <c r="F40" s="323">
        <f>SUM(F25:F39)</f>
        <v>0</v>
      </c>
      <c r="G40" s="323">
        <f>SUM(G25:G39)</f>
        <v>0</v>
      </c>
      <c r="H40" s="285">
        <f>+D40+E40+F40+G40</f>
        <v>15</v>
      </c>
      <c r="I40" s="285"/>
      <c r="J40" s="285"/>
      <c r="K40" s="324"/>
      <c r="L40" s="288"/>
      <c r="M40" s="288"/>
      <c r="N40" s="288"/>
    </row>
    <row r="41" spans="1:14" ht="22.5" customHeight="1" x14ac:dyDescent="0.25">
      <c r="A41" s="255"/>
      <c r="B41" s="41" t="s">
        <v>305</v>
      </c>
      <c r="C41" s="195"/>
      <c r="D41" s="195"/>
      <c r="E41" s="195"/>
      <c r="F41" s="195"/>
      <c r="G41" s="195"/>
      <c r="H41" s="195"/>
      <c r="I41" s="195"/>
      <c r="J41" s="196"/>
      <c r="K41" s="325"/>
      <c r="L41" s="326"/>
      <c r="M41" s="326"/>
      <c r="N41" s="326"/>
    </row>
    <row r="42" spans="1:14" ht="22.5" customHeight="1" x14ac:dyDescent="0.25">
      <c r="A42" s="255"/>
      <c r="B42" s="327" t="s">
        <v>70</v>
      </c>
      <c r="C42" s="327"/>
      <c r="D42" s="327"/>
      <c r="E42" s="327"/>
      <c r="F42" s="327"/>
      <c r="G42" s="327"/>
      <c r="H42" s="327"/>
      <c r="I42" s="292">
        <v>0.05</v>
      </c>
      <c r="J42" s="293">
        <f>(D49+F49)*I42/H49</f>
        <v>0.05</v>
      </c>
      <c r="K42" s="328"/>
      <c r="L42" s="329"/>
      <c r="M42" s="329"/>
      <c r="N42" s="329"/>
    </row>
    <row r="43" spans="1:14" ht="22.5" customHeight="1" x14ac:dyDescent="0.25">
      <c r="A43" s="255"/>
      <c r="B43" s="330"/>
      <c r="C43" s="278"/>
      <c r="D43" s="279" t="s">
        <v>23</v>
      </c>
      <c r="E43" s="279" t="s">
        <v>24</v>
      </c>
      <c r="F43" s="279" t="s">
        <v>25</v>
      </c>
      <c r="G43" s="279" t="s">
        <v>26</v>
      </c>
      <c r="H43" s="280" t="s">
        <v>27</v>
      </c>
      <c r="I43" s="280"/>
      <c r="J43" s="280"/>
      <c r="K43" s="259"/>
      <c r="L43" s="259"/>
      <c r="M43" s="259"/>
      <c r="N43" s="259"/>
    </row>
    <row r="44" spans="1:14" ht="22.5" customHeight="1" x14ac:dyDescent="0.25">
      <c r="A44" s="255">
        <v>1</v>
      </c>
      <c r="B44" s="330"/>
      <c r="C44" s="331" t="s">
        <v>71</v>
      </c>
      <c r="D44" s="283">
        <v>1</v>
      </c>
      <c r="E44" s="283"/>
      <c r="F44" s="283"/>
      <c r="G44" s="283"/>
      <c r="H44" s="100" t="s">
        <v>221</v>
      </c>
      <c r="I44" s="100"/>
      <c r="J44" s="100"/>
      <c r="K44" s="328"/>
      <c r="L44" s="329"/>
      <c r="M44" s="329"/>
      <c r="N44" s="329"/>
    </row>
    <row r="45" spans="1:14" ht="22.5" customHeight="1" x14ac:dyDescent="0.25">
      <c r="A45" s="255">
        <v>2</v>
      </c>
      <c r="B45" s="332"/>
      <c r="C45" s="331" t="s">
        <v>73</v>
      </c>
      <c r="D45" s="283">
        <v>1</v>
      </c>
      <c r="E45" s="283"/>
      <c r="F45" s="283"/>
      <c r="G45" s="283"/>
      <c r="H45" s="100" t="s">
        <v>221</v>
      </c>
      <c r="I45" s="100"/>
      <c r="J45" s="100"/>
      <c r="K45" s="333"/>
      <c r="L45" s="259"/>
      <c r="M45" s="259"/>
      <c r="N45" s="259"/>
    </row>
    <row r="46" spans="1:14" ht="22.5" customHeight="1" x14ac:dyDescent="0.25">
      <c r="A46" s="255">
        <v>3</v>
      </c>
      <c r="B46" s="334"/>
      <c r="C46" s="335" t="s">
        <v>75</v>
      </c>
      <c r="D46" s="283">
        <v>1</v>
      </c>
      <c r="E46" s="283"/>
      <c r="F46" s="283"/>
      <c r="G46" s="283"/>
      <c r="H46" s="100" t="s">
        <v>306</v>
      </c>
      <c r="I46" s="100"/>
      <c r="J46" s="100"/>
      <c r="K46" s="333"/>
      <c r="L46" s="259"/>
      <c r="M46" s="259"/>
      <c r="N46" s="259"/>
    </row>
    <row r="47" spans="1:14" ht="22.5" customHeight="1" x14ac:dyDescent="0.25">
      <c r="A47" s="255">
        <v>4</v>
      </c>
      <c r="B47" s="334"/>
      <c r="C47" s="331" t="s">
        <v>77</v>
      </c>
      <c r="D47" s="283">
        <v>1</v>
      </c>
      <c r="E47" s="283"/>
      <c r="F47" s="283"/>
      <c r="G47" s="283"/>
      <c r="H47" s="100" t="s">
        <v>168</v>
      </c>
      <c r="I47" s="100"/>
      <c r="J47" s="100"/>
      <c r="K47" s="333"/>
      <c r="L47" s="259"/>
      <c r="M47" s="259"/>
      <c r="N47" s="259"/>
    </row>
    <row r="48" spans="1:14" ht="22.5" customHeight="1" x14ac:dyDescent="0.25">
      <c r="A48" s="255">
        <v>5</v>
      </c>
      <c r="B48" s="334"/>
      <c r="C48" s="331" t="s">
        <v>79</v>
      </c>
      <c r="D48" s="283">
        <v>1</v>
      </c>
      <c r="E48" s="283"/>
      <c r="F48" s="283"/>
      <c r="G48" s="283"/>
      <c r="H48" s="100" t="s">
        <v>168</v>
      </c>
      <c r="I48" s="100"/>
      <c r="J48" s="100"/>
      <c r="K48" s="333"/>
      <c r="L48" s="259"/>
      <c r="M48" s="259"/>
      <c r="N48" s="259"/>
    </row>
    <row r="49" spans="1:14" ht="22.5" customHeight="1" x14ac:dyDescent="0.25">
      <c r="A49" s="284"/>
      <c r="B49" s="336" t="s">
        <v>81</v>
      </c>
      <c r="C49" s="336"/>
      <c r="D49" s="337">
        <f>SUM(D44:D48)</f>
        <v>5</v>
      </c>
      <c r="E49" s="337">
        <f t="shared" ref="E49:G49" si="4">SUM(E44:E48)</f>
        <v>0</v>
      </c>
      <c r="F49" s="337">
        <f t="shared" si="4"/>
        <v>0</v>
      </c>
      <c r="G49" s="337">
        <f t="shared" si="4"/>
        <v>0</v>
      </c>
      <c r="H49" s="338">
        <f>SUM(D49:G49)</f>
        <v>5</v>
      </c>
      <c r="I49" s="338"/>
      <c r="J49" s="339"/>
      <c r="K49" s="328"/>
      <c r="L49" s="329"/>
      <c r="M49" s="329"/>
      <c r="N49" s="329"/>
    </row>
    <row r="50" spans="1:14" ht="22.5" customHeight="1" x14ac:dyDescent="0.25">
      <c r="A50" s="255"/>
      <c r="B50" s="41" t="s">
        <v>307</v>
      </c>
      <c r="C50" s="42"/>
      <c r="D50" s="42"/>
      <c r="E50" s="42"/>
      <c r="F50" s="42"/>
      <c r="G50" s="42"/>
      <c r="H50" s="42"/>
      <c r="I50" s="42"/>
      <c r="J50" s="43"/>
      <c r="K50" s="340"/>
      <c r="L50" s="341"/>
      <c r="M50" s="341"/>
      <c r="N50" s="259"/>
    </row>
    <row r="51" spans="1:14" ht="22.5" customHeight="1" x14ac:dyDescent="0.25">
      <c r="A51" s="255"/>
      <c r="B51" s="278" t="s">
        <v>224</v>
      </c>
      <c r="C51" s="342"/>
      <c r="D51" s="343"/>
      <c r="E51" s="343"/>
      <c r="F51" s="343"/>
      <c r="G51" s="343"/>
      <c r="H51" s="344">
        <v>0.05</v>
      </c>
      <c r="I51" s="345"/>
      <c r="J51" s="346">
        <f>+(D56+F56)*H51/H56</f>
        <v>2.5000000000000001E-2</v>
      </c>
      <c r="K51" s="347"/>
      <c r="L51" s="348"/>
      <c r="M51" s="348"/>
      <c r="N51" s="259"/>
    </row>
    <row r="52" spans="1:14" ht="22.5" customHeight="1" x14ac:dyDescent="0.25">
      <c r="A52" s="255"/>
      <c r="D52" s="349" t="s">
        <v>23</v>
      </c>
      <c r="E52" s="349" t="s">
        <v>24</v>
      </c>
      <c r="F52" s="349" t="s">
        <v>25</v>
      </c>
      <c r="G52" s="349" t="s">
        <v>26</v>
      </c>
      <c r="H52" s="280" t="s">
        <v>27</v>
      </c>
      <c r="I52" s="280"/>
      <c r="J52" s="280"/>
      <c r="K52" s="333"/>
      <c r="L52" s="259"/>
      <c r="M52" s="259"/>
      <c r="N52" s="259"/>
    </row>
    <row r="53" spans="1:14" s="359" customFormat="1" ht="22.5" customHeight="1" x14ac:dyDescent="0.25">
      <c r="A53" s="350">
        <v>1</v>
      </c>
      <c r="B53" s="351" t="s">
        <v>84</v>
      </c>
      <c r="C53" s="352"/>
      <c r="D53" s="353">
        <v>1</v>
      </c>
      <c r="E53" s="353"/>
      <c r="F53" s="353"/>
      <c r="G53" s="353"/>
      <c r="H53" s="354" t="s">
        <v>225</v>
      </c>
      <c r="I53" s="355"/>
      <c r="J53" s="356"/>
      <c r="K53" s="357"/>
      <c r="L53" s="358"/>
      <c r="M53" s="358"/>
      <c r="N53" s="358"/>
    </row>
    <row r="54" spans="1:14" s="359" customFormat="1" ht="22.5" customHeight="1" x14ac:dyDescent="0.25">
      <c r="A54" s="350">
        <v>2</v>
      </c>
      <c r="B54" s="360" t="s">
        <v>86</v>
      </c>
      <c r="C54" s="360"/>
      <c r="D54" s="353"/>
      <c r="E54" s="353">
        <v>1</v>
      </c>
      <c r="F54" s="353"/>
      <c r="G54" s="353"/>
      <c r="H54" s="354" t="s">
        <v>226</v>
      </c>
      <c r="I54" s="361"/>
      <c r="J54" s="362"/>
      <c r="K54" s="357"/>
      <c r="L54" s="358"/>
      <c r="M54" s="358"/>
      <c r="N54" s="358"/>
    </row>
    <row r="55" spans="1:14" ht="22.5" customHeight="1" x14ac:dyDescent="0.25">
      <c r="A55" s="255"/>
      <c r="B55" s="363" t="s">
        <v>88</v>
      </c>
      <c r="C55" s="364"/>
      <c r="D55" s="349" t="s">
        <v>23</v>
      </c>
      <c r="E55" s="349" t="s">
        <v>24</v>
      </c>
      <c r="F55" s="349" t="s">
        <v>25</v>
      </c>
      <c r="G55" s="349" t="s">
        <v>26</v>
      </c>
      <c r="H55" s="365"/>
      <c r="I55" s="366"/>
      <c r="J55" s="367"/>
      <c r="K55" s="259"/>
      <c r="L55" s="259"/>
      <c r="M55" s="259"/>
      <c r="N55" s="259"/>
    </row>
    <row r="56" spans="1:14" ht="22.5" customHeight="1" x14ac:dyDescent="0.25">
      <c r="A56" s="368"/>
      <c r="B56" s="369"/>
      <c r="C56" s="370"/>
      <c r="D56" s="225">
        <f>+D54+D53</f>
        <v>1</v>
      </c>
      <c r="E56" s="225">
        <f t="shared" ref="E56:G56" si="5">+E54+E53</f>
        <v>1</v>
      </c>
      <c r="F56" s="225">
        <f t="shared" si="5"/>
        <v>0</v>
      </c>
      <c r="G56" s="225">
        <f t="shared" si="5"/>
        <v>0</v>
      </c>
      <c r="H56" s="226">
        <f>+D56+E56+F56+G56</f>
        <v>2</v>
      </c>
      <c r="I56" s="227"/>
      <c r="J56" s="228"/>
      <c r="K56" s="371"/>
      <c r="L56" s="371"/>
      <c r="M56" s="371"/>
      <c r="N56" s="371"/>
    </row>
    <row r="57" spans="1:14" ht="22.5" customHeight="1" x14ac:dyDescent="0.25">
      <c r="A57" s="255"/>
      <c r="B57" s="41" t="s">
        <v>308</v>
      </c>
      <c r="C57" s="42"/>
      <c r="D57" s="42"/>
      <c r="E57" s="42"/>
      <c r="F57" s="42"/>
      <c r="G57" s="42"/>
      <c r="H57" s="42"/>
      <c r="I57" s="42"/>
      <c r="J57" s="43"/>
      <c r="K57" s="259"/>
      <c r="L57" s="259"/>
      <c r="M57" s="259"/>
      <c r="N57" s="259"/>
    </row>
    <row r="58" spans="1:14" ht="22.5" customHeight="1" x14ac:dyDescent="0.25">
      <c r="A58" s="255"/>
      <c r="B58" s="327" t="s">
        <v>228</v>
      </c>
      <c r="C58" s="327"/>
      <c r="D58" s="327"/>
      <c r="E58" s="327"/>
      <c r="F58" s="327"/>
      <c r="G58" s="327"/>
      <c r="H58" s="327"/>
      <c r="I58" s="292">
        <v>0.05</v>
      </c>
      <c r="J58" s="293">
        <f>(D61+F61)*I58/H61</f>
        <v>0.05</v>
      </c>
      <c r="K58" s="259"/>
      <c r="L58" s="259"/>
      <c r="M58" s="259"/>
      <c r="N58" s="259"/>
    </row>
    <row r="59" spans="1:14" ht="22.5" customHeight="1" x14ac:dyDescent="0.25">
      <c r="A59" s="255"/>
      <c r="B59" s="349"/>
      <c r="C59" s="372" t="s">
        <v>229</v>
      </c>
      <c r="D59" s="372" t="s">
        <v>23</v>
      </c>
      <c r="E59" s="372" t="s">
        <v>24</v>
      </c>
      <c r="F59" s="372" t="s">
        <v>25</v>
      </c>
      <c r="G59" s="372" t="s">
        <v>26</v>
      </c>
      <c r="H59" s="280" t="s">
        <v>27</v>
      </c>
      <c r="I59" s="280"/>
      <c r="J59" s="280"/>
      <c r="K59" s="259"/>
      <c r="L59" s="259"/>
      <c r="M59" s="259"/>
      <c r="N59" s="259"/>
    </row>
    <row r="60" spans="1:14" ht="79.5" customHeight="1" x14ac:dyDescent="0.25">
      <c r="A60" s="255">
        <v>1</v>
      </c>
      <c r="B60" s="330"/>
      <c r="C60" s="373" t="s">
        <v>91</v>
      </c>
      <c r="D60" s="283">
        <v>1</v>
      </c>
      <c r="E60" s="283"/>
      <c r="F60" s="283"/>
      <c r="G60" s="283"/>
      <c r="H60" s="232" t="s">
        <v>309</v>
      </c>
      <c r="I60" s="232"/>
      <c r="J60" s="232"/>
      <c r="K60" s="259"/>
      <c r="L60" s="259"/>
      <c r="M60" s="259"/>
      <c r="N60" s="259"/>
    </row>
    <row r="61" spans="1:14" ht="22.5" customHeight="1" x14ac:dyDescent="0.25">
      <c r="A61" s="284"/>
      <c r="B61" s="336" t="s">
        <v>93</v>
      </c>
      <c r="C61" s="336"/>
      <c r="D61" s="374">
        <f>SUM(D60:D60)</f>
        <v>1</v>
      </c>
      <c r="E61" s="374">
        <f>SUM(E60:E60)</f>
        <v>0</v>
      </c>
      <c r="F61" s="374">
        <f>SUM(F60:F60)</f>
        <v>0</v>
      </c>
      <c r="G61" s="374">
        <f>SUM(G60:G60)</f>
        <v>0</v>
      </c>
      <c r="H61" s="287">
        <f>+D61+E61+F61+G61</f>
        <v>1</v>
      </c>
      <c r="I61" s="287"/>
      <c r="J61" s="287"/>
      <c r="K61" s="288"/>
      <c r="L61" s="288"/>
      <c r="M61" s="288"/>
      <c r="N61" s="288"/>
    </row>
    <row r="62" spans="1:14" ht="22.5" customHeight="1" x14ac:dyDescent="0.25">
      <c r="A62" s="255"/>
      <c r="B62" s="41" t="s">
        <v>310</v>
      </c>
      <c r="C62" s="42"/>
      <c r="D62" s="42"/>
      <c r="E62" s="42"/>
      <c r="F62" s="42"/>
      <c r="G62" s="42"/>
      <c r="H62" s="42"/>
      <c r="I62" s="42"/>
      <c r="J62" s="43"/>
      <c r="K62" s="259"/>
      <c r="L62" s="259"/>
      <c r="M62" s="259"/>
      <c r="N62" s="259"/>
    </row>
    <row r="63" spans="1:14" ht="22.5" customHeight="1" x14ac:dyDescent="0.25">
      <c r="A63" s="255"/>
      <c r="B63" s="375" t="s">
        <v>95</v>
      </c>
      <c r="C63" s="375"/>
      <c r="D63" s="375"/>
      <c r="E63" s="375"/>
      <c r="F63" s="375"/>
      <c r="G63" s="375"/>
      <c r="H63" s="375"/>
      <c r="I63" s="376">
        <v>0.05</v>
      </c>
      <c r="J63" s="376">
        <f>(D66+F66)*I63/H66</f>
        <v>0.05</v>
      </c>
      <c r="K63" s="259"/>
      <c r="L63" s="259"/>
      <c r="M63" s="259"/>
      <c r="N63" s="259"/>
    </row>
    <row r="64" spans="1:14" ht="22.5" customHeight="1" x14ac:dyDescent="0.25">
      <c r="A64" s="255"/>
      <c r="B64" s="377"/>
      <c r="C64" s="272"/>
      <c r="D64" s="295" t="s">
        <v>23</v>
      </c>
      <c r="E64" s="295" t="s">
        <v>24</v>
      </c>
      <c r="F64" s="295" t="s">
        <v>25</v>
      </c>
      <c r="G64" s="295" t="s">
        <v>26</v>
      </c>
      <c r="H64" s="280" t="s">
        <v>27</v>
      </c>
      <c r="I64" s="280"/>
      <c r="J64" s="280"/>
      <c r="K64" s="259"/>
      <c r="L64" s="259"/>
      <c r="M64" s="259"/>
      <c r="N64" s="259"/>
    </row>
    <row r="65" spans="1:14" ht="22.5" customHeight="1" x14ac:dyDescent="0.25">
      <c r="A65" s="255">
        <v>1</v>
      </c>
      <c r="B65" s="378"/>
      <c r="C65" s="379" t="s">
        <v>96</v>
      </c>
      <c r="D65" s="380">
        <v>1</v>
      </c>
      <c r="E65" s="380"/>
      <c r="F65" s="380"/>
      <c r="G65" s="380"/>
      <c r="H65" s="381" t="s">
        <v>230</v>
      </c>
      <c r="I65" s="381"/>
      <c r="J65" s="381"/>
      <c r="K65" s="259"/>
      <c r="L65" s="259"/>
      <c r="M65" s="259"/>
      <c r="N65" s="259"/>
    </row>
    <row r="66" spans="1:14" ht="22.5" customHeight="1" x14ac:dyDescent="0.25">
      <c r="A66" s="284"/>
      <c r="B66" s="285" t="s">
        <v>98</v>
      </c>
      <c r="C66" s="285"/>
      <c r="D66" s="382">
        <f>SUM(D65:D65)</f>
        <v>1</v>
      </c>
      <c r="E66" s="382">
        <f>SUM(E65:E65)</f>
        <v>0</v>
      </c>
      <c r="F66" s="382">
        <f>SUM(F65:F65)</f>
        <v>0</v>
      </c>
      <c r="G66" s="382">
        <f>SUM(G65:G65)</f>
        <v>0</v>
      </c>
      <c r="H66" s="383">
        <f>+D66+E66+F66+G66</f>
        <v>1</v>
      </c>
      <c r="I66" s="383"/>
      <c r="J66" s="383"/>
      <c r="K66" s="288"/>
      <c r="L66" s="288"/>
      <c r="M66" s="288"/>
      <c r="N66" s="288"/>
    </row>
    <row r="67" spans="1:14" ht="22.5" customHeight="1" x14ac:dyDescent="0.25">
      <c r="A67" s="255"/>
      <c r="B67" s="41" t="s">
        <v>231</v>
      </c>
      <c r="C67" s="42"/>
      <c r="D67" s="42"/>
      <c r="E67" s="42"/>
      <c r="F67" s="42"/>
      <c r="G67" s="42"/>
      <c r="H67" s="42"/>
      <c r="I67" s="42"/>
      <c r="J67" s="43"/>
      <c r="K67" s="259"/>
      <c r="L67" s="259"/>
      <c r="M67" s="259"/>
      <c r="N67" s="259"/>
    </row>
    <row r="68" spans="1:14" ht="22.5" customHeight="1" x14ac:dyDescent="0.25">
      <c r="A68" s="255"/>
      <c r="B68" s="384" t="s">
        <v>100</v>
      </c>
      <c r="C68" s="384"/>
      <c r="D68" s="384"/>
      <c r="E68" s="384"/>
      <c r="F68" s="384"/>
      <c r="G68" s="384"/>
      <c r="H68" s="384"/>
      <c r="I68" s="376">
        <v>0.1</v>
      </c>
      <c r="J68" s="376">
        <f>(D73+F73)*I68/H73</f>
        <v>0.10000000000000002</v>
      </c>
      <c r="K68" s="259"/>
      <c r="L68" s="259"/>
      <c r="M68" s="259"/>
      <c r="N68" s="259"/>
    </row>
    <row r="69" spans="1:14" ht="22.5" customHeight="1" x14ac:dyDescent="0.25">
      <c r="A69" s="255"/>
      <c r="B69" s="385"/>
      <c r="C69" s="272"/>
      <c r="D69" s="295" t="s">
        <v>23</v>
      </c>
      <c r="E69" s="295" t="s">
        <v>24</v>
      </c>
      <c r="F69" s="295" t="s">
        <v>25</v>
      </c>
      <c r="G69" s="295" t="s">
        <v>26</v>
      </c>
      <c r="H69" s="280" t="s">
        <v>27</v>
      </c>
      <c r="I69" s="280"/>
      <c r="J69" s="280"/>
      <c r="K69" s="259"/>
      <c r="L69" s="259"/>
      <c r="M69" s="259"/>
      <c r="N69" s="259"/>
    </row>
    <row r="70" spans="1:14" ht="22.5" customHeight="1" x14ac:dyDescent="0.25">
      <c r="A70" s="255">
        <v>1</v>
      </c>
      <c r="B70" s="385"/>
      <c r="C70" s="282" t="s">
        <v>101</v>
      </c>
      <c r="D70" s="283">
        <v>1</v>
      </c>
      <c r="E70" s="283"/>
      <c r="F70" s="283"/>
      <c r="G70" s="283"/>
      <c r="H70" s="243" t="s">
        <v>311</v>
      </c>
      <c r="I70" s="243"/>
      <c r="J70" s="243"/>
      <c r="K70" s="259"/>
      <c r="L70" s="259"/>
      <c r="M70" s="259"/>
      <c r="N70" s="259"/>
    </row>
    <row r="71" spans="1:14" ht="22.5" customHeight="1" x14ac:dyDescent="0.25">
      <c r="A71" s="255">
        <v>2</v>
      </c>
      <c r="B71" s="385"/>
      <c r="C71" s="282" t="s">
        <v>103</v>
      </c>
      <c r="D71" s="283"/>
      <c r="E71" s="283"/>
      <c r="F71" s="283">
        <v>1</v>
      </c>
      <c r="G71" s="283"/>
      <c r="H71" s="243" t="s">
        <v>312</v>
      </c>
      <c r="I71" s="243"/>
      <c r="J71" s="243"/>
      <c r="K71" s="259"/>
      <c r="L71" s="259"/>
      <c r="M71" s="259"/>
      <c r="N71" s="259"/>
    </row>
    <row r="72" spans="1:14" ht="22.5" customHeight="1" x14ac:dyDescent="0.25">
      <c r="A72" s="255">
        <v>3</v>
      </c>
      <c r="B72" s="385"/>
      <c r="C72" s="379" t="s">
        <v>105</v>
      </c>
      <c r="D72" s="283">
        <v>1</v>
      </c>
      <c r="E72" s="283"/>
      <c r="F72" s="283"/>
      <c r="G72" s="283"/>
      <c r="H72" s="243" t="s">
        <v>313</v>
      </c>
      <c r="I72" s="243"/>
      <c r="J72" s="243"/>
      <c r="K72" s="259"/>
      <c r="L72" s="259"/>
      <c r="M72" s="259"/>
      <c r="N72" s="259"/>
    </row>
    <row r="73" spans="1:14" ht="22.5" customHeight="1" x14ac:dyDescent="0.25">
      <c r="A73" s="284"/>
      <c r="B73" s="285" t="s">
        <v>107</v>
      </c>
      <c r="C73" s="285"/>
      <c r="D73" s="374">
        <f>SUM(D70:D72)</f>
        <v>2</v>
      </c>
      <c r="E73" s="374">
        <f>SUM(E70:E72)</f>
        <v>0</v>
      </c>
      <c r="F73" s="374">
        <f>SUM(F70:F72)</f>
        <v>1</v>
      </c>
      <c r="G73" s="374">
        <f>SUM(G70:G72)</f>
        <v>0</v>
      </c>
      <c r="H73" s="287">
        <f>+D73+E73+F73+G73</f>
        <v>3</v>
      </c>
      <c r="I73" s="287"/>
      <c r="J73" s="287"/>
      <c r="K73" s="288"/>
      <c r="L73" s="288"/>
      <c r="M73" s="288"/>
      <c r="N73" s="288"/>
    </row>
    <row r="74" spans="1:14" ht="22.5" customHeight="1" x14ac:dyDescent="0.25">
      <c r="A74" s="255"/>
      <c r="B74" s="41" t="s">
        <v>314</v>
      </c>
      <c r="C74" s="42"/>
      <c r="D74" s="42"/>
      <c r="E74" s="42"/>
      <c r="F74" s="42"/>
      <c r="G74" s="42"/>
      <c r="H74" s="42"/>
      <c r="I74" s="42"/>
      <c r="J74" s="43"/>
      <c r="K74" s="259"/>
      <c r="L74" s="259"/>
      <c r="M74" s="259"/>
      <c r="N74" s="259"/>
    </row>
    <row r="75" spans="1:14" ht="22.5" customHeight="1" x14ac:dyDescent="0.25">
      <c r="A75" s="255"/>
      <c r="B75" s="327" t="s">
        <v>109</v>
      </c>
      <c r="C75" s="327"/>
      <c r="D75" s="327"/>
      <c r="E75" s="327"/>
      <c r="F75" s="327"/>
      <c r="G75" s="327"/>
      <c r="H75" s="327"/>
      <c r="I75" s="292">
        <v>0.1</v>
      </c>
      <c r="J75" s="293">
        <f>(D81+F81)*I75/H81</f>
        <v>0.1</v>
      </c>
      <c r="K75" s="259"/>
      <c r="L75" s="259"/>
      <c r="M75" s="259"/>
      <c r="N75" s="259"/>
    </row>
    <row r="76" spans="1:14" ht="22.5" customHeight="1" x14ac:dyDescent="0.25">
      <c r="A76" s="255"/>
      <c r="B76" s="330"/>
      <c r="C76" s="278"/>
      <c r="D76" s="279" t="s">
        <v>23</v>
      </c>
      <c r="E76" s="279" t="s">
        <v>24</v>
      </c>
      <c r="F76" s="279" t="s">
        <v>25</v>
      </c>
      <c r="G76" s="279" t="s">
        <v>26</v>
      </c>
      <c r="H76" s="280" t="s">
        <v>27</v>
      </c>
      <c r="I76" s="280"/>
      <c r="J76" s="280"/>
      <c r="K76" s="259"/>
      <c r="L76" s="259"/>
      <c r="M76" s="259"/>
      <c r="N76" s="259"/>
    </row>
    <row r="77" spans="1:14" ht="22.5" customHeight="1" x14ac:dyDescent="0.25">
      <c r="A77" s="255">
        <v>1</v>
      </c>
      <c r="B77" s="330"/>
      <c r="C77" s="386" t="s">
        <v>110</v>
      </c>
      <c r="D77" s="283">
        <v>1</v>
      </c>
      <c r="E77" s="283"/>
      <c r="F77" s="283"/>
      <c r="G77" s="283"/>
      <c r="H77" s="100" t="s">
        <v>234</v>
      </c>
      <c r="I77" s="100"/>
      <c r="J77" s="100"/>
      <c r="K77" s="259"/>
      <c r="L77" s="259"/>
      <c r="M77" s="259"/>
      <c r="N77" s="259"/>
    </row>
    <row r="78" spans="1:14" ht="22.5" customHeight="1" x14ac:dyDescent="0.25">
      <c r="A78" s="255">
        <v>2</v>
      </c>
      <c r="B78" s="330"/>
      <c r="C78" s="386" t="s">
        <v>112</v>
      </c>
      <c r="D78" s="283">
        <v>1</v>
      </c>
      <c r="E78" s="283"/>
      <c r="F78" s="283"/>
      <c r="G78" s="283"/>
      <c r="H78" s="100" t="s">
        <v>180</v>
      </c>
      <c r="I78" s="100"/>
      <c r="J78" s="100"/>
      <c r="K78" s="259"/>
      <c r="L78" s="259"/>
      <c r="M78" s="259"/>
      <c r="N78" s="259"/>
    </row>
    <row r="79" spans="1:14" ht="22.5" customHeight="1" x14ac:dyDescent="0.25">
      <c r="A79" s="255">
        <v>3</v>
      </c>
      <c r="B79" s="330"/>
      <c r="C79" s="386" t="s">
        <v>114</v>
      </c>
      <c r="D79" s="283">
        <v>1</v>
      </c>
      <c r="E79" s="283"/>
      <c r="F79" s="283"/>
      <c r="G79" s="283"/>
      <c r="H79" s="100" t="s">
        <v>182</v>
      </c>
      <c r="I79" s="100"/>
      <c r="J79" s="100"/>
      <c r="K79" s="259"/>
      <c r="L79" s="259"/>
      <c r="M79" s="259"/>
      <c r="N79" s="259"/>
    </row>
    <row r="80" spans="1:14" ht="22.5" customHeight="1" x14ac:dyDescent="0.25">
      <c r="A80" s="255">
        <v>4</v>
      </c>
      <c r="B80" s="330"/>
      <c r="C80" s="386" t="s">
        <v>116</v>
      </c>
      <c r="D80" s="283">
        <v>1</v>
      </c>
      <c r="E80" s="283"/>
      <c r="F80" s="283"/>
      <c r="G80" s="283"/>
      <c r="H80" s="100" t="s">
        <v>183</v>
      </c>
      <c r="I80" s="100"/>
      <c r="J80" s="100"/>
      <c r="K80" s="387"/>
      <c r="L80" s="259"/>
      <c r="M80" s="259"/>
      <c r="N80" s="259"/>
    </row>
    <row r="81" spans="1:14" ht="22.5" customHeight="1" x14ac:dyDescent="0.25">
      <c r="A81" s="284"/>
      <c r="B81" s="285" t="s">
        <v>118</v>
      </c>
      <c r="C81" s="285"/>
      <c r="D81" s="374">
        <f>SUM(D77:D80)</f>
        <v>4</v>
      </c>
      <c r="E81" s="374">
        <f>SUM(E77:E80)</f>
        <v>0</v>
      </c>
      <c r="F81" s="374">
        <f>SUM(F77:F80)</f>
        <v>0</v>
      </c>
      <c r="G81" s="374">
        <f>SUM(G77:G80)</f>
        <v>0</v>
      </c>
      <c r="H81" s="287">
        <f>+D81+E81+F81+G81</f>
        <v>4</v>
      </c>
      <c r="I81" s="287"/>
      <c r="J81" s="287"/>
      <c r="K81" s="288"/>
      <c r="L81" s="288"/>
      <c r="M81" s="288"/>
      <c r="N81" s="288"/>
    </row>
    <row r="82" spans="1:14" ht="22.5" customHeight="1" x14ac:dyDescent="0.25">
      <c r="A82" s="255"/>
      <c r="B82" s="41" t="s">
        <v>315</v>
      </c>
      <c r="C82" s="42"/>
      <c r="D82" s="42"/>
      <c r="E82" s="42"/>
      <c r="F82" s="42"/>
      <c r="G82" s="42"/>
      <c r="H82" s="42"/>
      <c r="I82" s="42"/>
      <c r="J82" s="43"/>
      <c r="K82" s="259"/>
      <c r="L82" s="259"/>
      <c r="M82" s="259"/>
      <c r="N82" s="259"/>
    </row>
    <row r="83" spans="1:14" ht="22.5" customHeight="1" x14ac:dyDescent="0.25">
      <c r="A83" s="255"/>
      <c r="B83" s="327" t="s">
        <v>120</v>
      </c>
      <c r="C83" s="327"/>
      <c r="D83" s="327"/>
      <c r="E83" s="327"/>
      <c r="F83" s="327"/>
      <c r="G83" s="327"/>
      <c r="H83" s="327"/>
      <c r="I83" s="292">
        <v>0.2</v>
      </c>
      <c r="J83" s="293">
        <f>(D92+F92)*I83/H92</f>
        <v>0.14285714285714285</v>
      </c>
      <c r="K83" s="358"/>
      <c r="L83" s="259"/>
      <c r="M83" s="259"/>
      <c r="N83" s="259"/>
    </row>
    <row r="84" spans="1:14" ht="22.5" customHeight="1" x14ac:dyDescent="0.25">
      <c r="A84" s="255"/>
      <c r="B84" s="330"/>
      <c r="C84" s="278"/>
      <c r="D84" s="279" t="s">
        <v>23</v>
      </c>
      <c r="E84" s="279" t="s">
        <v>24</v>
      </c>
      <c r="F84" s="279" t="s">
        <v>25</v>
      </c>
      <c r="G84" s="279" t="s">
        <v>26</v>
      </c>
      <c r="H84" s="280" t="s">
        <v>121</v>
      </c>
      <c r="I84" s="280"/>
      <c r="J84" s="280"/>
      <c r="K84" s="259"/>
      <c r="L84" s="259"/>
      <c r="M84" s="259"/>
      <c r="N84" s="259"/>
    </row>
    <row r="85" spans="1:14" ht="22.5" customHeight="1" x14ac:dyDescent="0.25">
      <c r="A85" s="255">
        <v>1</v>
      </c>
      <c r="B85" s="330"/>
      <c r="C85" s="331" t="s">
        <v>122</v>
      </c>
      <c r="D85" s="388"/>
      <c r="E85" s="388">
        <v>1</v>
      </c>
      <c r="F85" s="388"/>
      <c r="G85" s="388"/>
      <c r="H85" s="100" t="s">
        <v>185</v>
      </c>
      <c r="I85" s="100"/>
      <c r="J85" s="100"/>
      <c r="K85" s="259"/>
      <c r="L85" s="259"/>
      <c r="M85" s="259"/>
      <c r="N85" s="259"/>
    </row>
    <row r="86" spans="1:14" ht="22.5" customHeight="1" x14ac:dyDescent="0.25">
      <c r="A86" s="255">
        <v>2</v>
      </c>
      <c r="B86" s="330"/>
      <c r="C86" s="331" t="s">
        <v>124</v>
      </c>
      <c r="D86" s="388"/>
      <c r="E86" s="388">
        <v>1</v>
      </c>
      <c r="F86" s="388"/>
      <c r="G86" s="388"/>
      <c r="H86" s="100" t="s">
        <v>185</v>
      </c>
      <c r="I86" s="100"/>
      <c r="J86" s="100"/>
      <c r="K86" s="259"/>
      <c r="L86" s="259"/>
      <c r="M86" s="259"/>
      <c r="N86" s="259"/>
    </row>
    <row r="87" spans="1:14" ht="22.5" customHeight="1" x14ac:dyDescent="0.25">
      <c r="A87" s="255">
        <v>3</v>
      </c>
      <c r="B87" s="330"/>
      <c r="C87" s="331" t="s">
        <v>125</v>
      </c>
      <c r="D87" s="388">
        <v>1</v>
      </c>
      <c r="E87" s="388"/>
      <c r="F87" s="388"/>
      <c r="G87" s="388"/>
      <c r="H87" s="100" t="s">
        <v>186</v>
      </c>
      <c r="I87" s="100"/>
      <c r="J87" s="100"/>
      <c r="K87" s="259"/>
      <c r="L87" s="259"/>
      <c r="M87" s="259"/>
      <c r="N87" s="259"/>
    </row>
    <row r="88" spans="1:14" ht="22.5" customHeight="1" x14ac:dyDescent="0.25">
      <c r="A88" s="255">
        <v>4</v>
      </c>
      <c r="B88" s="330"/>
      <c r="C88" s="331" t="s">
        <v>127</v>
      </c>
      <c r="D88" s="388">
        <v>1</v>
      </c>
      <c r="E88" s="388"/>
      <c r="F88" s="388"/>
      <c r="G88" s="388"/>
      <c r="H88" s="100" t="s">
        <v>128</v>
      </c>
      <c r="I88" s="100"/>
      <c r="J88" s="100"/>
      <c r="K88" s="259"/>
      <c r="L88" s="259"/>
      <c r="M88" s="259"/>
      <c r="N88" s="259"/>
    </row>
    <row r="89" spans="1:14" ht="22.5" customHeight="1" x14ac:dyDescent="0.25">
      <c r="A89" s="255">
        <v>5</v>
      </c>
      <c r="B89" s="330"/>
      <c r="C89" s="331" t="s">
        <v>129</v>
      </c>
      <c r="D89" s="388">
        <v>1</v>
      </c>
      <c r="E89" s="388"/>
      <c r="F89" s="388"/>
      <c r="G89" s="388"/>
      <c r="H89" s="100" t="s">
        <v>236</v>
      </c>
      <c r="I89" s="100"/>
      <c r="J89" s="100"/>
      <c r="K89" s="259"/>
      <c r="L89" s="259"/>
      <c r="M89" s="259"/>
      <c r="N89" s="259"/>
    </row>
    <row r="90" spans="1:14" ht="22.5" customHeight="1" x14ac:dyDescent="0.25">
      <c r="A90" s="255">
        <v>6</v>
      </c>
      <c r="B90" s="334"/>
      <c r="C90" s="331" t="s">
        <v>131</v>
      </c>
      <c r="D90" s="283">
        <v>1</v>
      </c>
      <c r="E90" s="283"/>
      <c r="F90" s="283"/>
      <c r="G90" s="283"/>
      <c r="H90" s="100" t="s">
        <v>190</v>
      </c>
      <c r="I90" s="100"/>
      <c r="J90" s="100"/>
      <c r="K90" s="259"/>
      <c r="L90" s="259"/>
      <c r="M90" s="259"/>
      <c r="N90" s="259"/>
    </row>
    <row r="91" spans="1:14" ht="22.5" customHeight="1" x14ac:dyDescent="0.25">
      <c r="A91" s="255">
        <v>7</v>
      </c>
      <c r="B91" s="334"/>
      <c r="C91" s="331" t="s">
        <v>133</v>
      </c>
      <c r="D91" s="283">
        <v>1</v>
      </c>
      <c r="E91" s="283"/>
      <c r="F91" s="283"/>
      <c r="G91" s="283"/>
      <c r="H91" s="100" t="s">
        <v>190</v>
      </c>
      <c r="I91" s="100"/>
      <c r="J91" s="100"/>
      <c r="K91" s="259"/>
      <c r="L91" s="259"/>
      <c r="M91" s="259"/>
      <c r="N91" s="259"/>
    </row>
    <row r="92" spans="1:14" ht="22.5" customHeight="1" x14ac:dyDescent="0.25">
      <c r="A92" s="284"/>
      <c r="B92" s="336" t="s">
        <v>134</v>
      </c>
      <c r="C92" s="389"/>
      <c r="D92" s="374">
        <f>SUM(D85:D91)</f>
        <v>5</v>
      </c>
      <c r="E92" s="374">
        <f>SUM(E85:E91)</f>
        <v>2</v>
      </c>
      <c r="F92" s="374">
        <f>SUM(F85:F90)</f>
        <v>0</v>
      </c>
      <c r="G92" s="374">
        <f>SUM(G85:G90)</f>
        <v>0</v>
      </c>
      <c r="H92" s="287">
        <f>+D92+E92+F92+G92</f>
        <v>7</v>
      </c>
      <c r="I92" s="287"/>
      <c r="J92" s="287"/>
      <c r="K92" s="288"/>
      <c r="L92" s="288"/>
      <c r="M92" s="288"/>
      <c r="N92" s="288"/>
    </row>
    <row r="93" spans="1:14" ht="22.5" customHeight="1" x14ac:dyDescent="0.25">
      <c r="A93" s="255"/>
      <c r="B93" s="41" t="s">
        <v>135</v>
      </c>
      <c r="C93" s="42"/>
      <c r="D93" s="42"/>
      <c r="E93" s="42"/>
      <c r="F93" s="42"/>
      <c r="G93" s="42"/>
      <c r="H93" s="42"/>
      <c r="I93" s="42"/>
      <c r="J93" s="43"/>
      <c r="K93" s="259"/>
      <c r="L93" s="259"/>
      <c r="M93" s="259"/>
      <c r="N93" s="259"/>
    </row>
    <row r="94" spans="1:14" ht="22.5" customHeight="1" x14ac:dyDescent="0.25">
      <c r="A94" s="255"/>
      <c r="B94" s="390" t="s">
        <v>237</v>
      </c>
      <c r="C94" s="391"/>
      <c r="D94" s="391"/>
      <c r="E94" s="391"/>
      <c r="F94" s="391"/>
      <c r="G94" s="391"/>
      <c r="H94" s="391"/>
      <c r="I94" s="391"/>
      <c r="J94" s="392"/>
      <c r="K94" s="259"/>
      <c r="L94" s="259"/>
      <c r="M94" s="259"/>
      <c r="N94" s="259"/>
    </row>
    <row r="95" spans="1:14" ht="22.5" customHeight="1" x14ac:dyDescent="0.25">
      <c r="A95" s="255"/>
      <c r="B95" s="393" t="s">
        <v>238</v>
      </c>
      <c r="C95" s="394"/>
      <c r="D95" s="395" t="s">
        <v>239</v>
      </c>
      <c r="E95" s="396"/>
      <c r="F95" s="396"/>
      <c r="G95" s="396"/>
      <c r="H95" s="396"/>
      <c r="I95" s="396"/>
      <c r="J95" s="397"/>
      <c r="K95" s="259"/>
      <c r="L95" s="259"/>
      <c r="M95" s="259"/>
      <c r="N95" s="259"/>
    </row>
    <row r="96" spans="1:14" ht="22.5" customHeight="1" x14ac:dyDescent="0.25">
      <c r="A96" s="255"/>
      <c r="B96" s="393" t="s">
        <v>139</v>
      </c>
      <c r="C96" s="394"/>
      <c r="D96" s="395" t="s">
        <v>240</v>
      </c>
      <c r="E96" s="396"/>
      <c r="F96" s="396"/>
      <c r="G96" s="396"/>
      <c r="H96" s="396"/>
      <c r="I96" s="396"/>
      <c r="J96" s="397"/>
      <c r="K96" s="259"/>
      <c r="L96" s="259"/>
      <c r="M96" s="259"/>
      <c r="N96" s="259"/>
    </row>
    <row r="97" spans="1:14" ht="22.5" customHeight="1" x14ac:dyDescent="0.25">
      <c r="A97" s="255"/>
      <c r="B97" s="393" t="s">
        <v>141</v>
      </c>
      <c r="C97" s="394"/>
      <c r="D97" s="395" t="s">
        <v>241</v>
      </c>
      <c r="E97" s="396"/>
      <c r="F97" s="396"/>
      <c r="G97" s="396"/>
      <c r="H97" s="396"/>
      <c r="I97" s="396"/>
      <c r="J97" s="397"/>
      <c r="K97" s="259"/>
      <c r="L97" s="259"/>
      <c r="M97" s="259"/>
      <c r="N97" s="259"/>
    </row>
    <row r="98" spans="1:14" ht="22.5" customHeight="1" x14ac:dyDescent="0.25">
      <c r="A98" s="255"/>
      <c r="B98" s="393" t="s">
        <v>143</v>
      </c>
      <c r="C98" s="394"/>
      <c r="D98" s="395" t="s">
        <v>242</v>
      </c>
      <c r="E98" s="396"/>
      <c r="F98" s="396"/>
      <c r="G98" s="396"/>
      <c r="H98" s="396"/>
      <c r="I98" s="396"/>
      <c r="J98" s="397"/>
      <c r="K98" s="259"/>
      <c r="L98" s="259"/>
      <c r="M98" s="259"/>
      <c r="N98" s="259"/>
    </row>
    <row r="99" spans="1:14" ht="22.5" customHeight="1" x14ac:dyDescent="0.25">
      <c r="A99" s="255"/>
      <c r="B99" s="259"/>
      <c r="C99" s="259"/>
      <c r="D99" s="259"/>
      <c r="E99" s="259"/>
      <c r="F99" s="259"/>
      <c r="G99" s="259"/>
      <c r="H99" s="259"/>
      <c r="I99" s="259"/>
      <c r="J99" s="259"/>
      <c r="K99" s="259"/>
      <c r="L99" s="259"/>
      <c r="M99" s="259"/>
      <c r="N99" s="259"/>
    </row>
    <row r="100" spans="1:14" ht="22.5" customHeight="1" x14ac:dyDescent="0.25">
      <c r="A100" s="255"/>
      <c r="B100" s="259"/>
      <c r="C100" s="398" t="str">
        <f>+B6</f>
        <v>LISTA DE CHEQUEO CANCER DE PROSTATA Y COLORRECTAL</v>
      </c>
      <c r="D100" s="398"/>
      <c r="E100" s="398"/>
      <c r="F100" s="398"/>
      <c r="G100" s="398"/>
      <c r="H100" s="398"/>
      <c r="I100" s="398"/>
      <c r="J100" s="398"/>
      <c r="K100" s="398"/>
      <c r="L100" s="398"/>
      <c r="M100" s="259"/>
      <c r="N100" s="259"/>
    </row>
    <row r="101" spans="1:14" ht="22.5" customHeight="1" x14ac:dyDescent="0.25">
      <c r="A101" s="255"/>
      <c r="B101" s="259"/>
      <c r="C101" s="398" t="s">
        <v>145</v>
      </c>
      <c r="D101" s="398" t="s">
        <v>146</v>
      </c>
      <c r="E101" s="398" t="s">
        <v>147</v>
      </c>
      <c r="F101" s="398" t="s">
        <v>148</v>
      </c>
      <c r="G101" s="398" t="s">
        <v>23</v>
      </c>
      <c r="H101" s="398" t="s">
        <v>24</v>
      </c>
      <c r="I101" s="398" t="s">
        <v>25</v>
      </c>
      <c r="J101" s="398" t="s">
        <v>26</v>
      </c>
      <c r="K101" s="398" t="s">
        <v>243</v>
      </c>
      <c r="L101" s="398" t="s">
        <v>150</v>
      </c>
      <c r="M101" s="259"/>
      <c r="N101" s="259"/>
    </row>
    <row r="102" spans="1:14" ht="22.5" customHeight="1" x14ac:dyDescent="0.25">
      <c r="A102" s="255"/>
      <c r="B102" s="259"/>
      <c r="C102" s="399" t="str">
        <f>+B16</f>
        <v>1. CAPACIDAD INSTALADA Y RED (INVENTARIO RECURSO FISICO Y HUMANO )</v>
      </c>
      <c r="D102" s="399">
        <f>+A19</f>
        <v>2</v>
      </c>
      <c r="E102" s="400">
        <f>+I16</f>
        <v>0.1</v>
      </c>
      <c r="F102" s="400">
        <f>+J16</f>
        <v>0.1</v>
      </c>
      <c r="G102" s="399">
        <f>+D20</f>
        <v>1</v>
      </c>
      <c r="H102" s="399">
        <f>+E20</f>
        <v>0</v>
      </c>
      <c r="I102" s="399">
        <f>+F20</f>
        <v>1</v>
      </c>
      <c r="J102" s="399">
        <f>+G20</f>
        <v>0</v>
      </c>
      <c r="K102" s="373" t="str">
        <f>+B21</f>
        <v>OBSERVACIONES: Los médicos especialistas se encuentran centralizados en las unidades.</v>
      </c>
      <c r="L102" s="399"/>
      <c r="M102" s="259"/>
      <c r="N102" s="259"/>
    </row>
    <row r="103" spans="1:14" ht="22.5" customHeight="1" x14ac:dyDescent="0.25">
      <c r="A103" s="255"/>
      <c r="B103" s="259"/>
      <c r="C103" s="399" t="str">
        <f>+B22</f>
        <v xml:space="preserve">2. COBERTURAS  DT, PE E INDICADORES PROPIOS DEL PROGRAMA </v>
      </c>
      <c r="D103" s="399">
        <f>+A39</f>
        <v>15</v>
      </c>
      <c r="E103" s="400">
        <f>+I22</f>
        <v>0.3</v>
      </c>
      <c r="F103" s="400">
        <f>+J22</f>
        <v>0.2</v>
      </c>
      <c r="G103" s="399">
        <f>+D40</f>
        <v>10</v>
      </c>
      <c r="H103" s="399">
        <f>+E40</f>
        <v>5</v>
      </c>
      <c r="I103" s="399">
        <f>+F40</f>
        <v>0</v>
      </c>
      <c r="J103" s="399">
        <f>+G40</f>
        <v>0</v>
      </c>
      <c r="K103" s="373" t="str">
        <f>+B41</f>
        <v>OBSERVACIONES: En este punto se hace referencia que los datos estadísticos corresponden a la Unidad intermedia de Kennedy ya que la población se encuentra asignada a la misma, y así también el centro o laboratorio se encuentra allí.</v>
      </c>
      <c r="L103" s="404" t="s">
        <v>265</v>
      </c>
      <c r="M103" s="259"/>
      <c r="N103" s="259"/>
    </row>
    <row r="104" spans="1:14" ht="22.5" customHeight="1" x14ac:dyDescent="0.25">
      <c r="A104" s="255"/>
      <c r="B104" s="259"/>
      <c r="C104" s="399" t="str">
        <f>+B42</f>
        <v>3. DEMANDA INDUCIDA</v>
      </c>
      <c r="D104" s="399">
        <f>+A48</f>
        <v>5</v>
      </c>
      <c r="E104" s="400">
        <f>+I42</f>
        <v>0.05</v>
      </c>
      <c r="F104" s="400">
        <f>+J42</f>
        <v>0.05</v>
      </c>
      <c r="G104" s="399">
        <f>+D49</f>
        <v>5</v>
      </c>
      <c r="H104" s="399">
        <f>+E49</f>
        <v>0</v>
      </c>
      <c r="I104" s="399">
        <f>+F49</f>
        <v>0</v>
      </c>
      <c r="J104" s="399">
        <f>+G49</f>
        <v>0</v>
      </c>
      <c r="K104" s="373" t="str">
        <f>+B50</f>
        <v>OBSERVACIONES: Cuentan con una profesional que se encarga del programa y maneja las bases de datos de próstata y realiza seguimiento a los usuarios por medio de llamadas telefónicas, asignación de citas por médico general</v>
      </c>
      <c r="L104" s="399"/>
      <c r="M104" s="259"/>
      <c r="N104" s="259"/>
    </row>
    <row r="105" spans="1:14" ht="22.5" customHeight="1" x14ac:dyDescent="0.25">
      <c r="A105" s="255"/>
      <c r="B105" s="259"/>
      <c r="C105" s="399" t="str">
        <f>+B51</f>
        <v xml:space="preserve">4. CARACTERIZACIÓN POBLACIONAL </v>
      </c>
      <c r="D105" s="399">
        <f>+A54</f>
        <v>2</v>
      </c>
      <c r="E105" s="400">
        <f>+H51</f>
        <v>0.05</v>
      </c>
      <c r="F105" s="400">
        <f>+J51</f>
        <v>2.5000000000000001E-2</v>
      </c>
      <c r="G105" s="399">
        <f>+D56</f>
        <v>1</v>
      </c>
      <c r="H105" s="399">
        <f>+E56</f>
        <v>1</v>
      </c>
      <c r="I105" s="399">
        <f>+F56</f>
        <v>0</v>
      </c>
      <c r="J105" s="399">
        <f>+G56</f>
        <v>0</v>
      </c>
      <c r="K105" s="373" t="str">
        <f>+B57</f>
        <v xml:space="preserve">OBSERVACIONES: Al momento de la visita de asesoría y asistencia técnica no cuentan con la información de códigos CIE 20 facturados a la fecha concernientes a las patologías de la visita.  </v>
      </c>
      <c r="L105" s="404" t="s">
        <v>265</v>
      </c>
      <c r="M105" s="259"/>
      <c r="N105" s="259"/>
    </row>
    <row r="106" spans="1:14" ht="22.5" customHeight="1" x14ac:dyDescent="0.25">
      <c r="A106" s="255"/>
      <c r="B106" s="259"/>
      <c r="C106" s="399" t="str">
        <f>+B58</f>
        <v xml:space="preserve">5.   ATENCION A POBLACIONES CON ENFOQUE DIFERENCIAL </v>
      </c>
      <c r="D106" s="399">
        <f>+A60</f>
        <v>1</v>
      </c>
      <c r="E106" s="400">
        <f>+I58</f>
        <v>0.05</v>
      </c>
      <c r="F106" s="400">
        <f>+J58</f>
        <v>0.05</v>
      </c>
      <c r="G106" s="399">
        <f>+D61</f>
        <v>1</v>
      </c>
      <c r="H106" s="399">
        <f>+E61</f>
        <v>0</v>
      </c>
      <c r="I106" s="399">
        <f>+F61</f>
        <v>0</v>
      </c>
      <c r="J106" s="399">
        <f>+G61</f>
        <v>0</v>
      </c>
      <c r="K106" s="373" t="str">
        <f>+B62</f>
        <v>OBSERVACIONES: El software institucional de Historia Clínica contiene la marcación de la población con enfoque diferencial</v>
      </c>
      <c r="L106" s="399"/>
      <c r="M106" s="259"/>
      <c r="N106" s="259"/>
    </row>
    <row r="107" spans="1:14" ht="22.5" customHeight="1" x14ac:dyDescent="0.25">
      <c r="A107" s="255"/>
      <c r="B107" s="259"/>
      <c r="C107" s="399" t="str">
        <f>+B63</f>
        <v>6. ACCESIBILIDAD</v>
      </c>
      <c r="D107" s="399">
        <f>+A65</f>
        <v>1</v>
      </c>
      <c r="E107" s="400">
        <f>+I63</f>
        <v>0.05</v>
      </c>
      <c r="F107" s="400">
        <f>+J63</f>
        <v>0.05</v>
      </c>
      <c r="G107" s="399">
        <f>+D66</f>
        <v>1</v>
      </c>
      <c r="H107" s="399">
        <f>+E66</f>
        <v>0</v>
      </c>
      <c r="I107" s="399">
        <f>+F66</f>
        <v>0</v>
      </c>
      <c r="J107" s="399">
        <f>+G66</f>
        <v>0</v>
      </c>
      <c r="K107" s="373" t="str">
        <f>+B67</f>
        <v>OBSERVACIONES: Cuentan con proceso de inducción y Reinducción a través de la plataforma PLEXO que contiene módulos de cursos en donde se refleja de Rutas Integrales en general.</v>
      </c>
      <c r="L107" s="399"/>
      <c r="M107" s="259"/>
      <c r="N107" s="259"/>
    </row>
    <row r="108" spans="1:14" ht="22.5" customHeight="1" x14ac:dyDescent="0.25">
      <c r="A108" s="255"/>
      <c r="B108" s="259"/>
      <c r="C108" s="399" t="str">
        <f>+B68</f>
        <v>7. OPORTUNIDAD</v>
      </c>
      <c r="D108" s="399">
        <f>+A72</f>
        <v>3</v>
      </c>
      <c r="E108" s="400">
        <f>+I68</f>
        <v>0.1</v>
      </c>
      <c r="F108" s="400">
        <f>+J68</f>
        <v>0.10000000000000002</v>
      </c>
      <c r="G108" s="399">
        <f>+D73</f>
        <v>2</v>
      </c>
      <c r="H108" s="399">
        <f>+E73</f>
        <v>0</v>
      </c>
      <c r="I108" s="399">
        <f>+F73</f>
        <v>1</v>
      </c>
      <c r="J108" s="399">
        <f>+G73</f>
        <v>0</v>
      </c>
      <c r="K108" s="373" t="str">
        <f>+B74</f>
        <v>OBSERVACIONES: En el centro de salud no se cuenta con atención en especialidades.</v>
      </c>
      <c r="L108" s="399"/>
      <c r="M108" s="259"/>
      <c r="N108" s="259"/>
    </row>
    <row r="109" spans="1:14" ht="22.5" customHeight="1" x14ac:dyDescent="0.25">
      <c r="A109" s="255"/>
      <c r="B109" s="259"/>
      <c r="C109" s="399" t="str">
        <f>+B75</f>
        <v>8. SEGURIDAD</v>
      </c>
      <c r="D109" s="399">
        <f>+A80</f>
        <v>4</v>
      </c>
      <c r="E109" s="400">
        <f>+I75</f>
        <v>0.1</v>
      </c>
      <c r="F109" s="400">
        <f>+J75</f>
        <v>0.1</v>
      </c>
      <c r="G109" s="399">
        <f>+D81</f>
        <v>4</v>
      </c>
      <c r="H109" s="399">
        <f>+E81</f>
        <v>0</v>
      </c>
      <c r="I109" s="399">
        <f>+F81</f>
        <v>0</v>
      </c>
      <c r="J109" s="399">
        <f>+G81</f>
        <v>0</v>
      </c>
      <c r="K109" s="373" t="str">
        <f>+B82</f>
        <v>OBSERVACIONES: La doctora Isabel Estrada realiza el despliegue de información, educación y comunicación a los usuarios y grupos organizados como parte de las estrategias de IEC.</v>
      </c>
      <c r="L109" s="399"/>
      <c r="M109" s="259"/>
      <c r="N109" s="259"/>
    </row>
    <row r="110" spans="1:14" ht="22.5" customHeight="1" x14ac:dyDescent="0.25">
      <c r="A110" s="255"/>
      <c r="B110" s="259"/>
      <c r="C110" s="399" t="str">
        <f>+B83</f>
        <v>9. PERTINENCIA</v>
      </c>
      <c r="D110" s="399">
        <f>+A91</f>
        <v>7</v>
      </c>
      <c r="E110" s="400">
        <f>+I83</f>
        <v>0.2</v>
      </c>
      <c r="F110" s="400">
        <f>+J83</f>
        <v>0.14285714285714285</v>
      </c>
      <c r="G110" s="399">
        <f>+D92</f>
        <v>5</v>
      </c>
      <c r="H110" s="399">
        <f t="shared" ref="H110:J110" si="6">+E92</f>
        <v>2</v>
      </c>
      <c r="I110" s="399">
        <f t="shared" si="6"/>
        <v>0</v>
      </c>
      <c r="J110" s="399">
        <f t="shared" si="6"/>
        <v>0</v>
      </c>
      <c r="K110" s="373" t="str">
        <f>+B93</f>
        <v xml:space="preserve">OBSERVACIONES: Con base a las auditorias de historias clínicas revisadas en anterior visita de asistencia técnica se pudo evidenciar que no se realiza la clasificación del riesgo según antecedentes personales y familiares; sin embargo, la auditora institucional refiere que ya se ha venido mejorando el proceso. </v>
      </c>
      <c r="L110" s="404" t="s">
        <v>316</v>
      </c>
      <c r="M110" s="259"/>
      <c r="N110" s="259"/>
    </row>
    <row r="111" spans="1:14" ht="22.5" customHeight="1" x14ac:dyDescent="0.25">
      <c r="A111" s="255"/>
      <c r="B111" s="259"/>
      <c r="C111" s="399" t="s">
        <v>244</v>
      </c>
      <c r="D111" s="399">
        <f>SUM(D102:D110)</f>
        <v>40</v>
      </c>
      <c r="E111" s="401">
        <f t="shared" ref="E111:J111" si="7">SUM(E102:E110)</f>
        <v>1</v>
      </c>
      <c r="F111" s="401">
        <f t="shared" si="7"/>
        <v>0.81785714285714284</v>
      </c>
      <c r="G111" s="399">
        <f t="shared" si="7"/>
        <v>30</v>
      </c>
      <c r="H111" s="399">
        <f t="shared" si="7"/>
        <v>8</v>
      </c>
      <c r="I111" s="399">
        <f t="shared" si="7"/>
        <v>2</v>
      </c>
      <c r="J111" s="399">
        <f t="shared" si="7"/>
        <v>0</v>
      </c>
      <c r="K111" s="373"/>
      <c r="L111" s="399"/>
      <c r="M111" s="259"/>
      <c r="N111" s="259"/>
    </row>
  </sheetData>
  <mergeCells count="119">
    <mergeCell ref="B93:J93"/>
    <mergeCell ref="B94:J94"/>
    <mergeCell ref="D95:J95"/>
    <mergeCell ref="D96:J96"/>
    <mergeCell ref="D97:J97"/>
    <mergeCell ref="D98:J98"/>
    <mergeCell ref="H88:J88"/>
    <mergeCell ref="H89:J89"/>
    <mergeCell ref="H90:J90"/>
    <mergeCell ref="H91:J91"/>
    <mergeCell ref="B92:C92"/>
    <mergeCell ref="H92:J92"/>
    <mergeCell ref="B82:J82"/>
    <mergeCell ref="B83:H83"/>
    <mergeCell ref="H84:J84"/>
    <mergeCell ref="H85:J85"/>
    <mergeCell ref="H86:J86"/>
    <mergeCell ref="H87:J87"/>
    <mergeCell ref="H76:J76"/>
    <mergeCell ref="H77:J77"/>
    <mergeCell ref="H78:J78"/>
    <mergeCell ref="H79:J79"/>
    <mergeCell ref="H80:J80"/>
    <mergeCell ref="B81:C81"/>
    <mergeCell ref="H81:J81"/>
    <mergeCell ref="H71:J71"/>
    <mergeCell ref="H72:J72"/>
    <mergeCell ref="B73:C73"/>
    <mergeCell ref="H73:J73"/>
    <mergeCell ref="B74:J74"/>
    <mergeCell ref="B75:H75"/>
    <mergeCell ref="B66:C66"/>
    <mergeCell ref="H66:J66"/>
    <mergeCell ref="B67:J67"/>
    <mergeCell ref="B68:H68"/>
    <mergeCell ref="H69:J69"/>
    <mergeCell ref="H70:J70"/>
    <mergeCell ref="B61:C61"/>
    <mergeCell ref="H61:J61"/>
    <mergeCell ref="B62:J62"/>
    <mergeCell ref="B63:H63"/>
    <mergeCell ref="B64:B65"/>
    <mergeCell ref="H64:J64"/>
    <mergeCell ref="H65:J65"/>
    <mergeCell ref="B55:C56"/>
    <mergeCell ref="H56:J56"/>
    <mergeCell ref="B57:J57"/>
    <mergeCell ref="B58:H58"/>
    <mergeCell ref="H59:J59"/>
    <mergeCell ref="H60:J60"/>
    <mergeCell ref="H51:I51"/>
    <mergeCell ref="H52:J52"/>
    <mergeCell ref="B53:C53"/>
    <mergeCell ref="H53:J53"/>
    <mergeCell ref="B54:C54"/>
    <mergeCell ref="H54:J54"/>
    <mergeCell ref="H48:J48"/>
    <mergeCell ref="B49:C49"/>
    <mergeCell ref="H49:J49"/>
    <mergeCell ref="K49:N49"/>
    <mergeCell ref="B50:J50"/>
    <mergeCell ref="K50:M50"/>
    <mergeCell ref="H43:J43"/>
    <mergeCell ref="H44:J44"/>
    <mergeCell ref="K44:N44"/>
    <mergeCell ref="H45:J45"/>
    <mergeCell ref="H46:J46"/>
    <mergeCell ref="H47:J47"/>
    <mergeCell ref="B40:C40"/>
    <mergeCell ref="H40:J40"/>
    <mergeCell ref="B41:J41"/>
    <mergeCell ref="K41:N41"/>
    <mergeCell ref="B42:H42"/>
    <mergeCell ref="K42:N42"/>
    <mergeCell ref="L31:M31"/>
    <mergeCell ref="B34:B39"/>
    <mergeCell ref="I34:J34"/>
    <mergeCell ref="I35:J35"/>
    <mergeCell ref="I36:J36"/>
    <mergeCell ref="I37:J37"/>
    <mergeCell ref="I38:J38"/>
    <mergeCell ref="I39:J39"/>
    <mergeCell ref="B25:B28"/>
    <mergeCell ref="I25:J25"/>
    <mergeCell ref="I26:J26"/>
    <mergeCell ref="I27:J27"/>
    <mergeCell ref="I28:J28"/>
    <mergeCell ref="B29:B31"/>
    <mergeCell ref="I29:J29"/>
    <mergeCell ref="I30:J30"/>
    <mergeCell ref="I31:J31"/>
    <mergeCell ref="B21:J21"/>
    <mergeCell ref="B22:H22"/>
    <mergeCell ref="C23:C24"/>
    <mergeCell ref="D23:D24"/>
    <mergeCell ref="E23:E24"/>
    <mergeCell ref="F23:F24"/>
    <mergeCell ref="G23:G24"/>
    <mergeCell ref="H23:J23"/>
    <mergeCell ref="I24:J24"/>
    <mergeCell ref="B16:H16"/>
    <mergeCell ref="H17:J17"/>
    <mergeCell ref="B18:B19"/>
    <mergeCell ref="H18:J18"/>
    <mergeCell ref="H19:J19"/>
    <mergeCell ref="B20:C20"/>
    <mergeCell ref="H20:J20"/>
    <mergeCell ref="D10:J10"/>
    <mergeCell ref="D11:J11"/>
    <mergeCell ref="D12:J12"/>
    <mergeCell ref="D13:J13"/>
    <mergeCell ref="D14:J14"/>
    <mergeCell ref="D15:J15"/>
    <mergeCell ref="B1:C4"/>
    <mergeCell ref="D1:K1"/>
    <mergeCell ref="D2:J4"/>
    <mergeCell ref="C5:L5"/>
    <mergeCell ref="B6:J6"/>
    <mergeCell ref="C7:C9"/>
  </mergeCells>
  <conditionalFormatting sqref="H49:J49">
    <cfRule type="cellIs" dxfId="305" priority="34" operator="notEqual">
      <formula>$A$48</formula>
    </cfRule>
  </conditionalFormatting>
  <conditionalFormatting sqref="H61:J61">
    <cfRule type="cellIs" dxfId="304" priority="3" operator="notEqual">
      <formula>$A$60</formula>
    </cfRule>
    <cfRule type="cellIs" dxfId="303" priority="33" operator="notEqual">
      <formula>#REF!</formula>
    </cfRule>
  </conditionalFormatting>
  <conditionalFormatting sqref="J58">
    <cfRule type="cellIs" dxfId="302" priority="32" operator="lessThan">
      <formula>$I$58</formula>
    </cfRule>
  </conditionalFormatting>
  <conditionalFormatting sqref="J63">
    <cfRule type="cellIs" dxfId="301" priority="31" operator="lessThan">
      <formula>$I$63</formula>
    </cfRule>
  </conditionalFormatting>
  <conditionalFormatting sqref="H66:J66">
    <cfRule type="cellIs" dxfId="300" priority="30" operator="notEqual">
      <formula>$A$65</formula>
    </cfRule>
  </conditionalFormatting>
  <conditionalFormatting sqref="H73:J73">
    <cfRule type="cellIs" dxfId="299" priority="29" operator="notEqual">
      <formula>$A$72</formula>
    </cfRule>
  </conditionalFormatting>
  <conditionalFormatting sqref="J68">
    <cfRule type="cellIs" dxfId="298" priority="28" operator="lessThan">
      <formula>$I$68</formula>
    </cfRule>
  </conditionalFormatting>
  <conditionalFormatting sqref="H81:J81">
    <cfRule type="cellIs" dxfId="297" priority="2" operator="notEqual">
      <formula>$A$80</formula>
    </cfRule>
    <cfRule type="cellIs" dxfId="296" priority="27" operator="notEqual">
      <formula>#REF!</formula>
    </cfRule>
  </conditionalFormatting>
  <conditionalFormatting sqref="J75">
    <cfRule type="cellIs" dxfId="295" priority="26" operator="lessThan">
      <formula>$I$75</formula>
    </cfRule>
  </conditionalFormatting>
  <conditionalFormatting sqref="J83">
    <cfRule type="cellIs" dxfId="294" priority="25" operator="lessThan">
      <formula>$I$83</formula>
    </cfRule>
  </conditionalFormatting>
  <conditionalFormatting sqref="J16">
    <cfRule type="cellIs" dxfId="293" priority="24" operator="lessThan">
      <formula>$I$16</formula>
    </cfRule>
  </conditionalFormatting>
  <conditionalFormatting sqref="J22">
    <cfRule type="cellIs" dxfId="292" priority="23" operator="lessThan">
      <formula>$I$22</formula>
    </cfRule>
  </conditionalFormatting>
  <conditionalFormatting sqref="J42">
    <cfRule type="cellIs" dxfId="291" priority="22" operator="lessThan">
      <formula>$I$42</formula>
    </cfRule>
  </conditionalFormatting>
  <conditionalFormatting sqref="H92:J92">
    <cfRule type="cellIs" dxfId="290" priority="1" operator="notEqual">
      <formula>$A$91</formula>
    </cfRule>
    <cfRule type="cellIs" dxfId="289" priority="21" operator="notEqual">
      <formula>#REF!</formula>
    </cfRule>
  </conditionalFormatting>
  <conditionalFormatting sqref="H49:J49">
    <cfRule type="cellIs" dxfId="288" priority="20" operator="notEqual">
      <formula>$A$48</formula>
    </cfRule>
  </conditionalFormatting>
  <conditionalFormatting sqref="H61:J61">
    <cfRule type="cellIs" dxfId="287" priority="19" operator="notEqual">
      <formula>#REF!</formula>
    </cfRule>
  </conditionalFormatting>
  <conditionalFormatting sqref="J58">
    <cfRule type="cellIs" dxfId="286" priority="18" operator="lessThan">
      <formula>$I$58</formula>
    </cfRule>
  </conditionalFormatting>
  <conditionalFormatting sqref="J63">
    <cfRule type="cellIs" dxfId="285" priority="17" operator="lessThan">
      <formula>$I$63</formula>
    </cfRule>
  </conditionalFormatting>
  <conditionalFormatting sqref="H66:J66">
    <cfRule type="cellIs" dxfId="284" priority="16" operator="notEqual">
      <formula>$A$65</formula>
    </cfRule>
  </conditionalFormatting>
  <conditionalFormatting sqref="H73:J73">
    <cfRule type="cellIs" dxfId="283" priority="15" operator="notEqual">
      <formula>$A$72</formula>
    </cfRule>
  </conditionalFormatting>
  <conditionalFormatting sqref="J68">
    <cfRule type="cellIs" dxfId="282" priority="14" operator="lessThan">
      <formula>$I$68</formula>
    </cfRule>
  </conditionalFormatting>
  <conditionalFormatting sqref="H81:J81">
    <cfRule type="cellIs" dxfId="281" priority="13" operator="notEqual">
      <formula>#REF!</formula>
    </cfRule>
  </conditionalFormatting>
  <conditionalFormatting sqref="J75">
    <cfRule type="cellIs" dxfId="280" priority="12" operator="lessThan">
      <formula>$I$75</formula>
    </cfRule>
  </conditionalFormatting>
  <conditionalFormatting sqref="J83">
    <cfRule type="cellIs" dxfId="279" priority="11" operator="lessThan">
      <formula>$I$83</formula>
    </cfRule>
  </conditionalFormatting>
  <conditionalFormatting sqref="H92:J92">
    <cfRule type="cellIs" dxfId="278" priority="10" operator="notEqual">
      <formula>#REF!</formula>
    </cfRule>
  </conditionalFormatting>
  <conditionalFormatting sqref="J16">
    <cfRule type="cellIs" dxfId="277" priority="9" operator="lessThan">
      <formula>$I$16</formula>
    </cfRule>
  </conditionalFormatting>
  <conditionalFormatting sqref="J22">
    <cfRule type="cellIs" dxfId="276" priority="8" operator="lessThan">
      <formula>$I$22</formula>
    </cfRule>
  </conditionalFormatting>
  <conditionalFormatting sqref="J42">
    <cfRule type="cellIs" dxfId="275" priority="7" operator="lessThan">
      <formula>$I$42</formula>
    </cfRule>
  </conditionalFormatting>
  <conditionalFormatting sqref="H20:J20">
    <cfRule type="cellIs" dxfId="274" priority="6" operator="notEqual">
      <formula>$A$19</formula>
    </cfRule>
  </conditionalFormatting>
  <conditionalFormatting sqref="H40:J40">
    <cfRule type="cellIs" dxfId="273" priority="5" operator="notEqual">
      <formula>$A$39</formula>
    </cfRule>
  </conditionalFormatting>
  <conditionalFormatting sqref="H56:J56">
    <cfRule type="cellIs" dxfId="272" priority="4" operator="notEqual">
      <formula>$A$54</formula>
    </cfRule>
  </conditionalFormatting>
  <dataValidations count="3">
    <dataValidation type="whole" operator="equal" showInputMessage="1" showErrorMessage="1" sqref="D25:G38">
      <formula1>1</formula1>
      <formula2>0</formula2>
    </dataValidation>
    <dataValidation type="whole" operator="equal" showInputMessage="1" showErrorMessage="1" sqref="D70:G72 D44:G48 D85:G91 D60:G60 D18:G19 D65:G65 D39:G39 D77:G80 D56:G56">
      <formula1>1</formula1>
    </dataValidation>
    <dataValidation operator="equal" showInputMessage="1" showErrorMessage="1" sqref="H39"/>
  </dataValidations>
  <hyperlinks>
    <hyperlink ref="D12" r:id="rId1"/>
  </hyperlinks>
  <pageMargins left="0.7" right="0.7" top="0.75" bottom="0.75" header="0.3" footer="0.3"/>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L111"/>
  <sheetViews>
    <sheetView workbookViewId="0">
      <selection activeCell="A3" sqref="A3"/>
    </sheetView>
  </sheetViews>
  <sheetFormatPr baseColWidth="10" defaultRowHeight="22.5" customHeight="1" x14ac:dyDescent="0.25"/>
  <cols>
    <col min="1" max="1" width="12.140625" style="254" customWidth="1"/>
    <col min="2" max="2" width="18.85546875" style="6" customWidth="1"/>
    <col min="3" max="3" width="37.42578125" style="6" customWidth="1"/>
    <col min="4" max="9" width="11.28515625" style="6" customWidth="1"/>
    <col min="10" max="10" width="26" style="6" customWidth="1"/>
    <col min="11" max="11" width="11.7109375" style="6" customWidth="1"/>
    <col min="12" max="12" width="24.28515625" style="6" customWidth="1"/>
    <col min="13" max="1024" width="11.28515625" style="6" customWidth="1"/>
    <col min="1025" max="1026" width="11.42578125" style="6"/>
  </cols>
  <sheetData>
    <row r="1" spans="1:14" customFormat="1" ht="22.5" customHeight="1" x14ac:dyDescent="0.25">
      <c r="A1" s="137"/>
      <c r="B1" s="138"/>
      <c r="C1" s="138"/>
      <c r="D1" s="139"/>
      <c r="E1" s="139"/>
      <c r="F1" s="139"/>
      <c r="G1" s="139"/>
      <c r="H1" s="139"/>
      <c r="I1" s="139"/>
      <c r="J1" s="139"/>
      <c r="K1" s="139"/>
      <c r="L1" s="140"/>
      <c r="M1" s="141"/>
      <c r="N1" s="141"/>
    </row>
    <row r="2" spans="1:14" customFormat="1" ht="22.5" customHeight="1" x14ac:dyDescent="0.25">
      <c r="A2" s="137"/>
      <c r="B2" s="138"/>
      <c r="C2" s="138"/>
      <c r="D2" s="142" t="s">
        <v>0</v>
      </c>
      <c r="E2" s="142"/>
      <c r="F2" s="142"/>
      <c r="G2" s="142"/>
      <c r="H2" s="142"/>
      <c r="I2" s="142"/>
      <c r="J2" s="142"/>
      <c r="K2" s="141"/>
      <c r="L2" s="141"/>
      <c r="M2" s="141"/>
      <c r="N2" s="141"/>
    </row>
    <row r="3" spans="1:14" customFormat="1" ht="22.5" customHeight="1" x14ac:dyDescent="0.25">
      <c r="A3" s="137"/>
      <c r="B3" s="138"/>
      <c r="C3" s="138"/>
      <c r="D3" s="142"/>
      <c r="E3" s="142"/>
      <c r="F3" s="142"/>
      <c r="G3" s="142"/>
      <c r="H3" s="142"/>
      <c r="I3" s="142"/>
      <c r="J3" s="142"/>
      <c r="K3" s="141"/>
      <c r="L3" s="141"/>
      <c r="M3" s="141"/>
      <c r="N3" s="141"/>
    </row>
    <row r="4" spans="1:14" customFormat="1" ht="22.5" customHeight="1" x14ac:dyDescent="0.25">
      <c r="A4" s="137"/>
      <c r="B4" s="138"/>
      <c r="C4" s="138"/>
      <c r="D4" s="142"/>
      <c r="E4" s="142"/>
      <c r="F4" s="142"/>
      <c r="G4" s="142"/>
      <c r="H4" s="142"/>
      <c r="I4" s="142"/>
      <c r="J4" s="142"/>
      <c r="K4" s="141"/>
      <c r="L4" s="141"/>
      <c r="M4" s="141"/>
      <c r="N4" s="141"/>
    </row>
    <row r="5" spans="1:14" customFormat="1" ht="29.25" customHeight="1" x14ac:dyDescent="0.25">
      <c r="A5" s="137"/>
      <c r="B5" s="143"/>
      <c r="C5" s="139"/>
      <c r="D5" s="139"/>
      <c r="E5" s="139"/>
      <c r="F5" s="139"/>
      <c r="G5" s="139"/>
      <c r="H5" s="139"/>
      <c r="I5" s="139"/>
      <c r="J5" s="139"/>
      <c r="K5" s="139"/>
      <c r="L5" s="139"/>
      <c r="M5" s="141"/>
      <c r="N5" s="141"/>
    </row>
    <row r="6" spans="1:14" customFormat="1" ht="22.5" customHeight="1" x14ac:dyDescent="0.25">
      <c r="A6" s="137"/>
      <c r="B6" s="144" t="s">
        <v>1</v>
      </c>
      <c r="C6" s="144"/>
      <c r="D6" s="144"/>
      <c r="E6" s="144"/>
      <c r="F6" s="144"/>
      <c r="G6" s="144"/>
      <c r="H6" s="144"/>
      <c r="I6" s="144"/>
      <c r="J6" s="144"/>
      <c r="K6" s="141"/>
      <c r="L6" s="141"/>
      <c r="M6" s="141"/>
      <c r="N6" s="141"/>
    </row>
    <row r="7" spans="1:14" customFormat="1" ht="22.5" customHeight="1" x14ac:dyDescent="0.25">
      <c r="A7" s="137"/>
      <c r="B7" s="145"/>
      <c r="C7" s="146" t="s">
        <v>2</v>
      </c>
      <c r="D7" s="147" t="s">
        <v>3</v>
      </c>
      <c r="E7" s="147" t="s">
        <v>4</v>
      </c>
      <c r="F7" s="147" t="s">
        <v>4</v>
      </c>
      <c r="G7" s="148" t="s">
        <v>5</v>
      </c>
      <c r="H7" s="148" t="s">
        <v>6</v>
      </c>
      <c r="I7" s="148" t="s">
        <v>7</v>
      </c>
      <c r="J7" s="148" t="s">
        <v>8</v>
      </c>
      <c r="K7" s="141"/>
      <c r="L7" s="141"/>
      <c r="M7" s="141"/>
      <c r="N7" s="141"/>
    </row>
    <row r="8" spans="1:14" customFormat="1" ht="22.5" customHeight="1" x14ac:dyDescent="0.25">
      <c r="A8" s="137"/>
      <c r="B8" s="145"/>
      <c r="C8" s="146"/>
      <c r="D8" s="410" t="s">
        <v>317</v>
      </c>
      <c r="E8" s="410" t="s">
        <v>317</v>
      </c>
      <c r="F8" s="410" t="s">
        <v>317</v>
      </c>
      <c r="G8" s="410" t="s">
        <v>317</v>
      </c>
      <c r="H8" s="411"/>
      <c r="I8" s="149"/>
      <c r="J8" s="148"/>
      <c r="K8" s="141"/>
      <c r="L8" s="141"/>
      <c r="M8" s="141"/>
      <c r="N8" s="141"/>
    </row>
    <row r="9" spans="1:14" customFormat="1" ht="22.5" customHeight="1" x14ac:dyDescent="0.25">
      <c r="A9" s="137"/>
      <c r="B9" s="145"/>
      <c r="C9" s="146"/>
      <c r="D9" s="410" t="s">
        <v>318</v>
      </c>
      <c r="E9" s="410" t="s">
        <v>318</v>
      </c>
      <c r="F9" s="410" t="s">
        <v>318</v>
      </c>
      <c r="G9" s="410" t="s">
        <v>318</v>
      </c>
      <c r="H9" s="411"/>
      <c r="I9" s="149"/>
      <c r="J9" s="150"/>
      <c r="K9" s="141"/>
      <c r="L9" s="141"/>
      <c r="M9" s="141"/>
      <c r="N9" s="141"/>
    </row>
    <row r="10" spans="1:14" customFormat="1" ht="22.5" customHeight="1" x14ac:dyDescent="0.25">
      <c r="A10" s="137"/>
      <c r="B10" s="145"/>
      <c r="C10" s="151" t="s">
        <v>12</v>
      </c>
      <c r="D10" s="152" t="s">
        <v>157</v>
      </c>
      <c r="E10" s="152"/>
      <c r="F10" s="152"/>
      <c r="G10" s="152"/>
      <c r="H10" s="152"/>
      <c r="I10" s="152"/>
      <c r="J10" s="152"/>
      <c r="K10" s="141"/>
      <c r="L10" s="141"/>
      <c r="M10" s="141"/>
      <c r="N10" s="141"/>
    </row>
    <row r="11" spans="1:14" customFormat="1" ht="22.5" customHeight="1" x14ac:dyDescent="0.25">
      <c r="A11" s="137"/>
      <c r="B11" s="145"/>
      <c r="C11" s="151" t="s">
        <v>14</v>
      </c>
      <c r="D11" s="152" t="s">
        <v>269</v>
      </c>
      <c r="E11" s="152"/>
      <c r="F11" s="152"/>
      <c r="G11" s="152"/>
      <c r="H11" s="152"/>
      <c r="I11" s="152"/>
      <c r="J11" s="152"/>
      <c r="K11" s="141"/>
      <c r="L11" s="141"/>
      <c r="M11" s="141"/>
      <c r="N11" s="141"/>
    </row>
    <row r="12" spans="1:14" customFormat="1" ht="22.5" customHeight="1" x14ac:dyDescent="0.25">
      <c r="A12" s="137"/>
      <c r="B12" s="145"/>
      <c r="C12" s="151" t="s">
        <v>16</v>
      </c>
      <c r="D12" s="408" t="s">
        <v>159</v>
      </c>
      <c r="E12" s="409"/>
      <c r="F12" s="409"/>
      <c r="G12" s="409"/>
      <c r="H12" s="409"/>
      <c r="I12" s="409"/>
      <c r="J12" s="409"/>
      <c r="K12" s="141"/>
      <c r="L12" s="141"/>
      <c r="M12" s="141"/>
      <c r="N12" s="141"/>
    </row>
    <row r="13" spans="1:14" customFormat="1" ht="22.5" customHeight="1" x14ac:dyDescent="0.25">
      <c r="A13" s="137"/>
      <c r="B13" s="145"/>
      <c r="C13" s="151" t="s">
        <v>18</v>
      </c>
      <c r="D13" s="152">
        <v>3117029108</v>
      </c>
      <c r="E13" s="152"/>
      <c r="F13" s="152"/>
      <c r="G13" s="152"/>
      <c r="H13" s="152"/>
      <c r="I13" s="152"/>
      <c r="J13" s="152"/>
      <c r="K13" s="141"/>
      <c r="L13" s="141"/>
      <c r="M13" s="141"/>
      <c r="N13" s="141"/>
    </row>
    <row r="14" spans="1:14" customFormat="1" ht="22.5" customHeight="1" x14ac:dyDescent="0.25">
      <c r="A14" s="137"/>
      <c r="B14" s="145"/>
      <c r="C14" s="151" t="s">
        <v>19</v>
      </c>
      <c r="D14" s="152" t="s">
        <v>160</v>
      </c>
      <c r="E14" s="152"/>
      <c r="F14" s="152"/>
      <c r="G14" s="152"/>
      <c r="H14" s="152"/>
      <c r="I14" s="152"/>
      <c r="J14" s="152"/>
      <c r="K14" s="141"/>
      <c r="L14" s="141"/>
      <c r="M14" s="141"/>
      <c r="N14" s="141"/>
    </row>
    <row r="15" spans="1:14" customFormat="1" ht="22.5" customHeight="1" x14ac:dyDescent="0.25">
      <c r="A15" s="137"/>
      <c r="B15" s="145"/>
      <c r="C15" s="155" t="s">
        <v>21</v>
      </c>
      <c r="D15" s="156">
        <v>44530</v>
      </c>
      <c r="E15" s="156"/>
      <c r="F15" s="156"/>
      <c r="G15" s="156"/>
      <c r="H15" s="156"/>
      <c r="I15" s="156"/>
      <c r="J15" s="156"/>
      <c r="K15" s="141"/>
      <c r="L15" s="141"/>
      <c r="M15" s="141"/>
      <c r="N15" s="141"/>
    </row>
    <row r="16" spans="1:14" customFormat="1" ht="22.5" customHeight="1" x14ac:dyDescent="0.25">
      <c r="A16" s="137"/>
      <c r="B16" s="157" t="s">
        <v>22</v>
      </c>
      <c r="C16" s="157"/>
      <c r="D16" s="157"/>
      <c r="E16" s="157"/>
      <c r="F16" s="157"/>
      <c r="G16" s="157"/>
      <c r="H16" s="157"/>
      <c r="I16" s="158">
        <v>0.1</v>
      </c>
      <c r="J16" s="159">
        <f>(D20+F20)*I16/H20</f>
        <v>0.1</v>
      </c>
      <c r="K16" s="141"/>
      <c r="L16" s="141"/>
      <c r="M16" s="141"/>
      <c r="N16" s="141"/>
    </row>
    <row r="17" spans="1:14" customFormat="1" ht="22.5" customHeight="1" x14ac:dyDescent="0.25">
      <c r="A17" s="137"/>
      <c r="B17" s="145"/>
      <c r="C17" s="160"/>
      <c r="D17" s="161" t="s">
        <v>23</v>
      </c>
      <c r="E17" s="161" t="s">
        <v>24</v>
      </c>
      <c r="F17" s="161" t="s">
        <v>25</v>
      </c>
      <c r="G17" s="161" t="s">
        <v>26</v>
      </c>
      <c r="H17" s="162" t="s">
        <v>27</v>
      </c>
      <c r="I17" s="162"/>
      <c r="J17" s="162"/>
      <c r="K17" s="141"/>
      <c r="L17" s="141"/>
      <c r="M17" s="141"/>
      <c r="N17" s="141"/>
    </row>
    <row r="18" spans="1:14" customFormat="1" ht="22.5" customHeight="1" x14ac:dyDescent="0.25">
      <c r="A18" s="137">
        <v>1</v>
      </c>
      <c r="B18" s="163" t="s">
        <v>28</v>
      </c>
      <c r="C18" s="164" t="s">
        <v>29</v>
      </c>
      <c r="D18" s="165">
        <v>1</v>
      </c>
      <c r="E18" s="165"/>
      <c r="F18" s="165"/>
      <c r="G18" s="165"/>
      <c r="H18" s="100" t="s">
        <v>319</v>
      </c>
      <c r="I18" s="100"/>
      <c r="J18" s="100"/>
      <c r="K18" s="141"/>
      <c r="L18" s="141"/>
      <c r="M18" s="141"/>
      <c r="N18" s="141"/>
    </row>
    <row r="19" spans="1:14" customFormat="1" ht="49.15" customHeight="1" x14ac:dyDescent="0.25">
      <c r="A19" s="137">
        <v>2</v>
      </c>
      <c r="B19" s="163"/>
      <c r="C19" s="164" t="s">
        <v>31</v>
      </c>
      <c r="D19" s="165"/>
      <c r="E19" s="165"/>
      <c r="F19" s="165">
        <v>1</v>
      </c>
      <c r="G19" s="165"/>
      <c r="H19" s="100" t="s">
        <v>320</v>
      </c>
      <c r="I19" s="100"/>
      <c r="J19" s="100"/>
      <c r="K19" s="141"/>
      <c r="L19" s="141"/>
      <c r="M19" s="141"/>
      <c r="N19" s="141"/>
    </row>
    <row r="20" spans="1:14" customFormat="1" ht="22.5" customHeight="1" x14ac:dyDescent="0.25">
      <c r="A20" s="166"/>
      <c r="B20" s="167" t="s">
        <v>33</v>
      </c>
      <c r="C20" s="167"/>
      <c r="D20" s="168">
        <f>SUM(D18:D19)</f>
        <v>1</v>
      </c>
      <c r="E20" s="168">
        <f>SUM(E18:E19)</f>
        <v>0</v>
      </c>
      <c r="F20" s="168">
        <f>SUM(F18:F19)</f>
        <v>1</v>
      </c>
      <c r="G20" s="168">
        <f>SUM(G18:G19)</f>
        <v>0</v>
      </c>
      <c r="H20" s="169">
        <f>+D20+E20+F20+G20</f>
        <v>2</v>
      </c>
      <c r="I20" s="169"/>
      <c r="J20" s="169"/>
      <c r="K20" s="170"/>
      <c r="L20" s="170"/>
      <c r="M20" s="170"/>
      <c r="N20" s="170"/>
    </row>
    <row r="21" spans="1:14" customFormat="1" ht="48" customHeight="1" x14ac:dyDescent="0.25">
      <c r="A21" s="137"/>
      <c r="B21" s="41" t="s">
        <v>272</v>
      </c>
      <c r="C21" s="42"/>
      <c r="D21" s="42"/>
      <c r="E21" s="42"/>
      <c r="F21" s="42"/>
      <c r="G21" s="42"/>
      <c r="H21" s="42"/>
      <c r="I21" s="42"/>
      <c r="J21" s="43"/>
      <c r="K21" s="141"/>
      <c r="L21" s="141"/>
      <c r="M21" s="141"/>
      <c r="N21" s="141"/>
    </row>
    <row r="22" spans="1:14" customFormat="1" ht="22.5" customHeight="1" x14ac:dyDescent="0.25">
      <c r="A22" s="137"/>
      <c r="B22" s="171" t="s">
        <v>35</v>
      </c>
      <c r="C22" s="171"/>
      <c r="D22" s="171"/>
      <c r="E22" s="171"/>
      <c r="F22" s="171"/>
      <c r="G22" s="171"/>
      <c r="H22" s="171"/>
      <c r="I22" s="172">
        <v>0.3</v>
      </c>
      <c r="J22" s="173">
        <f>(D40+F40)*I22/H40</f>
        <v>0.18</v>
      </c>
      <c r="K22" s="141"/>
      <c r="L22" s="141"/>
      <c r="M22" s="141"/>
      <c r="N22" s="141"/>
    </row>
    <row r="23" spans="1:14" customFormat="1" ht="22.5" customHeight="1" x14ac:dyDescent="0.25">
      <c r="A23" s="137"/>
      <c r="B23" s="145"/>
      <c r="C23" s="162" t="s">
        <v>36</v>
      </c>
      <c r="D23" s="162" t="s">
        <v>23</v>
      </c>
      <c r="E23" s="162" t="s">
        <v>24</v>
      </c>
      <c r="F23" s="162" t="s">
        <v>25</v>
      </c>
      <c r="G23" s="162" t="s">
        <v>26</v>
      </c>
      <c r="H23" s="162" t="s">
        <v>27</v>
      </c>
      <c r="I23" s="162"/>
      <c r="J23" s="162"/>
      <c r="K23" s="141"/>
      <c r="L23" s="141"/>
      <c r="M23" s="141"/>
      <c r="N23" s="141"/>
    </row>
    <row r="24" spans="1:14" customFormat="1" ht="22.5" customHeight="1" x14ac:dyDescent="0.25">
      <c r="A24" s="137"/>
      <c r="B24" s="145"/>
      <c r="C24" s="162"/>
      <c r="D24" s="162"/>
      <c r="E24" s="162"/>
      <c r="F24" s="162"/>
      <c r="G24" s="162"/>
      <c r="H24" s="174" t="s">
        <v>37</v>
      </c>
      <c r="I24" s="175" t="s">
        <v>38</v>
      </c>
      <c r="J24" s="175"/>
      <c r="K24" s="141"/>
      <c r="L24" s="141"/>
      <c r="M24" s="141"/>
      <c r="N24" s="141"/>
    </row>
    <row r="25" spans="1:14" customFormat="1" ht="22.5" customHeight="1" x14ac:dyDescent="0.25">
      <c r="A25" s="137">
        <v>1</v>
      </c>
      <c r="B25" s="176" t="s">
        <v>39</v>
      </c>
      <c r="C25" s="177" t="s">
        <v>40</v>
      </c>
      <c r="D25" s="51"/>
      <c r="E25" s="51">
        <v>1</v>
      </c>
      <c r="F25" s="51"/>
      <c r="G25" s="51"/>
      <c r="H25" s="52">
        <v>0</v>
      </c>
      <c r="I25" s="178"/>
      <c r="J25" s="178"/>
      <c r="K25" s="179"/>
      <c r="L25" s="141"/>
      <c r="M25" s="141"/>
      <c r="N25" s="141"/>
    </row>
    <row r="26" spans="1:14" customFormat="1" ht="22.5" customHeight="1" x14ac:dyDescent="0.25">
      <c r="A26" s="137">
        <v>2</v>
      </c>
      <c r="B26" s="176"/>
      <c r="C26" s="177" t="s">
        <v>41</v>
      </c>
      <c r="D26" s="51"/>
      <c r="E26" s="51">
        <v>1</v>
      </c>
      <c r="F26" s="51"/>
      <c r="G26" s="51"/>
      <c r="H26" s="52">
        <v>0</v>
      </c>
      <c r="I26" s="180" t="e">
        <f>H26/$H$27</f>
        <v>#DIV/0!</v>
      </c>
      <c r="J26" s="180"/>
      <c r="K26" s="179"/>
      <c r="L26" s="141"/>
      <c r="M26" s="141"/>
      <c r="N26" s="141"/>
    </row>
    <row r="27" spans="1:14" customFormat="1" ht="22.5" customHeight="1" x14ac:dyDescent="0.25">
      <c r="A27" s="137">
        <v>3</v>
      </c>
      <c r="B27" s="176"/>
      <c r="C27" s="177" t="s">
        <v>42</v>
      </c>
      <c r="D27" s="51"/>
      <c r="E27" s="51">
        <v>1</v>
      </c>
      <c r="F27" s="51"/>
      <c r="G27" s="51"/>
      <c r="H27" s="52">
        <v>0</v>
      </c>
      <c r="I27" s="180" t="e">
        <f>H27/$H$27</f>
        <v>#DIV/0!</v>
      </c>
      <c r="J27" s="180"/>
      <c r="K27" s="179"/>
      <c r="L27" s="141"/>
      <c r="M27" s="141"/>
      <c r="N27" s="141"/>
    </row>
    <row r="28" spans="1:14" customFormat="1" ht="27.6" customHeight="1" x14ac:dyDescent="0.25">
      <c r="A28" s="137">
        <v>4</v>
      </c>
      <c r="B28" s="176"/>
      <c r="C28" s="181" t="s">
        <v>43</v>
      </c>
      <c r="D28" s="51">
        <v>1</v>
      </c>
      <c r="E28" s="51"/>
      <c r="F28" s="51"/>
      <c r="G28" s="51"/>
      <c r="H28" s="52">
        <v>12</v>
      </c>
      <c r="I28" s="180" t="e">
        <f>H28/$H$27</f>
        <v>#DIV/0!</v>
      </c>
      <c r="J28" s="180"/>
      <c r="K28" s="141"/>
      <c r="L28" s="141"/>
      <c r="M28" s="141"/>
      <c r="N28" s="141"/>
    </row>
    <row r="29" spans="1:14" customFormat="1" ht="31.35" customHeight="1" x14ac:dyDescent="0.25">
      <c r="A29" s="137">
        <v>5</v>
      </c>
      <c r="B29" s="182" t="s">
        <v>44</v>
      </c>
      <c r="C29" s="181" t="s">
        <v>45</v>
      </c>
      <c r="D29" s="51">
        <v>1</v>
      </c>
      <c r="E29" s="51"/>
      <c r="F29" s="51"/>
      <c r="G29" s="51"/>
      <c r="H29" s="57">
        <v>3</v>
      </c>
      <c r="I29" s="183">
        <f>H29/$H$29</f>
        <v>1</v>
      </c>
      <c r="J29" s="183"/>
      <c r="K29" s="141"/>
      <c r="L29" s="141"/>
      <c r="M29" s="141"/>
      <c r="N29" s="141"/>
    </row>
    <row r="30" spans="1:14" customFormat="1" ht="39.6" customHeight="1" x14ac:dyDescent="0.25">
      <c r="A30" s="137">
        <v>6</v>
      </c>
      <c r="B30" s="182"/>
      <c r="C30" s="181" t="s">
        <v>46</v>
      </c>
      <c r="D30" s="59">
        <v>1</v>
      </c>
      <c r="E30" s="51"/>
      <c r="F30" s="51"/>
      <c r="G30" s="51"/>
      <c r="H30" s="52">
        <v>1</v>
      </c>
      <c r="I30" s="183">
        <f>H30/$H$29</f>
        <v>0.33333333333333331</v>
      </c>
      <c r="J30" s="183"/>
      <c r="K30" s="141"/>
      <c r="L30" s="141"/>
      <c r="M30" s="141"/>
      <c r="N30" s="141"/>
    </row>
    <row r="31" spans="1:14" customFormat="1" ht="41.85" customHeight="1" x14ac:dyDescent="0.25">
      <c r="A31" s="137">
        <v>7</v>
      </c>
      <c r="B31" s="182"/>
      <c r="C31" s="181" t="s">
        <v>47</v>
      </c>
      <c r="D31" s="59">
        <v>1</v>
      </c>
      <c r="E31" s="51"/>
      <c r="F31" s="51"/>
      <c r="G31" s="51"/>
      <c r="H31" s="60">
        <v>0</v>
      </c>
      <c r="I31" s="183">
        <f>H31/$H$29</f>
        <v>0</v>
      </c>
      <c r="J31" s="183"/>
      <c r="K31" s="141"/>
      <c r="L31" s="184" t="s">
        <v>48</v>
      </c>
      <c r="M31" s="184"/>
      <c r="N31" s="141"/>
    </row>
    <row r="32" spans="1:14" customFormat="1" ht="40.9" customHeight="1" x14ac:dyDescent="0.25">
      <c r="A32" s="137">
        <v>8</v>
      </c>
      <c r="B32" s="185"/>
      <c r="C32" s="181" t="s">
        <v>49</v>
      </c>
      <c r="D32" s="59"/>
      <c r="E32" s="51">
        <v>1</v>
      </c>
      <c r="F32" s="51"/>
      <c r="G32" s="51"/>
      <c r="H32" s="60">
        <v>0</v>
      </c>
      <c r="I32" s="186"/>
      <c r="J32" s="187"/>
      <c r="K32" s="141"/>
      <c r="L32" s="188"/>
      <c r="M32" s="188"/>
      <c r="N32" s="141"/>
    </row>
    <row r="33" spans="1:14" customFormat="1" ht="51.4" customHeight="1" x14ac:dyDescent="0.25">
      <c r="A33" s="137">
        <v>9</v>
      </c>
      <c r="B33" s="185"/>
      <c r="C33" s="181" t="s">
        <v>50</v>
      </c>
      <c r="D33" s="59"/>
      <c r="E33" s="51">
        <v>1</v>
      </c>
      <c r="F33" s="51"/>
      <c r="G33" s="51"/>
      <c r="H33" s="60">
        <v>0</v>
      </c>
      <c r="I33" s="186"/>
      <c r="J33" s="187"/>
      <c r="K33" s="141"/>
      <c r="L33" s="188"/>
      <c r="M33" s="188"/>
      <c r="N33" s="141"/>
    </row>
    <row r="34" spans="1:14" customFormat="1" ht="44.85" customHeight="1" x14ac:dyDescent="0.25">
      <c r="A34" s="137">
        <v>10</v>
      </c>
      <c r="B34" s="189" t="s">
        <v>51</v>
      </c>
      <c r="C34" s="181" t="s">
        <v>52</v>
      </c>
      <c r="D34" s="67">
        <v>1</v>
      </c>
      <c r="E34" s="68"/>
      <c r="F34" s="68"/>
      <c r="G34" s="68"/>
      <c r="H34" s="57">
        <v>0</v>
      </c>
      <c r="I34" s="183">
        <f>H34/$H$28</f>
        <v>0</v>
      </c>
      <c r="J34" s="183"/>
      <c r="K34" s="141"/>
      <c r="L34" s="188" t="s">
        <v>53</v>
      </c>
      <c r="M34" s="188" t="s">
        <v>54</v>
      </c>
      <c r="N34" s="141"/>
    </row>
    <row r="35" spans="1:14" customFormat="1" ht="54.4" customHeight="1" x14ac:dyDescent="0.25">
      <c r="A35" s="137">
        <v>11</v>
      </c>
      <c r="B35" s="189"/>
      <c r="C35" s="181" t="s">
        <v>55</v>
      </c>
      <c r="D35" s="67">
        <v>1</v>
      </c>
      <c r="E35" s="68"/>
      <c r="F35" s="68"/>
      <c r="G35" s="68"/>
      <c r="H35" s="57">
        <v>3</v>
      </c>
      <c r="I35" s="183">
        <f>H35/$H$28</f>
        <v>0.25</v>
      </c>
      <c r="J35" s="183"/>
      <c r="K35" s="141"/>
      <c r="L35" s="190" t="s">
        <v>56</v>
      </c>
      <c r="M35" s="190" t="s">
        <v>57</v>
      </c>
      <c r="N35" s="141"/>
    </row>
    <row r="36" spans="1:14" customFormat="1" ht="71.650000000000006" customHeight="1" x14ac:dyDescent="0.25">
      <c r="A36" s="137">
        <v>12</v>
      </c>
      <c r="B36" s="189"/>
      <c r="C36" s="181" t="s">
        <v>58</v>
      </c>
      <c r="D36" s="67"/>
      <c r="E36" s="68">
        <v>1</v>
      </c>
      <c r="F36" s="68"/>
      <c r="G36" s="68"/>
      <c r="H36" s="60">
        <v>0</v>
      </c>
      <c r="I36" s="183">
        <f>H36/$H$28</f>
        <v>0</v>
      </c>
      <c r="J36" s="183"/>
      <c r="K36" s="141"/>
      <c r="L36" s="190" t="s">
        <v>59</v>
      </c>
      <c r="M36" s="190" t="s">
        <v>60</v>
      </c>
      <c r="N36" s="141"/>
    </row>
    <row r="37" spans="1:14" customFormat="1" ht="72.400000000000006" customHeight="1" x14ac:dyDescent="0.25">
      <c r="A37" s="137">
        <v>13</v>
      </c>
      <c r="B37" s="189"/>
      <c r="C37" s="181" t="s">
        <v>61</v>
      </c>
      <c r="D37" s="70">
        <v>1</v>
      </c>
      <c r="E37" s="68"/>
      <c r="F37" s="68"/>
      <c r="G37" s="68"/>
      <c r="H37" s="60">
        <v>1</v>
      </c>
      <c r="I37" s="183">
        <f>H37/$H$28</f>
        <v>8.3333333333333329E-2</v>
      </c>
      <c r="J37" s="183"/>
      <c r="K37" s="141"/>
      <c r="L37" s="190" t="s">
        <v>62</v>
      </c>
      <c r="M37" s="190" t="s">
        <v>63</v>
      </c>
      <c r="N37" s="141"/>
    </row>
    <row r="38" spans="1:14" customFormat="1" ht="52.9" customHeight="1" x14ac:dyDescent="0.25">
      <c r="A38" s="137">
        <v>14</v>
      </c>
      <c r="B38" s="189"/>
      <c r="C38" s="191" t="s">
        <v>64</v>
      </c>
      <c r="D38" s="51"/>
      <c r="E38" s="51"/>
      <c r="F38" s="51">
        <v>1</v>
      </c>
      <c r="G38" s="51"/>
      <c r="H38" s="60">
        <v>0</v>
      </c>
      <c r="I38" s="180">
        <f>H38/$H$30</f>
        <v>0</v>
      </c>
      <c r="J38" s="180"/>
      <c r="K38" s="141"/>
      <c r="L38" s="190" t="s">
        <v>65</v>
      </c>
      <c r="M38" s="190" t="s">
        <v>66</v>
      </c>
      <c r="N38" s="141"/>
    </row>
    <row r="39" spans="1:14" customFormat="1" ht="84.95" customHeight="1" x14ac:dyDescent="0.25">
      <c r="A39" s="137">
        <v>15</v>
      </c>
      <c r="B39" s="189"/>
      <c r="C39" s="181" t="s">
        <v>67</v>
      </c>
      <c r="D39" s="71"/>
      <c r="E39" s="72"/>
      <c r="F39" s="71">
        <v>1</v>
      </c>
      <c r="G39" s="71"/>
      <c r="H39" s="73">
        <v>0</v>
      </c>
      <c r="I39" s="192" t="e">
        <f>H39/H38</f>
        <v>#DIV/0!</v>
      </c>
      <c r="J39" s="192"/>
      <c r="K39" s="141"/>
      <c r="L39" s="141"/>
      <c r="M39" s="141"/>
      <c r="N39" s="141"/>
    </row>
    <row r="40" spans="1:14" customFormat="1" ht="22.5" customHeight="1" x14ac:dyDescent="0.25">
      <c r="A40" s="166"/>
      <c r="B40" s="167" t="s">
        <v>68</v>
      </c>
      <c r="C40" s="167"/>
      <c r="D40" s="193">
        <f>SUM(D25:D39)</f>
        <v>7</v>
      </c>
      <c r="E40" s="193">
        <f>SUM(E25:E39)</f>
        <v>6</v>
      </c>
      <c r="F40" s="193">
        <f>SUM(F25:F39)</f>
        <v>2</v>
      </c>
      <c r="G40" s="193">
        <f>SUM(G25:G39)</f>
        <v>0</v>
      </c>
      <c r="H40" s="167">
        <f>+D40+E40+F40+G40</f>
        <v>15</v>
      </c>
      <c r="I40" s="167"/>
      <c r="J40" s="167"/>
      <c r="K40" s="194"/>
      <c r="L40" s="170"/>
      <c r="M40" s="170"/>
      <c r="N40" s="170"/>
    </row>
    <row r="41" spans="1:14" customFormat="1" ht="32.25" customHeight="1" x14ac:dyDescent="0.25">
      <c r="A41" s="137"/>
      <c r="B41" s="41" t="s">
        <v>273</v>
      </c>
      <c r="C41" s="195"/>
      <c r="D41" s="195"/>
      <c r="E41" s="195"/>
      <c r="F41" s="195"/>
      <c r="G41" s="195"/>
      <c r="H41" s="195"/>
      <c r="I41" s="195"/>
      <c r="J41" s="196"/>
      <c r="K41" s="138"/>
      <c r="L41" s="138"/>
      <c r="M41" s="138"/>
      <c r="N41" s="138"/>
    </row>
    <row r="42" spans="1:14" customFormat="1" ht="22.5" customHeight="1" x14ac:dyDescent="0.25">
      <c r="A42" s="137"/>
      <c r="B42" s="197" t="s">
        <v>70</v>
      </c>
      <c r="C42" s="197"/>
      <c r="D42" s="197"/>
      <c r="E42" s="197"/>
      <c r="F42" s="197"/>
      <c r="G42" s="197"/>
      <c r="H42" s="197"/>
      <c r="I42" s="172">
        <v>0.05</v>
      </c>
      <c r="J42" s="173">
        <f>(D49+F49)*I42/H49</f>
        <v>0.05</v>
      </c>
      <c r="K42" s="138"/>
      <c r="L42" s="138"/>
      <c r="M42" s="138"/>
      <c r="N42" s="138"/>
    </row>
    <row r="43" spans="1:14" customFormat="1" ht="22.5" customHeight="1" x14ac:dyDescent="0.25">
      <c r="A43" s="137"/>
      <c r="B43" s="198"/>
      <c r="C43" s="160"/>
      <c r="D43" s="161" t="s">
        <v>23</v>
      </c>
      <c r="E43" s="161" t="s">
        <v>24</v>
      </c>
      <c r="F43" s="161" t="s">
        <v>25</v>
      </c>
      <c r="G43" s="161" t="s">
        <v>26</v>
      </c>
      <c r="H43" s="162" t="s">
        <v>27</v>
      </c>
      <c r="I43" s="162"/>
      <c r="J43" s="162"/>
      <c r="K43" s="141"/>
      <c r="L43" s="141"/>
      <c r="M43" s="141"/>
      <c r="N43" s="141"/>
    </row>
    <row r="44" spans="1:14" customFormat="1" ht="64.900000000000006" customHeight="1" x14ac:dyDescent="0.25">
      <c r="A44" s="137">
        <v>1</v>
      </c>
      <c r="B44" s="198"/>
      <c r="C44" s="181" t="s">
        <v>71</v>
      </c>
      <c r="D44" s="165">
        <v>1</v>
      </c>
      <c r="E44" s="165"/>
      <c r="F44" s="165"/>
      <c r="G44" s="165"/>
      <c r="H44" s="100" t="s">
        <v>321</v>
      </c>
      <c r="I44" s="100"/>
      <c r="J44" s="100"/>
      <c r="K44" s="138"/>
      <c r="L44" s="138"/>
      <c r="M44" s="138"/>
      <c r="N44" s="138"/>
    </row>
    <row r="45" spans="1:14" customFormat="1" ht="56.65" customHeight="1" x14ac:dyDescent="0.25">
      <c r="A45" s="137">
        <v>2</v>
      </c>
      <c r="B45" s="199"/>
      <c r="C45" s="181" t="s">
        <v>73</v>
      </c>
      <c r="D45" s="165">
        <v>1</v>
      </c>
      <c r="E45" s="165"/>
      <c r="F45" s="165"/>
      <c r="G45" s="165"/>
      <c r="H45" s="100" t="s">
        <v>165</v>
      </c>
      <c r="I45" s="100"/>
      <c r="J45" s="100"/>
      <c r="K45" s="200"/>
      <c r="L45" s="141"/>
      <c r="M45" s="141"/>
      <c r="N45" s="141"/>
    </row>
    <row r="46" spans="1:14" customFormat="1" ht="73.900000000000006" customHeight="1" x14ac:dyDescent="0.25">
      <c r="A46" s="137">
        <v>3</v>
      </c>
      <c r="B46" s="201"/>
      <c r="C46" s="202" t="s">
        <v>75</v>
      </c>
      <c r="D46" s="165">
        <v>1</v>
      </c>
      <c r="E46" s="165"/>
      <c r="F46" s="165"/>
      <c r="G46" s="165"/>
      <c r="H46" s="100" t="s">
        <v>167</v>
      </c>
      <c r="I46" s="100"/>
      <c r="J46" s="100"/>
      <c r="K46" s="200"/>
      <c r="L46" s="141"/>
      <c r="M46" s="141"/>
      <c r="N46" s="141"/>
    </row>
    <row r="47" spans="1:14" customFormat="1" ht="96.95" customHeight="1" x14ac:dyDescent="0.25">
      <c r="A47" s="137">
        <v>4</v>
      </c>
      <c r="B47" s="201"/>
      <c r="C47" s="181" t="s">
        <v>77</v>
      </c>
      <c r="D47" s="165">
        <v>1</v>
      </c>
      <c r="E47" s="165"/>
      <c r="F47" s="165"/>
      <c r="G47" s="165"/>
      <c r="H47" s="100" t="s">
        <v>168</v>
      </c>
      <c r="I47" s="100"/>
      <c r="J47" s="100"/>
      <c r="K47" s="200"/>
      <c r="L47" s="141"/>
      <c r="M47" s="141"/>
      <c r="N47" s="141"/>
    </row>
    <row r="48" spans="1:14" customFormat="1" ht="100.7" customHeight="1" x14ac:dyDescent="0.25">
      <c r="A48" s="137">
        <v>5</v>
      </c>
      <c r="B48" s="201"/>
      <c r="C48" s="181" t="s">
        <v>79</v>
      </c>
      <c r="D48" s="165">
        <v>1</v>
      </c>
      <c r="E48" s="165"/>
      <c r="F48" s="165"/>
      <c r="G48" s="165"/>
      <c r="H48" s="100" t="s">
        <v>168</v>
      </c>
      <c r="I48" s="100"/>
      <c r="J48" s="100"/>
      <c r="K48" s="200"/>
      <c r="L48" s="141"/>
      <c r="M48" s="141"/>
      <c r="N48" s="141"/>
    </row>
    <row r="49" spans="1:14" customFormat="1" ht="22.5" customHeight="1" x14ac:dyDescent="0.25">
      <c r="A49" s="166"/>
      <c r="B49" s="203" t="s">
        <v>81</v>
      </c>
      <c r="C49" s="203"/>
      <c r="D49" s="204">
        <f>SUM(D44:D48)</f>
        <v>5</v>
      </c>
      <c r="E49" s="204">
        <f>SUM(E44:E48)</f>
        <v>0</v>
      </c>
      <c r="F49" s="204">
        <f>SUM(F44:F48)</f>
        <v>0</v>
      </c>
      <c r="G49" s="204">
        <f>SUM(G44:G48)</f>
        <v>0</v>
      </c>
      <c r="H49" s="205">
        <f>SUM(D49:G49)</f>
        <v>5</v>
      </c>
      <c r="I49" s="205"/>
      <c r="J49" s="205"/>
      <c r="K49" s="138"/>
      <c r="L49" s="138"/>
      <c r="M49" s="138"/>
      <c r="N49" s="138"/>
    </row>
    <row r="50" spans="1:14" customFormat="1" ht="54.75" customHeight="1" x14ac:dyDescent="0.25">
      <c r="A50" s="137"/>
      <c r="B50" s="89" t="s">
        <v>82</v>
      </c>
      <c r="C50" s="89"/>
      <c r="D50" s="89"/>
      <c r="E50" s="89"/>
      <c r="F50" s="89"/>
      <c r="G50" s="89"/>
      <c r="H50" s="89"/>
      <c r="I50" s="89"/>
      <c r="J50" s="89"/>
      <c r="K50" s="138"/>
      <c r="L50" s="138"/>
      <c r="M50" s="138"/>
      <c r="N50" s="141"/>
    </row>
    <row r="51" spans="1:14" customFormat="1" ht="22.5" customHeight="1" x14ac:dyDescent="0.25">
      <c r="A51" s="137"/>
      <c r="B51" s="160" t="s">
        <v>83</v>
      </c>
      <c r="C51" s="206"/>
      <c r="D51" s="207"/>
      <c r="E51" s="207"/>
      <c r="F51" s="207"/>
      <c r="G51" s="207"/>
      <c r="H51" s="208">
        <v>0.05</v>
      </c>
      <c r="I51" s="208"/>
      <c r="J51" s="209">
        <f>+(D56+F56)*H51/H56</f>
        <v>2.5000000000000001E-2</v>
      </c>
      <c r="K51" s="210"/>
      <c r="L51" s="211"/>
      <c r="M51" s="211"/>
      <c r="N51" s="141"/>
    </row>
    <row r="52" spans="1:14" customFormat="1" ht="22.5" customHeight="1" x14ac:dyDescent="0.25">
      <c r="A52" s="137"/>
      <c r="B52" s="6"/>
      <c r="C52" s="6"/>
      <c r="D52" s="212" t="s">
        <v>23</v>
      </c>
      <c r="E52" s="212" t="s">
        <v>24</v>
      </c>
      <c r="F52" s="212" t="s">
        <v>25</v>
      </c>
      <c r="G52" s="212" t="s">
        <v>26</v>
      </c>
      <c r="H52" s="162" t="s">
        <v>27</v>
      </c>
      <c r="I52" s="162"/>
      <c r="J52" s="162"/>
      <c r="K52" s="200"/>
      <c r="L52" s="141"/>
      <c r="M52" s="141"/>
      <c r="N52" s="141"/>
    </row>
    <row r="53" spans="1:14" s="218" customFormat="1" ht="107.45" customHeight="1" x14ac:dyDescent="0.25">
      <c r="A53" s="213">
        <v>1</v>
      </c>
      <c r="B53" s="214" t="s">
        <v>84</v>
      </c>
      <c r="C53" s="214"/>
      <c r="D53" s="215">
        <v>1</v>
      </c>
      <c r="E53" s="215"/>
      <c r="F53" s="215"/>
      <c r="G53" s="215"/>
      <c r="H53" s="100" t="s">
        <v>85</v>
      </c>
      <c r="I53" s="100"/>
      <c r="J53" s="100"/>
      <c r="K53" s="216"/>
      <c r="L53" s="217"/>
      <c r="M53" s="217"/>
      <c r="N53" s="217"/>
    </row>
    <row r="54" spans="1:14" s="218" customFormat="1" ht="46.9" customHeight="1" x14ac:dyDescent="0.25">
      <c r="A54" s="213">
        <v>2</v>
      </c>
      <c r="B54" s="219" t="s">
        <v>86</v>
      </c>
      <c r="C54" s="219"/>
      <c r="D54" s="215"/>
      <c r="E54" s="215">
        <v>1</v>
      </c>
      <c r="F54" s="215"/>
      <c r="G54" s="215"/>
      <c r="H54" s="100"/>
      <c r="I54" s="100"/>
      <c r="J54" s="100"/>
      <c r="K54" s="216"/>
      <c r="L54" s="217"/>
      <c r="M54" s="217"/>
      <c r="N54" s="217"/>
    </row>
    <row r="55" spans="1:14" customFormat="1" ht="22.5" customHeight="1" x14ac:dyDescent="0.25">
      <c r="A55" s="137"/>
      <c r="B55" s="220" t="s">
        <v>88</v>
      </c>
      <c r="C55" s="220"/>
      <c r="D55" s="212" t="s">
        <v>23</v>
      </c>
      <c r="E55" s="212" t="s">
        <v>24</v>
      </c>
      <c r="F55" s="212" t="s">
        <v>25</v>
      </c>
      <c r="G55" s="212" t="s">
        <v>26</v>
      </c>
      <c r="H55" s="221"/>
      <c r="I55" s="222"/>
      <c r="J55" s="223"/>
      <c r="K55" s="141"/>
      <c r="L55" s="141"/>
      <c r="M55" s="141"/>
      <c r="N55" s="141"/>
    </row>
    <row r="56" spans="1:14" customFormat="1" ht="22.5" customHeight="1" x14ac:dyDescent="0.25">
      <c r="A56" s="224"/>
      <c r="B56" s="220"/>
      <c r="C56" s="220"/>
      <c r="D56" s="225">
        <f>+D54+D53</f>
        <v>1</v>
      </c>
      <c r="E56" s="225">
        <f t="shared" ref="E56:G56" si="0">+E54+E53</f>
        <v>1</v>
      </c>
      <c r="F56" s="225">
        <f t="shared" si="0"/>
        <v>0</v>
      </c>
      <c r="G56" s="225">
        <f t="shared" si="0"/>
        <v>0</v>
      </c>
      <c r="H56" s="226">
        <f>+D56+E56+F56+G56</f>
        <v>2</v>
      </c>
      <c r="I56" s="227"/>
      <c r="J56" s="228"/>
      <c r="K56" s="229"/>
      <c r="L56" s="229"/>
      <c r="M56" s="229"/>
      <c r="N56" s="229"/>
    </row>
    <row r="57" spans="1:14" customFormat="1" ht="39" customHeight="1" x14ac:dyDescent="0.25">
      <c r="A57" s="137"/>
      <c r="B57" s="89" t="s">
        <v>274</v>
      </c>
      <c r="C57" s="89"/>
      <c r="D57" s="89"/>
      <c r="E57" s="89"/>
      <c r="F57" s="89"/>
      <c r="G57" s="89"/>
      <c r="H57" s="89"/>
      <c r="I57" s="89"/>
      <c r="J57" s="89"/>
      <c r="K57" s="141"/>
      <c r="L57" s="141"/>
      <c r="M57" s="141"/>
      <c r="N57" s="141"/>
    </row>
    <row r="58" spans="1:14" customFormat="1" ht="22.5" customHeight="1" x14ac:dyDescent="0.25">
      <c r="A58" s="137"/>
      <c r="B58" s="197" t="s">
        <v>90</v>
      </c>
      <c r="C58" s="197"/>
      <c r="D58" s="197"/>
      <c r="E58" s="197"/>
      <c r="F58" s="197"/>
      <c r="G58" s="197"/>
      <c r="H58" s="197"/>
      <c r="I58" s="172">
        <v>0.05</v>
      </c>
      <c r="J58" s="173">
        <f>(D61+F61)*I58/H61</f>
        <v>0.05</v>
      </c>
      <c r="K58" s="141"/>
      <c r="L58" s="141"/>
      <c r="M58" s="141"/>
      <c r="N58" s="141"/>
    </row>
    <row r="59" spans="1:14" customFormat="1" ht="22.5" customHeight="1" x14ac:dyDescent="0.25">
      <c r="A59" s="137"/>
      <c r="B59" s="212"/>
      <c r="C59" s="230" t="s">
        <v>39</v>
      </c>
      <c r="D59" s="230" t="s">
        <v>23</v>
      </c>
      <c r="E59" s="230" t="s">
        <v>24</v>
      </c>
      <c r="F59" s="230" t="s">
        <v>25</v>
      </c>
      <c r="G59" s="230" t="s">
        <v>26</v>
      </c>
      <c r="H59" s="162" t="s">
        <v>27</v>
      </c>
      <c r="I59" s="162"/>
      <c r="J59" s="162"/>
      <c r="K59" s="141"/>
      <c r="L59" s="141"/>
      <c r="M59" s="141"/>
      <c r="N59" s="141"/>
    </row>
    <row r="60" spans="1:14" customFormat="1" ht="79.5" customHeight="1" x14ac:dyDescent="0.25">
      <c r="A60" s="137">
        <v>1</v>
      </c>
      <c r="B60" s="198"/>
      <c r="C60" s="231" t="s">
        <v>91</v>
      </c>
      <c r="D60" s="165">
        <v>1</v>
      </c>
      <c r="E60" s="165"/>
      <c r="F60" s="165"/>
      <c r="G60" s="165"/>
      <c r="H60" s="232" t="s">
        <v>172</v>
      </c>
      <c r="I60" s="232"/>
      <c r="J60" s="232"/>
      <c r="K60" s="141"/>
      <c r="L60" s="141"/>
      <c r="M60" s="141"/>
      <c r="N60" s="141"/>
    </row>
    <row r="61" spans="1:14" customFormat="1" ht="22.5" customHeight="1" x14ac:dyDescent="0.25">
      <c r="A61" s="166"/>
      <c r="B61" s="203" t="s">
        <v>93</v>
      </c>
      <c r="C61" s="203"/>
      <c r="D61" s="233">
        <f>SUM(D60:D60)</f>
        <v>1</v>
      </c>
      <c r="E61" s="233">
        <f>SUM(E60:E60)</f>
        <v>0</v>
      </c>
      <c r="F61" s="233">
        <f>SUM(F60:F60)</f>
        <v>0</v>
      </c>
      <c r="G61" s="233">
        <f>SUM(G60:G60)</f>
        <v>0</v>
      </c>
      <c r="H61" s="169">
        <f>+D61+E61+F61+G61</f>
        <v>1</v>
      </c>
      <c r="I61" s="169"/>
      <c r="J61" s="169"/>
      <c r="K61" s="170"/>
      <c r="L61" s="170"/>
      <c r="M61" s="170"/>
      <c r="N61" s="170"/>
    </row>
    <row r="62" spans="1:14" customFormat="1" ht="22.5" customHeight="1" x14ac:dyDescent="0.25">
      <c r="A62" s="137"/>
      <c r="B62" s="41" t="s">
        <v>94</v>
      </c>
      <c r="C62" s="42"/>
      <c r="D62" s="42"/>
      <c r="E62" s="42"/>
      <c r="F62" s="42"/>
      <c r="G62" s="42"/>
      <c r="H62" s="42"/>
      <c r="I62" s="42"/>
      <c r="J62" s="43"/>
      <c r="K62" s="141"/>
      <c r="L62" s="141"/>
      <c r="M62" s="141"/>
      <c r="N62" s="141"/>
    </row>
    <row r="63" spans="1:14" customFormat="1" ht="22.5" customHeight="1" x14ac:dyDescent="0.25">
      <c r="A63" s="137"/>
      <c r="B63" s="234" t="s">
        <v>95</v>
      </c>
      <c r="C63" s="234"/>
      <c r="D63" s="234"/>
      <c r="E63" s="234"/>
      <c r="F63" s="234"/>
      <c r="G63" s="234"/>
      <c r="H63" s="234"/>
      <c r="I63" s="235">
        <v>0.05</v>
      </c>
      <c r="J63" s="235">
        <f>(D66+F66)*I63/H66</f>
        <v>0.05</v>
      </c>
      <c r="K63" s="141"/>
      <c r="L63" s="141"/>
      <c r="M63" s="141"/>
      <c r="N63" s="141"/>
    </row>
    <row r="64" spans="1:14" customFormat="1" ht="22.5" customHeight="1" x14ac:dyDescent="0.25">
      <c r="A64" s="137"/>
      <c r="B64" s="236"/>
      <c r="C64" s="151"/>
      <c r="D64" s="174" t="s">
        <v>23</v>
      </c>
      <c r="E64" s="174" t="s">
        <v>24</v>
      </c>
      <c r="F64" s="174" t="s">
        <v>25</v>
      </c>
      <c r="G64" s="174" t="s">
        <v>26</v>
      </c>
      <c r="H64" s="162" t="s">
        <v>27</v>
      </c>
      <c r="I64" s="162"/>
      <c r="J64" s="162"/>
      <c r="K64" s="141"/>
      <c r="L64" s="141"/>
      <c r="M64" s="141"/>
      <c r="N64" s="141"/>
    </row>
    <row r="65" spans="1:14" customFormat="1" ht="69.400000000000006" customHeight="1" x14ac:dyDescent="0.25">
      <c r="A65" s="137">
        <v>1</v>
      </c>
      <c r="B65" s="236"/>
      <c r="C65" s="191" t="s">
        <v>96</v>
      </c>
      <c r="D65" s="237">
        <v>1</v>
      </c>
      <c r="E65" s="237"/>
      <c r="F65" s="237"/>
      <c r="G65" s="237"/>
      <c r="H65" s="100" t="s">
        <v>173</v>
      </c>
      <c r="I65" s="100"/>
      <c r="J65" s="100"/>
      <c r="K65" s="141"/>
      <c r="L65" s="141"/>
      <c r="M65" s="141"/>
      <c r="N65" s="141"/>
    </row>
    <row r="66" spans="1:14" customFormat="1" ht="22.5" customHeight="1" x14ac:dyDescent="0.25">
      <c r="A66" s="166"/>
      <c r="B66" s="167" t="s">
        <v>98</v>
      </c>
      <c r="C66" s="167"/>
      <c r="D66" s="238">
        <f>SUM(D65:D65)</f>
        <v>1</v>
      </c>
      <c r="E66" s="238">
        <f>SUM(E65:E65)</f>
        <v>0</v>
      </c>
      <c r="F66" s="238">
        <f>SUM(F65:F65)</f>
        <v>0</v>
      </c>
      <c r="G66" s="238">
        <f>SUM(G65:G65)</f>
        <v>0</v>
      </c>
      <c r="H66" s="239">
        <f>+D66+E66+F66+G66</f>
        <v>1</v>
      </c>
      <c r="I66" s="239"/>
      <c r="J66" s="239"/>
      <c r="K66" s="170"/>
      <c r="L66" s="170"/>
      <c r="M66" s="170"/>
      <c r="N66" s="170"/>
    </row>
    <row r="67" spans="1:14" customFormat="1" ht="36" customHeight="1" x14ac:dyDescent="0.25">
      <c r="A67" s="137"/>
      <c r="B67" s="89" t="s">
        <v>99</v>
      </c>
      <c r="C67" s="121"/>
      <c r="D67" s="121"/>
      <c r="E67" s="121"/>
      <c r="F67" s="121"/>
      <c r="G67" s="121"/>
      <c r="H67" s="121"/>
      <c r="I67" s="121"/>
      <c r="J67" s="121"/>
      <c r="K67" s="141"/>
      <c r="L67" s="141"/>
      <c r="M67" s="141"/>
      <c r="N67" s="141"/>
    </row>
    <row r="68" spans="1:14" customFormat="1" ht="22.5" customHeight="1" x14ac:dyDescent="0.25">
      <c r="A68" s="137"/>
      <c r="B68" s="171" t="s">
        <v>100</v>
      </c>
      <c r="C68" s="171"/>
      <c r="D68" s="171"/>
      <c r="E68" s="171"/>
      <c r="F68" s="171"/>
      <c r="G68" s="171"/>
      <c r="H68" s="171"/>
      <c r="I68" s="235">
        <v>0.1</v>
      </c>
      <c r="J68" s="235">
        <f>(D73+F73)*I68/H73</f>
        <v>0.10000000000000002</v>
      </c>
      <c r="K68" s="141"/>
      <c r="L68" s="141"/>
      <c r="M68" s="141"/>
      <c r="N68" s="141"/>
    </row>
    <row r="69" spans="1:14" customFormat="1" ht="22.5" customHeight="1" x14ac:dyDescent="0.25">
      <c r="A69" s="137"/>
      <c r="B69" s="240"/>
      <c r="C69" s="151"/>
      <c r="D69" s="174" t="s">
        <v>23</v>
      </c>
      <c r="E69" s="174" t="s">
        <v>24</v>
      </c>
      <c r="F69" s="174" t="s">
        <v>25</v>
      </c>
      <c r="G69" s="174" t="s">
        <v>26</v>
      </c>
      <c r="H69" s="162" t="s">
        <v>27</v>
      </c>
      <c r="I69" s="162"/>
      <c r="J69" s="162"/>
      <c r="K69" s="141"/>
      <c r="L69" s="141"/>
      <c r="M69" s="141"/>
      <c r="N69" s="141"/>
    </row>
    <row r="70" spans="1:14" customFormat="1" ht="32.1" customHeight="1" x14ac:dyDescent="0.25">
      <c r="A70" s="137">
        <v>1</v>
      </c>
      <c r="B70" s="240"/>
      <c r="C70" s="164" t="s">
        <v>101</v>
      </c>
      <c r="D70" s="165">
        <v>1</v>
      </c>
      <c r="E70" s="165"/>
      <c r="F70" s="165"/>
      <c r="G70" s="165"/>
      <c r="H70" s="241" t="s">
        <v>174</v>
      </c>
      <c r="I70" s="241"/>
      <c r="J70" s="241"/>
      <c r="K70" s="141"/>
      <c r="L70" s="141"/>
      <c r="M70" s="141"/>
      <c r="N70" s="141"/>
    </row>
    <row r="71" spans="1:14" customFormat="1" ht="65.650000000000006" customHeight="1" x14ac:dyDescent="0.25">
      <c r="A71" s="137">
        <v>2</v>
      </c>
      <c r="B71" s="240"/>
      <c r="C71" s="164" t="s">
        <v>103</v>
      </c>
      <c r="D71" s="165">
        <v>1</v>
      </c>
      <c r="E71" s="165"/>
      <c r="F71" s="165"/>
      <c r="G71" s="165"/>
      <c r="H71" s="241" t="s">
        <v>176</v>
      </c>
      <c r="I71" s="241"/>
      <c r="J71" s="241"/>
      <c r="K71" s="141"/>
      <c r="L71" s="141"/>
      <c r="M71" s="141"/>
      <c r="N71" s="141"/>
    </row>
    <row r="72" spans="1:14" customFormat="1" ht="63" customHeight="1" x14ac:dyDescent="0.25">
      <c r="A72" s="137">
        <v>3</v>
      </c>
      <c r="B72" s="240"/>
      <c r="C72" s="191" t="s">
        <v>105</v>
      </c>
      <c r="D72" s="165">
        <v>1</v>
      </c>
      <c r="E72" s="165"/>
      <c r="F72" s="165"/>
      <c r="G72" s="165"/>
      <c r="H72" s="242" t="s">
        <v>177</v>
      </c>
      <c r="I72" s="243"/>
      <c r="J72" s="243"/>
      <c r="K72" s="141"/>
      <c r="L72" s="141"/>
      <c r="M72" s="141"/>
      <c r="N72" s="141"/>
    </row>
    <row r="73" spans="1:14" customFormat="1" ht="22.5" customHeight="1" x14ac:dyDescent="0.25">
      <c r="A73" s="166"/>
      <c r="B73" s="167" t="s">
        <v>107</v>
      </c>
      <c r="C73" s="167"/>
      <c r="D73" s="233">
        <f>SUM(D70:D72)</f>
        <v>3</v>
      </c>
      <c r="E73" s="233">
        <f>SUM(E70:E72)</f>
        <v>0</v>
      </c>
      <c r="F73" s="233">
        <f>SUM(F70:F72)</f>
        <v>0</v>
      </c>
      <c r="G73" s="233">
        <f>SUM(G70:G72)</f>
        <v>0</v>
      </c>
      <c r="H73" s="169">
        <f>+D73+E73+F73+G73</f>
        <v>3</v>
      </c>
      <c r="I73" s="169"/>
      <c r="J73" s="169"/>
      <c r="K73" s="170"/>
      <c r="L73" s="170"/>
      <c r="M73" s="170"/>
      <c r="N73" s="170"/>
    </row>
    <row r="74" spans="1:14" customFormat="1" ht="22.5" customHeight="1" x14ac:dyDescent="0.25">
      <c r="A74" s="137"/>
      <c r="B74" s="89" t="s">
        <v>108</v>
      </c>
      <c r="C74" s="89"/>
      <c r="D74" s="89"/>
      <c r="E74" s="89"/>
      <c r="F74" s="89"/>
      <c r="G74" s="89"/>
      <c r="H74" s="89"/>
      <c r="I74" s="89"/>
      <c r="J74" s="89"/>
      <c r="K74" s="141"/>
      <c r="L74" s="141"/>
      <c r="M74" s="141"/>
      <c r="N74" s="141"/>
    </row>
    <row r="75" spans="1:14" customFormat="1" ht="22.5" customHeight="1" x14ac:dyDescent="0.25">
      <c r="A75" s="137"/>
      <c r="B75" s="197" t="s">
        <v>109</v>
      </c>
      <c r="C75" s="197"/>
      <c r="D75" s="197"/>
      <c r="E75" s="197"/>
      <c r="F75" s="197"/>
      <c r="G75" s="197"/>
      <c r="H75" s="197"/>
      <c r="I75" s="172">
        <v>0.1</v>
      </c>
      <c r="J75" s="173">
        <f>(D81+F81)*I75/H81</f>
        <v>0.1</v>
      </c>
      <c r="K75" s="141"/>
      <c r="L75" s="141"/>
      <c r="M75" s="141"/>
      <c r="N75" s="141"/>
    </row>
    <row r="76" spans="1:14" customFormat="1" ht="22.5" customHeight="1" x14ac:dyDescent="0.25">
      <c r="A76" s="137"/>
      <c r="B76" s="198"/>
      <c r="C76" s="160"/>
      <c r="D76" s="161" t="s">
        <v>23</v>
      </c>
      <c r="E76" s="161" t="s">
        <v>24</v>
      </c>
      <c r="F76" s="161" t="s">
        <v>25</v>
      </c>
      <c r="G76" s="161" t="s">
        <v>26</v>
      </c>
      <c r="H76" s="162" t="s">
        <v>27</v>
      </c>
      <c r="I76" s="162"/>
      <c r="J76" s="162"/>
      <c r="K76" s="141"/>
      <c r="L76" s="141"/>
      <c r="M76" s="141"/>
      <c r="N76" s="141"/>
    </row>
    <row r="77" spans="1:14" customFormat="1" ht="69.400000000000006" customHeight="1" x14ac:dyDescent="0.25">
      <c r="A77" s="137">
        <v>1</v>
      </c>
      <c r="B77" s="198"/>
      <c r="C77" s="177" t="s">
        <v>110</v>
      </c>
      <c r="D77" s="165">
        <v>1</v>
      </c>
      <c r="E77" s="165"/>
      <c r="F77" s="165"/>
      <c r="G77" s="165"/>
      <c r="H77" s="100" t="s">
        <v>178</v>
      </c>
      <c r="I77" s="100"/>
      <c r="J77" s="100"/>
      <c r="K77" s="141"/>
      <c r="L77" s="141"/>
      <c r="M77" s="141"/>
      <c r="N77" s="141"/>
    </row>
    <row r="78" spans="1:14" customFormat="1" ht="53.65" customHeight="1" x14ac:dyDescent="0.25">
      <c r="A78" s="137">
        <v>2</v>
      </c>
      <c r="B78" s="198"/>
      <c r="C78" s="177" t="s">
        <v>112</v>
      </c>
      <c r="D78" s="165">
        <v>1</v>
      </c>
      <c r="E78" s="165"/>
      <c r="F78" s="165"/>
      <c r="G78" s="165"/>
      <c r="H78" s="100" t="s">
        <v>180</v>
      </c>
      <c r="I78" s="100"/>
      <c r="J78" s="100"/>
      <c r="K78" s="141"/>
      <c r="L78" s="141"/>
      <c r="M78" s="141"/>
      <c r="N78" s="141"/>
    </row>
    <row r="79" spans="1:14" customFormat="1" ht="59.65" customHeight="1" x14ac:dyDescent="0.25">
      <c r="A79" s="137">
        <v>3</v>
      </c>
      <c r="B79" s="198"/>
      <c r="C79" s="177" t="s">
        <v>114</v>
      </c>
      <c r="D79" s="165">
        <v>1</v>
      </c>
      <c r="E79" s="165"/>
      <c r="F79" s="165"/>
      <c r="G79" s="165"/>
      <c r="H79" s="100" t="s">
        <v>182</v>
      </c>
      <c r="I79" s="100"/>
      <c r="J79" s="100"/>
      <c r="K79" s="141"/>
      <c r="L79" s="141"/>
      <c r="M79" s="141"/>
      <c r="N79" s="141"/>
    </row>
    <row r="80" spans="1:14" customFormat="1" ht="48.6" customHeight="1" x14ac:dyDescent="0.25">
      <c r="A80" s="137">
        <v>4</v>
      </c>
      <c r="B80" s="198"/>
      <c r="C80" s="177" t="s">
        <v>116</v>
      </c>
      <c r="D80" s="165">
        <v>1</v>
      </c>
      <c r="E80" s="165"/>
      <c r="F80" s="165"/>
      <c r="G80" s="165"/>
      <c r="H80" s="100" t="s">
        <v>183</v>
      </c>
      <c r="I80" s="100"/>
      <c r="J80" s="100"/>
      <c r="K80" s="244"/>
      <c r="L80" s="141"/>
      <c r="M80" s="141"/>
      <c r="N80" s="141"/>
    </row>
    <row r="81" spans="1:14" customFormat="1" ht="22.5" customHeight="1" x14ac:dyDescent="0.25">
      <c r="A81" s="166"/>
      <c r="B81" s="167" t="s">
        <v>118</v>
      </c>
      <c r="C81" s="167"/>
      <c r="D81" s="233">
        <f>SUM(D77:D80)</f>
        <v>4</v>
      </c>
      <c r="E81" s="233">
        <f>SUM(E77:E80)</f>
        <v>0</v>
      </c>
      <c r="F81" s="233">
        <f>SUM(F77:F80)</f>
        <v>0</v>
      </c>
      <c r="G81" s="233">
        <f>SUM(G77:G80)</f>
        <v>0</v>
      </c>
      <c r="H81" s="169">
        <f>+D81+E81+F81+G81</f>
        <v>4</v>
      </c>
      <c r="I81" s="169"/>
      <c r="J81" s="169"/>
      <c r="K81" s="170"/>
      <c r="L81" s="170"/>
      <c r="M81" s="170"/>
      <c r="N81" s="170"/>
    </row>
    <row r="82" spans="1:14" customFormat="1" ht="36" customHeight="1" x14ac:dyDescent="0.25">
      <c r="A82" s="137"/>
      <c r="B82" s="89" t="s">
        <v>119</v>
      </c>
      <c r="C82" s="89"/>
      <c r="D82" s="89"/>
      <c r="E82" s="89"/>
      <c r="F82" s="89"/>
      <c r="G82" s="89"/>
      <c r="H82" s="89"/>
      <c r="I82" s="89"/>
      <c r="J82" s="89"/>
      <c r="K82" s="141"/>
      <c r="L82" s="141"/>
      <c r="M82" s="141"/>
      <c r="N82" s="141"/>
    </row>
    <row r="83" spans="1:14" customFormat="1" ht="22.5" customHeight="1" x14ac:dyDescent="0.25">
      <c r="A83" s="137"/>
      <c r="B83" s="197" t="s">
        <v>120</v>
      </c>
      <c r="C83" s="197"/>
      <c r="D83" s="197"/>
      <c r="E83" s="197"/>
      <c r="F83" s="197"/>
      <c r="G83" s="197"/>
      <c r="H83" s="197"/>
      <c r="I83" s="172">
        <v>0.2</v>
      </c>
      <c r="J83" s="173">
        <f>(D92+F92)*I83/H92</f>
        <v>0.1142857142857143</v>
      </c>
      <c r="K83" s="217"/>
      <c r="L83" s="141"/>
      <c r="M83" s="141"/>
      <c r="N83" s="141"/>
    </row>
    <row r="84" spans="1:14" customFormat="1" ht="22.5" customHeight="1" x14ac:dyDescent="0.25">
      <c r="A84" s="137"/>
      <c r="B84" s="198"/>
      <c r="C84" s="160"/>
      <c r="D84" s="161" t="s">
        <v>23</v>
      </c>
      <c r="E84" s="161" t="s">
        <v>24</v>
      </c>
      <c r="F84" s="161" t="s">
        <v>25</v>
      </c>
      <c r="G84" s="161" t="s">
        <v>26</v>
      </c>
      <c r="H84" s="162" t="s">
        <v>121</v>
      </c>
      <c r="I84" s="162"/>
      <c r="J84" s="162"/>
      <c r="K84" s="141"/>
      <c r="L84" s="141"/>
      <c r="M84" s="141"/>
      <c r="N84" s="141"/>
    </row>
    <row r="85" spans="1:14" customFormat="1" ht="90.95" customHeight="1" x14ac:dyDescent="0.25">
      <c r="A85" s="137">
        <v>1</v>
      </c>
      <c r="B85" s="198"/>
      <c r="C85" s="181" t="s">
        <v>122</v>
      </c>
      <c r="D85" s="245"/>
      <c r="E85" s="245">
        <v>1</v>
      </c>
      <c r="F85" s="245"/>
      <c r="G85" s="245"/>
      <c r="H85" s="100" t="s">
        <v>185</v>
      </c>
      <c r="I85" s="100"/>
      <c r="J85" s="100"/>
      <c r="K85" s="141"/>
      <c r="L85" s="141"/>
      <c r="M85" s="141"/>
      <c r="N85" s="141"/>
    </row>
    <row r="86" spans="1:14" customFormat="1" ht="143.25" customHeight="1" x14ac:dyDescent="0.25">
      <c r="A86" s="137">
        <v>2</v>
      </c>
      <c r="B86" s="198"/>
      <c r="C86" s="181" t="s">
        <v>124</v>
      </c>
      <c r="D86" s="245"/>
      <c r="E86" s="245">
        <v>1</v>
      </c>
      <c r="F86" s="245"/>
      <c r="G86" s="245"/>
      <c r="H86" s="100" t="s">
        <v>185</v>
      </c>
      <c r="I86" s="100"/>
      <c r="J86" s="100"/>
      <c r="K86" s="141"/>
      <c r="L86" s="141"/>
      <c r="M86" s="141"/>
      <c r="N86" s="141"/>
    </row>
    <row r="87" spans="1:14" customFormat="1" ht="104.45" customHeight="1" x14ac:dyDescent="0.25">
      <c r="A87" s="137">
        <v>3</v>
      </c>
      <c r="B87" s="198"/>
      <c r="C87" s="181" t="s">
        <v>125</v>
      </c>
      <c r="D87" s="245">
        <v>1</v>
      </c>
      <c r="E87" s="245"/>
      <c r="F87" s="245"/>
      <c r="G87" s="245"/>
      <c r="H87" s="100" t="s">
        <v>186</v>
      </c>
      <c r="I87" s="100"/>
      <c r="J87" s="100"/>
      <c r="K87" s="141"/>
      <c r="L87" s="141"/>
      <c r="M87" s="141"/>
      <c r="N87" s="141"/>
    </row>
    <row r="88" spans="1:14" customFormat="1" ht="84.4" customHeight="1" x14ac:dyDescent="0.25">
      <c r="A88" s="137">
        <v>4</v>
      </c>
      <c r="B88" s="198"/>
      <c r="C88" s="181" t="s">
        <v>127</v>
      </c>
      <c r="D88" s="245"/>
      <c r="E88" s="245">
        <v>1</v>
      </c>
      <c r="F88" s="245"/>
      <c r="G88" s="245"/>
      <c r="H88" s="100" t="s">
        <v>128</v>
      </c>
      <c r="I88" s="100"/>
      <c r="J88" s="100"/>
      <c r="K88" s="141"/>
      <c r="L88" s="141"/>
      <c r="M88" s="141"/>
      <c r="N88" s="141"/>
    </row>
    <row r="89" spans="1:14" customFormat="1" ht="78.400000000000006" customHeight="1" x14ac:dyDescent="0.25">
      <c r="A89" s="137">
        <v>5</v>
      </c>
      <c r="B89" s="198"/>
      <c r="C89" s="181" t="s">
        <v>129</v>
      </c>
      <c r="D89" s="245">
        <v>1</v>
      </c>
      <c r="E89" s="245"/>
      <c r="F89" s="245"/>
      <c r="G89" s="245"/>
      <c r="H89" s="100" t="s">
        <v>188</v>
      </c>
      <c r="I89" s="100"/>
      <c r="J89" s="100"/>
      <c r="K89" s="141"/>
      <c r="L89" s="141"/>
      <c r="M89" s="141"/>
      <c r="N89" s="141"/>
    </row>
    <row r="90" spans="1:14" customFormat="1" ht="64.900000000000006" customHeight="1" x14ac:dyDescent="0.25">
      <c r="A90" s="137">
        <v>6</v>
      </c>
      <c r="B90" s="201"/>
      <c r="C90" s="181" t="s">
        <v>131</v>
      </c>
      <c r="D90" s="165">
        <v>1</v>
      </c>
      <c r="E90" s="165"/>
      <c r="F90" s="165"/>
      <c r="G90" s="165"/>
      <c r="H90" s="100" t="s">
        <v>190</v>
      </c>
      <c r="I90" s="100"/>
      <c r="J90" s="100"/>
      <c r="K90" s="141"/>
      <c r="L90" s="141"/>
      <c r="M90" s="141"/>
      <c r="N90" s="141"/>
    </row>
    <row r="91" spans="1:14" customFormat="1" ht="72.400000000000006" customHeight="1" x14ac:dyDescent="0.25">
      <c r="A91" s="137">
        <v>7</v>
      </c>
      <c r="B91" s="201"/>
      <c r="C91" s="181" t="s">
        <v>133</v>
      </c>
      <c r="D91" s="165">
        <v>1</v>
      </c>
      <c r="E91" s="165"/>
      <c r="F91" s="165"/>
      <c r="G91" s="165"/>
      <c r="H91" s="100" t="s">
        <v>190</v>
      </c>
      <c r="I91" s="100"/>
      <c r="J91" s="100"/>
      <c r="K91" s="141"/>
      <c r="L91" s="141"/>
      <c r="M91" s="141"/>
      <c r="N91" s="141"/>
    </row>
    <row r="92" spans="1:14" customFormat="1" ht="22.5" customHeight="1" x14ac:dyDescent="0.25">
      <c r="A92" s="166"/>
      <c r="B92" s="246" t="s">
        <v>134</v>
      </c>
      <c r="C92" s="246"/>
      <c r="D92" s="233">
        <f>SUM(D85:D91)</f>
        <v>4</v>
      </c>
      <c r="E92" s="233">
        <f>SUM(E85:E91)</f>
        <v>3</v>
      </c>
      <c r="F92" s="233">
        <f>SUM(F85:F90)</f>
        <v>0</v>
      </c>
      <c r="G92" s="233">
        <f>SUM(G85:G90)</f>
        <v>0</v>
      </c>
      <c r="H92" s="169">
        <f>+D92+E92+F92+G92</f>
        <v>7</v>
      </c>
      <c r="I92" s="169"/>
      <c r="J92" s="169"/>
      <c r="K92" s="170"/>
      <c r="L92" s="170"/>
      <c r="M92" s="170"/>
      <c r="N92" s="170"/>
    </row>
    <row r="93" spans="1:14" customFormat="1" ht="22.5" customHeight="1" x14ac:dyDescent="0.25">
      <c r="A93" s="137"/>
      <c r="B93" s="41" t="s">
        <v>135</v>
      </c>
      <c r="C93" s="42"/>
      <c r="D93" s="42"/>
      <c r="E93" s="42"/>
      <c r="F93" s="42"/>
      <c r="G93" s="42"/>
      <c r="H93" s="42"/>
      <c r="I93" s="42"/>
      <c r="J93" s="43"/>
      <c r="K93" s="141"/>
      <c r="L93" s="141"/>
      <c r="M93" s="141"/>
      <c r="N93" s="141"/>
    </row>
    <row r="94" spans="1:14" customFormat="1" ht="22.5" customHeight="1" x14ac:dyDescent="0.25">
      <c r="A94" s="137"/>
      <c r="B94" s="247" t="s">
        <v>136</v>
      </c>
      <c r="C94" s="247"/>
      <c r="D94" s="247"/>
      <c r="E94" s="247"/>
      <c r="F94" s="247"/>
      <c r="G94" s="247"/>
      <c r="H94" s="247"/>
      <c r="I94" s="247"/>
      <c r="J94" s="247"/>
      <c r="K94" s="141"/>
      <c r="L94" s="141"/>
      <c r="M94" s="141"/>
      <c r="N94" s="141"/>
    </row>
    <row r="95" spans="1:14" customFormat="1" ht="22.5" customHeight="1" x14ac:dyDescent="0.25">
      <c r="A95" s="137"/>
      <c r="B95" s="248" t="s">
        <v>137</v>
      </c>
      <c r="C95" s="249"/>
      <c r="D95" s="250" t="s">
        <v>192</v>
      </c>
      <c r="E95" s="250"/>
      <c r="F95" s="250"/>
      <c r="G95" s="250"/>
      <c r="H95" s="250"/>
      <c r="I95" s="250"/>
      <c r="J95" s="250"/>
      <c r="K95" s="141"/>
      <c r="L95" s="141"/>
      <c r="M95" s="141"/>
      <c r="N95" s="141"/>
    </row>
    <row r="96" spans="1:14" customFormat="1" ht="22.5" customHeight="1" x14ac:dyDescent="0.25">
      <c r="A96" s="137"/>
      <c r="B96" s="248" t="s">
        <v>139</v>
      </c>
      <c r="C96" s="249"/>
      <c r="D96" s="250" t="s">
        <v>193</v>
      </c>
      <c r="E96" s="250"/>
      <c r="F96" s="250"/>
      <c r="G96" s="250"/>
      <c r="H96" s="250"/>
      <c r="I96" s="250"/>
      <c r="J96" s="250"/>
      <c r="K96" s="141"/>
      <c r="L96" s="141"/>
      <c r="M96" s="141"/>
      <c r="N96" s="141"/>
    </row>
    <row r="97" spans="1:14" customFormat="1" ht="22.5" customHeight="1" x14ac:dyDescent="0.25">
      <c r="A97" s="137"/>
      <c r="B97" s="248" t="s">
        <v>141</v>
      </c>
      <c r="C97" s="249"/>
      <c r="D97" s="250" t="s">
        <v>275</v>
      </c>
      <c r="E97" s="250"/>
      <c r="F97" s="250"/>
      <c r="G97" s="250"/>
      <c r="H97" s="250"/>
      <c r="I97" s="250"/>
      <c r="J97" s="250"/>
      <c r="K97" s="141"/>
      <c r="L97" s="141"/>
      <c r="M97" s="141"/>
      <c r="N97" s="141"/>
    </row>
    <row r="98" spans="1:14" customFormat="1" ht="22.5" customHeight="1" x14ac:dyDescent="0.25">
      <c r="A98" s="137"/>
      <c r="B98" s="248" t="s">
        <v>143</v>
      </c>
      <c r="C98" s="249"/>
      <c r="D98" s="250" t="s">
        <v>195</v>
      </c>
      <c r="E98" s="250"/>
      <c r="F98" s="250"/>
      <c r="G98" s="250"/>
      <c r="H98" s="250"/>
      <c r="I98" s="250"/>
      <c r="J98" s="250"/>
      <c r="K98" s="141"/>
      <c r="L98" s="141"/>
      <c r="M98" s="141"/>
      <c r="N98" s="141"/>
    </row>
    <row r="99" spans="1:14" customFormat="1" ht="22.5" customHeight="1" x14ac:dyDescent="0.25">
      <c r="A99" s="137"/>
      <c r="B99" s="141"/>
      <c r="C99" s="141"/>
      <c r="D99" s="141"/>
      <c r="E99" s="141"/>
      <c r="F99" s="141"/>
      <c r="G99" s="141"/>
      <c r="H99" s="141"/>
      <c r="I99" s="141"/>
      <c r="J99" s="141"/>
      <c r="K99" s="141"/>
      <c r="L99" s="141"/>
      <c r="M99" s="141"/>
      <c r="N99" s="141"/>
    </row>
    <row r="100" spans="1:14" customFormat="1" ht="22.5" customHeight="1" x14ac:dyDescent="0.25">
      <c r="A100" s="137"/>
      <c r="B100" s="141"/>
      <c r="C100" s="251" t="str">
        <f>+B6</f>
        <v>LISTA DE CHEQUEO CANCER DE PROSTATA Y COLORRECTAL</v>
      </c>
      <c r="D100" s="251"/>
      <c r="E100" s="251"/>
      <c r="F100" s="251"/>
      <c r="G100" s="251"/>
      <c r="H100" s="251"/>
      <c r="I100" s="251"/>
      <c r="J100" s="251"/>
      <c r="K100" s="251"/>
      <c r="L100" s="251"/>
      <c r="M100" s="141"/>
      <c r="N100" s="141"/>
    </row>
    <row r="101" spans="1:14" customFormat="1" ht="22.5" customHeight="1" x14ac:dyDescent="0.25">
      <c r="A101" s="137"/>
      <c r="B101" s="141"/>
      <c r="C101" s="251" t="s">
        <v>145</v>
      </c>
      <c r="D101" s="251" t="s">
        <v>146</v>
      </c>
      <c r="E101" s="251" t="s">
        <v>147</v>
      </c>
      <c r="F101" s="251" t="s">
        <v>148</v>
      </c>
      <c r="G101" s="251" t="s">
        <v>23</v>
      </c>
      <c r="H101" s="251" t="s">
        <v>24</v>
      </c>
      <c r="I101" s="251" t="s">
        <v>25</v>
      </c>
      <c r="J101" s="251" t="s">
        <v>26</v>
      </c>
      <c r="K101" s="251" t="s">
        <v>149</v>
      </c>
      <c r="L101" s="251" t="s">
        <v>150</v>
      </c>
      <c r="M101" s="141"/>
      <c r="N101" s="141"/>
    </row>
    <row r="102" spans="1:14" customFormat="1" ht="22.5" customHeight="1" x14ac:dyDescent="0.25">
      <c r="A102" s="137"/>
      <c r="B102" s="141"/>
      <c r="C102" s="133" t="str">
        <f>+B16</f>
        <v>1. CAPACIDAD INSTALADA Y RED (INVENTARIO RECURSO FISICO Y HUMANO )</v>
      </c>
      <c r="D102" s="133">
        <f>+A19</f>
        <v>2</v>
      </c>
      <c r="E102" s="252">
        <f>+I16</f>
        <v>0.1</v>
      </c>
      <c r="F102" s="252">
        <f>+J16</f>
        <v>0.1</v>
      </c>
      <c r="G102" s="133">
        <f>+D20</f>
        <v>1</v>
      </c>
      <c r="H102" s="133">
        <f>+E20</f>
        <v>0</v>
      </c>
      <c r="I102" s="133">
        <f>+F20</f>
        <v>1</v>
      </c>
      <c r="J102" s="133">
        <f>+G20</f>
        <v>0</v>
      </c>
      <c r="K102" s="231" t="str">
        <f>+B21</f>
        <v>OBSERVACIONES: Cuentan con 1 médico general durante la jornada completa de atención en salud y 2 médicos especialistas internistas con la capacidad y orientación para abordar todos los cursos de vida y aplicación de las acciones específicas de cada uno de ellos según la Ruta Integral de Atención en Salud de Promoción y Mantenimiento en la Unidad Intermedia de Cuba.</v>
      </c>
      <c r="L102" s="133"/>
      <c r="M102" s="141"/>
      <c r="N102" s="141"/>
    </row>
    <row r="103" spans="1:14" customFormat="1" ht="22.5" customHeight="1" x14ac:dyDescent="0.25">
      <c r="A103" s="137"/>
      <c r="B103" s="141"/>
      <c r="C103" s="133" t="str">
        <f>+B22</f>
        <v>2. COBERTURAS  DT, PE E INDICADORES PROPIOS DEL PROGRAMA</v>
      </c>
      <c r="D103" s="133">
        <f>+A39</f>
        <v>15</v>
      </c>
      <c r="E103" s="252">
        <f>+I22</f>
        <v>0.3</v>
      </c>
      <c r="F103" s="252">
        <f>+J22</f>
        <v>0.18</v>
      </c>
      <c r="G103" s="133">
        <f>+D40</f>
        <v>7</v>
      </c>
      <c r="H103" s="133">
        <f>+E40</f>
        <v>6</v>
      </c>
      <c r="I103" s="133">
        <f>+F40</f>
        <v>2</v>
      </c>
      <c r="J103" s="133">
        <f>+G40</f>
        <v>0</v>
      </c>
      <c r="K103" s="231" t="str">
        <f>+B41</f>
        <v>OBSERVACIONES: Se observó que dentro del proceso de información institucional no se cuenta con la desagregación de la población objeto de tamización, diagnósticos, tratamiento y demás por centros y puesto de salud que permitan dar una trazabilidad al estado de los usuarios por cursos de vida.</v>
      </c>
      <c r="L103" s="134" t="s">
        <v>151</v>
      </c>
      <c r="M103" s="141"/>
      <c r="N103" s="141"/>
    </row>
    <row r="104" spans="1:14" customFormat="1" ht="22.5" customHeight="1" x14ac:dyDescent="0.25">
      <c r="A104" s="137"/>
      <c r="B104" s="141"/>
      <c r="C104" s="133" t="str">
        <f>+B42</f>
        <v>3. DEMANDA INDUCIDA</v>
      </c>
      <c r="D104" s="133">
        <f>+A48</f>
        <v>5</v>
      </c>
      <c r="E104" s="252">
        <f>+I42</f>
        <v>0.05</v>
      </c>
      <c r="F104" s="252">
        <f>+J42</f>
        <v>0.05</v>
      </c>
      <c r="G104" s="133">
        <f>+D49</f>
        <v>5</v>
      </c>
      <c r="H104" s="133">
        <f>+E49</f>
        <v>0</v>
      </c>
      <c r="I104" s="133">
        <f>+F49</f>
        <v>0</v>
      </c>
      <c r="J104" s="133">
        <f>+G49</f>
        <v>0</v>
      </c>
      <c r="K104" s="231" t="str">
        <f>+B50</f>
        <v xml:space="preserve">OBSERVACIONES: Cuentan con una enfermera profesional encargada del programa o los usuarios objeto de tamización y diagnóstico de cáncer de estómago, próstata y colorrectal según Ruta Integral de atención en salud por cursos de vida adultez y vejez. Así mismo realiza seguimiento a los usuarios por medio de llamadas telefónicas, asignación de citas por médico general para seguimiento.   </v>
      </c>
      <c r="L104" s="133"/>
      <c r="M104" s="141"/>
      <c r="N104" s="141"/>
    </row>
    <row r="105" spans="1:14" customFormat="1" ht="22.5" customHeight="1" x14ac:dyDescent="0.25">
      <c r="A105" s="137"/>
      <c r="B105" s="141"/>
      <c r="C105" s="133" t="str">
        <f>+B51</f>
        <v>4. CARACTERIZACIÓN POBLACIONAL</v>
      </c>
      <c r="D105" s="133">
        <f>+A54</f>
        <v>2</v>
      </c>
      <c r="E105" s="252">
        <f>+H51</f>
        <v>0.05</v>
      </c>
      <c r="F105" s="252">
        <f>+J51</f>
        <v>2.5000000000000001E-2</v>
      </c>
      <c r="G105" s="133">
        <f>+D56</f>
        <v>1</v>
      </c>
      <c r="H105" s="133">
        <f>+E56</f>
        <v>1</v>
      </c>
      <c r="I105" s="133">
        <f>+F56</f>
        <v>0</v>
      </c>
      <c r="J105" s="133">
        <f>+G56</f>
        <v>0</v>
      </c>
      <c r="K105" s="231" t="str">
        <f>+B57</f>
        <v xml:space="preserve">OBSERVACIONES: Cuentan con una enfermera profesional encargada del programa que realiza seguimiento a los usuarios a los usuarios por medio de llamadas telefónicas, asignación de citas por médico general para seguimiento. Al momento de la visita de asesoría y asistencia técnica no cuentan con la información de códigos CIE 10 facturados a la fecha concernientes a las patologías de exámenes de pesquisas para cáncer de próstata, colorrectal y estómago.  </v>
      </c>
      <c r="L105" s="404" t="s">
        <v>265</v>
      </c>
      <c r="M105" s="141"/>
      <c r="N105" s="141"/>
    </row>
    <row r="106" spans="1:14" customFormat="1" ht="22.5" customHeight="1" x14ac:dyDescent="0.25">
      <c r="A106" s="137"/>
      <c r="B106" s="141"/>
      <c r="C106" s="133" t="str">
        <f>+B58</f>
        <v>5.   ATENCION A POBLACIONES CON ENFOQUE DIFERENCIAL</v>
      </c>
      <c r="D106" s="133">
        <f>+A60</f>
        <v>1</v>
      </c>
      <c r="E106" s="252">
        <f>+I58</f>
        <v>0.05</v>
      </c>
      <c r="F106" s="252">
        <f>+J58</f>
        <v>0.05</v>
      </c>
      <c r="G106" s="133">
        <f>+D61</f>
        <v>1</v>
      </c>
      <c r="H106" s="133">
        <f>+E61</f>
        <v>0</v>
      </c>
      <c r="I106" s="133">
        <f>+F61</f>
        <v>0</v>
      </c>
      <c r="J106" s="133">
        <f>+G61</f>
        <v>0</v>
      </c>
      <c r="K106" s="231" t="str">
        <f>+B62</f>
        <v>OBSERVACIONES: El software institucional de Historia Clínica contiene la marcación de campo obligatorio diligenciamiento de la población con enfoque diferencial.</v>
      </c>
      <c r="L106" s="133"/>
      <c r="M106" s="141"/>
      <c r="N106" s="141"/>
    </row>
    <row r="107" spans="1:14" customFormat="1" ht="22.5" customHeight="1" x14ac:dyDescent="0.25">
      <c r="A107" s="137"/>
      <c r="B107" s="141"/>
      <c r="C107" s="133" t="str">
        <f>+B63</f>
        <v>6. ACCESIBILIDAD</v>
      </c>
      <c r="D107" s="133">
        <f>+A65</f>
        <v>1</v>
      </c>
      <c r="E107" s="252">
        <f>+I63</f>
        <v>0.05</v>
      </c>
      <c r="F107" s="252">
        <f>+J63</f>
        <v>0.05</v>
      </c>
      <c r="G107" s="133">
        <f>+D66</f>
        <v>1</v>
      </c>
      <c r="H107" s="133">
        <f>+E66</f>
        <v>0</v>
      </c>
      <c r="I107" s="133">
        <f>+F66</f>
        <v>0</v>
      </c>
      <c r="J107" s="133">
        <f>+G66</f>
        <v>0</v>
      </c>
      <c r="K107" s="231" t="str">
        <f>+B67</f>
        <v>OBSERVACION: En la ESE salud Pereira tenemos un proceso de inducción y reinducción por medio de capacitación mediante la plataforma plexo con algunos cursos que contienen algunas rutas. por ahora no se cuenta con inducción de ruta de cáncer de próstata y colorrectal.</v>
      </c>
      <c r="L107" s="133"/>
      <c r="M107" s="141"/>
      <c r="N107" s="141"/>
    </row>
    <row r="108" spans="1:14" customFormat="1" ht="22.5" customHeight="1" x14ac:dyDescent="0.25">
      <c r="A108" s="137"/>
      <c r="B108" s="141"/>
      <c r="C108" s="133" t="str">
        <f>+B68</f>
        <v>7. OPORTUNIDAD</v>
      </c>
      <c r="D108" s="133">
        <f>+A72</f>
        <v>3</v>
      </c>
      <c r="E108" s="252">
        <f>+I68</f>
        <v>0.1</v>
      </c>
      <c r="F108" s="252">
        <f>+J68</f>
        <v>0.10000000000000002</v>
      </c>
      <c r="G108" s="133">
        <f>+D73</f>
        <v>3</v>
      </c>
      <c r="H108" s="133">
        <f>+E73</f>
        <v>0</v>
      </c>
      <c r="I108" s="133">
        <f>+F73</f>
        <v>0</v>
      </c>
      <c r="J108" s="133">
        <f>+G73</f>
        <v>0</v>
      </c>
      <c r="K108" s="231" t="str">
        <f>+B74</f>
        <v>OBSERVACIONES: Cuentan con líneas habilitadas de Call Center para consultas de morbilidad y citas de agendamiento preferencial en el SIAU y presencial para todos los cursos de vida contemplados en la Resolución 3280 del 2018.</v>
      </c>
      <c r="L108" s="133"/>
      <c r="M108" s="141"/>
      <c r="N108" s="141"/>
    </row>
    <row r="109" spans="1:14" customFormat="1" ht="22.5" customHeight="1" x14ac:dyDescent="0.25">
      <c r="A109" s="137"/>
      <c r="B109" s="141"/>
      <c r="C109" s="133" t="str">
        <f>+B75</f>
        <v>8. SEGURIDAD</v>
      </c>
      <c r="D109" s="133">
        <f>+A80</f>
        <v>4</v>
      </c>
      <c r="E109" s="252">
        <f>+I75</f>
        <v>0.1</v>
      </c>
      <c r="F109" s="252">
        <f>+J75</f>
        <v>0.1</v>
      </c>
      <c r="G109" s="133">
        <f>+D81</f>
        <v>4</v>
      </c>
      <c r="H109" s="133">
        <f>+E81</f>
        <v>0</v>
      </c>
      <c r="I109" s="133">
        <f>+F81</f>
        <v>0</v>
      </c>
      <c r="J109" s="133">
        <f>+G81</f>
        <v>0</v>
      </c>
      <c r="K109" s="231" t="str">
        <f>+B82</f>
        <v>OBSERVACIONES: Se cuenta en la intranet el cual es el aplicativo de la ESE Salud Pereira al cual todos los trabajadores tenemos acceso la disponibilidad de Guía de práctica clínica, cáncer de colon y recto Código CM-EX-033 y Guía De Práctica Clínica de Próstata Código CM-EX-032.</v>
      </c>
      <c r="L109" s="133"/>
      <c r="M109" s="141"/>
      <c r="N109" s="141"/>
    </row>
    <row r="110" spans="1:14" customFormat="1" ht="22.5" customHeight="1" x14ac:dyDescent="0.25">
      <c r="A110" s="137"/>
      <c r="B110" s="141"/>
      <c r="C110" s="133" t="str">
        <f>+B83</f>
        <v>9. PERTINENCIA</v>
      </c>
      <c r="D110" s="133">
        <f>+A91</f>
        <v>7</v>
      </c>
      <c r="E110" s="252">
        <f>+I83</f>
        <v>0.2</v>
      </c>
      <c r="F110" s="252">
        <f>+J83</f>
        <v>0.1142857142857143</v>
      </c>
      <c r="G110" s="133">
        <f>+D92</f>
        <v>4</v>
      </c>
      <c r="H110" s="133">
        <f>+E92</f>
        <v>3</v>
      </c>
      <c r="I110" s="133">
        <f>+F92</f>
        <v>0</v>
      </c>
      <c r="J110" s="133">
        <f>+G92</f>
        <v>0</v>
      </c>
      <c r="K110" s="231" t="str">
        <f>+B93</f>
        <v xml:space="preserve">OBSERVACIONES: Con base a las auditorias de historias clínicas revisadas en anterior visita de asistencia técnica se pudo evidenciar que no se realiza la clasificación del riesgo según antecedentes personales y familiares; sin embargo, la auditora institucional refiere que ya se ha venido mejorando el proceso. </v>
      </c>
      <c r="L110" s="134" t="s">
        <v>152</v>
      </c>
      <c r="M110" s="141"/>
      <c r="N110" s="141"/>
    </row>
    <row r="111" spans="1:14" customFormat="1" ht="22.5" customHeight="1" x14ac:dyDescent="0.25">
      <c r="A111" s="137"/>
      <c r="B111" s="141"/>
      <c r="C111" s="133" t="s">
        <v>153</v>
      </c>
      <c r="D111" s="133">
        <f t="shared" ref="D111:J111" si="1">SUM(D102:D110)</f>
        <v>40</v>
      </c>
      <c r="E111" s="253">
        <f t="shared" si="1"/>
        <v>1</v>
      </c>
      <c r="F111" s="253">
        <f t="shared" si="1"/>
        <v>0.76928571428571435</v>
      </c>
      <c r="G111" s="133">
        <f t="shared" si="1"/>
        <v>27</v>
      </c>
      <c r="H111" s="133">
        <f t="shared" si="1"/>
        <v>10</v>
      </c>
      <c r="I111" s="133">
        <f t="shared" si="1"/>
        <v>3</v>
      </c>
      <c r="J111" s="133">
        <f t="shared" si="1"/>
        <v>0</v>
      </c>
      <c r="K111" s="231"/>
      <c r="L111" s="133"/>
      <c r="M111" s="141"/>
      <c r="N111" s="141"/>
    </row>
  </sheetData>
  <mergeCells count="119">
    <mergeCell ref="B93:J93"/>
    <mergeCell ref="B94:J94"/>
    <mergeCell ref="D95:J95"/>
    <mergeCell ref="D96:J96"/>
    <mergeCell ref="D97:J97"/>
    <mergeCell ref="D98:J98"/>
    <mergeCell ref="H88:J88"/>
    <mergeCell ref="H89:J89"/>
    <mergeCell ref="H90:J90"/>
    <mergeCell ref="H91:J91"/>
    <mergeCell ref="B92:C92"/>
    <mergeCell ref="H92:J92"/>
    <mergeCell ref="B82:J82"/>
    <mergeCell ref="B83:H83"/>
    <mergeCell ref="H84:J84"/>
    <mergeCell ref="H85:J85"/>
    <mergeCell ref="H86:J86"/>
    <mergeCell ref="H87:J87"/>
    <mergeCell ref="H76:J76"/>
    <mergeCell ref="H77:J77"/>
    <mergeCell ref="H78:J78"/>
    <mergeCell ref="H79:J79"/>
    <mergeCell ref="H80:J80"/>
    <mergeCell ref="B81:C81"/>
    <mergeCell ref="H81:J81"/>
    <mergeCell ref="H71:J71"/>
    <mergeCell ref="H72:J72"/>
    <mergeCell ref="B73:C73"/>
    <mergeCell ref="H73:J73"/>
    <mergeCell ref="B74:J74"/>
    <mergeCell ref="B75:H75"/>
    <mergeCell ref="B66:C66"/>
    <mergeCell ref="H66:J66"/>
    <mergeCell ref="B67:J67"/>
    <mergeCell ref="B68:H68"/>
    <mergeCell ref="H69:J69"/>
    <mergeCell ref="H70:J70"/>
    <mergeCell ref="B61:C61"/>
    <mergeCell ref="H61:J61"/>
    <mergeCell ref="B62:J62"/>
    <mergeCell ref="B63:H63"/>
    <mergeCell ref="B64:B65"/>
    <mergeCell ref="H64:J64"/>
    <mergeCell ref="H65:J65"/>
    <mergeCell ref="B55:C56"/>
    <mergeCell ref="H56:J56"/>
    <mergeCell ref="B57:J57"/>
    <mergeCell ref="B58:H58"/>
    <mergeCell ref="H59:J59"/>
    <mergeCell ref="H60:J60"/>
    <mergeCell ref="H51:I51"/>
    <mergeCell ref="H52:J52"/>
    <mergeCell ref="B53:C53"/>
    <mergeCell ref="H53:J53"/>
    <mergeCell ref="B54:C54"/>
    <mergeCell ref="H54:J54"/>
    <mergeCell ref="H48:J48"/>
    <mergeCell ref="B49:C49"/>
    <mergeCell ref="H49:J49"/>
    <mergeCell ref="K49:N49"/>
    <mergeCell ref="B50:J50"/>
    <mergeCell ref="K50:M50"/>
    <mergeCell ref="H43:J43"/>
    <mergeCell ref="H44:J44"/>
    <mergeCell ref="K44:N44"/>
    <mergeCell ref="H45:J45"/>
    <mergeCell ref="H46:J46"/>
    <mergeCell ref="H47:J47"/>
    <mergeCell ref="B40:C40"/>
    <mergeCell ref="H40:J40"/>
    <mergeCell ref="B41:J41"/>
    <mergeCell ref="K41:N41"/>
    <mergeCell ref="B42:H42"/>
    <mergeCell ref="K42:N42"/>
    <mergeCell ref="L31:M31"/>
    <mergeCell ref="B34:B39"/>
    <mergeCell ref="I34:J34"/>
    <mergeCell ref="I35:J35"/>
    <mergeCell ref="I36:J36"/>
    <mergeCell ref="I37:J37"/>
    <mergeCell ref="I38:J38"/>
    <mergeCell ref="I39:J39"/>
    <mergeCell ref="B25:B28"/>
    <mergeCell ref="I25:J25"/>
    <mergeCell ref="I26:J26"/>
    <mergeCell ref="I27:J27"/>
    <mergeCell ref="I28:J28"/>
    <mergeCell ref="B29:B31"/>
    <mergeCell ref="I29:J29"/>
    <mergeCell ref="I30:J30"/>
    <mergeCell ref="I31:J31"/>
    <mergeCell ref="B21:J21"/>
    <mergeCell ref="B22:H22"/>
    <mergeCell ref="C23:C24"/>
    <mergeCell ref="D23:D24"/>
    <mergeCell ref="E23:E24"/>
    <mergeCell ref="F23:F24"/>
    <mergeCell ref="G23:G24"/>
    <mergeCell ref="H23:J23"/>
    <mergeCell ref="I24:J24"/>
    <mergeCell ref="B16:H16"/>
    <mergeCell ref="H17:J17"/>
    <mergeCell ref="B18:B19"/>
    <mergeCell ref="H18:J18"/>
    <mergeCell ref="H19:J19"/>
    <mergeCell ref="B20:C20"/>
    <mergeCell ref="H20:J20"/>
    <mergeCell ref="D10:J10"/>
    <mergeCell ref="D11:J11"/>
    <mergeCell ref="D12:J12"/>
    <mergeCell ref="D13:J13"/>
    <mergeCell ref="D14:J14"/>
    <mergeCell ref="D15:J15"/>
    <mergeCell ref="B1:C4"/>
    <mergeCell ref="D1:K1"/>
    <mergeCell ref="D2:J4"/>
    <mergeCell ref="C5:L5"/>
    <mergeCell ref="B6:J6"/>
    <mergeCell ref="C7:C9"/>
  </mergeCells>
  <conditionalFormatting sqref="H81">
    <cfRule type="cellIs" dxfId="271" priority="14" stopIfTrue="1" operator="notEqual">
      <formula>#REF!</formula>
    </cfRule>
  </conditionalFormatting>
  <conditionalFormatting sqref="H61">
    <cfRule type="cellIs" dxfId="270" priority="7" stopIfTrue="1" operator="notEqual">
      <formula>#REF!</formula>
    </cfRule>
  </conditionalFormatting>
  <conditionalFormatting sqref="H92">
    <cfRule type="cellIs" dxfId="269" priority="16" stopIfTrue="1" operator="notEqual">
      <formula>#REF!</formula>
    </cfRule>
  </conditionalFormatting>
  <conditionalFormatting sqref="H81">
    <cfRule type="cellIs" dxfId="268" priority="13" stopIfTrue="1" operator="notEqual">
      <formula>#REF!</formula>
    </cfRule>
  </conditionalFormatting>
  <conditionalFormatting sqref="H61">
    <cfRule type="cellIs" dxfId="267" priority="6" stopIfTrue="1" operator="notEqual">
      <formula>#REF!</formula>
    </cfRule>
  </conditionalFormatting>
  <conditionalFormatting sqref="H92">
    <cfRule type="cellIs" dxfId="266" priority="17" stopIfTrue="1" operator="notEqual">
      <formula>#REF!</formula>
    </cfRule>
  </conditionalFormatting>
  <conditionalFormatting sqref="H20">
    <cfRule type="cellIs" dxfId="265" priority="18" stopIfTrue="1" operator="notEqual">
      <formula>$A$19</formula>
    </cfRule>
  </conditionalFormatting>
  <conditionalFormatting sqref="H40">
    <cfRule type="cellIs" dxfId="264" priority="2" stopIfTrue="1" operator="notEqual">
      <formula>$A$39</formula>
    </cfRule>
  </conditionalFormatting>
  <conditionalFormatting sqref="H49">
    <cfRule type="cellIs" dxfId="263" priority="4" stopIfTrue="1" operator="notEqual">
      <formula>$A$48</formula>
    </cfRule>
  </conditionalFormatting>
  <conditionalFormatting sqref="H49">
    <cfRule type="cellIs" dxfId="262" priority="3" stopIfTrue="1" operator="notEqual">
      <formula>$A$48</formula>
    </cfRule>
  </conditionalFormatting>
  <conditionalFormatting sqref="H61">
    <cfRule type="cellIs" dxfId="261" priority="5" stopIfTrue="1" operator="notEqual">
      <formula>$A$60</formula>
    </cfRule>
  </conditionalFormatting>
  <conditionalFormatting sqref="H66">
    <cfRule type="cellIs" dxfId="260" priority="9" stopIfTrue="1" operator="notEqual">
      <formula>$A$65</formula>
    </cfRule>
  </conditionalFormatting>
  <conditionalFormatting sqref="H66">
    <cfRule type="cellIs" dxfId="259" priority="8" stopIfTrue="1" operator="notEqual">
      <formula>$A$65</formula>
    </cfRule>
  </conditionalFormatting>
  <conditionalFormatting sqref="H73">
    <cfRule type="cellIs" dxfId="258" priority="11" stopIfTrue="1" operator="notEqual">
      <formula>$A$72</formula>
    </cfRule>
  </conditionalFormatting>
  <conditionalFormatting sqref="H73">
    <cfRule type="cellIs" dxfId="257" priority="10" stopIfTrue="1" operator="notEqual">
      <formula>$A$72</formula>
    </cfRule>
  </conditionalFormatting>
  <conditionalFormatting sqref="H81">
    <cfRule type="cellIs" dxfId="256" priority="12" stopIfTrue="1" operator="notEqual">
      <formula>$A$80</formula>
    </cfRule>
  </conditionalFormatting>
  <conditionalFormatting sqref="H92">
    <cfRule type="cellIs" dxfId="255" priority="15" stopIfTrue="1" operator="notEqual">
      <formula>$A$91</formula>
    </cfRule>
  </conditionalFormatting>
  <conditionalFormatting sqref="J16">
    <cfRule type="cellIs" dxfId="254" priority="19" stopIfTrue="1" operator="lessThan">
      <formula>$I$16</formula>
    </cfRule>
  </conditionalFormatting>
  <conditionalFormatting sqref="J16">
    <cfRule type="cellIs" dxfId="253" priority="20" stopIfTrue="1" operator="lessThan">
      <formula>$I$16</formula>
    </cfRule>
  </conditionalFormatting>
  <conditionalFormatting sqref="J22">
    <cfRule type="cellIs" dxfId="252" priority="21" stopIfTrue="1" operator="lessThan">
      <formula>$I$22</formula>
    </cfRule>
  </conditionalFormatting>
  <conditionalFormatting sqref="J22">
    <cfRule type="cellIs" dxfId="251" priority="22" stopIfTrue="1" operator="lessThan">
      <formula>$I$22</formula>
    </cfRule>
  </conditionalFormatting>
  <conditionalFormatting sqref="J42">
    <cfRule type="cellIs" dxfId="250" priority="23" stopIfTrue="1" operator="lessThan">
      <formula>$I$42</formula>
    </cfRule>
  </conditionalFormatting>
  <conditionalFormatting sqref="J42">
    <cfRule type="cellIs" dxfId="249" priority="24" stopIfTrue="1" operator="lessThan">
      <formula>$I$42</formula>
    </cfRule>
  </conditionalFormatting>
  <conditionalFormatting sqref="J58">
    <cfRule type="cellIs" dxfId="248" priority="26" stopIfTrue="1" operator="lessThan">
      <formula>$I$58</formula>
    </cfRule>
  </conditionalFormatting>
  <conditionalFormatting sqref="J58">
    <cfRule type="cellIs" dxfId="247" priority="25" stopIfTrue="1" operator="lessThan">
      <formula>$I$58</formula>
    </cfRule>
  </conditionalFormatting>
  <conditionalFormatting sqref="J63">
    <cfRule type="cellIs" dxfId="246" priority="28" stopIfTrue="1" operator="lessThan">
      <formula>$I$63</formula>
    </cfRule>
  </conditionalFormatting>
  <conditionalFormatting sqref="J63">
    <cfRule type="cellIs" dxfId="245" priority="27" stopIfTrue="1" operator="lessThan">
      <formula>$I$63</formula>
    </cfRule>
  </conditionalFormatting>
  <conditionalFormatting sqref="J68">
    <cfRule type="cellIs" dxfId="244" priority="30" stopIfTrue="1" operator="lessThan">
      <formula>$I$68</formula>
    </cfRule>
  </conditionalFormatting>
  <conditionalFormatting sqref="J68">
    <cfRule type="cellIs" dxfId="243" priority="29" stopIfTrue="1" operator="lessThan">
      <formula>$I$68</formula>
    </cfRule>
  </conditionalFormatting>
  <conditionalFormatting sqref="J75">
    <cfRule type="cellIs" dxfId="242" priority="32" stopIfTrue="1" operator="lessThan">
      <formula>$I$75</formula>
    </cfRule>
  </conditionalFormatting>
  <conditionalFormatting sqref="J75">
    <cfRule type="cellIs" dxfId="241" priority="31" stopIfTrue="1" operator="lessThan">
      <formula>$I$75</formula>
    </cfRule>
  </conditionalFormatting>
  <conditionalFormatting sqref="J83">
    <cfRule type="cellIs" dxfId="240" priority="33" stopIfTrue="1" operator="lessThan">
      <formula>$I$83</formula>
    </cfRule>
  </conditionalFormatting>
  <conditionalFormatting sqref="J83">
    <cfRule type="cellIs" dxfId="239" priority="34" stopIfTrue="1" operator="lessThan">
      <formula>$I$83</formula>
    </cfRule>
  </conditionalFormatting>
  <conditionalFormatting sqref="H56:J56">
    <cfRule type="cellIs" dxfId="238" priority="1" operator="notEqual">
      <formula>$A$54</formula>
    </cfRule>
  </conditionalFormatting>
  <dataValidations count="3">
    <dataValidation type="whole" operator="equal" showInputMessage="1" showErrorMessage="1" sqref="D25:G38">
      <formula1>1</formula1>
      <formula2>0</formula2>
    </dataValidation>
    <dataValidation type="whole" operator="equal" showInputMessage="1" showErrorMessage="1" sqref="D18:G19 D44:G48 D56:G56 D60:G60 D65:G65 D70:G72 D77:G80 D85:G91 D39:G39">
      <formula1>1</formula1>
    </dataValidation>
    <dataValidation allowBlank="1" showInputMessage="1" showErrorMessage="1" sqref="H39"/>
  </dataValidations>
  <hyperlinks>
    <hyperlink ref="D12" r:id="rId1"/>
  </hyperlinks>
  <pageMargins left="0.7" right="0.7" top="0.75" bottom="0.75" header="0.3" footer="0.3"/>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L111"/>
  <sheetViews>
    <sheetView workbookViewId="0">
      <selection activeCell="A4" sqref="A4"/>
    </sheetView>
  </sheetViews>
  <sheetFormatPr baseColWidth="10" defaultRowHeight="22.5" customHeight="1" x14ac:dyDescent="0.25"/>
  <cols>
    <col min="1" max="1" width="12.140625" style="254" customWidth="1"/>
    <col min="2" max="2" width="18.85546875" style="6" customWidth="1"/>
    <col min="3" max="3" width="37.42578125" style="6" customWidth="1"/>
    <col min="4" max="9" width="11.28515625" style="6" customWidth="1"/>
    <col min="10" max="10" width="26" style="6" customWidth="1"/>
    <col min="11" max="11" width="11.7109375" style="6" customWidth="1"/>
    <col min="12" max="12" width="24.28515625" style="6" customWidth="1"/>
    <col min="13" max="1024" width="11.28515625" style="6" customWidth="1"/>
    <col min="1025" max="1026" width="11.42578125" style="6"/>
  </cols>
  <sheetData>
    <row r="1" spans="1:14" customFormat="1" ht="22.5" customHeight="1" x14ac:dyDescent="0.25">
      <c r="A1" s="137"/>
      <c r="B1" s="138"/>
      <c r="C1" s="138"/>
      <c r="D1" s="139"/>
      <c r="E1" s="139"/>
      <c r="F1" s="139"/>
      <c r="G1" s="139"/>
      <c r="H1" s="139"/>
      <c r="I1" s="139"/>
      <c r="J1" s="139"/>
      <c r="K1" s="139"/>
      <c r="L1" s="140"/>
      <c r="M1" s="141"/>
      <c r="N1" s="141"/>
    </row>
    <row r="2" spans="1:14" customFormat="1" ht="22.5" customHeight="1" x14ac:dyDescent="0.25">
      <c r="A2" s="137"/>
      <c r="B2" s="138"/>
      <c r="C2" s="138"/>
      <c r="D2" s="142" t="s">
        <v>0</v>
      </c>
      <c r="E2" s="142"/>
      <c r="F2" s="142"/>
      <c r="G2" s="142"/>
      <c r="H2" s="142"/>
      <c r="I2" s="142"/>
      <c r="J2" s="142"/>
      <c r="K2" s="141"/>
      <c r="L2" s="141"/>
      <c r="M2" s="141"/>
      <c r="N2" s="141"/>
    </row>
    <row r="3" spans="1:14" customFormat="1" ht="22.5" customHeight="1" x14ac:dyDescent="0.25">
      <c r="A3" s="137"/>
      <c r="B3" s="138"/>
      <c r="C3" s="138"/>
      <c r="D3" s="142"/>
      <c r="E3" s="142"/>
      <c r="F3" s="142"/>
      <c r="G3" s="142"/>
      <c r="H3" s="142"/>
      <c r="I3" s="142"/>
      <c r="J3" s="142"/>
      <c r="K3" s="141"/>
      <c r="L3" s="141"/>
      <c r="M3" s="141"/>
      <c r="N3" s="141"/>
    </row>
    <row r="4" spans="1:14" customFormat="1" ht="22.5" customHeight="1" x14ac:dyDescent="0.25">
      <c r="A4" s="137"/>
      <c r="B4" s="138"/>
      <c r="C4" s="138"/>
      <c r="D4" s="142"/>
      <c r="E4" s="142"/>
      <c r="F4" s="142"/>
      <c r="G4" s="142"/>
      <c r="H4" s="142"/>
      <c r="I4" s="142"/>
      <c r="J4" s="142"/>
      <c r="K4" s="141"/>
      <c r="L4" s="141"/>
      <c r="M4" s="141"/>
      <c r="N4" s="141"/>
    </row>
    <row r="5" spans="1:14" customFormat="1" ht="29.25" customHeight="1" x14ac:dyDescent="0.25">
      <c r="A5" s="137"/>
      <c r="B5" s="143"/>
      <c r="C5" s="139"/>
      <c r="D5" s="139"/>
      <c r="E5" s="139"/>
      <c r="F5" s="139"/>
      <c r="G5" s="139"/>
      <c r="H5" s="139"/>
      <c r="I5" s="139"/>
      <c r="J5" s="139"/>
      <c r="K5" s="139"/>
      <c r="L5" s="139"/>
      <c r="M5" s="141"/>
      <c r="N5" s="141"/>
    </row>
    <row r="6" spans="1:14" customFormat="1" ht="22.5" customHeight="1" x14ac:dyDescent="0.25">
      <c r="A6" s="137"/>
      <c r="B6" s="144" t="s">
        <v>1</v>
      </c>
      <c r="C6" s="144"/>
      <c r="D6" s="144"/>
      <c r="E6" s="144"/>
      <c r="F6" s="144"/>
      <c r="G6" s="144"/>
      <c r="H6" s="144"/>
      <c r="I6" s="144"/>
      <c r="J6" s="144"/>
      <c r="K6" s="141"/>
      <c r="L6" s="141"/>
      <c r="M6" s="141"/>
      <c r="N6" s="141"/>
    </row>
    <row r="7" spans="1:14" customFormat="1" ht="22.5" customHeight="1" x14ac:dyDescent="0.25">
      <c r="A7" s="137"/>
      <c r="B7" s="145"/>
      <c r="C7" s="146" t="s">
        <v>2</v>
      </c>
      <c r="D7" s="147" t="s">
        <v>3</v>
      </c>
      <c r="E7" s="147" t="s">
        <v>4</v>
      </c>
      <c r="F7" s="147" t="s">
        <v>4</v>
      </c>
      <c r="G7" s="148" t="s">
        <v>5</v>
      </c>
      <c r="H7" s="148" t="s">
        <v>6</v>
      </c>
      <c r="I7" s="148" t="s">
        <v>7</v>
      </c>
      <c r="J7" s="148" t="s">
        <v>8</v>
      </c>
      <c r="K7" s="141"/>
      <c r="L7" s="141"/>
      <c r="M7" s="141"/>
      <c r="N7" s="141"/>
    </row>
    <row r="8" spans="1:14" customFormat="1" ht="22.5" customHeight="1" x14ac:dyDescent="0.25">
      <c r="A8" s="137"/>
      <c r="B8" s="145"/>
      <c r="C8" s="146"/>
      <c r="D8" s="412" t="s">
        <v>245</v>
      </c>
      <c r="E8" s="412" t="s">
        <v>245</v>
      </c>
      <c r="F8" s="412" t="s">
        <v>245</v>
      </c>
      <c r="G8" s="412" t="s">
        <v>245</v>
      </c>
      <c r="H8" s="149"/>
      <c r="I8" s="149"/>
      <c r="J8" s="148"/>
      <c r="K8" s="141"/>
      <c r="L8" s="141"/>
      <c r="M8" s="141"/>
      <c r="N8" s="141"/>
    </row>
    <row r="9" spans="1:14" customFormat="1" ht="22.5" customHeight="1" x14ac:dyDescent="0.25">
      <c r="A9" s="137"/>
      <c r="B9" s="145"/>
      <c r="C9" s="146"/>
      <c r="D9" s="412" t="s">
        <v>322</v>
      </c>
      <c r="E9" s="412" t="s">
        <v>322</v>
      </c>
      <c r="F9" s="412" t="s">
        <v>322</v>
      </c>
      <c r="G9" s="412" t="s">
        <v>322</v>
      </c>
      <c r="H9" s="149"/>
      <c r="I9" s="149"/>
      <c r="J9" s="150"/>
      <c r="K9" s="141"/>
      <c r="L9" s="141"/>
      <c r="M9" s="141"/>
      <c r="N9" s="141"/>
    </row>
    <row r="10" spans="1:14" customFormat="1" ht="22.5" customHeight="1" x14ac:dyDescent="0.25">
      <c r="A10" s="137"/>
      <c r="B10" s="145"/>
      <c r="C10" s="151" t="s">
        <v>12</v>
      </c>
      <c r="D10" s="152" t="s">
        <v>157</v>
      </c>
      <c r="E10" s="152"/>
      <c r="F10" s="152"/>
      <c r="G10" s="152"/>
      <c r="H10" s="152"/>
      <c r="I10" s="152"/>
      <c r="J10" s="152"/>
      <c r="K10" s="141"/>
      <c r="L10" s="141"/>
      <c r="M10" s="141"/>
      <c r="N10" s="141"/>
    </row>
    <row r="11" spans="1:14" customFormat="1" ht="22.5" customHeight="1" x14ac:dyDescent="0.25">
      <c r="A11" s="137"/>
      <c r="B11" s="145"/>
      <c r="C11" s="151" t="s">
        <v>14</v>
      </c>
      <c r="D11" s="152" t="s">
        <v>269</v>
      </c>
      <c r="E11" s="152"/>
      <c r="F11" s="152"/>
      <c r="G11" s="152"/>
      <c r="H11" s="152"/>
      <c r="I11" s="152"/>
      <c r="J11" s="152"/>
      <c r="K11" s="141"/>
      <c r="L11" s="141"/>
      <c r="M11" s="141"/>
      <c r="N11" s="141"/>
    </row>
    <row r="12" spans="1:14" customFormat="1" ht="22.5" customHeight="1" x14ac:dyDescent="0.25">
      <c r="A12" s="137"/>
      <c r="B12" s="145"/>
      <c r="C12" s="151" t="s">
        <v>16</v>
      </c>
      <c r="D12" s="408" t="s">
        <v>159</v>
      </c>
      <c r="E12" s="409"/>
      <c r="F12" s="409"/>
      <c r="G12" s="409"/>
      <c r="H12" s="409"/>
      <c r="I12" s="409"/>
      <c r="J12" s="409"/>
      <c r="K12" s="141"/>
      <c r="L12" s="141"/>
      <c r="M12" s="141"/>
      <c r="N12" s="141"/>
    </row>
    <row r="13" spans="1:14" customFormat="1" ht="22.5" customHeight="1" x14ac:dyDescent="0.25">
      <c r="A13" s="137"/>
      <c r="B13" s="145"/>
      <c r="C13" s="151" t="s">
        <v>18</v>
      </c>
      <c r="D13" s="152">
        <v>3117029108</v>
      </c>
      <c r="E13" s="152"/>
      <c r="F13" s="152"/>
      <c r="G13" s="152"/>
      <c r="H13" s="152"/>
      <c r="I13" s="152"/>
      <c r="J13" s="152"/>
      <c r="K13" s="141"/>
      <c r="L13" s="141"/>
      <c r="M13" s="141"/>
      <c r="N13" s="141"/>
    </row>
    <row r="14" spans="1:14" customFormat="1" ht="22.5" customHeight="1" x14ac:dyDescent="0.25">
      <c r="A14" s="137"/>
      <c r="B14" s="145"/>
      <c r="C14" s="151" t="s">
        <v>19</v>
      </c>
      <c r="D14" s="152" t="s">
        <v>160</v>
      </c>
      <c r="E14" s="152"/>
      <c r="F14" s="152"/>
      <c r="G14" s="152"/>
      <c r="H14" s="152"/>
      <c r="I14" s="152"/>
      <c r="J14" s="152"/>
      <c r="K14" s="141"/>
      <c r="L14" s="141"/>
      <c r="M14" s="141"/>
      <c r="N14" s="141"/>
    </row>
    <row r="15" spans="1:14" customFormat="1" ht="22.5" customHeight="1" x14ac:dyDescent="0.25">
      <c r="A15" s="137"/>
      <c r="B15" s="145"/>
      <c r="C15" s="155" t="s">
        <v>21</v>
      </c>
      <c r="D15" s="156">
        <v>44525</v>
      </c>
      <c r="E15" s="156"/>
      <c r="F15" s="156"/>
      <c r="G15" s="156"/>
      <c r="H15" s="156"/>
      <c r="I15" s="156"/>
      <c r="J15" s="156"/>
      <c r="K15" s="141"/>
      <c r="L15" s="141"/>
      <c r="M15" s="141"/>
      <c r="N15" s="141"/>
    </row>
    <row r="16" spans="1:14" customFormat="1" ht="22.5" customHeight="1" x14ac:dyDescent="0.25">
      <c r="A16" s="137"/>
      <c r="B16" s="157" t="s">
        <v>22</v>
      </c>
      <c r="C16" s="157"/>
      <c r="D16" s="157"/>
      <c r="E16" s="157"/>
      <c r="F16" s="157"/>
      <c r="G16" s="157"/>
      <c r="H16" s="157"/>
      <c r="I16" s="158">
        <v>0.1</v>
      </c>
      <c r="J16" s="159">
        <f>(D20+F20)*I16/H20</f>
        <v>0.1</v>
      </c>
      <c r="K16" s="141"/>
      <c r="L16" s="141"/>
      <c r="M16" s="141"/>
      <c r="N16" s="141"/>
    </row>
    <row r="17" spans="1:14" customFormat="1" ht="22.5" customHeight="1" x14ac:dyDescent="0.25">
      <c r="A17" s="137"/>
      <c r="B17" s="145"/>
      <c r="C17" s="160"/>
      <c r="D17" s="161" t="s">
        <v>23</v>
      </c>
      <c r="E17" s="161" t="s">
        <v>24</v>
      </c>
      <c r="F17" s="161" t="s">
        <v>25</v>
      </c>
      <c r="G17" s="161" t="s">
        <v>26</v>
      </c>
      <c r="H17" s="162" t="s">
        <v>27</v>
      </c>
      <c r="I17" s="162"/>
      <c r="J17" s="162"/>
      <c r="K17" s="141"/>
      <c r="L17" s="141"/>
      <c r="M17" s="141"/>
      <c r="N17" s="141"/>
    </row>
    <row r="18" spans="1:14" customFormat="1" ht="22.5" customHeight="1" x14ac:dyDescent="0.25">
      <c r="A18" s="137">
        <v>1</v>
      </c>
      <c r="B18" s="163" t="s">
        <v>28</v>
      </c>
      <c r="C18" s="164" t="s">
        <v>29</v>
      </c>
      <c r="D18" s="165">
        <v>1</v>
      </c>
      <c r="E18" s="165"/>
      <c r="F18" s="165"/>
      <c r="G18" s="165"/>
      <c r="H18" s="100" t="s">
        <v>270</v>
      </c>
      <c r="I18" s="100"/>
      <c r="J18" s="100"/>
      <c r="K18" s="141"/>
      <c r="L18" s="141"/>
      <c r="M18" s="141"/>
      <c r="N18" s="141"/>
    </row>
    <row r="19" spans="1:14" customFormat="1" ht="49.15" customHeight="1" x14ac:dyDescent="0.25">
      <c r="A19" s="137">
        <v>2</v>
      </c>
      <c r="B19" s="163"/>
      <c r="C19" s="164" t="s">
        <v>31</v>
      </c>
      <c r="D19" s="165"/>
      <c r="E19" s="165"/>
      <c r="F19" s="165">
        <v>1</v>
      </c>
      <c r="G19" s="165"/>
      <c r="H19" s="100" t="s">
        <v>320</v>
      </c>
      <c r="I19" s="100"/>
      <c r="J19" s="100"/>
      <c r="K19" s="141"/>
      <c r="L19" s="141"/>
      <c r="M19" s="141"/>
      <c r="N19" s="141"/>
    </row>
    <row r="20" spans="1:14" customFormat="1" ht="22.5" customHeight="1" x14ac:dyDescent="0.25">
      <c r="A20" s="166"/>
      <c r="B20" s="167" t="s">
        <v>33</v>
      </c>
      <c r="C20" s="167"/>
      <c r="D20" s="168">
        <f>SUM(D18:D19)</f>
        <v>1</v>
      </c>
      <c r="E20" s="168">
        <f>SUM(E18:E19)</f>
        <v>0</v>
      </c>
      <c r="F20" s="168">
        <f>SUM(F18:F19)</f>
        <v>1</v>
      </c>
      <c r="G20" s="168">
        <f>SUM(G18:G19)</f>
        <v>0</v>
      </c>
      <c r="H20" s="169">
        <f>+D20+E20+F20+G20</f>
        <v>2</v>
      </c>
      <c r="I20" s="169"/>
      <c r="J20" s="169"/>
      <c r="K20" s="170"/>
      <c r="L20" s="170"/>
      <c r="M20" s="170"/>
      <c r="N20" s="170"/>
    </row>
    <row r="21" spans="1:14" customFormat="1" ht="48" customHeight="1" x14ac:dyDescent="0.25">
      <c r="A21" s="137"/>
      <c r="B21" s="41" t="s">
        <v>272</v>
      </c>
      <c r="C21" s="42"/>
      <c r="D21" s="42"/>
      <c r="E21" s="42"/>
      <c r="F21" s="42"/>
      <c r="G21" s="42"/>
      <c r="H21" s="42"/>
      <c r="I21" s="42"/>
      <c r="J21" s="43"/>
      <c r="K21" s="141"/>
      <c r="L21" s="141"/>
      <c r="M21" s="141"/>
      <c r="N21" s="141"/>
    </row>
    <row r="22" spans="1:14" customFormat="1" ht="22.5" customHeight="1" x14ac:dyDescent="0.25">
      <c r="A22" s="137"/>
      <c r="B22" s="171" t="s">
        <v>35</v>
      </c>
      <c r="C22" s="171"/>
      <c r="D22" s="171"/>
      <c r="E22" s="171"/>
      <c r="F22" s="171"/>
      <c r="G22" s="171"/>
      <c r="H22" s="171"/>
      <c r="I22" s="172">
        <v>0.3</v>
      </c>
      <c r="J22" s="173">
        <f>(D40+F40)*I22/H40</f>
        <v>0.1</v>
      </c>
      <c r="K22" s="141"/>
      <c r="L22" s="141"/>
      <c r="M22" s="141"/>
      <c r="N22" s="141"/>
    </row>
    <row r="23" spans="1:14" customFormat="1" ht="22.5" customHeight="1" x14ac:dyDescent="0.25">
      <c r="A23" s="137"/>
      <c r="B23" s="145"/>
      <c r="C23" s="162" t="s">
        <v>36</v>
      </c>
      <c r="D23" s="162" t="s">
        <v>23</v>
      </c>
      <c r="E23" s="162" t="s">
        <v>24</v>
      </c>
      <c r="F23" s="162" t="s">
        <v>25</v>
      </c>
      <c r="G23" s="162" t="s">
        <v>26</v>
      </c>
      <c r="H23" s="162" t="s">
        <v>27</v>
      </c>
      <c r="I23" s="162"/>
      <c r="J23" s="162"/>
      <c r="K23" s="141"/>
      <c r="L23" s="141"/>
      <c r="M23" s="141"/>
      <c r="N23" s="141"/>
    </row>
    <row r="24" spans="1:14" customFormat="1" ht="22.5" customHeight="1" x14ac:dyDescent="0.25">
      <c r="A24" s="137"/>
      <c r="B24" s="145"/>
      <c r="C24" s="162"/>
      <c r="D24" s="162"/>
      <c r="E24" s="162"/>
      <c r="F24" s="162"/>
      <c r="G24" s="162"/>
      <c r="H24" s="174" t="s">
        <v>37</v>
      </c>
      <c r="I24" s="175" t="s">
        <v>38</v>
      </c>
      <c r="J24" s="175"/>
      <c r="K24" s="141"/>
      <c r="L24" s="141"/>
      <c r="M24" s="141"/>
      <c r="N24" s="141"/>
    </row>
    <row r="25" spans="1:14" customFormat="1" ht="22.5" customHeight="1" x14ac:dyDescent="0.25">
      <c r="A25" s="137">
        <v>1</v>
      </c>
      <c r="B25" s="176" t="s">
        <v>39</v>
      </c>
      <c r="C25" s="177" t="s">
        <v>40</v>
      </c>
      <c r="D25" s="51"/>
      <c r="E25" s="51">
        <v>1</v>
      </c>
      <c r="F25" s="51"/>
      <c r="G25" s="51"/>
      <c r="H25" s="52">
        <v>0</v>
      </c>
      <c r="I25" s="178"/>
      <c r="J25" s="178"/>
      <c r="K25" s="179"/>
      <c r="L25" s="141"/>
      <c r="M25" s="141"/>
      <c r="N25" s="141"/>
    </row>
    <row r="26" spans="1:14" customFormat="1" ht="22.5" customHeight="1" x14ac:dyDescent="0.25">
      <c r="A26" s="137">
        <v>2</v>
      </c>
      <c r="B26" s="176"/>
      <c r="C26" s="177" t="s">
        <v>41</v>
      </c>
      <c r="D26" s="51"/>
      <c r="E26" s="51">
        <v>1</v>
      </c>
      <c r="F26" s="51"/>
      <c r="G26" s="51"/>
      <c r="H26" s="52">
        <v>0</v>
      </c>
      <c r="I26" s="180" t="e">
        <f>H26/$H$27</f>
        <v>#DIV/0!</v>
      </c>
      <c r="J26" s="180"/>
      <c r="K26" s="179"/>
      <c r="L26" s="141"/>
      <c r="M26" s="141"/>
      <c r="N26" s="141"/>
    </row>
    <row r="27" spans="1:14" customFormat="1" ht="22.5" customHeight="1" x14ac:dyDescent="0.25">
      <c r="A27" s="137">
        <v>3</v>
      </c>
      <c r="B27" s="176"/>
      <c r="C27" s="177" t="s">
        <v>42</v>
      </c>
      <c r="D27" s="51"/>
      <c r="E27" s="51">
        <v>1</v>
      </c>
      <c r="F27" s="51"/>
      <c r="G27" s="51"/>
      <c r="H27" s="52">
        <v>0</v>
      </c>
      <c r="I27" s="180" t="e">
        <f>H27/$H$27</f>
        <v>#DIV/0!</v>
      </c>
      <c r="J27" s="180"/>
      <c r="K27" s="179"/>
      <c r="L27" s="141"/>
      <c r="M27" s="141"/>
      <c r="N27" s="141"/>
    </row>
    <row r="28" spans="1:14" customFormat="1" ht="27.6" customHeight="1" x14ac:dyDescent="0.25">
      <c r="A28" s="137">
        <v>4</v>
      </c>
      <c r="B28" s="176"/>
      <c r="C28" s="181" t="s">
        <v>43</v>
      </c>
      <c r="D28" s="51">
        <v>1</v>
      </c>
      <c r="E28" s="51"/>
      <c r="F28" s="51"/>
      <c r="G28" s="51"/>
      <c r="H28" s="52">
        <v>3</v>
      </c>
      <c r="I28" s="180" t="e">
        <f>H28/$H$27</f>
        <v>#DIV/0!</v>
      </c>
      <c r="J28" s="180"/>
      <c r="K28" s="141"/>
      <c r="L28" s="141"/>
      <c r="M28" s="141"/>
      <c r="N28" s="141"/>
    </row>
    <row r="29" spans="1:14" customFormat="1" ht="31.35" customHeight="1" x14ac:dyDescent="0.25">
      <c r="A29" s="137">
        <v>5</v>
      </c>
      <c r="B29" s="182" t="s">
        <v>44</v>
      </c>
      <c r="C29" s="181" t="s">
        <v>45</v>
      </c>
      <c r="D29" s="51"/>
      <c r="E29" s="51">
        <v>1</v>
      </c>
      <c r="F29" s="51"/>
      <c r="G29" s="51"/>
      <c r="H29" s="57">
        <v>0</v>
      </c>
      <c r="I29" s="183" t="e">
        <f>H29/$H$29</f>
        <v>#DIV/0!</v>
      </c>
      <c r="J29" s="183"/>
      <c r="K29" s="141"/>
      <c r="L29" s="141"/>
      <c r="M29" s="141"/>
      <c r="N29" s="141"/>
    </row>
    <row r="30" spans="1:14" customFormat="1" ht="39.6" customHeight="1" x14ac:dyDescent="0.25">
      <c r="A30" s="137">
        <v>6</v>
      </c>
      <c r="B30" s="182"/>
      <c r="C30" s="181" t="s">
        <v>46</v>
      </c>
      <c r="D30" s="59"/>
      <c r="E30" s="51">
        <v>1</v>
      </c>
      <c r="F30" s="51"/>
      <c r="G30" s="51"/>
      <c r="H30" s="52">
        <v>1</v>
      </c>
      <c r="I30" s="183" t="e">
        <f>H30/$H$29</f>
        <v>#DIV/0!</v>
      </c>
      <c r="J30" s="183"/>
      <c r="K30" s="141"/>
      <c r="L30" s="141"/>
      <c r="M30" s="141"/>
      <c r="N30" s="141"/>
    </row>
    <row r="31" spans="1:14" customFormat="1" ht="41.85" customHeight="1" x14ac:dyDescent="0.25">
      <c r="A31" s="137">
        <v>7</v>
      </c>
      <c r="B31" s="182"/>
      <c r="C31" s="181" t="s">
        <v>47</v>
      </c>
      <c r="D31" s="59"/>
      <c r="E31" s="51">
        <v>1</v>
      </c>
      <c r="F31" s="51"/>
      <c r="G31" s="51"/>
      <c r="H31" s="60">
        <v>0</v>
      </c>
      <c r="I31" s="183" t="e">
        <f>H31/$H$29</f>
        <v>#DIV/0!</v>
      </c>
      <c r="J31" s="183"/>
      <c r="K31" s="141"/>
      <c r="L31" s="184" t="s">
        <v>48</v>
      </c>
      <c r="M31" s="184"/>
      <c r="N31" s="141"/>
    </row>
    <row r="32" spans="1:14" customFormat="1" ht="40.9" customHeight="1" x14ac:dyDescent="0.25">
      <c r="A32" s="137">
        <v>8</v>
      </c>
      <c r="B32" s="185"/>
      <c r="C32" s="181" t="s">
        <v>49</v>
      </c>
      <c r="D32" s="59"/>
      <c r="E32" s="51">
        <v>1</v>
      </c>
      <c r="F32" s="51"/>
      <c r="G32" s="51"/>
      <c r="H32" s="60">
        <v>0</v>
      </c>
      <c r="I32" s="186"/>
      <c r="J32" s="187"/>
      <c r="K32" s="141"/>
      <c r="L32" s="188"/>
      <c r="M32" s="188"/>
      <c r="N32" s="141"/>
    </row>
    <row r="33" spans="1:14" customFormat="1" ht="51.4" customHeight="1" x14ac:dyDescent="0.25">
      <c r="A33" s="137">
        <v>9</v>
      </c>
      <c r="B33" s="185"/>
      <c r="C33" s="181" t="s">
        <v>50</v>
      </c>
      <c r="D33" s="59"/>
      <c r="E33" s="51">
        <v>1</v>
      </c>
      <c r="F33" s="51"/>
      <c r="G33" s="51"/>
      <c r="H33" s="60">
        <v>0</v>
      </c>
      <c r="I33" s="186"/>
      <c r="J33" s="187"/>
      <c r="K33" s="141"/>
      <c r="L33" s="188"/>
      <c r="M33" s="188"/>
      <c r="N33" s="141"/>
    </row>
    <row r="34" spans="1:14" customFormat="1" ht="44.85" customHeight="1" x14ac:dyDescent="0.25">
      <c r="A34" s="137">
        <v>10</v>
      </c>
      <c r="B34" s="189" t="s">
        <v>51</v>
      </c>
      <c r="C34" s="181" t="s">
        <v>52</v>
      </c>
      <c r="D34" s="67"/>
      <c r="E34" s="68">
        <v>1</v>
      </c>
      <c r="F34" s="68"/>
      <c r="G34" s="68"/>
      <c r="H34" s="57">
        <v>0</v>
      </c>
      <c r="I34" s="183">
        <f>H34/$H$28</f>
        <v>0</v>
      </c>
      <c r="J34" s="183"/>
      <c r="K34" s="141"/>
      <c r="L34" s="188" t="s">
        <v>53</v>
      </c>
      <c r="M34" s="188" t="s">
        <v>54</v>
      </c>
      <c r="N34" s="141"/>
    </row>
    <row r="35" spans="1:14" customFormat="1" ht="54.4" customHeight="1" x14ac:dyDescent="0.25">
      <c r="A35" s="137">
        <v>11</v>
      </c>
      <c r="B35" s="189"/>
      <c r="C35" s="181" t="s">
        <v>55</v>
      </c>
      <c r="D35" s="67">
        <v>1</v>
      </c>
      <c r="E35" s="68"/>
      <c r="F35" s="68"/>
      <c r="G35" s="68"/>
      <c r="H35" s="57">
        <v>1</v>
      </c>
      <c r="I35" s="183">
        <f>H35/$H$28</f>
        <v>0.33333333333333331</v>
      </c>
      <c r="J35" s="183"/>
      <c r="K35" s="141"/>
      <c r="L35" s="190" t="s">
        <v>56</v>
      </c>
      <c r="M35" s="190" t="s">
        <v>57</v>
      </c>
      <c r="N35" s="141"/>
    </row>
    <row r="36" spans="1:14" customFormat="1" ht="71.650000000000006" customHeight="1" x14ac:dyDescent="0.25">
      <c r="A36" s="137">
        <v>12</v>
      </c>
      <c r="B36" s="189"/>
      <c r="C36" s="181" t="s">
        <v>58</v>
      </c>
      <c r="D36" s="67"/>
      <c r="E36" s="68">
        <v>1</v>
      </c>
      <c r="F36" s="68"/>
      <c r="G36" s="68"/>
      <c r="H36" s="60">
        <v>0</v>
      </c>
      <c r="I36" s="183">
        <f>H36/$H$28</f>
        <v>0</v>
      </c>
      <c r="J36" s="183"/>
      <c r="K36" s="141"/>
      <c r="L36" s="190" t="s">
        <v>59</v>
      </c>
      <c r="M36" s="190" t="s">
        <v>60</v>
      </c>
      <c r="N36" s="141"/>
    </row>
    <row r="37" spans="1:14" customFormat="1" ht="72.400000000000006" customHeight="1" x14ac:dyDescent="0.25">
      <c r="A37" s="137">
        <v>13</v>
      </c>
      <c r="B37" s="189"/>
      <c r="C37" s="181" t="s">
        <v>61</v>
      </c>
      <c r="D37" s="70">
        <v>1</v>
      </c>
      <c r="E37" s="68"/>
      <c r="F37" s="68"/>
      <c r="G37" s="68"/>
      <c r="H37" s="60">
        <v>0</v>
      </c>
      <c r="I37" s="183">
        <f>H37/$H$28</f>
        <v>0</v>
      </c>
      <c r="J37" s="183"/>
      <c r="K37" s="141"/>
      <c r="L37" s="190" t="s">
        <v>62</v>
      </c>
      <c r="M37" s="190" t="s">
        <v>63</v>
      </c>
      <c r="N37" s="141"/>
    </row>
    <row r="38" spans="1:14" customFormat="1" ht="52.9" customHeight="1" x14ac:dyDescent="0.25">
      <c r="A38" s="137">
        <v>14</v>
      </c>
      <c r="B38" s="189"/>
      <c r="C38" s="191" t="s">
        <v>64</v>
      </c>
      <c r="D38" s="51"/>
      <c r="E38" s="51"/>
      <c r="F38" s="51">
        <v>1</v>
      </c>
      <c r="G38" s="51"/>
      <c r="H38" s="60">
        <v>0</v>
      </c>
      <c r="I38" s="180">
        <f>H38/$H$30</f>
        <v>0</v>
      </c>
      <c r="J38" s="180"/>
      <c r="K38" s="141"/>
      <c r="L38" s="190" t="s">
        <v>65</v>
      </c>
      <c r="M38" s="190" t="s">
        <v>66</v>
      </c>
      <c r="N38" s="141"/>
    </row>
    <row r="39" spans="1:14" customFormat="1" ht="84.95" customHeight="1" x14ac:dyDescent="0.25">
      <c r="A39" s="137">
        <v>15</v>
      </c>
      <c r="B39" s="189"/>
      <c r="C39" s="181" t="s">
        <v>67</v>
      </c>
      <c r="D39" s="71"/>
      <c r="E39" s="72"/>
      <c r="F39" s="71">
        <v>1</v>
      </c>
      <c r="G39" s="71"/>
      <c r="H39" s="73">
        <v>0</v>
      </c>
      <c r="I39" s="192" t="e">
        <f>H39/H38</f>
        <v>#DIV/0!</v>
      </c>
      <c r="J39" s="192"/>
      <c r="K39" s="141"/>
      <c r="L39" s="141"/>
      <c r="M39" s="141"/>
      <c r="N39" s="141"/>
    </row>
    <row r="40" spans="1:14" customFormat="1" ht="22.5" customHeight="1" x14ac:dyDescent="0.25">
      <c r="A40" s="166"/>
      <c r="B40" s="167" t="s">
        <v>68</v>
      </c>
      <c r="C40" s="167"/>
      <c r="D40" s="193">
        <f>SUM(D25:D39)</f>
        <v>3</v>
      </c>
      <c r="E40" s="193">
        <f>SUM(E25:E39)</f>
        <v>10</v>
      </c>
      <c r="F40" s="193">
        <f>SUM(F25:F39)</f>
        <v>2</v>
      </c>
      <c r="G40" s="193">
        <f>SUM(G25:G39)</f>
        <v>0</v>
      </c>
      <c r="H40" s="167">
        <f>+D40+E40+F40+G40</f>
        <v>15</v>
      </c>
      <c r="I40" s="167"/>
      <c r="J40" s="167"/>
      <c r="K40" s="194"/>
      <c r="L40" s="170"/>
      <c r="M40" s="170"/>
      <c r="N40" s="170"/>
    </row>
    <row r="41" spans="1:14" customFormat="1" ht="32.25" customHeight="1" x14ac:dyDescent="0.25">
      <c r="A41" s="137"/>
      <c r="B41" s="41" t="s">
        <v>273</v>
      </c>
      <c r="C41" s="195"/>
      <c r="D41" s="195"/>
      <c r="E41" s="195"/>
      <c r="F41" s="195"/>
      <c r="G41" s="195"/>
      <c r="H41" s="195"/>
      <c r="I41" s="195"/>
      <c r="J41" s="196"/>
      <c r="K41" s="138"/>
      <c r="L41" s="138"/>
      <c r="M41" s="138"/>
      <c r="N41" s="138"/>
    </row>
    <row r="42" spans="1:14" customFormat="1" ht="22.5" customHeight="1" x14ac:dyDescent="0.25">
      <c r="A42" s="137"/>
      <c r="B42" s="197" t="s">
        <v>70</v>
      </c>
      <c r="C42" s="197"/>
      <c r="D42" s="197"/>
      <c r="E42" s="197"/>
      <c r="F42" s="197"/>
      <c r="G42" s="197"/>
      <c r="H42" s="197"/>
      <c r="I42" s="172">
        <v>0.05</v>
      </c>
      <c r="J42" s="173">
        <f>(D49+F49)*I42/H49</f>
        <v>0.05</v>
      </c>
      <c r="K42" s="138"/>
      <c r="L42" s="138"/>
      <c r="M42" s="138"/>
      <c r="N42" s="138"/>
    </row>
    <row r="43" spans="1:14" customFormat="1" ht="22.5" customHeight="1" x14ac:dyDescent="0.25">
      <c r="A43" s="137"/>
      <c r="B43" s="198"/>
      <c r="C43" s="160"/>
      <c r="D43" s="161" t="s">
        <v>23</v>
      </c>
      <c r="E43" s="161" t="s">
        <v>24</v>
      </c>
      <c r="F43" s="161" t="s">
        <v>25</v>
      </c>
      <c r="G43" s="161" t="s">
        <v>26</v>
      </c>
      <c r="H43" s="162" t="s">
        <v>27</v>
      </c>
      <c r="I43" s="162"/>
      <c r="J43" s="162"/>
      <c r="K43" s="141"/>
      <c r="L43" s="141"/>
      <c r="M43" s="141"/>
      <c r="N43" s="141"/>
    </row>
    <row r="44" spans="1:14" customFormat="1" ht="64.900000000000006" customHeight="1" x14ac:dyDescent="0.25">
      <c r="A44" s="137">
        <v>1</v>
      </c>
      <c r="B44" s="198"/>
      <c r="C44" s="181" t="s">
        <v>71</v>
      </c>
      <c r="D44" s="165">
        <v>1</v>
      </c>
      <c r="E44" s="165"/>
      <c r="F44" s="165"/>
      <c r="G44" s="165"/>
      <c r="H44" s="100" t="s">
        <v>165</v>
      </c>
      <c r="I44" s="100"/>
      <c r="J44" s="100"/>
      <c r="K44" s="138"/>
      <c r="L44" s="138"/>
      <c r="M44" s="138"/>
      <c r="N44" s="138"/>
    </row>
    <row r="45" spans="1:14" customFormat="1" ht="56.65" customHeight="1" x14ac:dyDescent="0.25">
      <c r="A45" s="137">
        <v>2</v>
      </c>
      <c r="B45" s="199"/>
      <c r="C45" s="181" t="s">
        <v>73</v>
      </c>
      <c r="D45" s="165">
        <v>1</v>
      </c>
      <c r="E45" s="165"/>
      <c r="F45" s="165"/>
      <c r="G45" s="165"/>
      <c r="H45" s="100" t="s">
        <v>165</v>
      </c>
      <c r="I45" s="100"/>
      <c r="J45" s="100"/>
      <c r="K45" s="200"/>
      <c r="L45" s="141"/>
      <c r="M45" s="141"/>
      <c r="N45" s="141"/>
    </row>
    <row r="46" spans="1:14" customFormat="1" ht="73.900000000000006" customHeight="1" x14ac:dyDescent="0.25">
      <c r="A46" s="137">
        <v>3</v>
      </c>
      <c r="B46" s="201"/>
      <c r="C46" s="202" t="s">
        <v>75</v>
      </c>
      <c r="D46" s="165">
        <v>1</v>
      </c>
      <c r="E46" s="165"/>
      <c r="F46" s="165"/>
      <c r="G46" s="165"/>
      <c r="H46" s="100" t="s">
        <v>167</v>
      </c>
      <c r="I46" s="100"/>
      <c r="J46" s="100"/>
      <c r="K46" s="200"/>
      <c r="L46" s="141"/>
      <c r="M46" s="141"/>
      <c r="N46" s="141"/>
    </row>
    <row r="47" spans="1:14" customFormat="1" ht="96.95" customHeight="1" x14ac:dyDescent="0.25">
      <c r="A47" s="137">
        <v>4</v>
      </c>
      <c r="B47" s="201"/>
      <c r="C47" s="181" t="s">
        <v>77</v>
      </c>
      <c r="D47" s="165">
        <v>1</v>
      </c>
      <c r="E47" s="165"/>
      <c r="F47" s="165"/>
      <c r="G47" s="165"/>
      <c r="H47" s="100" t="s">
        <v>168</v>
      </c>
      <c r="I47" s="100"/>
      <c r="J47" s="100"/>
      <c r="K47" s="200"/>
      <c r="L47" s="141"/>
      <c r="M47" s="141"/>
      <c r="N47" s="141"/>
    </row>
    <row r="48" spans="1:14" customFormat="1" ht="100.7" customHeight="1" x14ac:dyDescent="0.25">
      <c r="A48" s="137">
        <v>5</v>
      </c>
      <c r="B48" s="201"/>
      <c r="C48" s="181" t="s">
        <v>79</v>
      </c>
      <c r="D48" s="165">
        <v>1</v>
      </c>
      <c r="E48" s="165"/>
      <c r="F48" s="165"/>
      <c r="G48" s="165"/>
      <c r="H48" s="100" t="s">
        <v>168</v>
      </c>
      <c r="I48" s="100"/>
      <c r="J48" s="100"/>
      <c r="K48" s="200"/>
      <c r="L48" s="141"/>
      <c r="M48" s="141"/>
      <c r="N48" s="141"/>
    </row>
    <row r="49" spans="1:14" customFormat="1" ht="22.5" customHeight="1" x14ac:dyDescent="0.25">
      <c r="A49" s="166"/>
      <c r="B49" s="203" t="s">
        <v>81</v>
      </c>
      <c r="C49" s="203"/>
      <c r="D49" s="204">
        <f>SUM(D44:D48)</f>
        <v>5</v>
      </c>
      <c r="E49" s="204">
        <f>SUM(E44:E48)</f>
        <v>0</v>
      </c>
      <c r="F49" s="204">
        <f>SUM(F44:F48)</f>
        <v>0</v>
      </c>
      <c r="G49" s="204">
        <f>SUM(G44:G48)</f>
        <v>0</v>
      </c>
      <c r="H49" s="205">
        <f>SUM(D49:G49)</f>
        <v>5</v>
      </c>
      <c r="I49" s="205"/>
      <c r="J49" s="205"/>
      <c r="K49" s="138"/>
      <c r="L49" s="138"/>
      <c r="M49" s="138"/>
      <c r="N49" s="138"/>
    </row>
    <row r="50" spans="1:14" customFormat="1" ht="54.75" customHeight="1" x14ac:dyDescent="0.25">
      <c r="A50" s="137"/>
      <c r="B50" s="89" t="s">
        <v>82</v>
      </c>
      <c r="C50" s="89"/>
      <c r="D50" s="89"/>
      <c r="E50" s="89"/>
      <c r="F50" s="89"/>
      <c r="G50" s="89"/>
      <c r="H50" s="89"/>
      <c r="I50" s="89"/>
      <c r="J50" s="89"/>
      <c r="K50" s="138"/>
      <c r="L50" s="138"/>
      <c r="M50" s="138"/>
      <c r="N50" s="141"/>
    </row>
    <row r="51" spans="1:14" customFormat="1" ht="22.5" customHeight="1" x14ac:dyDescent="0.25">
      <c r="A51" s="137"/>
      <c r="B51" s="160" t="s">
        <v>83</v>
      </c>
      <c r="C51" s="206"/>
      <c r="D51" s="207"/>
      <c r="E51" s="207"/>
      <c r="F51" s="207"/>
      <c r="G51" s="207"/>
      <c r="H51" s="208">
        <v>0.05</v>
      </c>
      <c r="I51" s="208"/>
      <c r="J51" s="209">
        <f>+(D56+F56)*H51/H56</f>
        <v>2.5000000000000001E-2</v>
      </c>
      <c r="K51" s="210"/>
      <c r="L51" s="211"/>
      <c r="M51" s="211"/>
      <c r="N51" s="141"/>
    </row>
    <row r="52" spans="1:14" customFormat="1" ht="22.5" customHeight="1" x14ac:dyDescent="0.25">
      <c r="A52" s="137"/>
      <c r="B52" s="6"/>
      <c r="C52" s="6"/>
      <c r="D52" s="212" t="s">
        <v>23</v>
      </c>
      <c r="E52" s="212" t="s">
        <v>24</v>
      </c>
      <c r="F52" s="212" t="s">
        <v>25</v>
      </c>
      <c r="G52" s="212" t="s">
        <v>26</v>
      </c>
      <c r="H52" s="162" t="s">
        <v>27</v>
      </c>
      <c r="I52" s="162"/>
      <c r="J52" s="162"/>
      <c r="K52" s="200"/>
      <c r="L52" s="141"/>
      <c r="M52" s="141"/>
      <c r="N52" s="141"/>
    </row>
    <row r="53" spans="1:14" s="218" customFormat="1" ht="107.45" customHeight="1" x14ac:dyDescent="0.25">
      <c r="A53" s="213">
        <v>1</v>
      </c>
      <c r="B53" s="214" t="s">
        <v>84</v>
      </c>
      <c r="C53" s="214"/>
      <c r="D53" s="215">
        <v>1</v>
      </c>
      <c r="E53" s="215"/>
      <c r="F53" s="215"/>
      <c r="G53" s="215"/>
      <c r="H53" s="100" t="s">
        <v>85</v>
      </c>
      <c r="I53" s="100"/>
      <c r="J53" s="100"/>
      <c r="K53" s="216"/>
      <c r="L53" s="217"/>
      <c r="M53" s="217"/>
      <c r="N53" s="217"/>
    </row>
    <row r="54" spans="1:14" s="218" customFormat="1" ht="46.9" customHeight="1" x14ac:dyDescent="0.25">
      <c r="A54" s="213">
        <v>2</v>
      </c>
      <c r="B54" s="219" t="s">
        <v>86</v>
      </c>
      <c r="C54" s="219"/>
      <c r="D54" s="215"/>
      <c r="E54" s="215">
        <v>1</v>
      </c>
      <c r="F54" s="215"/>
      <c r="G54" s="215"/>
      <c r="H54" s="100"/>
      <c r="I54" s="100"/>
      <c r="J54" s="100"/>
      <c r="K54" s="216"/>
      <c r="L54" s="217"/>
      <c r="M54" s="217"/>
      <c r="N54" s="217"/>
    </row>
    <row r="55" spans="1:14" customFormat="1" ht="22.5" customHeight="1" x14ac:dyDescent="0.25">
      <c r="A55" s="137"/>
      <c r="B55" s="220" t="s">
        <v>88</v>
      </c>
      <c r="C55" s="220"/>
      <c r="D55" s="212" t="s">
        <v>23</v>
      </c>
      <c r="E55" s="212" t="s">
        <v>24</v>
      </c>
      <c r="F55" s="212" t="s">
        <v>25</v>
      </c>
      <c r="G55" s="212" t="s">
        <v>26</v>
      </c>
      <c r="H55" s="221"/>
      <c r="I55" s="222"/>
      <c r="J55" s="223"/>
      <c r="K55" s="141"/>
      <c r="L55" s="141"/>
      <c r="M55" s="141"/>
      <c r="N55" s="141"/>
    </row>
    <row r="56" spans="1:14" customFormat="1" ht="22.5" customHeight="1" x14ac:dyDescent="0.25">
      <c r="A56" s="224"/>
      <c r="B56" s="220"/>
      <c r="C56" s="220"/>
      <c r="D56" s="225">
        <f>+D54+D53</f>
        <v>1</v>
      </c>
      <c r="E56" s="225">
        <f t="shared" ref="E56:G56" si="0">+E54+E53</f>
        <v>1</v>
      </c>
      <c r="F56" s="225">
        <f t="shared" si="0"/>
        <v>0</v>
      </c>
      <c r="G56" s="225">
        <f t="shared" si="0"/>
        <v>0</v>
      </c>
      <c r="H56" s="226">
        <f>+D56+E56+F56+G56</f>
        <v>2</v>
      </c>
      <c r="I56" s="227"/>
      <c r="J56" s="228"/>
      <c r="K56" s="229"/>
      <c r="L56" s="229"/>
      <c r="M56" s="229"/>
      <c r="N56" s="229"/>
    </row>
    <row r="57" spans="1:14" customFormat="1" ht="39" customHeight="1" x14ac:dyDescent="0.25">
      <c r="A57" s="137"/>
      <c r="B57" s="89" t="s">
        <v>274</v>
      </c>
      <c r="C57" s="89"/>
      <c r="D57" s="89"/>
      <c r="E57" s="89"/>
      <c r="F57" s="89"/>
      <c r="G57" s="89"/>
      <c r="H57" s="89"/>
      <c r="I57" s="89"/>
      <c r="J57" s="89"/>
      <c r="K57" s="141"/>
      <c r="L57" s="141"/>
      <c r="M57" s="141"/>
      <c r="N57" s="141"/>
    </row>
    <row r="58" spans="1:14" customFormat="1" ht="22.5" customHeight="1" x14ac:dyDescent="0.25">
      <c r="A58" s="137"/>
      <c r="B58" s="197" t="s">
        <v>90</v>
      </c>
      <c r="C58" s="197"/>
      <c r="D58" s="197"/>
      <c r="E58" s="197"/>
      <c r="F58" s="197"/>
      <c r="G58" s="197"/>
      <c r="H58" s="197"/>
      <c r="I58" s="172">
        <v>0.05</v>
      </c>
      <c r="J58" s="173">
        <f>(D61+F61)*I58/H61</f>
        <v>0.05</v>
      </c>
      <c r="K58" s="141"/>
      <c r="L58" s="141"/>
      <c r="M58" s="141"/>
      <c r="N58" s="141"/>
    </row>
    <row r="59" spans="1:14" customFormat="1" ht="22.5" customHeight="1" x14ac:dyDescent="0.25">
      <c r="A59" s="137"/>
      <c r="B59" s="212"/>
      <c r="C59" s="230" t="s">
        <v>39</v>
      </c>
      <c r="D59" s="230" t="s">
        <v>23</v>
      </c>
      <c r="E59" s="230" t="s">
        <v>24</v>
      </c>
      <c r="F59" s="230" t="s">
        <v>25</v>
      </c>
      <c r="G59" s="230" t="s">
        <v>26</v>
      </c>
      <c r="H59" s="162" t="s">
        <v>27</v>
      </c>
      <c r="I59" s="162"/>
      <c r="J59" s="162"/>
      <c r="K59" s="141"/>
      <c r="L59" s="141"/>
      <c r="M59" s="141"/>
      <c r="N59" s="141"/>
    </row>
    <row r="60" spans="1:14" customFormat="1" ht="79.5" customHeight="1" x14ac:dyDescent="0.25">
      <c r="A60" s="137">
        <v>1</v>
      </c>
      <c r="B60" s="198"/>
      <c r="C60" s="231" t="s">
        <v>91</v>
      </c>
      <c r="D60" s="165">
        <v>1</v>
      </c>
      <c r="E60" s="165"/>
      <c r="F60" s="165"/>
      <c r="G60" s="165"/>
      <c r="H60" s="232" t="s">
        <v>172</v>
      </c>
      <c r="I60" s="232"/>
      <c r="J60" s="232"/>
      <c r="K60" s="141"/>
      <c r="L60" s="141"/>
      <c r="M60" s="141"/>
      <c r="N60" s="141"/>
    </row>
    <row r="61" spans="1:14" customFormat="1" ht="22.5" customHeight="1" x14ac:dyDescent="0.25">
      <c r="A61" s="166"/>
      <c r="B61" s="203" t="s">
        <v>93</v>
      </c>
      <c r="C61" s="203"/>
      <c r="D61" s="233">
        <f>SUM(D60:D60)</f>
        <v>1</v>
      </c>
      <c r="E61" s="233">
        <f>SUM(E60:E60)</f>
        <v>0</v>
      </c>
      <c r="F61" s="233">
        <f>SUM(F60:F60)</f>
        <v>0</v>
      </c>
      <c r="G61" s="233">
        <f>SUM(G60:G60)</f>
        <v>0</v>
      </c>
      <c r="H61" s="169">
        <f>+D61+E61+F61+G61</f>
        <v>1</v>
      </c>
      <c r="I61" s="169"/>
      <c r="J61" s="169"/>
      <c r="K61" s="170"/>
      <c r="L61" s="170"/>
      <c r="M61" s="170"/>
      <c r="N61" s="170"/>
    </row>
    <row r="62" spans="1:14" customFormat="1" ht="22.5" customHeight="1" x14ac:dyDescent="0.25">
      <c r="A62" s="137"/>
      <c r="B62" s="41" t="s">
        <v>94</v>
      </c>
      <c r="C62" s="42"/>
      <c r="D62" s="42"/>
      <c r="E62" s="42"/>
      <c r="F62" s="42"/>
      <c r="G62" s="42"/>
      <c r="H62" s="42"/>
      <c r="I62" s="42"/>
      <c r="J62" s="43"/>
      <c r="K62" s="141"/>
      <c r="L62" s="141"/>
      <c r="M62" s="141"/>
      <c r="N62" s="141"/>
    </row>
    <row r="63" spans="1:14" customFormat="1" ht="22.5" customHeight="1" x14ac:dyDescent="0.25">
      <c r="A63" s="137"/>
      <c r="B63" s="234" t="s">
        <v>95</v>
      </c>
      <c r="C63" s="234"/>
      <c r="D63" s="234"/>
      <c r="E63" s="234"/>
      <c r="F63" s="234"/>
      <c r="G63" s="234"/>
      <c r="H63" s="234"/>
      <c r="I63" s="235">
        <v>0.05</v>
      </c>
      <c r="J63" s="235">
        <f>(D66+F66)*I63/H66</f>
        <v>0.05</v>
      </c>
      <c r="K63" s="141"/>
      <c r="L63" s="141"/>
      <c r="M63" s="141"/>
      <c r="N63" s="141"/>
    </row>
    <row r="64" spans="1:14" customFormat="1" ht="22.5" customHeight="1" x14ac:dyDescent="0.25">
      <c r="A64" s="137"/>
      <c r="B64" s="236"/>
      <c r="C64" s="151"/>
      <c r="D64" s="174" t="s">
        <v>23</v>
      </c>
      <c r="E64" s="174" t="s">
        <v>24</v>
      </c>
      <c r="F64" s="174" t="s">
        <v>25</v>
      </c>
      <c r="G64" s="174" t="s">
        <v>26</v>
      </c>
      <c r="H64" s="162" t="s">
        <v>27</v>
      </c>
      <c r="I64" s="162"/>
      <c r="J64" s="162"/>
      <c r="K64" s="141"/>
      <c r="L64" s="141"/>
      <c r="M64" s="141"/>
      <c r="N64" s="141"/>
    </row>
    <row r="65" spans="1:14" customFormat="1" ht="69.400000000000006" customHeight="1" x14ac:dyDescent="0.25">
      <c r="A65" s="137">
        <v>1</v>
      </c>
      <c r="B65" s="236"/>
      <c r="C65" s="191" t="s">
        <v>96</v>
      </c>
      <c r="D65" s="237">
        <v>1</v>
      </c>
      <c r="E65" s="237"/>
      <c r="F65" s="237"/>
      <c r="G65" s="237"/>
      <c r="H65" s="100" t="s">
        <v>173</v>
      </c>
      <c r="I65" s="100"/>
      <c r="J65" s="100"/>
      <c r="K65" s="141"/>
      <c r="L65" s="141"/>
      <c r="M65" s="141"/>
      <c r="N65" s="141"/>
    </row>
    <row r="66" spans="1:14" customFormat="1" ht="22.5" customHeight="1" x14ac:dyDescent="0.25">
      <c r="A66" s="166"/>
      <c r="B66" s="167" t="s">
        <v>98</v>
      </c>
      <c r="C66" s="167"/>
      <c r="D66" s="238">
        <f>SUM(D65:D65)</f>
        <v>1</v>
      </c>
      <c r="E66" s="238">
        <f>SUM(E65:E65)</f>
        <v>0</v>
      </c>
      <c r="F66" s="238">
        <f>SUM(F65:F65)</f>
        <v>0</v>
      </c>
      <c r="G66" s="238">
        <f>SUM(G65:G65)</f>
        <v>0</v>
      </c>
      <c r="H66" s="239">
        <f>+D66+E66+F66+G66</f>
        <v>1</v>
      </c>
      <c r="I66" s="239"/>
      <c r="J66" s="239"/>
      <c r="K66" s="170"/>
      <c r="L66" s="170"/>
      <c r="M66" s="170"/>
      <c r="N66" s="170"/>
    </row>
    <row r="67" spans="1:14" customFormat="1" ht="36" customHeight="1" x14ac:dyDescent="0.25">
      <c r="A67" s="137"/>
      <c r="B67" s="89" t="s">
        <v>99</v>
      </c>
      <c r="C67" s="121"/>
      <c r="D67" s="121"/>
      <c r="E67" s="121"/>
      <c r="F67" s="121"/>
      <c r="G67" s="121"/>
      <c r="H67" s="121"/>
      <c r="I67" s="121"/>
      <c r="J67" s="121"/>
      <c r="K67" s="141"/>
      <c r="L67" s="141"/>
      <c r="M67" s="141"/>
      <c r="N67" s="141"/>
    </row>
    <row r="68" spans="1:14" customFormat="1" ht="22.5" customHeight="1" x14ac:dyDescent="0.25">
      <c r="A68" s="137"/>
      <c r="B68" s="171" t="s">
        <v>100</v>
      </c>
      <c r="C68" s="171"/>
      <c r="D68" s="171"/>
      <c r="E68" s="171"/>
      <c r="F68" s="171"/>
      <c r="G68" s="171"/>
      <c r="H68" s="171"/>
      <c r="I68" s="235">
        <v>0.1</v>
      </c>
      <c r="J68" s="235">
        <f>(D73+F73)*I68/H73</f>
        <v>0.10000000000000002</v>
      </c>
      <c r="K68" s="141"/>
      <c r="L68" s="141"/>
      <c r="M68" s="141"/>
      <c r="N68" s="141"/>
    </row>
    <row r="69" spans="1:14" customFormat="1" ht="22.5" customHeight="1" x14ac:dyDescent="0.25">
      <c r="A69" s="137"/>
      <c r="B69" s="240"/>
      <c r="C69" s="151"/>
      <c r="D69" s="174" t="s">
        <v>23</v>
      </c>
      <c r="E69" s="174" t="s">
        <v>24</v>
      </c>
      <c r="F69" s="174" t="s">
        <v>25</v>
      </c>
      <c r="G69" s="174" t="s">
        <v>26</v>
      </c>
      <c r="H69" s="162" t="s">
        <v>27</v>
      </c>
      <c r="I69" s="162"/>
      <c r="J69" s="162"/>
      <c r="K69" s="141"/>
      <c r="L69" s="141"/>
      <c r="M69" s="141"/>
      <c r="N69" s="141"/>
    </row>
    <row r="70" spans="1:14" customFormat="1" ht="32.1" customHeight="1" x14ac:dyDescent="0.25">
      <c r="A70" s="137">
        <v>1</v>
      </c>
      <c r="B70" s="240"/>
      <c r="C70" s="164" t="s">
        <v>101</v>
      </c>
      <c r="D70" s="165">
        <v>1</v>
      </c>
      <c r="E70" s="165"/>
      <c r="F70" s="165"/>
      <c r="G70" s="165"/>
      <c r="H70" s="413" t="s">
        <v>174</v>
      </c>
      <c r="I70" s="413"/>
      <c r="J70" s="413"/>
      <c r="K70" s="141"/>
      <c r="L70" s="141"/>
      <c r="M70" s="141"/>
      <c r="N70" s="141"/>
    </row>
    <row r="71" spans="1:14" customFormat="1" ht="65.650000000000006" customHeight="1" x14ac:dyDescent="0.25">
      <c r="A71" s="137">
        <v>2</v>
      </c>
      <c r="B71" s="240"/>
      <c r="C71" s="164" t="s">
        <v>103</v>
      </c>
      <c r="D71" s="165">
        <v>1</v>
      </c>
      <c r="E71" s="165"/>
      <c r="F71" s="165"/>
      <c r="G71" s="165"/>
      <c r="H71" s="413" t="s">
        <v>176</v>
      </c>
      <c r="I71" s="413"/>
      <c r="J71" s="413"/>
      <c r="K71" s="141"/>
      <c r="L71" s="141"/>
      <c r="M71" s="141"/>
      <c r="N71" s="141"/>
    </row>
    <row r="72" spans="1:14" customFormat="1" ht="63" customHeight="1" x14ac:dyDescent="0.25">
      <c r="A72" s="137">
        <v>3</v>
      </c>
      <c r="B72" s="240"/>
      <c r="C72" s="191" t="s">
        <v>105</v>
      </c>
      <c r="D72" s="165">
        <v>1</v>
      </c>
      <c r="E72" s="165"/>
      <c r="F72" s="165"/>
      <c r="G72" s="165"/>
      <c r="H72" s="413" t="s">
        <v>177</v>
      </c>
      <c r="I72" s="413"/>
      <c r="J72" s="413"/>
      <c r="K72" s="141"/>
      <c r="L72" s="141"/>
      <c r="M72" s="141"/>
      <c r="N72" s="141"/>
    </row>
    <row r="73" spans="1:14" customFormat="1" ht="22.5" customHeight="1" x14ac:dyDescent="0.25">
      <c r="A73" s="166"/>
      <c r="B73" s="167" t="s">
        <v>107</v>
      </c>
      <c r="C73" s="167"/>
      <c r="D73" s="233">
        <f>SUM(D70:D72)</f>
        <v>3</v>
      </c>
      <c r="E73" s="233">
        <f>SUM(E70:E72)</f>
        <v>0</v>
      </c>
      <c r="F73" s="233">
        <f>SUM(F70:F72)</f>
        <v>0</v>
      </c>
      <c r="G73" s="233">
        <f>SUM(G70:G72)</f>
        <v>0</v>
      </c>
      <c r="H73" s="169">
        <f>+D73+E73+F73+G73</f>
        <v>3</v>
      </c>
      <c r="I73" s="169"/>
      <c r="J73" s="169"/>
      <c r="K73" s="170"/>
      <c r="L73" s="170"/>
      <c r="M73" s="170"/>
      <c r="N73" s="170"/>
    </row>
    <row r="74" spans="1:14" customFormat="1" ht="30.75" customHeight="1" x14ac:dyDescent="0.25">
      <c r="A74" s="137"/>
      <c r="B74" s="89" t="s">
        <v>108</v>
      </c>
      <c r="C74" s="89"/>
      <c r="D74" s="89"/>
      <c r="E74" s="89"/>
      <c r="F74" s="89"/>
      <c r="G74" s="89"/>
      <c r="H74" s="89"/>
      <c r="I74" s="89"/>
      <c r="J74" s="89"/>
      <c r="K74" s="141"/>
      <c r="L74" s="141"/>
      <c r="M74" s="141"/>
      <c r="N74" s="141"/>
    </row>
    <row r="75" spans="1:14" customFormat="1" ht="22.5" customHeight="1" x14ac:dyDescent="0.25">
      <c r="A75" s="137"/>
      <c r="B75" s="197" t="s">
        <v>109</v>
      </c>
      <c r="C75" s="197"/>
      <c r="D75" s="197"/>
      <c r="E75" s="197"/>
      <c r="F75" s="197"/>
      <c r="G75" s="197"/>
      <c r="H75" s="197"/>
      <c r="I75" s="172">
        <v>0.1</v>
      </c>
      <c r="J75" s="173">
        <f>(D81+F81)*I75/H81</f>
        <v>0.1</v>
      </c>
      <c r="K75" s="141"/>
      <c r="L75" s="141"/>
      <c r="M75" s="141"/>
      <c r="N75" s="141"/>
    </row>
    <row r="76" spans="1:14" customFormat="1" ht="22.5" customHeight="1" x14ac:dyDescent="0.25">
      <c r="A76" s="137"/>
      <c r="B76" s="198"/>
      <c r="C76" s="160"/>
      <c r="D76" s="161" t="s">
        <v>23</v>
      </c>
      <c r="E76" s="161" t="s">
        <v>24</v>
      </c>
      <c r="F76" s="161" t="s">
        <v>25</v>
      </c>
      <c r="G76" s="161" t="s">
        <v>26</v>
      </c>
      <c r="H76" s="162" t="s">
        <v>27</v>
      </c>
      <c r="I76" s="162"/>
      <c r="J76" s="162"/>
      <c r="K76" s="141"/>
      <c r="L76" s="141"/>
      <c r="M76" s="141"/>
      <c r="N76" s="141"/>
    </row>
    <row r="77" spans="1:14" customFormat="1" ht="69.400000000000006" customHeight="1" x14ac:dyDescent="0.25">
      <c r="A77" s="137">
        <v>1</v>
      </c>
      <c r="B77" s="198"/>
      <c r="C77" s="177" t="s">
        <v>110</v>
      </c>
      <c r="D77" s="165">
        <v>1</v>
      </c>
      <c r="E77" s="165"/>
      <c r="F77" s="165"/>
      <c r="G77" s="165"/>
      <c r="H77" s="100" t="s">
        <v>178</v>
      </c>
      <c r="I77" s="100"/>
      <c r="J77" s="100"/>
      <c r="K77" s="141"/>
      <c r="L77" s="141"/>
      <c r="M77" s="141"/>
      <c r="N77" s="141"/>
    </row>
    <row r="78" spans="1:14" customFormat="1" ht="53.65" customHeight="1" x14ac:dyDescent="0.25">
      <c r="A78" s="137">
        <v>2</v>
      </c>
      <c r="B78" s="198"/>
      <c r="C78" s="177" t="s">
        <v>112</v>
      </c>
      <c r="D78" s="165">
        <v>1</v>
      </c>
      <c r="E78" s="165"/>
      <c r="F78" s="165"/>
      <c r="G78" s="165"/>
      <c r="H78" s="100" t="s">
        <v>180</v>
      </c>
      <c r="I78" s="100"/>
      <c r="J78" s="100"/>
      <c r="K78" s="141"/>
      <c r="L78" s="141"/>
      <c r="M78" s="141"/>
      <c r="N78" s="141"/>
    </row>
    <row r="79" spans="1:14" customFormat="1" ht="59.65" customHeight="1" x14ac:dyDescent="0.25">
      <c r="A79" s="137">
        <v>3</v>
      </c>
      <c r="B79" s="198"/>
      <c r="C79" s="177" t="s">
        <v>114</v>
      </c>
      <c r="D79" s="165">
        <v>1</v>
      </c>
      <c r="E79" s="165"/>
      <c r="F79" s="165"/>
      <c r="G79" s="165"/>
      <c r="H79" s="100" t="s">
        <v>182</v>
      </c>
      <c r="I79" s="100"/>
      <c r="J79" s="100"/>
      <c r="K79" s="141"/>
      <c r="L79" s="141"/>
      <c r="M79" s="141"/>
      <c r="N79" s="141"/>
    </row>
    <row r="80" spans="1:14" customFormat="1" ht="48.6" customHeight="1" x14ac:dyDescent="0.25">
      <c r="A80" s="137">
        <v>4</v>
      </c>
      <c r="B80" s="198"/>
      <c r="C80" s="177" t="s">
        <v>116</v>
      </c>
      <c r="D80" s="165">
        <v>1</v>
      </c>
      <c r="E80" s="165"/>
      <c r="F80" s="165"/>
      <c r="G80" s="165"/>
      <c r="H80" s="100" t="s">
        <v>183</v>
      </c>
      <c r="I80" s="100"/>
      <c r="J80" s="100"/>
      <c r="K80" s="244"/>
      <c r="L80" s="141"/>
      <c r="M80" s="141"/>
      <c r="N80" s="141"/>
    </row>
    <row r="81" spans="1:14" customFormat="1" ht="22.5" customHeight="1" x14ac:dyDescent="0.25">
      <c r="A81" s="166"/>
      <c r="B81" s="167" t="s">
        <v>118</v>
      </c>
      <c r="C81" s="167"/>
      <c r="D81" s="233">
        <f>SUM(D77:D80)</f>
        <v>4</v>
      </c>
      <c r="E81" s="233">
        <f>SUM(E77:E80)</f>
        <v>0</v>
      </c>
      <c r="F81" s="233">
        <f>SUM(F77:F80)</f>
        <v>0</v>
      </c>
      <c r="G81" s="233">
        <f>SUM(G77:G80)</f>
        <v>0</v>
      </c>
      <c r="H81" s="169">
        <f>+D81+E81+F81+G81</f>
        <v>4</v>
      </c>
      <c r="I81" s="169"/>
      <c r="J81" s="169"/>
      <c r="K81" s="170"/>
      <c r="L81" s="170"/>
      <c r="M81" s="170"/>
      <c r="N81" s="170"/>
    </row>
    <row r="82" spans="1:14" customFormat="1" ht="36" customHeight="1" x14ac:dyDescent="0.25">
      <c r="A82" s="137"/>
      <c r="B82" s="89" t="s">
        <v>119</v>
      </c>
      <c r="C82" s="89"/>
      <c r="D82" s="89"/>
      <c r="E82" s="89"/>
      <c r="F82" s="89"/>
      <c r="G82" s="89"/>
      <c r="H82" s="89"/>
      <c r="I82" s="89"/>
      <c r="J82" s="89"/>
      <c r="K82" s="141"/>
      <c r="L82" s="141"/>
      <c r="M82" s="141"/>
      <c r="N82" s="141"/>
    </row>
    <row r="83" spans="1:14" customFormat="1" ht="22.5" customHeight="1" x14ac:dyDescent="0.25">
      <c r="A83" s="137"/>
      <c r="B83" s="197" t="s">
        <v>120</v>
      </c>
      <c r="C83" s="197"/>
      <c r="D83" s="197"/>
      <c r="E83" s="197"/>
      <c r="F83" s="197"/>
      <c r="G83" s="197"/>
      <c r="H83" s="197"/>
      <c r="I83" s="172">
        <v>0.2</v>
      </c>
      <c r="J83" s="173">
        <f>(D92+F92)*I83/H92</f>
        <v>0.1142857142857143</v>
      </c>
      <c r="K83" s="217"/>
      <c r="L83" s="141"/>
      <c r="M83" s="141"/>
      <c r="N83" s="141"/>
    </row>
    <row r="84" spans="1:14" customFormat="1" ht="22.5" customHeight="1" x14ac:dyDescent="0.25">
      <c r="A84" s="137"/>
      <c r="B84" s="198"/>
      <c r="C84" s="160"/>
      <c r="D84" s="161" t="s">
        <v>23</v>
      </c>
      <c r="E84" s="161" t="s">
        <v>24</v>
      </c>
      <c r="F84" s="161" t="s">
        <v>25</v>
      </c>
      <c r="G84" s="161" t="s">
        <v>26</v>
      </c>
      <c r="H84" s="162" t="s">
        <v>121</v>
      </c>
      <c r="I84" s="162"/>
      <c r="J84" s="162"/>
      <c r="K84" s="141"/>
      <c r="L84" s="141"/>
      <c r="M84" s="141"/>
      <c r="N84" s="141"/>
    </row>
    <row r="85" spans="1:14" customFormat="1" ht="90.95" customHeight="1" x14ac:dyDescent="0.25">
      <c r="A85" s="137">
        <v>1</v>
      </c>
      <c r="B85" s="198"/>
      <c r="C85" s="181" t="s">
        <v>122</v>
      </c>
      <c r="D85" s="245"/>
      <c r="E85" s="245">
        <v>1</v>
      </c>
      <c r="F85" s="245"/>
      <c r="G85" s="245"/>
      <c r="H85" s="100" t="s">
        <v>185</v>
      </c>
      <c r="I85" s="100"/>
      <c r="J85" s="100"/>
      <c r="K85" s="141"/>
      <c r="L85" s="141"/>
      <c r="M85" s="141"/>
      <c r="N85" s="141"/>
    </row>
    <row r="86" spans="1:14" customFormat="1" ht="143.25" customHeight="1" x14ac:dyDescent="0.25">
      <c r="A86" s="137">
        <v>2</v>
      </c>
      <c r="B86" s="198"/>
      <c r="C86" s="181" t="s">
        <v>124</v>
      </c>
      <c r="D86" s="245"/>
      <c r="E86" s="245">
        <v>1</v>
      </c>
      <c r="F86" s="245"/>
      <c r="G86" s="245"/>
      <c r="H86" s="100" t="s">
        <v>185</v>
      </c>
      <c r="I86" s="100"/>
      <c r="J86" s="100"/>
      <c r="K86" s="141"/>
      <c r="L86" s="141"/>
      <c r="M86" s="141"/>
      <c r="N86" s="141"/>
    </row>
    <row r="87" spans="1:14" customFormat="1" ht="104.45" customHeight="1" x14ac:dyDescent="0.25">
      <c r="A87" s="137">
        <v>3</v>
      </c>
      <c r="B87" s="198"/>
      <c r="C87" s="181" t="s">
        <v>125</v>
      </c>
      <c r="D87" s="245">
        <v>1</v>
      </c>
      <c r="E87" s="245"/>
      <c r="F87" s="245"/>
      <c r="G87" s="245"/>
      <c r="H87" s="100" t="s">
        <v>186</v>
      </c>
      <c r="I87" s="100"/>
      <c r="J87" s="100"/>
      <c r="K87" s="141"/>
      <c r="L87" s="141"/>
      <c r="M87" s="141"/>
      <c r="N87" s="141"/>
    </row>
    <row r="88" spans="1:14" customFormat="1" ht="84.4" customHeight="1" x14ac:dyDescent="0.25">
      <c r="A88" s="137">
        <v>4</v>
      </c>
      <c r="B88" s="198"/>
      <c r="C88" s="181" t="s">
        <v>127</v>
      </c>
      <c r="D88" s="245"/>
      <c r="E88" s="245">
        <v>1</v>
      </c>
      <c r="F88" s="245"/>
      <c r="G88" s="245"/>
      <c r="H88" s="100" t="s">
        <v>128</v>
      </c>
      <c r="I88" s="100"/>
      <c r="J88" s="100"/>
      <c r="K88" s="141"/>
      <c r="L88" s="141"/>
      <c r="M88" s="141"/>
      <c r="N88" s="141"/>
    </row>
    <row r="89" spans="1:14" customFormat="1" ht="78.400000000000006" customHeight="1" x14ac:dyDescent="0.25">
      <c r="A89" s="137">
        <v>5</v>
      </c>
      <c r="B89" s="198"/>
      <c r="C89" s="181" t="s">
        <v>129</v>
      </c>
      <c r="D89" s="245">
        <v>1</v>
      </c>
      <c r="E89" s="245"/>
      <c r="F89" s="245"/>
      <c r="G89" s="245"/>
      <c r="H89" s="100" t="s">
        <v>188</v>
      </c>
      <c r="I89" s="100"/>
      <c r="J89" s="100"/>
      <c r="K89" s="141"/>
      <c r="L89" s="141"/>
      <c r="M89" s="141"/>
      <c r="N89" s="141"/>
    </row>
    <row r="90" spans="1:14" customFormat="1" ht="64.900000000000006" customHeight="1" x14ac:dyDescent="0.25">
      <c r="A90" s="137">
        <v>6</v>
      </c>
      <c r="B90" s="201"/>
      <c r="C90" s="181" t="s">
        <v>131</v>
      </c>
      <c r="D90" s="165">
        <v>1</v>
      </c>
      <c r="E90" s="165"/>
      <c r="F90" s="165"/>
      <c r="G90" s="165"/>
      <c r="H90" s="100" t="s">
        <v>190</v>
      </c>
      <c r="I90" s="100"/>
      <c r="J90" s="100"/>
      <c r="K90" s="141"/>
      <c r="L90" s="141"/>
      <c r="M90" s="141"/>
      <c r="N90" s="141"/>
    </row>
    <row r="91" spans="1:14" customFormat="1" ht="72.400000000000006" customHeight="1" x14ac:dyDescent="0.25">
      <c r="A91" s="137">
        <v>7</v>
      </c>
      <c r="B91" s="201"/>
      <c r="C91" s="181" t="s">
        <v>133</v>
      </c>
      <c r="D91" s="165">
        <v>1</v>
      </c>
      <c r="E91" s="165"/>
      <c r="F91" s="165"/>
      <c r="G91" s="165"/>
      <c r="H91" s="100" t="s">
        <v>190</v>
      </c>
      <c r="I91" s="100"/>
      <c r="J91" s="100"/>
      <c r="K91" s="141"/>
      <c r="L91" s="141"/>
      <c r="M91" s="141"/>
      <c r="N91" s="141"/>
    </row>
    <row r="92" spans="1:14" customFormat="1" ht="22.5" customHeight="1" x14ac:dyDescent="0.25">
      <c r="A92" s="166"/>
      <c r="B92" s="246" t="s">
        <v>134</v>
      </c>
      <c r="C92" s="246"/>
      <c r="D92" s="233">
        <f>SUM(D85:D91)</f>
        <v>4</v>
      </c>
      <c r="E92" s="233">
        <f>SUM(E85:E91)</f>
        <v>3</v>
      </c>
      <c r="F92" s="233">
        <f>SUM(F85:F90)</f>
        <v>0</v>
      </c>
      <c r="G92" s="233">
        <f>SUM(G85:G90)</f>
        <v>0</v>
      </c>
      <c r="H92" s="169">
        <f>+D92+E92+F92+G92</f>
        <v>7</v>
      </c>
      <c r="I92" s="169"/>
      <c r="J92" s="169"/>
      <c r="K92" s="170"/>
      <c r="L92" s="170"/>
      <c r="M92" s="170"/>
      <c r="N92" s="170"/>
    </row>
    <row r="93" spans="1:14" customFormat="1" ht="22.5" customHeight="1" x14ac:dyDescent="0.25">
      <c r="A93" s="137"/>
      <c r="B93" s="41" t="s">
        <v>135</v>
      </c>
      <c r="C93" s="42"/>
      <c r="D93" s="42"/>
      <c r="E93" s="42"/>
      <c r="F93" s="42"/>
      <c r="G93" s="42"/>
      <c r="H93" s="42"/>
      <c r="I93" s="42"/>
      <c r="J93" s="43"/>
      <c r="K93" s="141"/>
      <c r="L93" s="141"/>
      <c r="M93" s="141"/>
      <c r="N93" s="141"/>
    </row>
    <row r="94" spans="1:14" customFormat="1" ht="22.5" customHeight="1" x14ac:dyDescent="0.25">
      <c r="A94" s="137"/>
      <c r="B94" s="247" t="s">
        <v>136</v>
      </c>
      <c r="C94" s="247"/>
      <c r="D94" s="247"/>
      <c r="E94" s="247"/>
      <c r="F94" s="247"/>
      <c r="G94" s="247"/>
      <c r="H94" s="247"/>
      <c r="I94" s="247"/>
      <c r="J94" s="247"/>
      <c r="K94" s="141"/>
      <c r="L94" s="141"/>
      <c r="M94" s="141"/>
      <c r="N94" s="141"/>
    </row>
    <row r="95" spans="1:14" customFormat="1" ht="22.5" customHeight="1" x14ac:dyDescent="0.25">
      <c r="A95" s="137"/>
      <c r="B95" s="248" t="s">
        <v>137</v>
      </c>
      <c r="C95" s="249"/>
      <c r="D95" s="250" t="s">
        <v>192</v>
      </c>
      <c r="E95" s="250"/>
      <c r="F95" s="250"/>
      <c r="G95" s="250"/>
      <c r="H95" s="250"/>
      <c r="I95" s="250"/>
      <c r="J95" s="250"/>
      <c r="K95" s="141"/>
      <c r="L95" s="141"/>
      <c r="M95" s="141"/>
      <c r="N95" s="141"/>
    </row>
    <row r="96" spans="1:14" customFormat="1" ht="22.5" customHeight="1" x14ac:dyDescent="0.25">
      <c r="A96" s="137"/>
      <c r="B96" s="248" t="s">
        <v>139</v>
      </c>
      <c r="C96" s="249"/>
      <c r="D96" s="250" t="s">
        <v>193</v>
      </c>
      <c r="E96" s="250"/>
      <c r="F96" s="250"/>
      <c r="G96" s="250"/>
      <c r="H96" s="250"/>
      <c r="I96" s="250"/>
      <c r="J96" s="250"/>
      <c r="K96" s="141"/>
      <c r="L96" s="141"/>
      <c r="M96" s="141"/>
      <c r="N96" s="141"/>
    </row>
    <row r="97" spans="1:14" customFormat="1" ht="22.5" customHeight="1" x14ac:dyDescent="0.25">
      <c r="A97" s="137"/>
      <c r="B97" s="248" t="s">
        <v>141</v>
      </c>
      <c r="C97" s="249"/>
      <c r="D97" s="250" t="s">
        <v>275</v>
      </c>
      <c r="E97" s="250"/>
      <c r="F97" s="250"/>
      <c r="G97" s="250"/>
      <c r="H97" s="250"/>
      <c r="I97" s="250"/>
      <c r="J97" s="250"/>
      <c r="K97" s="141"/>
      <c r="L97" s="141"/>
      <c r="M97" s="141"/>
      <c r="N97" s="141"/>
    </row>
    <row r="98" spans="1:14" customFormat="1" ht="22.5" customHeight="1" x14ac:dyDescent="0.25">
      <c r="A98" s="137"/>
      <c r="B98" s="248" t="s">
        <v>143</v>
      </c>
      <c r="C98" s="249"/>
      <c r="D98" s="250" t="s">
        <v>195</v>
      </c>
      <c r="E98" s="250"/>
      <c r="F98" s="250"/>
      <c r="G98" s="250"/>
      <c r="H98" s="250"/>
      <c r="I98" s="250"/>
      <c r="J98" s="250"/>
      <c r="K98" s="141"/>
      <c r="L98" s="141"/>
      <c r="M98" s="141"/>
      <c r="N98" s="141"/>
    </row>
    <row r="99" spans="1:14" customFormat="1" ht="22.5" customHeight="1" x14ac:dyDescent="0.25">
      <c r="A99" s="137"/>
      <c r="B99" s="141"/>
      <c r="C99" s="141"/>
      <c r="D99" s="141"/>
      <c r="E99" s="141"/>
      <c r="F99" s="141"/>
      <c r="G99" s="141"/>
      <c r="H99" s="141"/>
      <c r="I99" s="141"/>
      <c r="J99" s="141"/>
      <c r="K99" s="141"/>
      <c r="L99" s="141"/>
      <c r="M99" s="141"/>
      <c r="N99" s="141"/>
    </row>
    <row r="100" spans="1:14" customFormat="1" ht="22.5" customHeight="1" x14ac:dyDescent="0.25">
      <c r="A100" s="137"/>
      <c r="B100" s="141"/>
      <c r="C100" s="251" t="str">
        <f>+B6</f>
        <v>LISTA DE CHEQUEO CANCER DE PROSTATA Y COLORRECTAL</v>
      </c>
      <c r="D100" s="251"/>
      <c r="E100" s="251"/>
      <c r="F100" s="251"/>
      <c r="G100" s="251"/>
      <c r="H100" s="251"/>
      <c r="I100" s="251"/>
      <c r="J100" s="251"/>
      <c r="K100" s="251"/>
      <c r="L100" s="251"/>
      <c r="M100" s="141"/>
      <c r="N100" s="141"/>
    </row>
    <row r="101" spans="1:14" customFormat="1" ht="22.5" customHeight="1" x14ac:dyDescent="0.25">
      <c r="A101" s="137"/>
      <c r="B101" s="141"/>
      <c r="C101" s="251" t="s">
        <v>145</v>
      </c>
      <c r="D101" s="251" t="s">
        <v>146</v>
      </c>
      <c r="E101" s="251" t="s">
        <v>147</v>
      </c>
      <c r="F101" s="251" t="s">
        <v>148</v>
      </c>
      <c r="G101" s="251" t="s">
        <v>23</v>
      </c>
      <c r="H101" s="251" t="s">
        <v>24</v>
      </c>
      <c r="I101" s="251" t="s">
        <v>25</v>
      </c>
      <c r="J101" s="251" t="s">
        <v>26</v>
      </c>
      <c r="K101" s="251" t="s">
        <v>149</v>
      </c>
      <c r="L101" s="251" t="s">
        <v>150</v>
      </c>
      <c r="M101" s="141"/>
      <c r="N101" s="141"/>
    </row>
    <row r="102" spans="1:14" customFormat="1" ht="22.5" customHeight="1" x14ac:dyDescent="0.25">
      <c r="A102" s="137"/>
      <c r="B102" s="141"/>
      <c r="C102" s="133" t="str">
        <f>+B16</f>
        <v>1. CAPACIDAD INSTALADA Y RED (INVENTARIO RECURSO FISICO Y HUMANO )</v>
      </c>
      <c r="D102" s="133">
        <f>+A19</f>
        <v>2</v>
      </c>
      <c r="E102" s="252">
        <f>+I16</f>
        <v>0.1</v>
      </c>
      <c r="F102" s="252">
        <f>+J16</f>
        <v>0.1</v>
      </c>
      <c r="G102" s="133">
        <f>+D20</f>
        <v>1</v>
      </c>
      <c r="H102" s="133">
        <f>+E20</f>
        <v>0</v>
      </c>
      <c r="I102" s="133">
        <f>+F20</f>
        <v>1</v>
      </c>
      <c r="J102" s="133">
        <f>+G20</f>
        <v>0</v>
      </c>
      <c r="K102" s="231" t="str">
        <f>+B21</f>
        <v>OBSERVACIONES: Cuentan con 1 médico general durante la jornada completa de atención en salud y 2 médicos especialistas internistas con la capacidad y orientación para abordar todos los cursos de vida y aplicación de las acciones específicas de cada uno de ellos según la Ruta Integral de Atención en Salud de Promoción y Mantenimiento en la Unidad Intermedia de Cuba.</v>
      </c>
      <c r="L102" s="133"/>
      <c r="M102" s="141"/>
      <c r="N102" s="141"/>
    </row>
    <row r="103" spans="1:14" customFormat="1" ht="22.5" customHeight="1" x14ac:dyDescent="0.25">
      <c r="A103" s="137"/>
      <c r="B103" s="141"/>
      <c r="C103" s="133" t="str">
        <f>+B22</f>
        <v>2. COBERTURAS  DT, PE E INDICADORES PROPIOS DEL PROGRAMA</v>
      </c>
      <c r="D103" s="133">
        <f>+A39</f>
        <v>15</v>
      </c>
      <c r="E103" s="252">
        <f>+I22</f>
        <v>0.3</v>
      </c>
      <c r="F103" s="252">
        <f>+J22</f>
        <v>0.1</v>
      </c>
      <c r="G103" s="133">
        <f>+D40</f>
        <v>3</v>
      </c>
      <c r="H103" s="133">
        <f>+E40</f>
        <v>10</v>
      </c>
      <c r="I103" s="133">
        <f>+F40</f>
        <v>2</v>
      </c>
      <c r="J103" s="133">
        <f>+G40</f>
        <v>0</v>
      </c>
      <c r="K103" s="231" t="str">
        <f>+B41</f>
        <v>OBSERVACIONES: Se observó que dentro del proceso de información institucional no se cuenta con la desagregación de la población objeto de tamización, diagnósticos, tratamiento y demás por centros y puesto de salud que permitan dar una trazabilidad al estado de los usuarios por cursos de vida.</v>
      </c>
      <c r="L103" s="134" t="s">
        <v>151</v>
      </c>
      <c r="M103" s="141"/>
      <c r="N103" s="141"/>
    </row>
    <row r="104" spans="1:14" customFormat="1" ht="22.5" customHeight="1" x14ac:dyDescent="0.25">
      <c r="A104" s="137"/>
      <c r="B104" s="141"/>
      <c r="C104" s="133" t="str">
        <f>+B42</f>
        <v>3. DEMANDA INDUCIDA</v>
      </c>
      <c r="D104" s="133">
        <f>+A48</f>
        <v>5</v>
      </c>
      <c r="E104" s="252">
        <f>+I42</f>
        <v>0.05</v>
      </c>
      <c r="F104" s="252">
        <f>+J42</f>
        <v>0.05</v>
      </c>
      <c r="G104" s="133">
        <f>+D49</f>
        <v>5</v>
      </c>
      <c r="H104" s="133">
        <f>+E49</f>
        <v>0</v>
      </c>
      <c r="I104" s="133">
        <f>+F49</f>
        <v>0</v>
      </c>
      <c r="J104" s="133">
        <f>+G49</f>
        <v>0</v>
      </c>
      <c r="K104" s="231" t="str">
        <f>+B50</f>
        <v xml:space="preserve">OBSERVACIONES: Cuentan con una enfermera profesional encargada del programa o los usuarios objeto de tamización y diagnóstico de cáncer de estómago, próstata y colorrectal según Ruta Integral de atención en salud por cursos de vida adultez y vejez. Así mismo realiza seguimiento a los usuarios por medio de llamadas telefónicas, asignación de citas por médico general para seguimiento.   </v>
      </c>
      <c r="L104" s="133"/>
      <c r="M104" s="141"/>
      <c r="N104" s="141"/>
    </row>
    <row r="105" spans="1:14" customFormat="1" ht="22.5" customHeight="1" x14ac:dyDescent="0.25">
      <c r="A105" s="137"/>
      <c r="B105" s="141"/>
      <c r="C105" s="133" t="str">
        <f>+B51</f>
        <v>4. CARACTERIZACIÓN POBLACIONAL</v>
      </c>
      <c r="D105" s="133">
        <f>+A54</f>
        <v>2</v>
      </c>
      <c r="E105" s="252">
        <f>+H51</f>
        <v>0.05</v>
      </c>
      <c r="F105" s="252">
        <f>+J51</f>
        <v>2.5000000000000001E-2</v>
      </c>
      <c r="G105" s="133">
        <f>+D56</f>
        <v>1</v>
      </c>
      <c r="H105" s="133">
        <f>+E56</f>
        <v>1</v>
      </c>
      <c r="I105" s="133">
        <f>+F56</f>
        <v>0</v>
      </c>
      <c r="J105" s="133">
        <f>+G56</f>
        <v>0</v>
      </c>
      <c r="K105" s="231" t="str">
        <f>+B57</f>
        <v xml:space="preserve">OBSERVACIONES: Cuentan con una enfermera profesional encargada del programa que realiza seguimiento a los usuarios a los usuarios por medio de llamadas telefónicas, asignación de citas por médico general para seguimiento. Al momento de la visita de asesoría y asistencia técnica no cuentan con la información de códigos CIE 10 facturados a la fecha concernientes a las patologías de exámenes de pesquisas para cáncer de próstata, colorrectal y estómago.  </v>
      </c>
      <c r="L105" s="404" t="s">
        <v>265</v>
      </c>
      <c r="M105" s="141"/>
      <c r="N105" s="141"/>
    </row>
    <row r="106" spans="1:14" customFormat="1" ht="22.5" customHeight="1" x14ac:dyDescent="0.25">
      <c r="A106" s="137"/>
      <c r="B106" s="141"/>
      <c r="C106" s="133" t="str">
        <f>+B58</f>
        <v>5.   ATENCION A POBLACIONES CON ENFOQUE DIFERENCIAL</v>
      </c>
      <c r="D106" s="133">
        <f>+A60</f>
        <v>1</v>
      </c>
      <c r="E106" s="252">
        <f>+I58</f>
        <v>0.05</v>
      </c>
      <c r="F106" s="252">
        <f>+J58</f>
        <v>0.05</v>
      </c>
      <c r="G106" s="133">
        <f>+D61</f>
        <v>1</v>
      </c>
      <c r="H106" s="133">
        <f>+E61</f>
        <v>0</v>
      </c>
      <c r="I106" s="133">
        <f>+F61</f>
        <v>0</v>
      </c>
      <c r="J106" s="133">
        <f>+G61</f>
        <v>0</v>
      </c>
      <c r="K106" s="231" t="str">
        <f>+B62</f>
        <v>OBSERVACIONES: El software institucional de Historia Clínica contiene la marcación de campo obligatorio diligenciamiento de la población con enfoque diferencial.</v>
      </c>
      <c r="L106" s="133"/>
      <c r="M106" s="141"/>
      <c r="N106" s="141"/>
    </row>
    <row r="107" spans="1:14" customFormat="1" ht="22.5" customHeight="1" x14ac:dyDescent="0.25">
      <c r="A107" s="137"/>
      <c r="B107" s="141"/>
      <c r="C107" s="133" t="str">
        <f>+B63</f>
        <v>6. ACCESIBILIDAD</v>
      </c>
      <c r="D107" s="133">
        <f>+A65</f>
        <v>1</v>
      </c>
      <c r="E107" s="252">
        <f>+I63</f>
        <v>0.05</v>
      </c>
      <c r="F107" s="252">
        <f>+J63</f>
        <v>0.05</v>
      </c>
      <c r="G107" s="133">
        <f>+D66</f>
        <v>1</v>
      </c>
      <c r="H107" s="133">
        <f>+E66</f>
        <v>0</v>
      </c>
      <c r="I107" s="133">
        <f>+F66</f>
        <v>0</v>
      </c>
      <c r="J107" s="133">
        <f>+G66</f>
        <v>0</v>
      </c>
      <c r="K107" s="231" t="str">
        <f>+B67</f>
        <v>OBSERVACION: En la ESE salud Pereira tenemos un proceso de inducción y reinducción por medio de capacitación mediante la plataforma plexo con algunos cursos que contienen algunas rutas. por ahora no se cuenta con inducción de ruta de cáncer de próstata y colorrectal.</v>
      </c>
      <c r="L107" s="133"/>
      <c r="M107" s="141"/>
      <c r="N107" s="141"/>
    </row>
    <row r="108" spans="1:14" customFormat="1" ht="22.5" customHeight="1" x14ac:dyDescent="0.25">
      <c r="A108" s="137"/>
      <c r="B108" s="141"/>
      <c r="C108" s="133" t="str">
        <f>+B68</f>
        <v>7. OPORTUNIDAD</v>
      </c>
      <c r="D108" s="133">
        <f>+A72</f>
        <v>3</v>
      </c>
      <c r="E108" s="252">
        <f>+I68</f>
        <v>0.1</v>
      </c>
      <c r="F108" s="252">
        <f>+J68</f>
        <v>0.10000000000000002</v>
      </c>
      <c r="G108" s="133">
        <f>+D73</f>
        <v>3</v>
      </c>
      <c r="H108" s="133">
        <f>+E73</f>
        <v>0</v>
      </c>
      <c r="I108" s="133">
        <f>+F73</f>
        <v>0</v>
      </c>
      <c r="J108" s="133">
        <f>+G73</f>
        <v>0</v>
      </c>
      <c r="K108" s="231" t="str">
        <f>+B74</f>
        <v>OBSERVACIONES: Cuentan con líneas habilitadas de Call Center para consultas de morbilidad y citas de agendamiento preferencial en el SIAU y presencial para todos los cursos de vida contemplados en la Resolución 3280 del 2018.</v>
      </c>
      <c r="L108" s="133"/>
      <c r="M108" s="141"/>
      <c r="N108" s="141"/>
    </row>
    <row r="109" spans="1:14" customFormat="1" ht="22.5" customHeight="1" x14ac:dyDescent="0.25">
      <c r="A109" s="137"/>
      <c r="B109" s="141"/>
      <c r="C109" s="133" t="str">
        <f>+B75</f>
        <v>8. SEGURIDAD</v>
      </c>
      <c r="D109" s="133">
        <f>+A80</f>
        <v>4</v>
      </c>
      <c r="E109" s="252">
        <f>+I75</f>
        <v>0.1</v>
      </c>
      <c r="F109" s="252">
        <f>+J75</f>
        <v>0.1</v>
      </c>
      <c r="G109" s="133">
        <f>+D81</f>
        <v>4</v>
      </c>
      <c r="H109" s="133">
        <f>+E81</f>
        <v>0</v>
      </c>
      <c r="I109" s="133">
        <f>+F81</f>
        <v>0</v>
      </c>
      <c r="J109" s="133">
        <f>+G81</f>
        <v>0</v>
      </c>
      <c r="K109" s="231" t="str">
        <f>+B82</f>
        <v>OBSERVACIONES: Se cuenta en la intranet el cual es el aplicativo de la ESE Salud Pereira al cual todos los trabajadores tenemos acceso la disponibilidad de Guía de práctica clínica, cáncer de colon y recto Código CM-EX-033 y Guía De Práctica Clínica de Próstata Código CM-EX-032.</v>
      </c>
      <c r="L109" s="133"/>
      <c r="M109" s="141"/>
      <c r="N109" s="141"/>
    </row>
    <row r="110" spans="1:14" customFormat="1" ht="22.5" customHeight="1" x14ac:dyDescent="0.25">
      <c r="A110" s="137"/>
      <c r="B110" s="141"/>
      <c r="C110" s="133" t="str">
        <f>+B83</f>
        <v>9. PERTINENCIA</v>
      </c>
      <c r="D110" s="133">
        <f>+A91</f>
        <v>7</v>
      </c>
      <c r="E110" s="252">
        <f>+I83</f>
        <v>0.2</v>
      </c>
      <c r="F110" s="252">
        <f>+J83</f>
        <v>0.1142857142857143</v>
      </c>
      <c r="G110" s="133">
        <f>+D92</f>
        <v>4</v>
      </c>
      <c r="H110" s="133">
        <f>+E92</f>
        <v>3</v>
      </c>
      <c r="I110" s="133">
        <f>+F92</f>
        <v>0</v>
      </c>
      <c r="J110" s="133">
        <f>+G92</f>
        <v>0</v>
      </c>
      <c r="K110" s="231" t="str">
        <f>+B93</f>
        <v xml:space="preserve">OBSERVACIONES: Con base a las auditorias de historias clínicas revisadas en anterior visita de asistencia técnica se pudo evidenciar que no se realiza la clasificación del riesgo según antecedentes personales y familiares; sin embargo, la auditora institucional refiere que ya se ha venido mejorando el proceso. </v>
      </c>
      <c r="L110" s="134" t="s">
        <v>152</v>
      </c>
      <c r="M110" s="141"/>
      <c r="N110" s="141"/>
    </row>
    <row r="111" spans="1:14" customFormat="1" ht="22.5" customHeight="1" x14ac:dyDescent="0.25">
      <c r="A111" s="137"/>
      <c r="B111" s="141"/>
      <c r="C111" s="133" t="s">
        <v>153</v>
      </c>
      <c r="D111" s="133">
        <f t="shared" ref="D111:J111" si="1">SUM(D102:D110)</f>
        <v>40</v>
      </c>
      <c r="E111" s="253">
        <f t="shared" si="1"/>
        <v>1</v>
      </c>
      <c r="F111" s="253">
        <f t="shared" si="1"/>
        <v>0.68928571428571439</v>
      </c>
      <c r="G111" s="133">
        <f t="shared" si="1"/>
        <v>23</v>
      </c>
      <c r="H111" s="133">
        <f t="shared" si="1"/>
        <v>14</v>
      </c>
      <c r="I111" s="133">
        <f t="shared" si="1"/>
        <v>3</v>
      </c>
      <c r="J111" s="133">
        <f t="shared" si="1"/>
        <v>0</v>
      </c>
      <c r="K111" s="231"/>
      <c r="L111" s="133"/>
      <c r="M111" s="141"/>
      <c r="N111" s="141"/>
    </row>
  </sheetData>
  <mergeCells count="119">
    <mergeCell ref="B93:J93"/>
    <mergeCell ref="B94:J94"/>
    <mergeCell ref="D95:J95"/>
    <mergeCell ref="D96:J96"/>
    <mergeCell ref="D97:J97"/>
    <mergeCell ref="D98:J98"/>
    <mergeCell ref="H88:J88"/>
    <mergeCell ref="H89:J89"/>
    <mergeCell ref="H90:J90"/>
    <mergeCell ref="H91:J91"/>
    <mergeCell ref="B92:C92"/>
    <mergeCell ref="H92:J92"/>
    <mergeCell ref="B82:J82"/>
    <mergeCell ref="B83:H83"/>
    <mergeCell ref="H84:J84"/>
    <mergeCell ref="H85:J85"/>
    <mergeCell ref="H86:J86"/>
    <mergeCell ref="H87:J87"/>
    <mergeCell ref="H76:J76"/>
    <mergeCell ref="H77:J77"/>
    <mergeCell ref="H78:J78"/>
    <mergeCell ref="H79:J79"/>
    <mergeCell ref="H80:J80"/>
    <mergeCell ref="B81:C81"/>
    <mergeCell ref="H81:J81"/>
    <mergeCell ref="H71:J71"/>
    <mergeCell ref="H72:J72"/>
    <mergeCell ref="B73:C73"/>
    <mergeCell ref="H73:J73"/>
    <mergeCell ref="B74:J74"/>
    <mergeCell ref="B75:H75"/>
    <mergeCell ref="B66:C66"/>
    <mergeCell ref="H66:J66"/>
    <mergeCell ref="B67:J67"/>
    <mergeCell ref="B68:H68"/>
    <mergeCell ref="H69:J69"/>
    <mergeCell ref="H70:J70"/>
    <mergeCell ref="B61:C61"/>
    <mergeCell ref="H61:J61"/>
    <mergeCell ref="B62:J62"/>
    <mergeCell ref="B63:H63"/>
    <mergeCell ref="B64:B65"/>
    <mergeCell ref="H64:J64"/>
    <mergeCell ref="H65:J65"/>
    <mergeCell ref="B55:C56"/>
    <mergeCell ref="H56:J56"/>
    <mergeCell ref="B57:J57"/>
    <mergeCell ref="B58:H58"/>
    <mergeCell ref="H59:J59"/>
    <mergeCell ref="H60:J60"/>
    <mergeCell ref="H51:I51"/>
    <mergeCell ref="H52:J52"/>
    <mergeCell ref="B53:C53"/>
    <mergeCell ref="H53:J53"/>
    <mergeCell ref="B54:C54"/>
    <mergeCell ref="H54:J54"/>
    <mergeCell ref="H48:J48"/>
    <mergeCell ref="B49:C49"/>
    <mergeCell ref="H49:J49"/>
    <mergeCell ref="K49:N49"/>
    <mergeCell ref="B50:J50"/>
    <mergeCell ref="K50:M50"/>
    <mergeCell ref="H43:J43"/>
    <mergeCell ref="H44:J44"/>
    <mergeCell ref="K44:N44"/>
    <mergeCell ref="H45:J45"/>
    <mergeCell ref="H46:J46"/>
    <mergeCell ref="H47:J47"/>
    <mergeCell ref="B40:C40"/>
    <mergeCell ref="H40:J40"/>
    <mergeCell ref="B41:J41"/>
    <mergeCell ref="K41:N41"/>
    <mergeCell ref="B42:H42"/>
    <mergeCell ref="K42:N42"/>
    <mergeCell ref="L31:M31"/>
    <mergeCell ref="B34:B39"/>
    <mergeCell ref="I34:J34"/>
    <mergeCell ref="I35:J35"/>
    <mergeCell ref="I36:J36"/>
    <mergeCell ref="I37:J37"/>
    <mergeCell ref="I38:J38"/>
    <mergeCell ref="I39:J39"/>
    <mergeCell ref="B25:B28"/>
    <mergeCell ref="I25:J25"/>
    <mergeCell ref="I26:J26"/>
    <mergeCell ref="I27:J27"/>
    <mergeCell ref="I28:J28"/>
    <mergeCell ref="B29:B31"/>
    <mergeCell ref="I29:J29"/>
    <mergeCell ref="I30:J30"/>
    <mergeCell ref="I31:J31"/>
    <mergeCell ref="B21:J21"/>
    <mergeCell ref="B22:H22"/>
    <mergeCell ref="C23:C24"/>
    <mergeCell ref="D23:D24"/>
    <mergeCell ref="E23:E24"/>
    <mergeCell ref="F23:F24"/>
    <mergeCell ref="G23:G24"/>
    <mergeCell ref="H23:J23"/>
    <mergeCell ref="I24:J24"/>
    <mergeCell ref="B16:H16"/>
    <mergeCell ref="H17:J17"/>
    <mergeCell ref="B18:B19"/>
    <mergeCell ref="H18:J18"/>
    <mergeCell ref="H19:J19"/>
    <mergeCell ref="B20:C20"/>
    <mergeCell ref="H20:J20"/>
    <mergeCell ref="D10:J10"/>
    <mergeCell ref="D11:J11"/>
    <mergeCell ref="D12:J12"/>
    <mergeCell ref="D13:J13"/>
    <mergeCell ref="D14:J14"/>
    <mergeCell ref="D15:J15"/>
    <mergeCell ref="B1:C4"/>
    <mergeCell ref="D1:K1"/>
    <mergeCell ref="D2:J4"/>
    <mergeCell ref="C5:L5"/>
    <mergeCell ref="B6:J6"/>
    <mergeCell ref="C7:C9"/>
  </mergeCells>
  <conditionalFormatting sqref="H81">
    <cfRule type="cellIs" dxfId="237" priority="14" stopIfTrue="1" operator="notEqual">
      <formula>#REF!</formula>
    </cfRule>
  </conditionalFormatting>
  <conditionalFormatting sqref="H61">
    <cfRule type="cellIs" dxfId="236" priority="7" stopIfTrue="1" operator="notEqual">
      <formula>#REF!</formula>
    </cfRule>
  </conditionalFormatting>
  <conditionalFormatting sqref="H92">
    <cfRule type="cellIs" dxfId="235" priority="16" stopIfTrue="1" operator="notEqual">
      <formula>#REF!</formula>
    </cfRule>
  </conditionalFormatting>
  <conditionalFormatting sqref="H81">
    <cfRule type="cellIs" dxfId="234" priority="13" stopIfTrue="1" operator="notEqual">
      <formula>#REF!</formula>
    </cfRule>
  </conditionalFormatting>
  <conditionalFormatting sqref="H61">
    <cfRule type="cellIs" dxfId="233" priority="6" stopIfTrue="1" operator="notEqual">
      <formula>#REF!</formula>
    </cfRule>
  </conditionalFormatting>
  <conditionalFormatting sqref="H92">
    <cfRule type="cellIs" dxfId="232" priority="17" stopIfTrue="1" operator="notEqual">
      <formula>#REF!</formula>
    </cfRule>
  </conditionalFormatting>
  <conditionalFormatting sqref="H20">
    <cfRule type="cellIs" dxfId="231" priority="18" stopIfTrue="1" operator="notEqual">
      <formula>$A$19</formula>
    </cfRule>
  </conditionalFormatting>
  <conditionalFormatting sqref="H40">
    <cfRule type="cellIs" dxfId="230" priority="2" stopIfTrue="1" operator="notEqual">
      <formula>$A$39</formula>
    </cfRule>
  </conditionalFormatting>
  <conditionalFormatting sqref="H49">
    <cfRule type="cellIs" dxfId="229" priority="4" stopIfTrue="1" operator="notEqual">
      <formula>$A$48</formula>
    </cfRule>
  </conditionalFormatting>
  <conditionalFormatting sqref="H49">
    <cfRule type="cellIs" dxfId="228" priority="3" stopIfTrue="1" operator="notEqual">
      <formula>$A$48</formula>
    </cfRule>
  </conditionalFormatting>
  <conditionalFormatting sqref="H61">
    <cfRule type="cellIs" dxfId="227" priority="5" stopIfTrue="1" operator="notEqual">
      <formula>$A$60</formula>
    </cfRule>
  </conditionalFormatting>
  <conditionalFormatting sqref="H66">
    <cfRule type="cellIs" dxfId="226" priority="9" stopIfTrue="1" operator="notEqual">
      <formula>$A$65</formula>
    </cfRule>
  </conditionalFormatting>
  <conditionalFormatting sqref="H66">
    <cfRule type="cellIs" dxfId="225" priority="8" stopIfTrue="1" operator="notEqual">
      <formula>$A$65</formula>
    </cfRule>
  </conditionalFormatting>
  <conditionalFormatting sqref="H73">
    <cfRule type="cellIs" dxfId="224" priority="11" stopIfTrue="1" operator="notEqual">
      <formula>$A$72</formula>
    </cfRule>
  </conditionalFormatting>
  <conditionalFormatting sqref="H73">
    <cfRule type="cellIs" dxfId="223" priority="10" stopIfTrue="1" operator="notEqual">
      <formula>$A$72</formula>
    </cfRule>
  </conditionalFormatting>
  <conditionalFormatting sqref="H81">
    <cfRule type="cellIs" dxfId="222" priority="12" stopIfTrue="1" operator="notEqual">
      <formula>$A$80</formula>
    </cfRule>
  </conditionalFormatting>
  <conditionalFormatting sqref="H92">
    <cfRule type="cellIs" dxfId="221" priority="15" stopIfTrue="1" operator="notEqual">
      <formula>$A$91</formula>
    </cfRule>
  </conditionalFormatting>
  <conditionalFormatting sqref="J16">
    <cfRule type="cellIs" dxfId="220" priority="19" stopIfTrue="1" operator="lessThan">
      <formula>$I$16</formula>
    </cfRule>
  </conditionalFormatting>
  <conditionalFormatting sqref="J16">
    <cfRule type="cellIs" dxfId="219" priority="20" stopIfTrue="1" operator="lessThan">
      <formula>$I$16</formula>
    </cfRule>
  </conditionalFormatting>
  <conditionalFormatting sqref="J22">
    <cfRule type="cellIs" dxfId="218" priority="21" stopIfTrue="1" operator="lessThan">
      <formula>$I$22</formula>
    </cfRule>
  </conditionalFormatting>
  <conditionalFormatting sqref="J22">
    <cfRule type="cellIs" dxfId="217" priority="22" stopIfTrue="1" operator="lessThan">
      <formula>$I$22</formula>
    </cfRule>
  </conditionalFormatting>
  <conditionalFormatting sqref="J42">
    <cfRule type="cellIs" dxfId="216" priority="23" stopIfTrue="1" operator="lessThan">
      <formula>$I$42</formula>
    </cfRule>
  </conditionalFormatting>
  <conditionalFormatting sqref="J42">
    <cfRule type="cellIs" dxfId="215" priority="24" stopIfTrue="1" operator="lessThan">
      <formula>$I$42</formula>
    </cfRule>
  </conditionalFormatting>
  <conditionalFormatting sqref="J58">
    <cfRule type="cellIs" dxfId="214" priority="26" stopIfTrue="1" operator="lessThan">
      <formula>$I$58</formula>
    </cfRule>
  </conditionalFormatting>
  <conditionalFormatting sqref="J58">
    <cfRule type="cellIs" dxfId="213" priority="25" stopIfTrue="1" operator="lessThan">
      <formula>$I$58</formula>
    </cfRule>
  </conditionalFormatting>
  <conditionalFormatting sqref="J63">
    <cfRule type="cellIs" dxfId="212" priority="28" stopIfTrue="1" operator="lessThan">
      <formula>$I$63</formula>
    </cfRule>
  </conditionalFormatting>
  <conditionalFormatting sqref="J63">
    <cfRule type="cellIs" dxfId="211" priority="27" stopIfTrue="1" operator="lessThan">
      <formula>$I$63</formula>
    </cfRule>
  </conditionalFormatting>
  <conditionalFormatting sqref="J68">
    <cfRule type="cellIs" dxfId="210" priority="30" stopIfTrue="1" operator="lessThan">
      <formula>$I$68</formula>
    </cfRule>
  </conditionalFormatting>
  <conditionalFormatting sqref="J68">
    <cfRule type="cellIs" dxfId="209" priority="29" stopIfTrue="1" operator="lessThan">
      <formula>$I$68</formula>
    </cfRule>
  </conditionalFormatting>
  <conditionalFormatting sqref="J75">
    <cfRule type="cellIs" dxfId="208" priority="32" stopIfTrue="1" operator="lessThan">
      <formula>$I$75</formula>
    </cfRule>
  </conditionalFormatting>
  <conditionalFormatting sqref="J75">
    <cfRule type="cellIs" dxfId="207" priority="31" stopIfTrue="1" operator="lessThan">
      <formula>$I$75</formula>
    </cfRule>
  </conditionalFormatting>
  <conditionalFormatting sqref="J83">
    <cfRule type="cellIs" dxfId="206" priority="33" stopIfTrue="1" operator="lessThan">
      <formula>$I$83</formula>
    </cfRule>
  </conditionalFormatting>
  <conditionalFormatting sqref="J83">
    <cfRule type="cellIs" dxfId="205" priority="34" stopIfTrue="1" operator="lessThan">
      <formula>$I$83</formula>
    </cfRule>
  </conditionalFormatting>
  <conditionalFormatting sqref="H56:J56">
    <cfRule type="cellIs" dxfId="204" priority="1" operator="notEqual">
      <formula>$A$54</formula>
    </cfRule>
  </conditionalFormatting>
  <dataValidations count="3">
    <dataValidation type="whole" operator="equal" showInputMessage="1" showErrorMessage="1" sqref="D25:G38">
      <formula1>1</formula1>
      <formula2>0</formula2>
    </dataValidation>
    <dataValidation type="whole" operator="equal" showInputMessage="1" showErrorMessage="1" sqref="D18:G19 D44:G48 D56:G56 D60:G60 D65:G65 D70:G72 D77:G80 D85:G91 D39:G39">
      <formula1>1</formula1>
    </dataValidation>
    <dataValidation allowBlank="1" showInputMessage="1" showErrorMessage="1" sqref="H39"/>
  </dataValidations>
  <hyperlinks>
    <hyperlink ref="D12" r:id="rId1"/>
  </hyperlinks>
  <pageMargins left="0.7" right="0.7" top="0.75" bottom="0.75" header="0.3" footer="0.3"/>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L111"/>
  <sheetViews>
    <sheetView workbookViewId="0">
      <selection activeCell="A5" sqref="A5"/>
    </sheetView>
  </sheetViews>
  <sheetFormatPr baseColWidth="10" defaultRowHeight="22.5" customHeight="1" x14ac:dyDescent="0.25"/>
  <cols>
    <col min="1" max="1" width="12.140625" style="254" customWidth="1"/>
    <col min="2" max="2" width="18.85546875" style="6" customWidth="1"/>
    <col min="3" max="3" width="37.42578125" style="6" customWidth="1"/>
    <col min="4" max="9" width="11.28515625" style="6" customWidth="1"/>
    <col min="10" max="10" width="26" style="6" customWidth="1"/>
    <col min="11" max="11" width="11.7109375" style="6" customWidth="1"/>
    <col min="12" max="12" width="24.28515625" style="6" customWidth="1"/>
    <col min="13" max="1024" width="11.28515625" style="6" customWidth="1"/>
    <col min="1025" max="1026" width="11.42578125" style="6"/>
  </cols>
  <sheetData>
    <row r="1" spans="1:14" customFormat="1" ht="22.5" customHeight="1" x14ac:dyDescent="0.25">
      <c r="A1" s="137"/>
      <c r="B1" s="138"/>
      <c r="C1" s="138"/>
      <c r="D1" s="139"/>
      <c r="E1" s="139"/>
      <c r="F1" s="139"/>
      <c r="G1" s="139"/>
      <c r="H1" s="139"/>
      <c r="I1" s="139"/>
      <c r="J1" s="139"/>
      <c r="K1" s="139"/>
      <c r="L1" s="140"/>
      <c r="M1" s="141"/>
      <c r="N1" s="141"/>
    </row>
    <row r="2" spans="1:14" customFormat="1" ht="22.5" customHeight="1" x14ac:dyDescent="0.25">
      <c r="A2" s="137"/>
      <c r="B2" s="138"/>
      <c r="C2" s="138"/>
      <c r="D2" s="142" t="s">
        <v>0</v>
      </c>
      <c r="E2" s="142"/>
      <c r="F2" s="142"/>
      <c r="G2" s="142"/>
      <c r="H2" s="142"/>
      <c r="I2" s="142"/>
      <c r="J2" s="142"/>
      <c r="K2" s="141"/>
      <c r="L2" s="141"/>
      <c r="M2" s="141"/>
      <c r="N2" s="141"/>
    </row>
    <row r="3" spans="1:14" customFormat="1" ht="22.5" customHeight="1" x14ac:dyDescent="0.25">
      <c r="A3" s="137"/>
      <c r="B3" s="138"/>
      <c r="C3" s="138"/>
      <c r="D3" s="142"/>
      <c r="E3" s="142"/>
      <c r="F3" s="142"/>
      <c r="G3" s="142"/>
      <c r="H3" s="142"/>
      <c r="I3" s="142"/>
      <c r="J3" s="142"/>
      <c r="K3" s="141"/>
      <c r="L3" s="141"/>
      <c r="M3" s="141"/>
      <c r="N3" s="141"/>
    </row>
    <row r="4" spans="1:14" customFormat="1" ht="22.5" customHeight="1" x14ac:dyDescent="0.25">
      <c r="A4" s="137"/>
      <c r="B4" s="138"/>
      <c r="C4" s="138"/>
      <c r="D4" s="142"/>
      <c r="E4" s="142"/>
      <c r="F4" s="142"/>
      <c r="G4" s="142"/>
      <c r="H4" s="142"/>
      <c r="I4" s="142"/>
      <c r="J4" s="142"/>
      <c r="K4" s="141"/>
      <c r="L4" s="141"/>
      <c r="M4" s="141"/>
      <c r="N4" s="141"/>
    </row>
    <row r="5" spans="1:14" customFormat="1" ht="29.25" customHeight="1" x14ac:dyDescent="0.25">
      <c r="A5" s="137"/>
      <c r="B5" s="143"/>
      <c r="C5" s="139"/>
      <c r="D5" s="139"/>
      <c r="E5" s="139"/>
      <c r="F5" s="139"/>
      <c r="G5" s="139"/>
      <c r="H5" s="139"/>
      <c r="I5" s="139"/>
      <c r="J5" s="139"/>
      <c r="K5" s="139"/>
      <c r="L5" s="139"/>
      <c r="M5" s="141"/>
      <c r="N5" s="141"/>
    </row>
    <row r="6" spans="1:14" customFormat="1" ht="22.5" customHeight="1" x14ac:dyDescent="0.25">
      <c r="A6" s="137"/>
      <c r="B6" s="144" t="s">
        <v>1</v>
      </c>
      <c r="C6" s="144"/>
      <c r="D6" s="144"/>
      <c r="E6" s="144"/>
      <c r="F6" s="144"/>
      <c r="G6" s="144"/>
      <c r="H6" s="144"/>
      <c r="I6" s="144"/>
      <c r="J6" s="144"/>
      <c r="K6" s="141"/>
      <c r="L6" s="141"/>
      <c r="M6" s="141"/>
      <c r="N6" s="141"/>
    </row>
    <row r="7" spans="1:14" customFormat="1" ht="22.5" customHeight="1" x14ac:dyDescent="0.25">
      <c r="A7" s="137"/>
      <c r="B7" s="145"/>
      <c r="C7" s="146" t="s">
        <v>2</v>
      </c>
      <c r="D7" s="147" t="s">
        <v>3</v>
      </c>
      <c r="E7" s="147" t="s">
        <v>4</v>
      </c>
      <c r="F7" s="147" t="s">
        <v>4</v>
      </c>
      <c r="G7" s="148" t="s">
        <v>5</v>
      </c>
      <c r="H7" s="148" t="s">
        <v>6</v>
      </c>
      <c r="I7" s="148" t="s">
        <v>7</v>
      </c>
      <c r="J7" s="148" t="s">
        <v>8</v>
      </c>
      <c r="K7" s="141"/>
      <c r="L7" s="141"/>
      <c r="M7" s="141"/>
      <c r="N7" s="141"/>
    </row>
    <row r="8" spans="1:14" customFormat="1" ht="22.5" customHeight="1" x14ac:dyDescent="0.25">
      <c r="A8" s="137"/>
      <c r="B8" s="145"/>
      <c r="C8" s="146"/>
      <c r="D8" s="412" t="s">
        <v>245</v>
      </c>
      <c r="E8" s="412" t="s">
        <v>245</v>
      </c>
      <c r="F8" s="412" t="s">
        <v>245</v>
      </c>
      <c r="G8" s="412" t="s">
        <v>245</v>
      </c>
      <c r="H8" s="412">
        <v>0.29166666666666669</v>
      </c>
      <c r="I8" s="149"/>
      <c r="J8" s="148"/>
      <c r="K8" s="141"/>
      <c r="L8" s="141"/>
      <c r="M8" s="141"/>
      <c r="N8" s="141"/>
    </row>
    <row r="9" spans="1:14" customFormat="1" ht="22.5" customHeight="1" x14ac:dyDescent="0.25">
      <c r="A9" s="137"/>
      <c r="B9" s="145"/>
      <c r="C9" s="146"/>
      <c r="D9" s="412" t="s">
        <v>246</v>
      </c>
      <c r="E9" s="412" t="s">
        <v>246</v>
      </c>
      <c r="F9" s="412" t="s">
        <v>246</v>
      </c>
      <c r="G9" s="412" t="s">
        <v>246</v>
      </c>
      <c r="H9" s="412">
        <v>0.625</v>
      </c>
      <c r="I9" s="149"/>
      <c r="J9" s="150"/>
      <c r="K9" s="141"/>
      <c r="L9" s="141"/>
      <c r="M9" s="141"/>
      <c r="N9" s="141"/>
    </row>
    <row r="10" spans="1:14" customFormat="1" ht="22.5" customHeight="1" x14ac:dyDescent="0.25">
      <c r="A10" s="137"/>
      <c r="B10" s="145"/>
      <c r="C10" s="151" t="s">
        <v>12</v>
      </c>
      <c r="D10" s="152" t="s">
        <v>157</v>
      </c>
      <c r="E10" s="152"/>
      <c r="F10" s="152"/>
      <c r="G10" s="152"/>
      <c r="H10" s="152"/>
      <c r="I10" s="152"/>
      <c r="J10" s="152"/>
      <c r="K10" s="141"/>
      <c r="L10" s="141"/>
      <c r="M10" s="141"/>
      <c r="N10" s="141"/>
    </row>
    <row r="11" spans="1:14" customFormat="1" ht="22.5" customHeight="1" x14ac:dyDescent="0.25">
      <c r="A11" s="137"/>
      <c r="B11" s="145"/>
      <c r="C11" s="151" t="s">
        <v>14</v>
      </c>
      <c r="D11" s="152" t="s">
        <v>269</v>
      </c>
      <c r="E11" s="152"/>
      <c r="F11" s="152"/>
      <c r="G11" s="152"/>
      <c r="H11" s="152"/>
      <c r="I11" s="152"/>
      <c r="J11" s="152"/>
      <c r="K11" s="141"/>
      <c r="L11" s="141"/>
      <c r="M11" s="141"/>
      <c r="N11" s="141"/>
    </row>
    <row r="12" spans="1:14" customFormat="1" ht="22.5" customHeight="1" x14ac:dyDescent="0.25">
      <c r="A12" s="137"/>
      <c r="B12" s="145"/>
      <c r="C12" s="151" t="s">
        <v>16</v>
      </c>
      <c r="D12" s="408" t="s">
        <v>159</v>
      </c>
      <c r="E12" s="409"/>
      <c r="F12" s="409"/>
      <c r="G12" s="409"/>
      <c r="H12" s="409"/>
      <c r="I12" s="409"/>
      <c r="J12" s="409"/>
      <c r="K12" s="141"/>
      <c r="L12" s="141"/>
      <c r="M12" s="141"/>
      <c r="N12" s="141"/>
    </row>
    <row r="13" spans="1:14" customFormat="1" ht="22.5" customHeight="1" x14ac:dyDescent="0.25">
      <c r="A13" s="137"/>
      <c r="B13" s="145"/>
      <c r="C13" s="151" t="s">
        <v>18</v>
      </c>
      <c r="D13" s="152">
        <v>3117029108</v>
      </c>
      <c r="E13" s="152"/>
      <c r="F13" s="152"/>
      <c r="G13" s="152"/>
      <c r="H13" s="152"/>
      <c r="I13" s="152"/>
      <c r="J13" s="152"/>
      <c r="K13" s="141"/>
      <c r="L13" s="141"/>
      <c r="M13" s="141"/>
      <c r="N13" s="141"/>
    </row>
    <row r="14" spans="1:14" customFormat="1" ht="22.5" customHeight="1" x14ac:dyDescent="0.25">
      <c r="A14" s="137"/>
      <c r="B14" s="145"/>
      <c r="C14" s="151" t="s">
        <v>19</v>
      </c>
      <c r="D14" s="152" t="s">
        <v>160</v>
      </c>
      <c r="E14" s="152"/>
      <c r="F14" s="152"/>
      <c r="G14" s="152"/>
      <c r="H14" s="152"/>
      <c r="I14" s="152"/>
      <c r="J14" s="152"/>
      <c r="K14" s="141"/>
      <c r="L14" s="141"/>
      <c r="M14" s="141"/>
      <c r="N14" s="141"/>
    </row>
    <row r="15" spans="1:14" customFormat="1" ht="22.5" customHeight="1" x14ac:dyDescent="0.25">
      <c r="A15" s="137"/>
      <c r="B15" s="145"/>
      <c r="C15" s="155" t="s">
        <v>21</v>
      </c>
      <c r="D15" s="156">
        <v>44518</v>
      </c>
      <c r="E15" s="156"/>
      <c r="F15" s="156"/>
      <c r="G15" s="156"/>
      <c r="H15" s="156"/>
      <c r="I15" s="156"/>
      <c r="J15" s="156"/>
      <c r="K15" s="141"/>
      <c r="L15" s="141"/>
      <c r="M15" s="141"/>
      <c r="N15" s="141"/>
    </row>
    <row r="16" spans="1:14" customFormat="1" ht="22.5" customHeight="1" x14ac:dyDescent="0.25">
      <c r="A16" s="137"/>
      <c r="B16" s="157" t="s">
        <v>22</v>
      </c>
      <c r="C16" s="157"/>
      <c r="D16" s="157"/>
      <c r="E16" s="157"/>
      <c r="F16" s="157"/>
      <c r="G16" s="157"/>
      <c r="H16" s="157"/>
      <c r="I16" s="158">
        <v>0.1</v>
      </c>
      <c r="J16" s="159">
        <f>(D20+F20)*I16/H20</f>
        <v>0.1</v>
      </c>
      <c r="K16" s="141"/>
      <c r="L16" s="141"/>
      <c r="M16" s="141"/>
      <c r="N16" s="141"/>
    </row>
    <row r="17" spans="1:14" customFormat="1" ht="22.5" customHeight="1" x14ac:dyDescent="0.25">
      <c r="A17" s="137"/>
      <c r="B17" s="145"/>
      <c r="C17" s="160"/>
      <c r="D17" s="161" t="s">
        <v>23</v>
      </c>
      <c r="E17" s="161" t="s">
        <v>24</v>
      </c>
      <c r="F17" s="161" t="s">
        <v>25</v>
      </c>
      <c r="G17" s="161" t="s">
        <v>26</v>
      </c>
      <c r="H17" s="162" t="s">
        <v>27</v>
      </c>
      <c r="I17" s="162"/>
      <c r="J17" s="162"/>
      <c r="K17" s="141"/>
      <c r="L17" s="141"/>
      <c r="M17" s="141"/>
      <c r="N17" s="141"/>
    </row>
    <row r="18" spans="1:14" customFormat="1" ht="22.5" customHeight="1" x14ac:dyDescent="0.25">
      <c r="A18" s="137">
        <v>1</v>
      </c>
      <c r="B18" s="163" t="s">
        <v>28</v>
      </c>
      <c r="C18" s="164" t="s">
        <v>29</v>
      </c>
      <c r="D18" s="165">
        <v>1</v>
      </c>
      <c r="E18" s="165"/>
      <c r="F18" s="165"/>
      <c r="G18" s="165"/>
      <c r="H18" s="100" t="s">
        <v>323</v>
      </c>
      <c r="I18" s="100"/>
      <c r="J18" s="100"/>
      <c r="K18" s="141"/>
      <c r="L18" s="141"/>
      <c r="M18" s="141"/>
      <c r="N18" s="141"/>
    </row>
    <row r="19" spans="1:14" customFormat="1" ht="49.15" customHeight="1" x14ac:dyDescent="0.25">
      <c r="A19" s="137">
        <v>2</v>
      </c>
      <c r="B19" s="163"/>
      <c r="C19" s="164" t="s">
        <v>31</v>
      </c>
      <c r="D19" s="165"/>
      <c r="E19" s="165"/>
      <c r="F19" s="165">
        <v>1</v>
      </c>
      <c r="G19" s="165"/>
      <c r="H19" s="100" t="s">
        <v>271</v>
      </c>
      <c r="I19" s="100"/>
      <c r="J19" s="100"/>
      <c r="K19" s="141"/>
      <c r="L19" s="141"/>
      <c r="M19" s="141"/>
      <c r="N19" s="141"/>
    </row>
    <row r="20" spans="1:14" customFormat="1" ht="22.5" customHeight="1" x14ac:dyDescent="0.25">
      <c r="A20" s="166"/>
      <c r="B20" s="167" t="s">
        <v>33</v>
      </c>
      <c r="C20" s="167"/>
      <c r="D20" s="168">
        <f>SUM(D18:D19)</f>
        <v>1</v>
      </c>
      <c r="E20" s="168">
        <f>SUM(E18:E19)</f>
        <v>0</v>
      </c>
      <c r="F20" s="168">
        <f>SUM(F18:F19)</f>
        <v>1</v>
      </c>
      <c r="G20" s="168">
        <f>SUM(G18:G19)</f>
        <v>0</v>
      </c>
      <c r="H20" s="169">
        <f>+D20+E20+F20+G20</f>
        <v>2</v>
      </c>
      <c r="I20" s="169"/>
      <c r="J20" s="169"/>
      <c r="K20" s="170"/>
      <c r="L20" s="170"/>
      <c r="M20" s="170"/>
      <c r="N20" s="170"/>
    </row>
    <row r="21" spans="1:14" customFormat="1" ht="48" customHeight="1" x14ac:dyDescent="0.25">
      <c r="A21" s="137"/>
      <c r="B21" s="41" t="s">
        <v>272</v>
      </c>
      <c r="C21" s="42"/>
      <c r="D21" s="42"/>
      <c r="E21" s="42"/>
      <c r="F21" s="42"/>
      <c r="G21" s="42"/>
      <c r="H21" s="42"/>
      <c r="I21" s="42"/>
      <c r="J21" s="43"/>
      <c r="K21" s="141"/>
      <c r="L21" s="141"/>
      <c r="M21" s="141"/>
      <c r="N21" s="141"/>
    </row>
    <row r="22" spans="1:14" customFormat="1" ht="22.5" customHeight="1" x14ac:dyDescent="0.25">
      <c r="A22" s="137"/>
      <c r="B22" s="171" t="s">
        <v>35</v>
      </c>
      <c r="C22" s="171"/>
      <c r="D22" s="171"/>
      <c r="E22" s="171"/>
      <c r="F22" s="171"/>
      <c r="G22" s="171"/>
      <c r="H22" s="171"/>
      <c r="I22" s="172">
        <v>0.3</v>
      </c>
      <c r="J22" s="173">
        <f>(D40+F40)*I22/H40</f>
        <v>0.16</v>
      </c>
      <c r="K22" s="141"/>
      <c r="L22" s="141"/>
      <c r="M22" s="141"/>
      <c r="N22" s="141"/>
    </row>
    <row r="23" spans="1:14" customFormat="1" ht="22.5" customHeight="1" x14ac:dyDescent="0.25">
      <c r="A23" s="137"/>
      <c r="B23" s="145"/>
      <c r="C23" s="162" t="s">
        <v>36</v>
      </c>
      <c r="D23" s="162" t="s">
        <v>23</v>
      </c>
      <c r="E23" s="162" t="s">
        <v>24</v>
      </c>
      <c r="F23" s="162" t="s">
        <v>25</v>
      </c>
      <c r="G23" s="162" t="s">
        <v>26</v>
      </c>
      <c r="H23" s="162" t="s">
        <v>27</v>
      </c>
      <c r="I23" s="162"/>
      <c r="J23" s="162"/>
      <c r="K23" s="141"/>
      <c r="L23" s="141"/>
      <c r="M23" s="141"/>
      <c r="N23" s="141"/>
    </row>
    <row r="24" spans="1:14" customFormat="1" ht="22.5" customHeight="1" x14ac:dyDescent="0.25">
      <c r="A24" s="137"/>
      <c r="B24" s="145"/>
      <c r="C24" s="162"/>
      <c r="D24" s="162"/>
      <c r="E24" s="162"/>
      <c r="F24" s="162"/>
      <c r="G24" s="162"/>
      <c r="H24" s="174" t="s">
        <v>37</v>
      </c>
      <c r="I24" s="175" t="s">
        <v>38</v>
      </c>
      <c r="J24" s="175"/>
      <c r="K24" s="141"/>
      <c r="L24" s="141"/>
      <c r="M24" s="141"/>
      <c r="N24" s="141"/>
    </row>
    <row r="25" spans="1:14" customFormat="1" ht="22.5" customHeight="1" x14ac:dyDescent="0.25">
      <c r="A25" s="137">
        <v>1</v>
      </c>
      <c r="B25" s="176" t="s">
        <v>39</v>
      </c>
      <c r="C25" s="177" t="s">
        <v>40</v>
      </c>
      <c r="D25" s="51"/>
      <c r="E25" s="51">
        <v>1</v>
      </c>
      <c r="F25" s="51"/>
      <c r="G25" s="51"/>
      <c r="H25" s="52">
        <v>0</v>
      </c>
      <c r="I25" s="178"/>
      <c r="J25" s="178"/>
      <c r="K25" s="179"/>
      <c r="L25" s="141"/>
      <c r="M25" s="141"/>
      <c r="N25" s="141"/>
    </row>
    <row r="26" spans="1:14" customFormat="1" ht="22.5" customHeight="1" x14ac:dyDescent="0.25">
      <c r="A26" s="137">
        <v>2</v>
      </c>
      <c r="B26" s="176"/>
      <c r="C26" s="177" t="s">
        <v>41</v>
      </c>
      <c r="D26" s="51"/>
      <c r="E26" s="51">
        <v>1</v>
      </c>
      <c r="F26" s="51"/>
      <c r="G26" s="51"/>
      <c r="H26" s="52">
        <v>0</v>
      </c>
      <c r="I26" s="180" t="e">
        <f>H26/$H$27</f>
        <v>#DIV/0!</v>
      </c>
      <c r="J26" s="180"/>
      <c r="K26" s="179"/>
      <c r="L26" s="141"/>
      <c r="M26" s="141"/>
      <c r="N26" s="141"/>
    </row>
    <row r="27" spans="1:14" customFormat="1" ht="22.5" customHeight="1" x14ac:dyDescent="0.25">
      <c r="A27" s="137">
        <v>3</v>
      </c>
      <c r="B27" s="176"/>
      <c r="C27" s="177" t="s">
        <v>42</v>
      </c>
      <c r="D27" s="51"/>
      <c r="E27" s="51">
        <v>1</v>
      </c>
      <c r="F27" s="51"/>
      <c r="G27" s="51"/>
      <c r="H27" s="52">
        <v>0</v>
      </c>
      <c r="I27" s="180" t="e">
        <f>H27/$H$27</f>
        <v>#DIV/0!</v>
      </c>
      <c r="J27" s="180"/>
      <c r="K27" s="179"/>
      <c r="L27" s="141"/>
      <c r="M27" s="141"/>
      <c r="N27" s="141"/>
    </row>
    <row r="28" spans="1:14" customFormat="1" ht="27.6" customHeight="1" x14ac:dyDescent="0.25">
      <c r="A28" s="137">
        <v>4</v>
      </c>
      <c r="B28" s="176"/>
      <c r="C28" s="181" t="s">
        <v>43</v>
      </c>
      <c r="D28" s="51">
        <v>1</v>
      </c>
      <c r="E28" s="51"/>
      <c r="F28" s="51"/>
      <c r="G28" s="51"/>
      <c r="H28" s="52">
        <v>10</v>
      </c>
      <c r="I28" s="180" t="e">
        <f>H28/$H$27</f>
        <v>#DIV/0!</v>
      </c>
      <c r="J28" s="180"/>
      <c r="K28" s="141"/>
      <c r="L28" s="141"/>
      <c r="M28" s="141"/>
      <c r="N28" s="141"/>
    </row>
    <row r="29" spans="1:14" customFormat="1" ht="31.35" customHeight="1" x14ac:dyDescent="0.25">
      <c r="A29" s="137">
        <v>5</v>
      </c>
      <c r="B29" s="182" t="s">
        <v>44</v>
      </c>
      <c r="C29" s="181" t="s">
        <v>45</v>
      </c>
      <c r="D29" s="51"/>
      <c r="E29" s="51">
        <v>1</v>
      </c>
      <c r="F29" s="51"/>
      <c r="G29" s="51"/>
      <c r="H29" s="57">
        <v>0</v>
      </c>
      <c r="I29" s="183" t="e">
        <f>H29/$H$29</f>
        <v>#DIV/0!</v>
      </c>
      <c r="J29" s="183"/>
      <c r="K29" s="141"/>
      <c r="L29" s="141"/>
      <c r="M29" s="141"/>
      <c r="N29" s="141"/>
    </row>
    <row r="30" spans="1:14" customFormat="1" ht="39.6" customHeight="1" x14ac:dyDescent="0.25">
      <c r="A30" s="137">
        <v>6</v>
      </c>
      <c r="B30" s="182"/>
      <c r="C30" s="181" t="s">
        <v>46</v>
      </c>
      <c r="D30" s="59">
        <v>1</v>
      </c>
      <c r="E30" s="51"/>
      <c r="F30" s="51"/>
      <c r="G30" s="51"/>
      <c r="H30" s="52">
        <v>1</v>
      </c>
      <c r="I30" s="183" t="e">
        <f>H30/$H$29</f>
        <v>#DIV/0!</v>
      </c>
      <c r="J30" s="183"/>
      <c r="K30" s="141"/>
      <c r="L30" s="141"/>
      <c r="M30" s="141"/>
      <c r="N30" s="141"/>
    </row>
    <row r="31" spans="1:14" customFormat="1" ht="41.85" customHeight="1" x14ac:dyDescent="0.25">
      <c r="A31" s="137">
        <v>7</v>
      </c>
      <c r="B31" s="182"/>
      <c r="C31" s="181" t="s">
        <v>47</v>
      </c>
      <c r="D31" s="59">
        <v>1</v>
      </c>
      <c r="E31" s="51"/>
      <c r="F31" s="51"/>
      <c r="G31" s="51"/>
      <c r="H31" s="60">
        <v>0</v>
      </c>
      <c r="I31" s="183" t="e">
        <f>H31/$H$29</f>
        <v>#DIV/0!</v>
      </c>
      <c r="J31" s="183"/>
      <c r="K31" s="141"/>
      <c r="L31" s="184" t="s">
        <v>48</v>
      </c>
      <c r="M31" s="184"/>
      <c r="N31" s="141"/>
    </row>
    <row r="32" spans="1:14" customFormat="1" ht="40.9" customHeight="1" x14ac:dyDescent="0.25">
      <c r="A32" s="137">
        <v>8</v>
      </c>
      <c r="B32" s="185"/>
      <c r="C32" s="181" t="s">
        <v>49</v>
      </c>
      <c r="D32" s="59"/>
      <c r="E32" s="51">
        <v>1</v>
      </c>
      <c r="F32" s="51"/>
      <c r="G32" s="51"/>
      <c r="H32" s="60">
        <v>0</v>
      </c>
      <c r="I32" s="186"/>
      <c r="J32" s="187"/>
      <c r="K32" s="141"/>
      <c r="L32" s="188"/>
      <c r="M32" s="188"/>
      <c r="N32" s="141"/>
    </row>
    <row r="33" spans="1:14" customFormat="1" ht="51.4" customHeight="1" x14ac:dyDescent="0.25">
      <c r="A33" s="137">
        <v>9</v>
      </c>
      <c r="B33" s="185"/>
      <c r="C33" s="181" t="s">
        <v>50</v>
      </c>
      <c r="D33" s="59"/>
      <c r="E33" s="51">
        <v>1</v>
      </c>
      <c r="F33" s="51"/>
      <c r="G33" s="51"/>
      <c r="H33" s="60">
        <v>0</v>
      </c>
      <c r="I33" s="186"/>
      <c r="J33" s="187"/>
      <c r="K33" s="141"/>
      <c r="L33" s="188"/>
      <c r="M33" s="188"/>
      <c r="N33" s="141"/>
    </row>
    <row r="34" spans="1:14" customFormat="1" ht="44.85" customHeight="1" x14ac:dyDescent="0.25">
      <c r="A34" s="137">
        <v>10</v>
      </c>
      <c r="B34" s="189" t="s">
        <v>51</v>
      </c>
      <c r="C34" s="181" t="s">
        <v>52</v>
      </c>
      <c r="D34" s="67">
        <v>1</v>
      </c>
      <c r="E34" s="68"/>
      <c r="F34" s="68"/>
      <c r="G34" s="68"/>
      <c r="H34" s="57">
        <v>1</v>
      </c>
      <c r="I34" s="183">
        <f>H34/$H$28</f>
        <v>0.1</v>
      </c>
      <c r="J34" s="183"/>
      <c r="K34" s="141"/>
      <c r="L34" s="188" t="s">
        <v>53</v>
      </c>
      <c r="M34" s="188" t="s">
        <v>54</v>
      </c>
      <c r="N34" s="141"/>
    </row>
    <row r="35" spans="1:14" customFormat="1" ht="54.4" customHeight="1" x14ac:dyDescent="0.25">
      <c r="A35" s="137">
        <v>11</v>
      </c>
      <c r="B35" s="189"/>
      <c r="C35" s="181" t="s">
        <v>55</v>
      </c>
      <c r="D35" s="67">
        <v>1</v>
      </c>
      <c r="E35" s="68"/>
      <c r="F35" s="68"/>
      <c r="G35" s="68"/>
      <c r="H35" s="57">
        <v>2</v>
      </c>
      <c r="I35" s="183">
        <f>H35/$H$28</f>
        <v>0.2</v>
      </c>
      <c r="J35" s="183"/>
      <c r="K35" s="141"/>
      <c r="L35" s="190" t="s">
        <v>56</v>
      </c>
      <c r="M35" s="190" t="s">
        <v>57</v>
      </c>
      <c r="N35" s="141"/>
    </row>
    <row r="36" spans="1:14" customFormat="1" ht="71.650000000000006" customHeight="1" x14ac:dyDescent="0.25">
      <c r="A36" s="137">
        <v>12</v>
      </c>
      <c r="B36" s="189"/>
      <c r="C36" s="181" t="s">
        <v>58</v>
      </c>
      <c r="D36" s="67"/>
      <c r="E36" s="68">
        <v>1</v>
      </c>
      <c r="F36" s="68"/>
      <c r="G36" s="68"/>
      <c r="H36" s="60">
        <v>0</v>
      </c>
      <c r="I36" s="183">
        <f>H36/$H$28</f>
        <v>0</v>
      </c>
      <c r="J36" s="183"/>
      <c r="K36" s="141"/>
      <c r="L36" s="190" t="s">
        <v>59</v>
      </c>
      <c r="M36" s="190" t="s">
        <v>60</v>
      </c>
      <c r="N36" s="141"/>
    </row>
    <row r="37" spans="1:14" customFormat="1" ht="72.400000000000006" customHeight="1" x14ac:dyDescent="0.25">
      <c r="A37" s="137">
        <v>13</v>
      </c>
      <c r="B37" s="189"/>
      <c r="C37" s="181" t="s">
        <v>61</v>
      </c>
      <c r="D37" s="70">
        <v>1</v>
      </c>
      <c r="E37" s="68"/>
      <c r="F37" s="68"/>
      <c r="G37" s="68"/>
      <c r="H37" s="60">
        <v>2</v>
      </c>
      <c r="I37" s="183">
        <f>H37/$H$28</f>
        <v>0.2</v>
      </c>
      <c r="J37" s="183"/>
      <c r="K37" s="141"/>
      <c r="L37" s="190" t="s">
        <v>62</v>
      </c>
      <c r="M37" s="190" t="s">
        <v>63</v>
      </c>
      <c r="N37" s="141"/>
    </row>
    <row r="38" spans="1:14" customFormat="1" ht="52.9" customHeight="1" x14ac:dyDescent="0.25">
      <c r="A38" s="137">
        <v>14</v>
      </c>
      <c r="B38" s="189"/>
      <c r="C38" s="191" t="s">
        <v>64</v>
      </c>
      <c r="D38" s="51"/>
      <c r="E38" s="51"/>
      <c r="F38" s="51">
        <v>1</v>
      </c>
      <c r="G38" s="51"/>
      <c r="H38" s="60">
        <v>0</v>
      </c>
      <c r="I38" s="180">
        <f>H38/$H$30</f>
        <v>0</v>
      </c>
      <c r="J38" s="180"/>
      <c r="K38" s="141"/>
      <c r="L38" s="190" t="s">
        <v>65</v>
      </c>
      <c r="M38" s="190" t="s">
        <v>66</v>
      </c>
      <c r="N38" s="141"/>
    </row>
    <row r="39" spans="1:14" customFormat="1" ht="84.95" customHeight="1" x14ac:dyDescent="0.25">
      <c r="A39" s="137">
        <v>15</v>
      </c>
      <c r="B39" s="189"/>
      <c r="C39" s="181" t="s">
        <v>67</v>
      </c>
      <c r="D39" s="71"/>
      <c r="E39" s="72"/>
      <c r="F39" s="71">
        <v>1</v>
      </c>
      <c r="G39" s="71"/>
      <c r="H39" s="73">
        <v>0</v>
      </c>
      <c r="I39" s="192" t="e">
        <f>H39/H38</f>
        <v>#DIV/0!</v>
      </c>
      <c r="J39" s="192"/>
      <c r="K39" s="141"/>
      <c r="L39" s="141"/>
      <c r="M39" s="141"/>
      <c r="N39" s="141"/>
    </row>
    <row r="40" spans="1:14" customFormat="1" ht="22.5" customHeight="1" x14ac:dyDescent="0.25">
      <c r="A40" s="166"/>
      <c r="B40" s="167" t="s">
        <v>68</v>
      </c>
      <c r="C40" s="167"/>
      <c r="D40" s="193">
        <f>SUM(D25:D39)</f>
        <v>6</v>
      </c>
      <c r="E40" s="193">
        <f>SUM(E25:E39)</f>
        <v>7</v>
      </c>
      <c r="F40" s="193">
        <f>SUM(F25:F39)</f>
        <v>2</v>
      </c>
      <c r="G40" s="193">
        <f>SUM(G25:G39)</f>
        <v>0</v>
      </c>
      <c r="H40" s="167">
        <f>+D40+E40+F40+G40</f>
        <v>15</v>
      </c>
      <c r="I40" s="167"/>
      <c r="J40" s="167"/>
      <c r="K40" s="194"/>
      <c r="L40" s="170"/>
      <c r="M40" s="170"/>
      <c r="N40" s="170"/>
    </row>
    <row r="41" spans="1:14" customFormat="1" ht="32.25" customHeight="1" x14ac:dyDescent="0.25">
      <c r="A41" s="137"/>
      <c r="B41" s="41" t="s">
        <v>273</v>
      </c>
      <c r="C41" s="195"/>
      <c r="D41" s="195"/>
      <c r="E41" s="195"/>
      <c r="F41" s="195"/>
      <c r="G41" s="195"/>
      <c r="H41" s="195"/>
      <c r="I41" s="195"/>
      <c r="J41" s="196"/>
      <c r="K41" s="138"/>
      <c r="L41" s="138"/>
      <c r="M41" s="138"/>
      <c r="N41" s="138"/>
    </row>
    <row r="42" spans="1:14" customFormat="1" ht="22.5" customHeight="1" x14ac:dyDescent="0.25">
      <c r="A42" s="137"/>
      <c r="B42" s="197" t="s">
        <v>70</v>
      </c>
      <c r="C42" s="197"/>
      <c r="D42" s="197"/>
      <c r="E42" s="197"/>
      <c r="F42" s="197"/>
      <c r="G42" s="197"/>
      <c r="H42" s="197"/>
      <c r="I42" s="172">
        <v>0.05</v>
      </c>
      <c r="J42" s="173">
        <f>(D49+F49)*I42/H49</f>
        <v>0.05</v>
      </c>
      <c r="K42" s="138"/>
      <c r="L42" s="138"/>
      <c r="M42" s="138"/>
      <c r="N42" s="138"/>
    </row>
    <row r="43" spans="1:14" customFormat="1" ht="22.5" customHeight="1" x14ac:dyDescent="0.25">
      <c r="A43" s="137"/>
      <c r="B43" s="198"/>
      <c r="C43" s="160"/>
      <c r="D43" s="161" t="s">
        <v>23</v>
      </c>
      <c r="E43" s="161" t="s">
        <v>24</v>
      </c>
      <c r="F43" s="161" t="s">
        <v>25</v>
      </c>
      <c r="G43" s="161" t="s">
        <v>26</v>
      </c>
      <c r="H43" s="162" t="s">
        <v>27</v>
      </c>
      <c r="I43" s="162"/>
      <c r="J43" s="162"/>
      <c r="K43" s="141"/>
      <c r="L43" s="141"/>
      <c r="M43" s="141"/>
      <c r="N43" s="141"/>
    </row>
    <row r="44" spans="1:14" customFormat="1" ht="64.900000000000006" customHeight="1" x14ac:dyDescent="0.25">
      <c r="A44" s="137">
        <v>1</v>
      </c>
      <c r="B44" s="198"/>
      <c r="C44" s="181" t="s">
        <v>71</v>
      </c>
      <c r="D44" s="165">
        <v>1</v>
      </c>
      <c r="E44" s="165"/>
      <c r="F44" s="165"/>
      <c r="G44" s="165"/>
      <c r="H44" s="100" t="s">
        <v>165</v>
      </c>
      <c r="I44" s="100"/>
      <c r="J44" s="100"/>
      <c r="K44" s="138"/>
      <c r="L44" s="138"/>
      <c r="M44" s="138"/>
      <c r="N44" s="138"/>
    </row>
    <row r="45" spans="1:14" customFormat="1" ht="56.65" customHeight="1" x14ac:dyDescent="0.25">
      <c r="A45" s="137">
        <v>2</v>
      </c>
      <c r="B45" s="199"/>
      <c r="C45" s="181" t="s">
        <v>73</v>
      </c>
      <c r="D45" s="165">
        <v>1</v>
      </c>
      <c r="E45" s="165"/>
      <c r="F45" s="165"/>
      <c r="G45" s="165"/>
      <c r="H45" s="100" t="s">
        <v>165</v>
      </c>
      <c r="I45" s="100"/>
      <c r="J45" s="100"/>
      <c r="K45" s="200"/>
      <c r="L45" s="141"/>
      <c r="M45" s="141"/>
      <c r="N45" s="141"/>
    </row>
    <row r="46" spans="1:14" customFormat="1" ht="73.900000000000006" customHeight="1" x14ac:dyDescent="0.25">
      <c r="A46" s="137">
        <v>3</v>
      </c>
      <c r="B46" s="201"/>
      <c r="C46" s="202" t="s">
        <v>75</v>
      </c>
      <c r="D46" s="165">
        <v>1</v>
      </c>
      <c r="E46" s="165"/>
      <c r="F46" s="165"/>
      <c r="G46" s="165"/>
      <c r="H46" s="100" t="s">
        <v>167</v>
      </c>
      <c r="I46" s="100"/>
      <c r="J46" s="100"/>
      <c r="K46" s="200"/>
      <c r="L46" s="141"/>
      <c r="M46" s="141"/>
      <c r="N46" s="141"/>
    </row>
    <row r="47" spans="1:14" customFormat="1" ht="96.95" customHeight="1" x14ac:dyDescent="0.25">
      <c r="A47" s="137">
        <v>4</v>
      </c>
      <c r="B47" s="201"/>
      <c r="C47" s="181" t="s">
        <v>77</v>
      </c>
      <c r="D47" s="165">
        <v>1</v>
      </c>
      <c r="E47" s="165"/>
      <c r="F47" s="165"/>
      <c r="G47" s="165"/>
      <c r="H47" s="100" t="s">
        <v>168</v>
      </c>
      <c r="I47" s="100"/>
      <c r="J47" s="100"/>
      <c r="K47" s="200"/>
      <c r="L47" s="141"/>
      <c r="M47" s="141"/>
      <c r="N47" s="141"/>
    </row>
    <row r="48" spans="1:14" customFormat="1" ht="100.7" customHeight="1" x14ac:dyDescent="0.25">
      <c r="A48" s="137">
        <v>5</v>
      </c>
      <c r="B48" s="201"/>
      <c r="C48" s="181" t="s">
        <v>79</v>
      </c>
      <c r="D48" s="165">
        <v>1</v>
      </c>
      <c r="E48" s="165"/>
      <c r="F48" s="165"/>
      <c r="G48" s="165"/>
      <c r="H48" s="100" t="s">
        <v>168</v>
      </c>
      <c r="I48" s="100"/>
      <c r="J48" s="100"/>
      <c r="K48" s="200"/>
      <c r="L48" s="141"/>
      <c r="M48" s="141"/>
      <c r="N48" s="141"/>
    </row>
    <row r="49" spans="1:14" customFormat="1" ht="22.5" customHeight="1" x14ac:dyDescent="0.25">
      <c r="A49" s="166"/>
      <c r="B49" s="203" t="s">
        <v>81</v>
      </c>
      <c r="C49" s="203"/>
      <c r="D49" s="204">
        <f>SUM(D44:D48)</f>
        <v>5</v>
      </c>
      <c r="E49" s="204">
        <f>SUM(E44:E48)</f>
        <v>0</v>
      </c>
      <c r="F49" s="204">
        <f>SUM(F44:F48)</f>
        <v>0</v>
      </c>
      <c r="G49" s="204">
        <f>SUM(G44:G48)</f>
        <v>0</v>
      </c>
      <c r="H49" s="205">
        <f>SUM(D49:G49)</f>
        <v>5</v>
      </c>
      <c r="I49" s="205"/>
      <c r="J49" s="205"/>
      <c r="K49" s="138"/>
      <c r="L49" s="138"/>
      <c r="M49" s="138"/>
      <c r="N49" s="138"/>
    </row>
    <row r="50" spans="1:14" customFormat="1" ht="54.75" customHeight="1" x14ac:dyDescent="0.25">
      <c r="A50" s="137"/>
      <c r="B50" s="89" t="s">
        <v>82</v>
      </c>
      <c r="C50" s="89"/>
      <c r="D50" s="89"/>
      <c r="E50" s="89"/>
      <c r="F50" s="89"/>
      <c r="G50" s="89"/>
      <c r="H50" s="89"/>
      <c r="I50" s="89"/>
      <c r="J50" s="89"/>
      <c r="K50" s="138"/>
      <c r="L50" s="138"/>
      <c r="M50" s="138"/>
      <c r="N50" s="141"/>
    </row>
    <row r="51" spans="1:14" customFormat="1" ht="22.5" customHeight="1" x14ac:dyDescent="0.25">
      <c r="A51" s="137"/>
      <c r="B51" s="160" t="s">
        <v>83</v>
      </c>
      <c r="C51" s="206"/>
      <c r="D51" s="207"/>
      <c r="E51" s="207"/>
      <c r="F51" s="207"/>
      <c r="G51" s="207"/>
      <c r="H51" s="208">
        <v>0.05</v>
      </c>
      <c r="I51" s="208"/>
      <c r="J51" s="209">
        <f>+(D56+F56)*H51/H56</f>
        <v>2.5000000000000001E-2</v>
      </c>
      <c r="K51" s="210"/>
      <c r="L51" s="211"/>
      <c r="M51" s="211"/>
      <c r="N51" s="141"/>
    </row>
    <row r="52" spans="1:14" customFormat="1" ht="22.5" customHeight="1" x14ac:dyDescent="0.25">
      <c r="A52" s="137"/>
      <c r="B52" s="6"/>
      <c r="C52" s="6"/>
      <c r="D52" s="212" t="s">
        <v>23</v>
      </c>
      <c r="E52" s="212" t="s">
        <v>24</v>
      </c>
      <c r="F52" s="212" t="s">
        <v>25</v>
      </c>
      <c r="G52" s="212" t="s">
        <v>26</v>
      </c>
      <c r="H52" s="162" t="s">
        <v>27</v>
      </c>
      <c r="I52" s="162"/>
      <c r="J52" s="162"/>
      <c r="K52" s="200"/>
      <c r="L52" s="141"/>
      <c r="M52" s="141"/>
      <c r="N52" s="141"/>
    </row>
    <row r="53" spans="1:14" s="218" customFormat="1" ht="107.45" customHeight="1" x14ac:dyDescent="0.25">
      <c r="A53" s="213">
        <v>1</v>
      </c>
      <c r="B53" s="214" t="s">
        <v>84</v>
      </c>
      <c r="C53" s="214"/>
      <c r="D53" s="215">
        <v>1</v>
      </c>
      <c r="E53" s="215"/>
      <c r="F53" s="215"/>
      <c r="G53" s="215"/>
      <c r="H53" s="100" t="s">
        <v>85</v>
      </c>
      <c r="I53" s="100"/>
      <c r="J53" s="100"/>
      <c r="K53" s="216"/>
      <c r="L53" s="217"/>
      <c r="M53" s="217"/>
      <c r="N53" s="217"/>
    </row>
    <row r="54" spans="1:14" s="218" customFormat="1" ht="46.9" customHeight="1" x14ac:dyDescent="0.25">
      <c r="A54" s="213">
        <v>2</v>
      </c>
      <c r="B54" s="219" t="s">
        <v>86</v>
      </c>
      <c r="C54" s="219"/>
      <c r="D54" s="215"/>
      <c r="E54" s="215">
        <v>1</v>
      </c>
      <c r="F54" s="215"/>
      <c r="G54" s="215"/>
      <c r="H54" s="100"/>
      <c r="I54" s="100"/>
      <c r="J54" s="100"/>
      <c r="K54" s="216"/>
      <c r="L54" s="217"/>
      <c r="M54" s="217"/>
      <c r="N54" s="217"/>
    </row>
    <row r="55" spans="1:14" customFormat="1" ht="22.5" customHeight="1" x14ac:dyDescent="0.25">
      <c r="A55" s="137"/>
      <c r="B55" s="220" t="s">
        <v>88</v>
      </c>
      <c r="C55" s="220"/>
      <c r="D55" s="212" t="s">
        <v>23</v>
      </c>
      <c r="E55" s="212" t="s">
        <v>24</v>
      </c>
      <c r="F55" s="212" t="s">
        <v>25</v>
      </c>
      <c r="G55" s="212" t="s">
        <v>26</v>
      </c>
      <c r="H55" s="221"/>
      <c r="I55" s="222"/>
      <c r="J55" s="223"/>
      <c r="K55" s="141"/>
      <c r="L55" s="141"/>
      <c r="M55" s="141"/>
      <c r="N55" s="141"/>
    </row>
    <row r="56" spans="1:14" customFormat="1" ht="22.5" customHeight="1" x14ac:dyDescent="0.25">
      <c r="A56" s="224"/>
      <c r="B56" s="220"/>
      <c r="C56" s="220"/>
      <c r="D56" s="225">
        <f>+D54+D53</f>
        <v>1</v>
      </c>
      <c r="E56" s="225">
        <f t="shared" ref="E56:G56" si="0">+E54+E53</f>
        <v>1</v>
      </c>
      <c r="F56" s="225">
        <f t="shared" si="0"/>
        <v>0</v>
      </c>
      <c r="G56" s="225">
        <f t="shared" si="0"/>
        <v>0</v>
      </c>
      <c r="H56" s="226">
        <f>+D56+E56+F56+G56</f>
        <v>2</v>
      </c>
      <c r="I56" s="227"/>
      <c r="J56" s="228"/>
      <c r="K56" s="229"/>
      <c r="L56" s="229"/>
      <c r="M56" s="229"/>
      <c r="N56" s="229"/>
    </row>
    <row r="57" spans="1:14" customFormat="1" ht="39" customHeight="1" x14ac:dyDescent="0.25">
      <c r="A57" s="137"/>
      <c r="B57" s="89" t="s">
        <v>274</v>
      </c>
      <c r="C57" s="89"/>
      <c r="D57" s="89"/>
      <c r="E57" s="89"/>
      <c r="F57" s="89"/>
      <c r="G57" s="89"/>
      <c r="H57" s="89"/>
      <c r="I57" s="89"/>
      <c r="J57" s="89"/>
      <c r="K57" s="141"/>
      <c r="L57" s="141"/>
      <c r="M57" s="141"/>
      <c r="N57" s="141"/>
    </row>
    <row r="58" spans="1:14" customFormat="1" ht="22.5" customHeight="1" x14ac:dyDescent="0.25">
      <c r="A58" s="137"/>
      <c r="B58" s="197" t="s">
        <v>90</v>
      </c>
      <c r="C58" s="197"/>
      <c r="D58" s="197"/>
      <c r="E58" s="197"/>
      <c r="F58" s="197"/>
      <c r="G58" s="197"/>
      <c r="H58" s="197"/>
      <c r="I58" s="172">
        <v>0.05</v>
      </c>
      <c r="J58" s="173">
        <f>(D61+F61)*I58/H61</f>
        <v>0.05</v>
      </c>
      <c r="K58" s="141"/>
      <c r="L58" s="141"/>
      <c r="M58" s="141"/>
      <c r="N58" s="141"/>
    </row>
    <row r="59" spans="1:14" customFormat="1" ht="22.5" customHeight="1" x14ac:dyDescent="0.25">
      <c r="A59" s="137"/>
      <c r="B59" s="212"/>
      <c r="C59" s="230" t="s">
        <v>39</v>
      </c>
      <c r="D59" s="230" t="s">
        <v>23</v>
      </c>
      <c r="E59" s="230" t="s">
        <v>24</v>
      </c>
      <c r="F59" s="230" t="s">
        <v>25</v>
      </c>
      <c r="G59" s="230" t="s">
        <v>26</v>
      </c>
      <c r="H59" s="162" t="s">
        <v>27</v>
      </c>
      <c r="I59" s="162"/>
      <c r="J59" s="162"/>
      <c r="K59" s="141"/>
      <c r="L59" s="141"/>
      <c r="M59" s="141"/>
      <c r="N59" s="141"/>
    </row>
    <row r="60" spans="1:14" customFormat="1" ht="79.5" customHeight="1" x14ac:dyDescent="0.25">
      <c r="A60" s="137">
        <v>1</v>
      </c>
      <c r="B60" s="198"/>
      <c r="C60" s="231" t="s">
        <v>91</v>
      </c>
      <c r="D60" s="165">
        <v>1</v>
      </c>
      <c r="E60" s="165"/>
      <c r="F60" s="165"/>
      <c r="G60" s="165"/>
      <c r="H60" s="232" t="s">
        <v>172</v>
      </c>
      <c r="I60" s="232"/>
      <c r="J60" s="232"/>
      <c r="K60" s="141"/>
      <c r="L60" s="141"/>
      <c r="M60" s="141"/>
      <c r="N60" s="141"/>
    </row>
    <row r="61" spans="1:14" customFormat="1" ht="22.5" customHeight="1" x14ac:dyDescent="0.25">
      <c r="A61" s="166"/>
      <c r="B61" s="203" t="s">
        <v>93</v>
      </c>
      <c r="C61" s="203"/>
      <c r="D61" s="233">
        <f>SUM(D60:D60)</f>
        <v>1</v>
      </c>
      <c r="E61" s="233">
        <f>SUM(E60:E60)</f>
        <v>0</v>
      </c>
      <c r="F61" s="233">
        <f>SUM(F60:F60)</f>
        <v>0</v>
      </c>
      <c r="G61" s="233">
        <f>SUM(G60:G60)</f>
        <v>0</v>
      </c>
      <c r="H61" s="169">
        <f>+D61+E61+F61+G61</f>
        <v>1</v>
      </c>
      <c r="I61" s="169"/>
      <c r="J61" s="169"/>
      <c r="K61" s="170"/>
      <c r="L61" s="170"/>
      <c r="M61" s="170"/>
      <c r="N61" s="170"/>
    </row>
    <row r="62" spans="1:14" customFormat="1" ht="22.5" customHeight="1" x14ac:dyDescent="0.25">
      <c r="A62" s="137"/>
      <c r="B62" s="41" t="s">
        <v>94</v>
      </c>
      <c r="C62" s="42"/>
      <c r="D62" s="42"/>
      <c r="E62" s="42"/>
      <c r="F62" s="42"/>
      <c r="G62" s="42"/>
      <c r="H62" s="42"/>
      <c r="I62" s="42"/>
      <c r="J62" s="43"/>
      <c r="K62" s="141"/>
      <c r="L62" s="141"/>
      <c r="M62" s="141"/>
      <c r="N62" s="141"/>
    </row>
    <row r="63" spans="1:14" customFormat="1" ht="22.5" customHeight="1" x14ac:dyDescent="0.25">
      <c r="A63" s="137"/>
      <c r="B63" s="234" t="s">
        <v>95</v>
      </c>
      <c r="C63" s="234"/>
      <c r="D63" s="234"/>
      <c r="E63" s="234"/>
      <c r="F63" s="234"/>
      <c r="G63" s="234"/>
      <c r="H63" s="234"/>
      <c r="I63" s="235">
        <v>0.05</v>
      </c>
      <c r="J63" s="235">
        <f>(D66+F66)*I63/H66</f>
        <v>0.05</v>
      </c>
      <c r="K63" s="141"/>
      <c r="L63" s="141"/>
      <c r="M63" s="141"/>
      <c r="N63" s="141"/>
    </row>
    <row r="64" spans="1:14" customFormat="1" ht="22.5" customHeight="1" x14ac:dyDescent="0.25">
      <c r="A64" s="137"/>
      <c r="B64" s="236"/>
      <c r="C64" s="151"/>
      <c r="D64" s="174" t="s">
        <v>23</v>
      </c>
      <c r="E64" s="174" t="s">
        <v>24</v>
      </c>
      <c r="F64" s="174" t="s">
        <v>25</v>
      </c>
      <c r="G64" s="174" t="s">
        <v>26</v>
      </c>
      <c r="H64" s="162" t="s">
        <v>27</v>
      </c>
      <c r="I64" s="162"/>
      <c r="J64" s="162"/>
      <c r="K64" s="141"/>
      <c r="L64" s="141"/>
      <c r="M64" s="141"/>
      <c r="N64" s="141"/>
    </row>
    <row r="65" spans="1:14" customFormat="1" ht="69.400000000000006" customHeight="1" x14ac:dyDescent="0.25">
      <c r="A65" s="137">
        <v>1</v>
      </c>
      <c r="B65" s="236"/>
      <c r="C65" s="191" t="s">
        <v>96</v>
      </c>
      <c r="D65" s="237">
        <v>1</v>
      </c>
      <c r="E65" s="237"/>
      <c r="F65" s="237"/>
      <c r="G65" s="237"/>
      <c r="H65" s="100" t="s">
        <v>173</v>
      </c>
      <c r="I65" s="100"/>
      <c r="J65" s="100"/>
      <c r="K65" s="141"/>
      <c r="L65" s="141"/>
      <c r="M65" s="141"/>
      <c r="N65" s="141"/>
    </row>
    <row r="66" spans="1:14" customFormat="1" ht="22.5" customHeight="1" x14ac:dyDescent="0.25">
      <c r="A66" s="166"/>
      <c r="B66" s="167" t="s">
        <v>98</v>
      </c>
      <c r="C66" s="167"/>
      <c r="D66" s="238">
        <f>SUM(D65:D65)</f>
        <v>1</v>
      </c>
      <c r="E66" s="238">
        <f>SUM(E65:E65)</f>
        <v>0</v>
      </c>
      <c r="F66" s="238">
        <f>SUM(F65:F65)</f>
        <v>0</v>
      </c>
      <c r="G66" s="238">
        <f>SUM(G65:G65)</f>
        <v>0</v>
      </c>
      <c r="H66" s="239">
        <f>+D66+E66+F66+G66</f>
        <v>1</v>
      </c>
      <c r="I66" s="239"/>
      <c r="J66" s="239"/>
      <c r="K66" s="170"/>
      <c r="L66" s="170"/>
      <c r="M66" s="170"/>
      <c r="N66" s="170"/>
    </row>
    <row r="67" spans="1:14" customFormat="1" ht="36" customHeight="1" x14ac:dyDescent="0.25">
      <c r="A67" s="137"/>
      <c r="B67" s="89" t="s">
        <v>99</v>
      </c>
      <c r="C67" s="121"/>
      <c r="D67" s="121"/>
      <c r="E67" s="121"/>
      <c r="F67" s="121"/>
      <c r="G67" s="121"/>
      <c r="H67" s="121"/>
      <c r="I67" s="121"/>
      <c r="J67" s="121"/>
      <c r="K67" s="141"/>
      <c r="L67" s="141"/>
      <c r="M67" s="141"/>
      <c r="N67" s="141"/>
    </row>
    <row r="68" spans="1:14" customFormat="1" ht="22.5" customHeight="1" x14ac:dyDescent="0.25">
      <c r="A68" s="137"/>
      <c r="B68" s="171" t="s">
        <v>100</v>
      </c>
      <c r="C68" s="171"/>
      <c r="D68" s="171"/>
      <c r="E68" s="171"/>
      <c r="F68" s="171"/>
      <c r="G68" s="171"/>
      <c r="H68" s="171"/>
      <c r="I68" s="235">
        <v>0.1</v>
      </c>
      <c r="J68" s="235">
        <f>(D73+F73)*I68/H73</f>
        <v>0.10000000000000002</v>
      </c>
      <c r="K68" s="141"/>
      <c r="L68" s="141"/>
      <c r="M68" s="141"/>
      <c r="N68" s="141"/>
    </row>
    <row r="69" spans="1:14" customFormat="1" ht="22.5" customHeight="1" x14ac:dyDescent="0.25">
      <c r="A69" s="137"/>
      <c r="B69" s="240"/>
      <c r="C69" s="151"/>
      <c r="D69" s="174" t="s">
        <v>23</v>
      </c>
      <c r="E69" s="174" t="s">
        <v>24</v>
      </c>
      <c r="F69" s="174" t="s">
        <v>25</v>
      </c>
      <c r="G69" s="174" t="s">
        <v>26</v>
      </c>
      <c r="H69" s="162" t="s">
        <v>27</v>
      </c>
      <c r="I69" s="162"/>
      <c r="J69" s="162"/>
      <c r="K69" s="141"/>
      <c r="L69" s="141"/>
      <c r="M69" s="141"/>
      <c r="N69" s="141"/>
    </row>
    <row r="70" spans="1:14" customFormat="1" ht="32.1" customHeight="1" x14ac:dyDescent="0.25">
      <c r="A70" s="137">
        <v>1</v>
      </c>
      <c r="B70" s="240"/>
      <c r="C70" s="164" t="s">
        <v>101</v>
      </c>
      <c r="D70" s="165">
        <v>1</v>
      </c>
      <c r="E70" s="165"/>
      <c r="F70" s="165"/>
      <c r="G70" s="165"/>
      <c r="H70" s="241" t="s">
        <v>174</v>
      </c>
      <c r="I70" s="241"/>
      <c r="J70" s="241"/>
      <c r="K70" s="141"/>
      <c r="L70" s="141"/>
      <c r="M70" s="141"/>
      <c r="N70" s="141"/>
    </row>
    <row r="71" spans="1:14" customFormat="1" ht="65.650000000000006" customHeight="1" x14ac:dyDescent="0.25">
      <c r="A71" s="137">
        <v>2</v>
      </c>
      <c r="B71" s="240"/>
      <c r="C71" s="164" t="s">
        <v>103</v>
      </c>
      <c r="D71" s="165">
        <v>1</v>
      </c>
      <c r="E71" s="165"/>
      <c r="F71" s="165"/>
      <c r="G71" s="165"/>
      <c r="H71" s="241" t="s">
        <v>176</v>
      </c>
      <c r="I71" s="241"/>
      <c r="J71" s="241"/>
      <c r="K71" s="141"/>
      <c r="L71" s="141"/>
      <c r="M71" s="141"/>
      <c r="N71" s="141"/>
    </row>
    <row r="72" spans="1:14" customFormat="1" ht="63" customHeight="1" x14ac:dyDescent="0.25">
      <c r="A72" s="137">
        <v>3</v>
      </c>
      <c r="B72" s="240"/>
      <c r="C72" s="191" t="s">
        <v>105</v>
      </c>
      <c r="D72" s="165">
        <v>1</v>
      </c>
      <c r="E72" s="165"/>
      <c r="F72" s="165"/>
      <c r="G72" s="165"/>
      <c r="H72" s="242" t="s">
        <v>177</v>
      </c>
      <c r="I72" s="243"/>
      <c r="J72" s="243"/>
      <c r="K72" s="141"/>
      <c r="L72" s="141"/>
      <c r="M72" s="141"/>
      <c r="N72" s="141"/>
    </row>
    <row r="73" spans="1:14" customFormat="1" ht="22.5" customHeight="1" x14ac:dyDescent="0.25">
      <c r="A73" s="166"/>
      <c r="B73" s="167" t="s">
        <v>107</v>
      </c>
      <c r="C73" s="167"/>
      <c r="D73" s="233">
        <f>SUM(D70:D72)</f>
        <v>3</v>
      </c>
      <c r="E73" s="233">
        <f>SUM(E70:E72)</f>
        <v>0</v>
      </c>
      <c r="F73" s="233">
        <f>SUM(F70:F72)</f>
        <v>0</v>
      </c>
      <c r="G73" s="233">
        <f>SUM(G70:G72)</f>
        <v>0</v>
      </c>
      <c r="H73" s="169">
        <f>+D73+E73+F73+G73</f>
        <v>3</v>
      </c>
      <c r="I73" s="169"/>
      <c r="J73" s="169"/>
      <c r="K73" s="170"/>
      <c r="L73" s="170"/>
      <c r="M73" s="170"/>
      <c r="N73" s="170"/>
    </row>
    <row r="74" spans="1:14" customFormat="1" ht="30.75" customHeight="1" x14ac:dyDescent="0.25">
      <c r="A74" s="137"/>
      <c r="B74" s="89" t="s">
        <v>108</v>
      </c>
      <c r="C74" s="89"/>
      <c r="D74" s="89"/>
      <c r="E74" s="89"/>
      <c r="F74" s="89"/>
      <c r="G74" s="89"/>
      <c r="H74" s="89"/>
      <c r="I74" s="89"/>
      <c r="J74" s="89"/>
      <c r="K74" s="141"/>
      <c r="L74" s="141"/>
      <c r="M74" s="141"/>
      <c r="N74" s="141"/>
    </row>
    <row r="75" spans="1:14" customFormat="1" ht="22.5" customHeight="1" x14ac:dyDescent="0.25">
      <c r="A75" s="137"/>
      <c r="B75" s="197" t="s">
        <v>109</v>
      </c>
      <c r="C75" s="197"/>
      <c r="D75" s="197"/>
      <c r="E75" s="197"/>
      <c r="F75" s="197"/>
      <c r="G75" s="197"/>
      <c r="H75" s="197"/>
      <c r="I75" s="172">
        <v>0.1</v>
      </c>
      <c r="J75" s="173">
        <f>(D81+F81)*I75/H81</f>
        <v>0.1</v>
      </c>
      <c r="K75" s="141"/>
      <c r="L75" s="141"/>
      <c r="M75" s="141"/>
      <c r="N75" s="141"/>
    </row>
    <row r="76" spans="1:14" customFormat="1" ht="22.5" customHeight="1" x14ac:dyDescent="0.25">
      <c r="A76" s="137"/>
      <c r="B76" s="198"/>
      <c r="C76" s="160"/>
      <c r="D76" s="161" t="s">
        <v>23</v>
      </c>
      <c r="E76" s="161" t="s">
        <v>24</v>
      </c>
      <c r="F76" s="161" t="s">
        <v>25</v>
      </c>
      <c r="G76" s="161" t="s">
        <v>26</v>
      </c>
      <c r="H76" s="162" t="s">
        <v>27</v>
      </c>
      <c r="I76" s="162"/>
      <c r="J76" s="162"/>
      <c r="K76" s="141"/>
      <c r="L76" s="141"/>
      <c r="M76" s="141"/>
      <c r="N76" s="141"/>
    </row>
    <row r="77" spans="1:14" customFormat="1" ht="69.400000000000006" customHeight="1" x14ac:dyDescent="0.25">
      <c r="A77" s="137">
        <v>1</v>
      </c>
      <c r="B77" s="198"/>
      <c r="C77" s="177" t="s">
        <v>110</v>
      </c>
      <c r="D77" s="165">
        <v>1</v>
      </c>
      <c r="E77" s="165"/>
      <c r="F77" s="165"/>
      <c r="G77" s="165"/>
      <c r="H77" s="100" t="s">
        <v>178</v>
      </c>
      <c r="I77" s="100"/>
      <c r="J77" s="100"/>
      <c r="K77" s="141"/>
      <c r="L77" s="141"/>
      <c r="M77" s="141"/>
      <c r="N77" s="141"/>
    </row>
    <row r="78" spans="1:14" customFormat="1" ht="53.65" customHeight="1" x14ac:dyDescent="0.25">
      <c r="A78" s="137">
        <v>2</v>
      </c>
      <c r="B78" s="198"/>
      <c r="C78" s="177" t="s">
        <v>112</v>
      </c>
      <c r="D78" s="165">
        <v>1</v>
      </c>
      <c r="E78" s="165"/>
      <c r="F78" s="165"/>
      <c r="G78" s="165"/>
      <c r="H78" s="100" t="s">
        <v>180</v>
      </c>
      <c r="I78" s="100"/>
      <c r="J78" s="100"/>
      <c r="K78" s="141"/>
      <c r="L78" s="141"/>
      <c r="M78" s="141"/>
      <c r="N78" s="141"/>
    </row>
    <row r="79" spans="1:14" customFormat="1" ht="59.65" customHeight="1" x14ac:dyDescent="0.25">
      <c r="A79" s="137">
        <v>3</v>
      </c>
      <c r="B79" s="198"/>
      <c r="C79" s="177" t="s">
        <v>114</v>
      </c>
      <c r="D79" s="165">
        <v>1</v>
      </c>
      <c r="E79" s="165"/>
      <c r="F79" s="165"/>
      <c r="G79" s="165"/>
      <c r="H79" s="100" t="s">
        <v>182</v>
      </c>
      <c r="I79" s="100"/>
      <c r="J79" s="100"/>
      <c r="K79" s="141"/>
      <c r="L79" s="141"/>
      <c r="M79" s="141"/>
      <c r="N79" s="141"/>
    </row>
    <row r="80" spans="1:14" customFormat="1" ht="48.6" customHeight="1" x14ac:dyDescent="0.25">
      <c r="A80" s="137">
        <v>4</v>
      </c>
      <c r="B80" s="198"/>
      <c r="C80" s="177" t="s">
        <v>116</v>
      </c>
      <c r="D80" s="165">
        <v>1</v>
      </c>
      <c r="E80" s="165"/>
      <c r="F80" s="165"/>
      <c r="G80" s="165"/>
      <c r="H80" s="100" t="s">
        <v>183</v>
      </c>
      <c r="I80" s="100"/>
      <c r="J80" s="100"/>
      <c r="K80" s="244"/>
      <c r="L80" s="141"/>
      <c r="M80" s="141"/>
      <c r="N80" s="141"/>
    </row>
    <row r="81" spans="1:14" customFormat="1" ht="22.5" customHeight="1" x14ac:dyDescent="0.25">
      <c r="A81" s="166"/>
      <c r="B81" s="167" t="s">
        <v>118</v>
      </c>
      <c r="C81" s="167"/>
      <c r="D81" s="233">
        <f>SUM(D77:D80)</f>
        <v>4</v>
      </c>
      <c r="E81" s="233">
        <f>SUM(E77:E80)</f>
        <v>0</v>
      </c>
      <c r="F81" s="233">
        <f>SUM(F77:F80)</f>
        <v>0</v>
      </c>
      <c r="G81" s="233">
        <f>SUM(G77:G80)</f>
        <v>0</v>
      </c>
      <c r="H81" s="169">
        <f>+D81+E81+F81+G81</f>
        <v>4</v>
      </c>
      <c r="I81" s="169"/>
      <c r="J81" s="169"/>
      <c r="K81" s="170"/>
      <c r="L81" s="170"/>
      <c r="M81" s="170"/>
      <c r="N81" s="170"/>
    </row>
    <row r="82" spans="1:14" customFormat="1" ht="36" customHeight="1" x14ac:dyDescent="0.25">
      <c r="A82" s="137"/>
      <c r="B82" s="89" t="s">
        <v>119</v>
      </c>
      <c r="C82" s="89"/>
      <c r="D82" s="89"/>
      <c r="E82" s="89"/>
      <c r="F82" s="89"/>
      <c r="G82" s="89"/>
      <c r="H82" s="89"/>
      <c r="I82" s="89"/>
      <c r="J82" s="89"/>
      <c r="K82" s="141"/>
      <c r="L82" s="141"/>
      <c r="M82" s="141"/>
      <c r="N82" s="141"/>
    </row>
    <row r="83" spans="1:14" customFormat="1" ht="22.5" customHeight="1" x14ac:dyDescent="0.25">
      <c r="A83" s="137"/>
      <c r="B83" s="197" t="s">
        <v>120</v>
      </c>
      <c r="C83" s="197"/>
      <c r="D83" s="197"/>
      <c r="E83" s="197"/>
      <c r="F83" s="197"/>
      <c r="G83" s="197"/>
      <c r="H83" s="197"/>
      <c r="I83" s="172">
        <v>0.2</v>
      </c>
      <c r="J83" s="173">
        <f>(D92+F92)*I83/H92</f>
        <v>0.1142857142857143</v>
      </c>
      <c r="K83" s="217"/>
      <c r="L83" s="141"/>
      <c r="M83" s="141"/>
      <c r="N83" s="141"/>
    </row>
    <row r="84" spans="1:14" customFormat="1" ht="22.5" customHeight="1" x14ac:dyDescent="0.25">
      <c r="A84" s="137"/>
      <c r="B84" s="198"/>
      <c r="C84" s="160"/>
      <c r="D84" s="161" t="s">
        <v>23</v>
      </c>
      <c r="E84" s="161" t="s">
        <v>24</v>
      </c>
      <c r="F84" s="161" t="s">
        <v>25</v>
      </c>
      <c r="G84" s="161" t="s">
        <v>26</v>
      </c>
      <c r="H84" s="162" t="s">
        <v>121</v>
      </c>
      <c r="I84" s="162"/>
      <c r="J84" s="162"/>
      <c r="K84" s="141"/>
      <c r="L84" s="141"/>
      <c r="M84" s="141"/>
      <c r="N84" s="141"/>
    </row>
    <row r="85" spans="1:14" customFormat="1" ht="90.95" customHeight="1" x14ac:dyDescent="0.25">
      <c r="A85" s="137">
        <v>1</v>
      </c>
      <c r="B85" s="198"/>
      <c r="C85" s="181" t="s">
        <v>122</v>
      </c>
      <c r="D85" s="245"/>
      <c r="E85" s="245">
        <v>1</v>
      </c>
      <c r="F85" s="245"/>
      <c r="G85" s="245"/>
      <c r="H85" s="100" t="s">
        <v>185</v>
      </c>
      <c r="I85" s="100"/>
      <c r="J85" s="100"/>
      <c r="K85" s="141"/>
      <c r="L85" s="141"/>
      <c r="M85" s="141"/>
      <c r="N85" s="141"/>
    </row>
    <row r="86" spans="1:14" customFormat="1" ht="143.25" customHeight="1" x14ac:dyDescent="0.25">
      <c r="A86" s="137">
        <v>2</v>
      </c>
      <c r="B86" s="198"/>
      <c r="C86" s="181" t="s">
        <v>124</v>
      </c>
      <c r="D86" s="245"/>
      <c r="E86" s="245">
        <v>1</v>
      </c>
      <c r="F86" s="245"/>
      <c r="G86" s="245"/>
      <c r="H86" s="100" t="s">
        <v>185</v>
      </c>
      <c r="I86" s="100"/>
      <c r="J86" s="100"/>
      <c r="K86" s="141"/>
      <c r="L86" s="141"/>
      <c r="M86" s="141"/>
      <c r="N86" s="141"/>
    </row>
    <row r="87" spans="1:14" customFormat="1" ht="104.45" customHeight="1" x14ac:dyDescent="0.25">
      <c r="A87" s="137">
        <v>3</v>
      </c>
      <c r="B87" s="198"/>
      <c r="C87" s="181" t="s">
        <v>125</v>
      </c>
      <c r="D87" s="245">
        <v>1</v>
      </c>
      <c r="E87" s="245"/>
      <c r="F87" s="245"/>
      <c r="G87" s="245"/>
      <c r="H87" s="100" t="s">
        <v>186</v>
      </c>
      <c r="I87" s="100"/>
      <c r="J87" s="100"/>
      <c r="K87" s="141"/>
      <c r="L87" s="141"/>
      <c r="M87" s="141"/>
      <c r="N87" s="141"/>
    </row>
    <row r="88" spans="1:14" customFormat="1" ht="84.4" customHeight="1" x14ac:dyDescent="0.25">
      <c r="A88" s="137">
        <v>4</v>
      </c>
      <c r="B88" s="198"/>
      <c r="C88" s="181" t="s">
        <v>127</v>
      </c>
      <c r="D88" s="245"/>
      <c r="E88" s="245">
        <v>1</v>
      </c>
      <c r="F88" s="245"/>
      <c r="G88" s="245"/>
      <c r="H88" s="100" t="s">
        <v>128</v>
      </c>
      <c r="I88" s="100"/>
      <c r="J88" s="100"/>
      <c r="K88" s="141"/>
      <c r="L88" s="141"/>
      <c r="M88" s="141"/>
      <c r="N88" s="141"/>
    </row>
    <row r="89" spans="1:14" customFormat="1" ht="78.400000000000006" customHeight="1" x14ac:dyDescent="0.25">
      <c r="A89" s="137">
        <v>5</v>
      </c>
      <c r="B89" s="198"/>
      <c r="C89" s="181" t="s">
        <v>129</v>
      </c>
      <c r="D89" s="245">
        <v>1</v>
      </c>
      <c r="E89" s="245"/>
      <c r="F89" s="245"/>
      <c r="G89" s="245"/>
      <c r="H89" s="100" t="s">
        <v>188</v>
      </c>
      <c r="I89" s="100"/>
      <c r="J89" s="100"/>
      <c r="K89" s="141"/>
      <c r="L89" s="141"/>
      <c r="M89" s="141"/>
      <c r="N89" s="141"/>
    </row>
    <row r="90" spans="1:14" customFormat="1" ht="64.900000000000006" customHeight="1" x14ac:dyDescent="0.25">
      <c r="A90" s="137">
        <v>6</v>
      </c>
      <c r="B90" s="201"/>
      <c r="C90" s="181" t="s">
        <v>131</v>
      </c>
      <c r="D90" s="165">
        <v>1</v>
      </c>
      <c r="E90" s="165"/>
      <c r="F90" s="165"/>
      <c r="G90" s="165"/>
      <c r="H90" s="100" t="s">
        <v>190</v>
      </c>
      <c r="I90" s="100"/>
      <c r="J90" s="100"/>
      <c r="K90" s="141"/>
      <c r="L90" s="141"/>
      <c r="M90" s="141"/>
      <c r="N90" s="141"/>
    </row>
    <row r="91" spans="1:14" customFormat="1" ht="72.400000000000006" customHeight="1" x14ac:dyDescent="0.25">
      <c r="A91" s="137">
        <v>7</v>
      </c>
      <c r="B91" s="201"/>
      <c r="C91" s="181" t="s">
        <v>133</v>
      </c>
      <c r="D91" s="165">
        <v>1</v>
      </c>
      <c r="E91" s="165"/>
      <c r="F91" s="165"/>
      <c r="G91" s="165"/>
      <c r="H91" s="100" t="s">
        <v>190</v>
      </c>
      <c r="I91" s="100"/>
      <c r="J91" s="100"/>
      <c r="K91" s="141"/>
      <c r="L91" s="141"/>
      <c r="M91" s="141"/>
      <c r="N91" s="141"/>
    </row>
    <row r="92" spans="1:14" customFormat="1" ht="22.5" customHeight="1" x14ac:dyDescent="0.25">
      <c r="A92" s="166"/>
      <c r="B92" s="246" t="s">
        <v>134</v>
      </c>
      <c r="C92" s="246"/>
      <c r="D92" s="233">
        <f>SUM(D85:D91)</f>
        <v>4</v>
      </c>
      <c r="E92" s="233">
        <f>SUM(E85:E91)</f>
        <v>3</v>
      </c>
      <c r="F92" s="233">
        <f>SUM(F85:F90)</f>
        <v>0</v>
      </c>
      <c r="G92" s="233">
        <f>SUM(G85:G90)</f>
        <v>0</v>
      </c>
      <c r="H92" s="169">
        <f>+D92+E92+F92+G92</f>
        <v>7</v>
      </c>
      <c r="I92" s="169"/>
      <c r="J92" s="169"/>
      <c r="K92" s="170"/>
      <c r="L92" s="170"/>
      <c r="M92" s="170"/>
      <c r="N92" s="170"/>
    </row>
    <row r="93" spans="1:14" customFormat="1" ht="22.5" customHeight="1" x14ac:dyDescent="0.25">
      <c r="A93" s="137"/>
      <c r="B93" s="41" t="s">
        <v>135</v>
      </c>
      <c r="C93" s="42"/>
      <c r="D93" s="42"/>
      <c r="E93" s="42"/>
      <c r="F93" s="42"/>
      <c r="G93" s="42"/>
      <c r="H93" s="42"/>
      <c r="I93" s="42"/>
      <c r="J93" s="43"/>
      <c r="K93" s="141"/>
      <c r="L93" s="141"/>
      <c r="M93" s="141"/>
      <c r="N93" s="141"/>
    </row>
    <row r="94" spans="1:14" customFormat="1" ht="22.5" customHeight="1" x14ac:dyDescent="0.25">
      <c r="A94" s="137"/>
      <c r="B94" s="247" t="s">
        <v>136</v>
      </c>
      <c r="C94" s="247"/>
      <c r="D94" s="247"/>
      <c r="E94" s="247"/>
      <c r="F94" s="247"/>
      <c r="G94" s="247"/>
      <c r="H94" s="247"/>
      <c r="I94" s="247"/>
      <c r="J94" s="247"/>
      <c r="K94" s="141"/>
      <c r="L94" s="141"/>
      <c r="M94" s="141"/>
      <c r="N94" s="141"/>
    </row>
    <row r="95" spans="1:14" customFormat="1" ht="22.5" customHeight="1" x14ac:dyDescent="0.25">
      <c r="A95" s="137"/>
      <c r="B95" s="248" t="s">
        <v>137</v>
      </c>
      <c r="C95" s="249"/>
      <c r="D95" s="250" t="s">
        <v>192</v>
      </c>
      <c r="E95" s="250"/>
      <c r="F95" s="250"/>
      <c r="G95" s="250"/>
      <c r="H95" s="250"/>
      <c r="I95" s="250"/>
      <c r="J95" s="250"/>
      <c r="K95" s="141"/>
      <c r="L95" s="141"/>
      <c r="M95" s="141"/>
      <c r="N95" s="141"/>
    </row>
    <row r="96" spans="1:14" customFormat="1" ht="22.5" customHeight="1" x14ac:dyDescent="0.25">
      <c r="A96" s="137"/>
      <c r="B96" s="248" t="s">
        <v>139</v>
      </c>
      <c r="C96" s="249"/>
      <c r="D96" s="250" t="s">
        <v>193</v>
      </c>
      <c r="E96" s="250"/>
      <c r="F96" s="250"/>
      <c r="G96" s="250"/>
      <c r="H96" s="250"/>
      <c r="I96" s="250"/>
      <c r="J96" s="250"/>
      <c r="K96" s="141"/>
      <c r="L96" s="141"/>
      <c r="M96" s="141"/>
      <c r="N96" s="141"/>
    </row>
    <row r="97" spans="1:14" customFormat="1" ht="22.5" customHeight="1" x14ac:dyDescent="0.25">
      <c r="A97" s="137"/>
      <c r="B97" s="248" t="s">
        <v>141</v>
      </c>
      <c r="C97" s="249"/>
      <c r="D97" s="250" t="s">
        <v>275</v>
      </c>
      <c r="E97" s="250"/>
      <c r="F97" s="250"/>
      <c r="G97" s="250"/>
      <c r="H97" s="250"/>
      <c r="I97" s="250"/>
      <c r="J97" s="250"/>
      <c r="K97" s="141"/>
      <c r="L97" s="141"/>
      <c r="M97" s="141"/>
      <c r="N97" s="141"/>
    </row>
    <row r="98" spans="1:14" customFormat="1" ht="22.5" customHeight="1" x14ac:dyDescent="0.25">
      <c r="A98" s="137"/>
      <c r="B98" s="248" t="s">
        <v>143</v>
      </c>
      <c r="C98" s="249"/>
      <c r="D98" s="250" t="s">
        <v>195</v>
      </c>
      <c r="E98" s="250"/>
      <c r="F98" s="250"/>
      <c r="G98" s="250"/>
      <c r="H98" s="250"/>
      <c r="I98" s="250"/>
      <c r="J98" s="250"/>
      <c r="K98" s="141"/>
      <c r="L98" s="141"/>
      <c r="M98" s="141"/>
      <c r="N98" s="141"/>
    </row>
    <row r="99" spans="1:14" customFormat="1" ht="22.5" customHeight="1" x14ac:dyDescent="0.25">
      <c r="A99" s="137"/>
      <c r="B99" s="141"/>
      <c r="C99" s="141"/>
      <c r="D99" s="141"/>
      <c r="E99" s="141"/>
      <c r="F99" s="141"/>
      <c r="G99" s="141"/>
      <c r="H99" s="141"/>
      <c r="I99" s="141"/>
      <c r="J99" s="141"/>
      <c r="K99" s="141"/>
      <c r="L99" s="141"/>
      <c r="M99" s="141"/>
      <c r="N99" s="141"/>
    </row>
    <row r="100" spans="1:14" customFormat="1" ht="22.5" customHeight="1" x14ac:dyDescent="0.25">
      <c r="A100" s="137"/>
      <c r="B100" s="141"/>
      <c r="C100" s="251" t="str">
        <f>+B6</f>
        <v>LISTA DE CHEQUEO CANCER DE PROSTATA Y COLORRECTAL</v>
      </c>
      <c r="D100" s="251"/>
      <c r="E100" s="251"/>
      <c r="F100" s="251"/>
      <c r="G100" s="251"/>
      <c r="H100" s="251"/>
      <c r="I100" s="251"/>
      <c r="J100" s="251"/>
      <c r="K100" s="251"/>
      <c r="L100" s="251"/>
      <c r="M100" s="141"/>
      <c r="N100" s="141"/>
    </row>
    <row r="101" spans="1:14" customFormat="1" ht="22.5" customHeight="1" x14ac:dyDescent="0.25">
      <c r="A101" s="137"/>
      <c r="B101" s="141"/>
      <c r="C101" s="251" t="s">
        <v>145</v>
      </c>
      <c r="D101" s="251" t="s">
        <v>146</v>
      </c>
      <c r="E101" s="251" t="s">
        <v>147</v>
      </c>
      <c r="F101" s="251" t="s">
        <v>148</v>
      </c>
      <c r="G101" s="251" t="s">
        <v>23</v>
      </c>
      <c r="H101" s="251" t="s">
        <v>24</v>
      </c>
      <c r="I101" s="251" t="s">
        <v>25</v>
      </c>
      <c r="J101" s="251" t="s">
        <v>26</v>
      </c>
      <c r="K101" s="251" t="s">
        <v>149</v>
      </c>
      <c r="L101" s="251" t="s">
        <v>150</v>
      </c>
      <c r="M101" s="141"/>
      <c r="N101" s="141"/>
    </row>
    <row r="102" spans="1:14" customFormat="1" ht="22.5" customHeight="1" x14ac:dyDescent="0.25">
      <c r="A102" s="137"/>
      <c r="B102" s="141"/>
      <c r="C102" s="133" t="str">
        <f>+B16</f>
        <v>1. CAPACIDAD INSTALADA Y RED (INVENTARIO RECURSO FISICO Y HUMANO )</v>
      </c>
      <c r="D102" s="133">
        <f>+A19</f>
        <v>2</v>
      </c>
      <c r="E102" s="252">
        <f>+I16</f>
        <v>0.1</v>
      </c>
      <c r="F102" s="252">
        <f>+J16</f>
        <v>0.1</v>
      </c>
      <c r="G102" s="133">
        <f>+D20</f>
        <v>1</v>
      </c>
      <c r="H102" s="133">
        <f>+E20</f>
        <v>0</v>
      </c>
      <c r="I102" s="133">
        <f>+F20</f>
        <v>1</v>
      </c>
      <c r="J102" s="133">
        <f>+G20</f>
        <v>0</v>
      </c>
      <c r="K102" s="231" t="str">
        <f>+B21</f>
        <v>OBSERVACIONES: Cuentan con 1 médico general durante la jornada completa de atención en salud y 2 médicos especialistas internistas con la capacidad y orientación para abordar todos los cursos de vida y aplicación de las acciones específicas de cada uno de ellos según la Ruta Integral de Atención en Salud de Promoción y Mantenimiento en la Unidad Intermedia de Cuba.</v>
      </c>
      <c r="L102" s="133"/>
      <c r="M102" s="141"/>
      <c r="N102" s="141"/>
    </row>
    <row r="103" spans="1:14" customFormat="1" ht="22.5" customHeight="1" x14ac:dyDescent="0.25">
      <c r="A103" s="137"/>
      <c r="B103" s="141"/>
      <c r="C103" s="133" t="str">
        <f>+B22</f>
        <v>2. COBERTURAS  DT, PE E INDICADORES PROPIOS DEL PROGRAMA</v>
      </c>
      <c r="D103" s="133">
        <f>+A39</f>
        <v>15</v>
      </c>
      <c r="E103" s="252">
        <f>+I22</f>
        <v>0.3</v>
      </c>
      <c r="F103" s="252">
        <f>+J22</f>
        <v>0.16</v>
      </c>
      <c r="G103" s="133">
        <f>+D40</f>
        <v>6</v>
      </c>
      <c r="H103" s="133">
        <f>+E40</f>
        <v>7</v>
      </c>
      <c r="I103" s="133">
        <f>+F40</f>
        <v>2</v>
      </c>
      <c r="J103" s="133">
        <f>+G40</f>
        <v>0</v>
      </c>
      <c r="K103" s="231" t="str">
        <f>+B41</f>
        <v>OBSERVACIONES: Se observó que dentro del proceso de información institucional no se cuenta con la desagregación de la población objeto de tamización, diagnósticos, tratamiento y demás por centros y puesto de salud que permitan dar una trazabilidad al estado de los usuarios por cursos de vida.</v>
      </c>
      <c r="L103" s="134" t="s">
        <v>151</v>
      </c>
      <c r="M103" s="141"/>
      <c r="N103" s="141"/>
    </row>
    <row r="104" spans="1:14" customFormat="1" ht="22.5" customHeight="1" x14ac:dyDescent="0.25">
      <c r="A104" s="137"/>
      <c r="B104" s="141"/>
      <c r="C104" s="133" t="str">
        <f>+B42</f>
        <v>3. DEMANDA INDUCIDA</v>
      </c>
      <c r="D104" s="133">
        <f>+A48</f>
        <v>5</v>
      </c>
      <c r="E104" s="252">
        <f>+I42</f>
        <v>0.05</v>
      </c>
      <c r="F104" s="252">
        <f>+J42</f>
        <v>0.05</v>
      </c>
      <c r="G104" s="133">
        <f>+D49</f>
        <v>5</v>
      </c>
      <c r="H104" s="133">
        <f>+E49</f>
        <v>0</v>
      </c>
      <c r="I104" s="133">
        <f>+F49</f>
        <v>0</v>
      </c>
      <c r="J104" s="133">
        <f>+G49</f>
        <v>0</v>
      </c>
      <c r="K104" s="231" t="str">
        <f>+B50</f>
        <v xml:space="preserve">OBSERVACIONES: Cuentan con una enfermera profesional encargada del programa o los usuarios objeto de tamización y diagnóstico de cáncer de estómago, próstata y colorrectal según Ruta Integral de atención en salud por cursos de vida adultez y vejez. Así mismo realiza seguimiento a los usuarios por medio de llamadas telefónicas, asignación de citas por médico general para seguimiento.   </v>
      </c>
      <c r="L104" s="133"/>
      <c r="M104" s="141"/>
      <c r="N104" s="141"/>
    </row>
    <row r="105" spans="1:14" customFormat="1" ht="22.5" customHeight="1" x14ac:dyDescent="0.25">
      <c r="A105" s="137"/>
      <c r="B105" s="141"/>
      <c r="C105" s="133" t="str">
        <f>+B51</f>
        <v>4. CARACTERIZACIÓN POBLACIONAL</v>
      </c>
      <c r="D105" s="133">
        <f>+A54</f>
        <v>2</v>
      </c>
      <c r="E105" s="252">
        <f>+H51</f>
        <v>0.05</v>
      </c>
      <c r="F105" s="252">
        <f>+J51</f>
        <v>2.5000000000000001E-2</v>
      </c>
      <c r="G105" s="133">
        <f>+D56</f>
        <v>1</v>
      </c>
      <c r="H105" s="133">
        <f>+E56</f>
        <v>1</v>
      </c>
      <c r="I105" s="133">
        <f>+F56</f>
        <v>0</v>
      </c>
      <c r="J105" s="133">
        <f>+G56</f>
        <v>0</v>
      </c>
      <c r="K105" s="231" t="str">
        <f>+B57</f>
        <v xml:space="preserve">OBSERVACIONES: Cuentan con una enfermera profesional encargada del programa que realiza seguimiento a los usuarios a los usuarios por medio de llamadas telefónicas, asignación de citas por médico general para seguimiento. Al momento de la visita de asesoría y asistencia técnica no cuentan con la información de códigos CIE 10 facturados a la fecha concernientes a las patologías de exámenes de pesquisas para cáncer de próstata, colorrectal y estómago.  </v>
      </c>
      <c r="L105" s="404" t="s">
        <v>265</v>
      </c>
      <c r="M105" s="141"/>
      <c r="N105" s="141"/>
    </row>
    <row r="106" spans="1:14" customFormat="1" ht="22.5" customHeight="1" x14ac:dyDescent="0.25">
      <c r="A106" s="137"/>
      <c r="B106" s="141"/>
      <c r="C106" s="133" t="str">
        <f>+B58</f>
        <v>5.   ATENCION A POBLACIONES CON ENFOQUE DIFERENCIAL</v>
      </c>
      <c r="D106" s="133">
        <f>+A60</f>
        <v>1</v>
      </c>
      <c r="E106" s="252">
        <f>+I58</f>
        <v>0.05</v>
      </c>
      <c r="F106" s="252">
        <f>+J58</f>
        <v>0.05</v>
      </c>
      <c r="G106" s="133">
        <f>+D61</f>
        <v>1</v>
      </c>
      <c r="H106" s="133">
        <f>+E61</f>
        <v>0</v>
      </c>
      <c r="I106" s="133">
        <f>+F61</f>
        <v>0</v>
      </c>
      <c r="J106" s="133">
        <f>+G61</f>
        <v>0</v>
      </c>
      <c r="K106" s="231" t="str">
        <f>+B62</f>
        <v>OBSERVACIONES: El software institucional de Historia Clínica contiene la marcación de campo obligatorio diligenciamiento de la población con enfoque diferencial.</v>
      </c>
      <c r="L106" s="133"/>
      <c r="M106" s="141"/>
      <c r="N106" s="141"/>
    </row>
    <row r="107" spans="1:14" customFormat="1" ht="22.5" customHeight="1" x14ac:dyDescent="0.25">
      <c r="A107" s="137"/>
      <c r="B107" s="141"/>
      <c r="C107" s="133" t="str">
        <f>+B63</f>
        <v>6. ACCESIBILIDAD</v>
      </c>
      <c r="D107" s="133">
        <f>+A65</f>
        <v>1</v>
      </c>
      <c r="E107" s="252">
        <f>+I63</f>
        <v>0.05</v>
      </c>
      <c r="F107" s="252">
        <f>+J63</f>
        <v>0.05</v>
      </c>
      <c r="G107" s="133">
        <f>+D66</f>
        <v>1</v>
      </c>
      <c r="H107" s="133">
        <f>+E66</f>
        <v>0</v>
      </c>
      <c r="I107" s="133">
        <f>+F66</f>
        <v>0</v>
      </c>
      <c r="J107" s="133">
        <f>+G66</f>
        <v>0</v>
      </c>
      <c r="K107" s="231" t="str">
        <f>+B67</f>
        <v>OBSERVACION: En la ESE salud Pereira tenemos un proceso de inducción y reinducción por medio de capacitación mediante la plataforma plexo con algunos cursos que contienen algunas rutas. por ahora no se cuenta con inducción de ruta de cáncer de próstata y colorrectal.</v>
      </c>
      <c r="L107" s="133"/>
      <c r="M107" s="141"/>
      <c r="N107" s="141"/>
    </row>
    <row r="108" spans="1:14" customFormat="1" ht="22.5" customHeight="1" x14ac:dyDescent="0.25">
      <c r="A108" s="137"/>
      <c r="B108" s="141"/>
      <c r="C108" s="133" t="str">
        <f>+B68</f>
        <v>7. OPORTUNIDAD</v>
      </c>
      <c r="D108" s="133">
        <f>+A72</f>
        <v>3</v>
      </c>
      <c r="E108" s="252">
        <f>+I68</f>
        <v>0.1</v>
      </c>
      <c r="F108" s="252">
        <f>+J68</f>
        <v>0.10000000000000002</v>
      </c>
      <c r="G108" s="133">
        <f>+D73</f>
        <v>3</v>
      </c>
      <c r="H108" s="133">
        <f>+E73</f>
        <v>0</v>
      </c>
      <c r="I108" s="133">
        <f>+F73</f>
        <v>0</v>
      </c>
      <c r="J108" s="133">
        <f>+G73</f>
        <v>0</v>
      </c>
      <c r="K108" s="231" t="str">
        <f>+B74</f>
        <v>OBSERVACIONES: Cuentan con líneas habilitadas de Call Center para consultas de morbilidad y citas de agendamiento preferencial en el SIAU y presencial para todos los cursos de vida contemplados en la Resolución 3280 del 2018.</v>
      </c>
      <c r="L108" s="133"/>
      <c r="M108" s="141"/>
      <c r="N108" s="141"/>
    </row>
    <row r="109" spans="1:14" customFormat="1" ht="22.5" customHeight="1" x14ac:dyDescent="0.25">
      <c r="A109" s="137"/>
      <c r="B109" s="141"/>
      <c r="C109" s="133" t="str">
        <f>+B75</f>
        <v>8. SEGURIDAD</v>
      </c>
      <c r="D109" s="133">
        <f>+A80</f>
        <v>4</v>
      </c>
      <c r="E109" s="252">
        <f>+I75</f>
        <v>0.1</v>
      </c>
      <c r="F109" s="252">
        <f>+J75</f>
        <v>0.1</v>
      </c>
      <c r="G109" s="133">
        <f>+D81</f>
        <v>4</v>
      </c>
      <c r="H109" s="133">
        <f>+E81</f>
        <v>0</v>
      </c>
      <c r="I109" s="133">
        <f>+F81</f>
        <v>0</v>
      </c>
      <c r="J109" s="133">
        <f>+G81</f>
        <v>0</v>
      </c>
      <c r="K109" s="231" t="str">
        <f>+B82</f>
        <v>OBSERVACIONES: Se cuenta en la intranet el cual es el aplicativo de la ESE Salud Pereira al cual todos los trabajadores tenemos acceso la disponibilidad de Guía de práctica clínica, cáncer de colon y recto Código CM-EX-033 y Guía De Práctica Clínica de Próstata Código CM-EX-032.</v>
      </c>
      <c r="L109" s="133"/>
      <c r="M109" s="141"/>
      <c r="N109" s="141"/>
    </row>
    <row r="110" spans="1:14" customFormat="1" ht="22.5" customHeight="1" x14ac:dyDescent="0.25">
      <c r="A110" s="137"/>
      <c r="B110" s="141"/>
      <c r="C110" s="133" t="str">
        <f>+B83</f>
        <v>9. PERTINENCIA</v>
      </c>
      <c r="D110" s="133">
        <f>+A91</f>
        <v>7</v>
      </c>
      <c r="E110" s="252">
        <f>+I83</f>
        <v>0.2</v>
      </c>
      <c r="F110" s="252">
        <f>+J83</f>
        <v>0.1142857142857143</v>
      </c>
      <c r="G110" s="133">
        <f>+D92</f>
        <v>4</v>
      </c>
      <c r="H110" s="133">
        <f>+E92</f>
        <v>3</v>
      </c>
      <c r="I110" s="133">
        <f>+F92</f>
        <v>0</v>
      </c>
      <c r="J110" s="133">
        <f>+G92</f>
        <v>0</v>
      </c>
      <c r="K110" s="231" t="str">
        <f>+B93</f>
        <v xml:space="preserve">OBSERVACIONES: Con base a las auditorias de historias clínicas revisadas en anterior visita de asistencia técnica se pudo evidenciar que no se realiza la clasificación del riesgo según antecedentes personales y familiares; sin embargo, la auditora institucional refiere que ya se ha venido mejorando el proceso. </v>
      </c>
      <c r="L110" s="134" t="s">
        <v>152</v>
      </c>
      <c r="M110" s="141"/>
      <c r="N110" s="141"/>
    </row>
    <row r="111" spans="1:14" customFormat="1" ht="22.5" customHeight="1" x14ac:dyDescent="0.25">
      <c r="A111" s="137"/>
      <c r="B111" s="141"/>
      <c r="C111" s="133" t="s">
        <v>153</v>
      </c>
      <c r="D111" s="133">
        <f t="shared" ref="D111:J111" si="1">SUM(D102:D110)</f>
        <v>40</v>
      </c>
      <c r="E111" s="253">
        <f t="shared" si="1"/>
        <v>1</v>
      </c>
      <c r="F111" s="253">
        <f t="shared" si="1"/>
        <v>0.74928571428571433</v>
      </c>
      <c r="G111" s="133">
        <f t="shared" si="1"/>
        <v>26</v>
      </c>
      <c r="H111" s="133">
        <f t="shared" si="1"/>
        <v>11</v>
      </c>
      <c r="I111" s="133">
        <f t="shared" si="1"/>
        <v>3</v>
      </c>
      <c r="J111" s="133">
        <f t="shared" si="1"/>
        <v>0</v>
      </c>
      <c r="K111" s="231"/>
      <c r="L111" s="133"/>
      <c r="M111" s="141"/>
      <c r="N111" s="141"/>
    </row>
  </sheetData>
  <mergeCells count="119">
    <mergeCell ref="B93:J93"/>
    <mergeCell ref="B94:J94"/>
    <mergeCell ref="D95:J95"/>
    <mergeCell ref="D96:J96"/>
    <mergeCell ref="D97:J97"/>
    <mergeCell ref="D98:J98"/>
    <mergeCell ref="H88:J88"/>
    <mergeCell ref="H89:J89"/>
    <mergeCell ref="H90:J90"/>
    <mergeCell ref="H91:J91"/>
    <mergeCell ref="B92:C92"/>
    <mergeCell ref="H92:J92"/>
    <mergeCell ref="B82:J82"/>
    <mergeCell ref="B83:H83"/>
    <mergeCell ref="H84:J84"/>
    <mergeCell ref="H85:J85"/>
    <mergeCell ref="H86:J86"/>
    <mergeCell ref="H87:J87"/>
    <mergeCell ref="H76:J76"/>
    <mergeCell ref="H77:J77"/>
    <mergeCell ref="H78:J78"/>
    <mergeCell ref="H79:J79"/>
    <mergeCell ref="H80:J80"/>
    <mergeCell ref="B81:C81"/>
    <mergeCell ref="H81:J81"/>
    <mergeCell ref="H71:J71"/>
    <mergeCell ref="H72:J72"/>
    <mergeCell ref="B73:C73"/>
    <mergeCell ref="H73:J73"/>
    <mergeCell ref="B74:J74"/>
    <mergeCell ref="B75:H75"/>
    <mergeCell ref="B66:C66"/>
    <mergeCell ref="H66:J66"/>
    <mergeCell ref="B67:J67"/>
    <mergeCell ref="B68:H68"/>
    <mergeCell ref="H69:J69"/>
    <mergeCell ref="H70:J70"/>
    <mergeCell ref="B61:C61"/>
    <mergeCell ref="H61:J61"/>
    <mergeCell ref="B62:J62"/>
    <mergeCell ref="B63:H63"/>
    <mergeCell ref="B64:B65"/>
    <mergeCell ref="H64:J64"/>
    <mergeCell ref="H65:J65"/>
    <mergeCell ref="B55:C56"/>
    <mergeCell ref="H56:J56"/>
    <mergeCell ref="B57:J57"/>
    <mergeCell ref="B58:H58"/>
    <mergeCell ref="H59:J59"/>
    <mergeCell ref="H60:J60"/>
    <mergeCell ref="H51:I51"/>
    <mergeCell ref="H52:J52"/>
    <mergeCell ref="B53:C53"/>
    <mergeCell ref="H53:J53"/>
    <mergeCell ref="B54:C54"/>
    <mergeCell ref="H54:J54"/>
    <mergeCell ref="H48:J48"/>
    <mergeCell ref="B49:C49"/>
    <mergeCell ref="H49:J49"/>
    <mergeCell ref="K49:N49"/>
    <mergeCell ref="B50:J50"/>
    <mergeCell ref="K50:M50"/>
    <mergeCell ref="H43:J43"/>
    <mergeCell ref="H44:J44"/>
    <mergeCell ref="K44:N44"/>
    <mergeCell ref="H45:J45"/>
    <mergeCell ref="H46:J46"/>
    <mergeCell ref="H47:J47"/>
    <mergeCell ref="B40:C40"/>
    <mergeCell ref="H40:J40"/>
    <mergeCell ref="B41:J41"/>
    <mergeCell ref="K41:N41"/>
    <mergeCell ref="B42:H42"/>
    <mergeCell ref="K42:N42"/>
    <mergeCell ref="L31:M31"/>
    <mergeCell ref="B34:B39"/>
    <mergeCell ref="I34:J34"/>
    <mergeCell ref="I35:J35"/>
    <mergeCell ref="I36:J36"/>
    <mergeCell ref="I37:J37"/>
    <mergeCell ref="I38:J38"/>
    <mergeCell ref="I39:J39"/>
    <mergeCell ref="B25:B28"/>
    <mergeCell ref="I25:J25"/>
    <mergeCell ref="I26:J26"/>
    <mergeCell ref="I27:J27"/>
    <mergeCell ref="I28:J28"/>
    <mergeCell ref="B29:B31"/>
    <mergeCell ref="I29:J29"/>
    <mergeCell ref="I30:J30"/>
    <mergeCell ref="I31:J31"/>
    <mergeCell ref="B21:J21"/>
    <mergeCell ref="B22:H22"/>
    <mergeCell ref="C23:C24"/>
    <mergeCell ref="D23:D24"/>
    <mergeCell ref="E23:E24"/>
    <mergeCell ref="F23:F24"/>
    <mergeCell ref="G23:G24"/>
    <mergeCell ref="H23:J23"/>
    <mergeCell ref="I24:J24"/>
    <mergeCell ref="B16:H16"/>
    <mergeCell ref="H17:J17"/>
    <mergeCell ref="B18:B19"/>
    <mergeCell ref="H18:J18"/>
    <mergeCell ref="H19:J19"/>
    <mergeCell ref="B20:C20"/>
    <mergeCell ref="H20:J20"/>
    <mergeCell ref="D10:J10"/>
    <mergeCell ref="D11:J11"/>
    <mergeCell ref="D12:J12"/>
    <mergeCell ref="D13:J13"/>
    <mergeCell ref="D14:J14"/>
    <mergeCell ref="D15:J15"/>
    <mergeCell ref="B1:C4"/>
    <mergeCell ref="D1:K1"/>
    <mergeCell ref="D2:J4"/>
    <mergeCell ref="C5:L5"/>
    <mergeCell ref="B6:J6"/>
    <mergeCell ref="C7:C9"/>
  </mergeCells>
  <conditionalFormatting sqref="H81">
    <cfRule type="cellIs" dxfId="203" priority="14" stopIfTrue="1" operator="notEqual">
      <formula>#REF!</formula>
    </cfRule>
  </conditionalFormatting>
  <conditionalFormatting sqref="H61">
    <cfRule type="cellIs" dxfId="202" priority="7" stopIfTrue="1" operator="notEqual">
      <formula>#REF!</formula>
    </cfRule>
  </conditionalFormatting>
  <conditionalFormatting sqref="H92">
    <cfRule type="cellIs" dxfId="201" priority="16" stopIfTrue="1" operator="notEqual">
      <formula>#REF!</formula>
    </cfRule>
  </conditionalFormatting>
  <conditionalFormatting sqref="H81">
    <cfRule type="cellIs" dxfId="200" priority="13" stopIfTrue="1" operator="notEqual">
      <formula>#REF!</formula>
    </cfRule>
  </conditionalFormatting>
  <conditionalFormatting sqref="H61">
    <cfRule type="cellIs" dxfId="199" priority="6" stopIfTrue="1" operator="notEqual">
      <formula>#REF!</formula>
    </cfRule>
  </conditionalFormatting>
  <conditionalFormatting sqref="H92">
    <cfRule type="cellIs" dxfId="198" priority="17" stopIfTrue="1" operator="notEqual">
      <formula>#REF!</formula>
    </cfRule>
  </conditionalFormatting>
  <conditionalFormatting sqref="H20">
    <cfRule type="cellIs" dxfId="197" priority="18" stopIfTrue="1" operator="notEqual">
      <formula>$A$19</formula>
    </cfRule>
  </conditionalFormatting>
  <conditionalFormatting sqref="H40">
    <cfRule type="cellIs" dxfId="196" priority="2" stopIfTrue="1" operator="notEqual">
      <formula>$A$39</formula>
    </cfRule>
  </conditionalFormatting>
  <conditionalFormatting sqref="H49">
    <cfRule type="cellIs" dxfId="195" priority="4" stopIfTrue="1" operator="notEqual">
      <formula>$A$48</formula>
    </cfRule>
  </conditionalFormatting>
  <conditionalFormatting sqref="H49">
    <cfRule type="cellIs" dxfId="194" priority="3" stopIfTrue="1" operator="notEqual">
      <formula>$A$48</formula>
    </cfRule>
  </conditionalFormatting>
  <conditionalFormatting sqref="H61">
    <cfRule type="cellIs" dxfId="193" priority="5" stopIfTrue="1" operator="notEqual">
      <formula>$A$60</formula>
    </cfRule>
  </conditionalFormatting>
  <conditionalFormatting sqref="H66">
    <cfRule type="cellIs" dxfId="192" priority="9" stopIfTrue="1" operator="notEqual">
      <formula>$A$65</formula>
    </cfRule>
  </conditionalFormatting>
  <conditionalFormatting sqref="H66">
    <cfRule type="cellIs" dxfId="191" priority="8" stopIfTrue="1" operator="notEqual">
      <formula>$A$65</formula>
    </cfRule>
  </conditionalFormatting>
  <conditionalFormatting sqref="H73">
    <cfRule type="cellIs" dxfId="190" priority="11" stopIfTrue="1" operator="notEqual">
      <formula>$A$72</formula>
    </cfRule>
  </conditionalFormatting>
  <conditionalFormatting sqref="H73">
    <cfRule type="cellIs" dxfId="189" priority="10" stopIfTrue="1" operator="notEqual">
      <formula>$A$72</formula>
    </cfRule>
  </conditionalFormatting>
  <conditionalFormatting sqref="H81">
    <cfRule type="cellIs" dxfId="188" priority="12" stopIfTrue="1" operator="notEqual">
      <formula>$A$80</formula>
    </cfRule>
  </conditionalFormatting>
  <conditionalFormatting sqref="H92">
    <cfRule type="cellIs" dxfId="187" priority="15" stopIfTrue="1" operator="notEqual">
      <formula>$A$91</formula>
    </cfRule>
  </conditionalFormatting>
  <conditionalFormatting sqref="J16">
    <cfRule type="cellIs" dxfId="186" priority="19" stopIfTrue="1" operator="lessThan">
      <formula>$I$16</formula>
    </cfRule>
  </conditionalFormatting>
  <conditionalFormatting sqref="J16">
    <cfRule type="cellIs" dxfId="185" priority="20" stopIfTrue="1" operator="lessThan">
      <formula>$I$16</formula>
    </cfRule>
  </conditionalFormatting>
  <conditionalFormatting sqref="J22">
    <cfRule type="cellIs" dxfId="184" priority="21" stopIfTrue="1" operator="lessThan">
      <formula>$I$22</formula>
    </cfRule>
  </conditionalFormatting>
  <conditionalFormatting sqref="J22">
    <cfRule type="cellIs" dxfId="183" priority="22" stopIfTrue="1" operator="lessThan">
      <formula>$I$22</formula>
    </cfRule>
  </conditionalFormatting>
  <conditionalFormatting sqref="J42">
    <cfRule type="cellIs" dxfId="182" priority="23" stopIfTrue="1" operator="lessThan">
      <formula>$I$42</formula>
    </cfRule>
  </conditionalFormatting>
  <conditionalFormatting sqref="J42">
    <cfRule type="cellIs" dxfId="181" priority="24" stopIfTrue="1" operator="lessThan">
      <formula>$I$42</formula>
    </cfRule>
  </conditionalFormatting>
  <conditionalFormatting sqref="J58">
    <cfRule type="cellIs" dxfId="180" priority="26" stopIfTrue="1" operator="lessThan">
      <formula>$I$58</formula>
    </cfRule>
  </conditionalFormatting>
  <conditionalFormatting sqref="J58">
    <cfRule type="cellIs" dxfId="179" priority="25" stopIfTrue="1" operator="lessThan">
      <formula>$I$58</formula>
    </cfRule>
  </conditionalFormatting>
  <conditionalFormatting sqref="J63">
    <cfRule type="cellIs" dxfId="178" priority="28" stopIfTrue="1" operator="lessThan">
      <formula>$I$63</formula>
    </cfRule>
  </conditionalFormatting>
  <conditionalFormatting sqref="J63">
    <cfRule type="cellIs" dxfId="177" priority="27" stopIfTrue="1" operator="lessThan">
      <formula>$I$63</formula>
    </cfRule>
  </conditionalFormatting>
  <conditionalFormatting sqref="J68">
    <cfRule type="cellIs" dxfId="176" priority="30" stopIfTrue="1" operator="lessThan">
      <formula>$I$68</formula>
    </cfRule>
  </conditionalFormatting>
  <conditionalFormatting sqref="J68">
    <cfRule type="cellIs" dxfId="175" priority="29" stopIfTrue="1" operator="lessThan">
      <formula>$I$68</formula>
    </cfRule>
  </conditionalFormatting>
  <conditionalFormatting sqref="J75">
    <cfRule type="cellIs" dxfId="174" priority="32" stopIfTrue="1" operator="lessThan">
      <formula>$I$75</formula>
    </cfRule>
  </conditionalFormatting>
  <conditionalFormatting sqref="J75">
    <cfRule type="cellIs" dxfId="173" priority="31" stopIfTrue="1" operator="lessThan">
      <formula>$I$75</formula>
    </cfRule>
  </conditionalFormatting>
  <conditionalFormatting sqref="J83">
    <cfRule type="cellIs" dxfId="172" priority="33" stopIfTrue="1" operator="lessThan">
      <formula>$I$83</formula>
    </cfRule>
  </conditionalFormatting>
  <conditionalFormatting sqref="J83">
    <cfRule type="cellIs" dxfId="171" priority="34" stopIfTrue="1" operator="lessThan">
      <formula>$I$83</formula>
    </cfRule>
  </conditionalFormatting>
  <conditionalFormatting sqref="H56:J56">
    <cfRule type="cellIs" dxfId="170" priority="1" operator="notEqual">
      <formula>$A$54</formula>
    </cfRule>
  </conditionalFormatting>
  <dataValidations count="3">
    <dataValidation type="whole" operator="equal" showInputMessage="1" showErrorMessage="1" sqref="D25:G38">
      <formula1>1</formula1>
      <formula2>0</formula2>
    </dataValidation>
    <dataValidation type="whole" operator="equal" showInputMessage="1" showErrorMessage="1" sqref="D18:G19 D44:G48 D56:G56 D60:G60 D65:G65 D70:G72 D77:G80 D85:G91 D39:G39">
      <formula1>1</formula1>
    </dataValidation>
    <dataValidation allowBlank="1" showInputMessage="1" showErrorMessage="1" sqref="H39"/>
  </dataValidations>
  <hyperlinks>
    <hyperlink ref="D12" r:id="rId1"/>
  </hyperlinks>
  <pageMargins left="0.7" right="0.7" top="0.75" bottom="0.75" header="0.3" footer="0.3"/>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111"/>
  <sheetViews>
    <sheetView workbookViewId="0">
      <selection activeCell="A8" sqref="A8"/>
    </sheetView>
  </sheetViews>
  <sheetFormatPr baseColWidth="10" defaultColWidth="11.28515625" defaultRowHeight="15" x14ac:dyDescent="0.25"/>
  <cols>
    <col min="1" max="1" width="12.140625" style="136" customWidth="1"/>
    <col min="2" max="2" width="18.85546875" style="6" customWidth="1"/>
    <col min="3" max="3" width="37.42578125" style="6" customWidth="1"/>
    <col min="4" max="4" width="12" style="6" bestFit="1" customWidth="1"/>
    <col min="5" max="9" width="11.28515625" style="6"/>
    <col min="10" max="10" width="45.140625" style="6" customWidth="1"/>
    <col min="11" max="12" width="24.28515625" style="6" customWidth="1"/>
    <col min="13" max="1025" width="11.28515625" style="6"/>
  </cols>
  <sheetData>
    <row r="1" spans="1:14" ht="22.5" customHeight="1" x14ac:dyDescent="0.25">
      <c r="A1" s="1"/>
      <c r="B1" s="2"/>
      <c r="C1" s="2"/>
      <c r="D1" s="3"/>
      <c r="E1" s="3"/>
      <c r="F1" s="3"/>
      <c r="G1" s="3"/>
      <c r="H1" s="3"/>
      <c r="I1" s="3"/>
      <c r="J1" s="3"/>
      <c r="K1" s="3"/>
      <c r="L1" s="4"/>
      <c r="M1" s="5"/>
      <c r="N1" s="5"/>
    </row>
    <row r="2" spans="1:14" ht="22.5" customHeight="1" x14ac:dyDescent="0.25">
      <c r="A2" s="1"/>
      <c r="B2" s="2"/>
      <c r="C2" s="2"/>
      <c r="D2" s="7" t="s">
        <v>0</v>
      </c>
      <c r="E2" s="7"/>
      <c r="F2" s="7"/>
      <c r="G2" s="7"/>
      <c r="H2" s="7"/>
      <c r="I2" s="7"/>
      <c r="J2" s="7"/>
      <c r="K2" s="5"/>
      <c r="L2" s="5"/>
      <c r="M2" s="5"/>
      <c r="N2" s="5"/>
    </row>
    <row r="3" spans="1:14" ht="22.5" customHeight="1" x14ac:dyDescent="0.25">
      <c r="A3" s="1"/>
      <c r="B3" s="2"/>
      <c r="C3" s="2"/>
      <c r="D3" s="7"/>
      <c r="E3" s="7"/>
      <c r="F3" s="7"/>
      <c r="G3" s="7"/>
      <c r="H3" s="7"/>
      <c r="I3" s="7"/>
      <c r="J3" s="7"/>
      <c r="K3" s="5"/>
      <c r="L3" s="5"/>
      <c r="M3" s="5"/>
      <c r="N3" s="5"/>
    </row>
    <row r="4" spans="1:14" ht="22.5" customHeight="1" x14ac:dyDescent="0.25">
      <c r="A4" s="1"/>
      <c r="B4" s="2"/>
      <c r="C4" s="2"/>
      <c r="D4" s="7"/>
      <c r="E4" s="7"/>
      <c r="F4" s="7"/>
      <c r="G4" s="7"/>
      <c r="H4" s="7"/>
      <c r="I4" s="7"/>
      <c r="J4" s="7"/>
      <c r="K4" s="5"/>
      <c r="L4" s="5"/>
      <c r="M4" s="5"/>
      <c r="N4" s="5"/>
    </row>
    <row r="5" spans="1:14" ht="29.25" customHeight="1" x14ac:dyDescent="0.25">
      <c r="A5" s="1"/>
      <c r="B5" s="8"/>
      <c r="C5" s="3"/>
      <c r="D5" s="3"/>
      <c r="E5" s="3"/>
      <c r="F5" s="3"/>
      <c r="G5" s="3"/>
      <c r="H5" s="3"/>
      <c r="I5" s="3"/>
      <c r="J5" s="3"/>
      <c r="K5" s="3"/>
      <c r="L5" s="3"/>
      <c r="M5" s="5"/>
      <c r="N5" s="5"/>
    </row>
    <row r="6" spans="1:14" ht="22.5" customHeight="1" x14ac:dyDescent="0.25">
      <c r="A6" s="1"/>
      <c r="B6" s="9" t="s">
        <v>1</v>
      </c>
      <c r="C6" s="9"/>
      <c r="D6" s="9"/>
      <c r="E6" s="9"/>
      <c r="F6" s="9"/>
      <c r="G6" s="9"/>
      <c r="H6" s="9"/>
      <c r="I6" s="9"/>
      <c r="J6" s="9"/>
      <c r="K6" s="5"/>
      <c r="L6" s="5"/>
      <c r="M6" s="5"/>
      <c r="N6" s="5"/>
    </row>
    <row r="7" spans="1:14" ht="22.5" customHeight="1" x14ac:dyDescent="0.25">
      <c r="A7" s="1"/>
      <c r="B7" s="10"/>
      <c r="C7" s="11" t="s">
        <v>2</v>
      </c>
      <c r="D7" s="12" t="s">
        <v>3</v>
      </c>
      <c r="E7" s="12" t="s">
        <v>4</v>
      </c>
      <c r="F7" s="12" t="s">
        <v>4</v>
      </c>
      <c r="G7" s="13" t="s">
        <v>5</v>
      </c>
      <c r="H7" s="13" t="s">
        <v>6</v>
      </c>
      <c r="I7" s="13" t="s">
        <v>7</v>
      </c>
      <c r="J7" s="13" t="s">
        <v>8</v>
      </c>
      <c r="K7" s="5"/>
      <c r="L7" s="5"/>
      <c r="M7" s="5"/>
      <c r="N7" s="5"/>
    </row>
    <row r="8" spans="1:14" ht="43.15" customHeight="1" x14ac:dyDescent="0.25">
      <c r="A8" s="1"/>
      <c r="B8" s="10"/>
      <c r="C8" s="11"/>
      <c r="D8" s="403">
        <v>0.29166666666666669</v>
      </c>
      <c r="E8" s="15"/>
      <c r="F8" s="403">
        <v>0.29166666666666669</v>
      </c>
      <c r="G8" s="15"/>
      <c r="H8" s="403">
        <v>0.29166666666666669</v>
      </c>
      <c r="I8" s="15"/>
      <c r="J8" s="15"/>
      <c r="K8" s="5"/>
      <c r="L8" s="5"/>
      <c r="M8" s="5"/>
      <c r="N8" s="5"/>
    </row>
    <row r="9" spans="1:14" ht="22.5" customHeight="1" x14ac:dyDescent="0.25">
      <c r="A9" s="1"/>
      <c r="B9" s="10"/>
      <c r="C9" s="11"/>
      <c r="D9" s="414">
        <v>0.66666666666666663</v>
      </c>
      <c r="E9" s="18"/>
      <c r="F9" s="414">
        <v>0.66666666666666663</v>
      </c>
      <c r="G9" s="18"/>
      <c r="H9" s="414">
        <v>0.66666666666666663</v>
      </c>
      <c r="I9" s="18"/>
      <c r="J9" s="18"/>
      <c r="K9" s="5"/>
      <c r="L9" s="5"/>
      <c r="M9" s="5"/>
      <c r="N9" s="5"/>
    </row>
    <row r="10" spans="1:14" ht="22.5" customHeight="1" x14ac:dyDescent="0.25">
      <c r="A10" s="1"/>
      <c r="B10" s="10"/>
      <c r="C10" s="19" t="s">
        <v>12</v>
      </c>
      <c r="D10" s="20" t="s">
        <v>13</v>
      </c>
      <c r="E10" s="20"/>
      <c r="F10" s="20"/>
      <c r="G10" s="20"/>
      <c r="H10" s="20"/>
      <c r="I10" s="20"/>
      <c r="J10" s="20"/>
      <c r="K10" s="5"/>
      <c r="L10" s="5"/>
      <c r="M10" s="5"/>
      <c r="N10" s="5"/>
    </row>
    <row r="11" spans="1:14" ht="22.5" customHeight="1" x14ac:dyDescent="0.25">
      <c r="A11" s="1"/>
      <c r="B11" s="10"/>
      <c r="C11" s="19" t="s">
        <v>14</v>
      </c>
      <c r="D11" s="20" t="s">
        <v>247</v>
      </c>
      <c r="E11" s="20"/>
      <c r="F11" s="20"/>
      <c r="G11" s="20"/>
      <c r="H11" s="20"/>
      <c r="I11" s="20"/>
      <c r="J11" s="20"/>
      <c r="K11" s="5"/>
      <c r="L11" s="5"/>
      <c r="M11" s="5"/>
      <c r="N11" s="5"/>
    </row>
    <row r="12" spans="1:14" ht="22.5" customHeight="1" x14ac:dyDescent="0.25">
      <c r="A12" s="1"/>
      <c r="B12" s="10"/>
      <c r="C12" s="19" t="s">
        <v>16</v>
      </c>
      <c r="D12" s="21" t="s">
        <v>17</v>
      </c>
      <c r="E12" s="21"/>
      <c r="F12" s="21"/>
      <c r="G12" s="21"/>
      <c r="H12" s="21"/>
      <c r="I12" s="21"/>
      <c r="J12" s="21"/>
      <c r="K12" s="5"/>
      <c r="L12" s="5"/>
      <c r="M12" s="5"/>
      <c r="N12" s="5"/>
    </row>
    <row r="13" spans="1:14" ht="22.5" customHeight="1" x14ac:dyDescent="0.25">
      <c r="A13" s="1"/>
      <c r="B13" s="10"/>
      <c r="C13" s="19" t="s">
        <v>18</v>
      </c>
      <c r="D13" s="20">
        <v>3205616401</v>
      </c>
      <c r="E13" s="20"/>
      <c r="F13" s="20"/>
      <c r="G13" s="20"/>
      <c r="H13" s="20"/>
      <c r="I13" s="20"/>
      <c r="J13" s="20"/>
      <c r="K13" s="5"/>
      <c r="L13" s="5"/>
      <c r="M13" s="5"/>
      <c r="N13" s="5"/>
    </row>
    <row r="14" spans="1:14" ht="22.5" customHeight="1" x14ac:dyDescent="0.25">
      <c r="A14" s="1"/>
      <c r="B14" s="10"/>
      <c r="C14" s="19" t="s">
        <v>19</v>
      </c>
      <c r="D14" s="20" t="s">
        <v>20</v>
      </c>
      <c r="E14" s="20"/>
      <c r="F14" s="20"/>
      <c r="G14" s="20"/>
      <c r="H14" s="20"/>
      <c r="I14" s="20"/>
      <c r="J14" s="20"/>
      <c r="K14" s="5"/>
      <c r="L14" s="5"/>
      <c r="M14" s="5"/>
      <c r="N14" s="5"/>
    </row>
    <row r="15" spans="1:14" ht="22.5" customHeight="1" x14ac:dyDescent="0.25">
      <c r="A15" s="1"/>
      <c r="B15" s="10"/>
      <c r="C15" s="22" t="s">
        <v>21</v>
      </c>
      <c r="D15" s="23">
        <v>44523</v>
      </c>
      <c r="E15" s="23"/>
      <c r="F15" s="23"/>
      <c r="G15" s="23"/>
      <c r="H15" s="23"/>
      <c r="I15" s="23"/>
      <c r="J15" s="23"/>
      <c r="K15" s="5"/>
      <c r="L15" s="5"/>
      <c r="M15" s="5"/>
      <c r="N15" s="5"/>
    </row>
    <row r="16" spans="1:14" ht="22.5" customHeight="1" x14ac:dyDescent="0.25">
      <c r="A16" s="1"/>
      <c r="B16" s="24" t="s">
        <v>22</v>
      </c>
      <c r="C16" s="24"/>
      <c r="D16" s="24"/>
      <c r="E16" s="24"/>
      <c r="F16" s="24"/>
      <c r="G16" s="24"/>
      <c r="H16" s="24"/>
      <c r="I16" s="25">
        <v>0.1</v>
      </c>
      <c r="J16" s="26">
        <f>(D20+F20)*I16/H20</f>
        <v>0.1</v>
      </c>
      <c r="K16" s="5"/>
      <c r="L16" s="5"/>
      <c r="M16" s="5"/>
      <c r="N16" s="5"/>
    </row>
    <row r="17" spans="1:14" ht="22.5" customHeight="1" x14ac:dyDescent="0.25">
      <c r="A17" s="1"/>
      <c r="B17" s="10"/>
      <c r="C17" s="27"/>
      <c r="D17" s="28" t="s">
        <v>23</v>
      </c>
      <c r="E17" s="28" t="s">
        <v>24</v>
      </c>
      <c r="F17" s="28" t="s">
        <v>25</v>
      </c>
      <c r="G17" s="28" t="s">
        <v>26</v>
      </c>
      <c r="H17" s="29" t="s">
        <v>27</v>
      </c>
      <c r="I17" s="29"/>
      <c r="J17" s="29"/>
      <c r="K17" s="5"/>
      <c r="L17" s="5"/>
      <c r="M17" s="5"/>
      <c r="N17" s="5"/>
    </row>
    <row r="18" spans="1:14" ht="22.5" customHeight="1" x14ac:dyDescent="0.25">
      <c r="A18" s="1">
        <v>1</v>
      </c>
      <c r="B18" s="30" t="s">
        <v>28</v>
      </c>
      <c r="C18" s="31" t="s">
        <v>29</v>
      </c>
      <c r="D18" s="32">
        <v>1</v>
      </c>
      <c r="E18" s="32"/>
      <c r="F18" s="32"/>
      <c r="G18" s="32"/>
      <c r="H18" s="33" t="s">
        <v>255</v>
      </c>
      <c r="I18" s="34"/>
      <c r="J18" s="34"/>
      <c r="K18" s="5"/>
      <c r="L18" s="5"/>
      <c r="M18" s="5"/>
      <c r="N18" s="5"/>
    </row>
    <row r="19" spans="1:14" ht="49.15" customHeight="1" x14ac:dyDescent="0.25">
      <c r="A19" s="1">
        <v>2</v>
      </c>
      <c r="B19" s="30"/>
      <c r="C19" s="31" t="s">
        <v>31</v>
      </c>
      <c r="D19" s="32"/>
      <c r="E19" s="32"/>
      <c r="F19" s="32">
        <v>1</v>
      </c>
      <c r="G19" s="32"/>
      <c r="H19" s="35" t="s">
        <v>279</v>
      </c>
      <c r="I19" s="35"/>
      <c r="J19" s="35"/>
      <c r="K19" s="5"/>
      <c r="L19" s="5"/>
      <c r="M19" s="5"/>
      <c r="N19" s="5"/>
    </row>
    <row r="20" spans="1:14" ht="22.5" customHeight="1" x14ac:dyDescent="0.25">
      <c r="A20" s="36"/>
      <c r="B20" s="37" t="s">
        <v>33</v>
      </c>
      <c r="C20" s="37"/>
      <c r="D20" s="38">
        <f>SUM(D18:D19)</f>
        <v>1</v>
      </c>
      <c r="E20" s="38">
        <f>SUM(E18:E19)</f>
        <v>0</v>
      </c>
      <c r="F20" s="38">
        <f>SUM(F18:F19)</f>
        <v>1</v>
      </c>
      <c r="G20" s="38">
        <f>SUM(G18:G19)</f>
        <v>0</v>
      </c>
      <c r="H20" s="39">
        <f>+D20+E20+F20+G20</f>
        <v>2</v>
      </c>
      <c r="I20" s="39"/>
      <c r="J20" s="39"/>
      <c r="K20" s="40"/>
      <c r="L20" s="40"/>
      <c r="M20" s="40"/>
      <c r="N20" s="40"/>
    </row>
    <row r="21" spans="1:14" ht="32.25" customHeight="1" x14ac:dyDescent="0.25">
      <c r="A21" s="1"/>
      <c r="B21" s="41" t="s">
        <v>250</v>
      </c>
      <c r="C21" s="42"/>
      <c r="D21" s="42"/>
      <c r="E21" s="42"/>
      <c r="F21" s="42"/>
      <c r="G21" s="42"/>
      <c r="H21" s="42"/>
      <c r="I21" s="42"/>
      <c r="J21" s="43"/>
      <c r="K21" s="5"/>
      <c r="L21" s="5"/>
      <c r="M21" s="5"/>
      <c r="N21" s="5"/>
    </row>
    <row r="22" spans="1:14" ht="22.5" customHeight="1" x14ac:dyDescent="0.25">
      <c r="A22" s="1"/>
      <c r="B22" s="44" t="s">
        <v>35</v>
      </c>
      <c r="C22" s="44"/>
      <c r="D22" s="44"/>
      <c r="E22" s="44"/>
      <c r="F22" s="44"/>
      <c r="G22" s="44"/>
      <c r="H22" s="44"/>
      <c r="I22" s="45">
        <v>0.3</v>
      </c>
      <c r="J22" s="46">
        <f>(D40+F40)*I22/H40</f>
        <v>0.08</v>
      </c>
      <c r="K22" s="5"/>
      <c r="L22" s="5"/>
      <c r="M22" s="5"/>
      <c r="N22" s="5"/>
    </row>
    <row r="23" spans="1:14" ht="22.5" customHeight="1" x14ac:dyDescent="0.25">
      <c r="A23" s="1"/>
      <c r="B23" s="10"/>
      <c r="C23" s="29" t="s">
        <v>36</v>
      </c>
      <c r="D23" s="29" t="s">
        <v>23</v>
      </c>
      <c r="E23" s="29" t="s">
        <v>24</v>
      </c>
      <c r="F23" s="29" t="s">
        <v>25</v>
      </c>
      <c r="G23" s="29" t="s">
        <v>26</v>
      </c>
      <c r="H23" s="29" t="s">
        <v>27</v>
      </c>
      <c r="I23" s="29"/>
      <c r="J23" s="29"/>
      <c r="K23" s="5"/>
      <c r="L23" s="5"/>
      <c r="M23" s="5"/>
      <c r="N23" s="5"/>
    </row>
    <row r="24" spans="1:14" ht="22.5" customHeight="1" x14ac:dyDescent="0.25">
      <c r="A24" s="1"/>
      <c r="B24" s="10"/>
      <c r="C24" s="29"/>
      <c r="D24" s="29"/>
      <c r="E24" s="29"/>
      <c r="F24" s="29"/>
      <c r="G24" s="29"/>
      <c r="H24" s="47" t="s">
        <v>37</v>
      </c>
      <c r="I24" s="48" t="s">
        <v>38</v>
      </c>
      <c r="J24" s="48"/>
      <c r="K24" s="5"/>
      <c r="L24" s="5"/>
      <c r="M24" s="5"/>
      <c r="N24" s="5"/>
    </row>
    <row r="25" spans="1:14" ht="22.5" customHeight="1" x14ac:dyDescent="0.25">
      <c r="A25" s="1">
        <v>1</v>
      </c>
      <c r="B25" s="49" t="s">
        <v>39</v>
      </c>
      <c r="C25" s="50" t="s">
        <v>40</v>
      </c>
      <c r="D25" s="51"/>
      <c r="E25" s="51">
        <v>1</v>
      </c>
      <c r="F25" s="51"/>
      <c r="G25" s="51"/>
      <c r="H25" s="52">
        <v>0</v>
      </c>
      <c r="I25" s="53"/>
      <c r="J25" s="53"/>
      <c r="K25" s="54"/>
      <c r="L25" s="5"/>
      <c r="M25" s="5"/>
      <c r="N25" s="5"/>
    </row>
    <row r="26" spans="1:14" ht="22.5" customHeight="1" x14ac:dyDescent="0.25">
      <c r="A26" s="1">
        <v>2</v>
      </c>
      <c r="B26" s="49"/>
      <c r="C26" s="50" t="s">
        <v>41</v>
      </c>
      <c r="D26" s="51"/>
      <c r="E26" s="51">
        <v>1</v>
      </c>
      <c r="F26" s="51"/>
      <c r="G26" s="51"/>
      <c r="H26" s="52">
        <v>0</v>
      </c>
      <c r="I26" s="55" t="e">
        <f>H26/$H$27</f>
        <v>#DIV/0!</v>
      </c>
      <c r="J26" s="55"/>
      <c r="K26" s="54"/>
      <c r="L26" s="5"/>
      <c r="M26" s="5"/>
      <c r="N26" s="5"/>
    </row>
    <row r="27" spans="1:14" ht="22.5" customHeight="1" x14ac:dyDescent="0.25">
      <c r="A27" s="1">
        <v>3</v>
      </c>
      <c r="B27" s="49"/>
      <c r="C27" s="50" t="s">
        <v>42</v>
      </c>
      <c r="D27" s="51"/>
      <c r="E27" s="51">
        <v>1</v>
      </c>
      <c r="F27" s="51"/>
      <c r="G27" s="51"/>
      <c r="H27" s="52">
        <v>0</v>
      </c>
      <c r="I27" s="55" t="e">
        <f>H27/$H$27</f>
        <v>#DIV/0!</v>
      </c>
      <c r="J27" s="55"/>
      <c r="K27" s="54"/>
      <c r="L27" s="5"/>
      <c r="M27" s="5"/>
      <c r="N27" s="5"/>
    </row>
    <row r="28" spans="1:14" ht="27.6" customHeight="1" x14ac:dyDescent="0.25">
      <c r="A28" s="1">
        <v>4</v>
      </c>
      <c r="B28" s="49"/>
      <c r="C28" s="50" t="s">
        <v>43</v>
      </c>
      <c r="D28" s="51">
        <v>1</v>
      </c>
      <c r="E28" s="51"/>
      <c r="F28" s="51"/>
      <c r="G28" s="51"/>
      <c r="H28" s="52">
        <v>12</v>
      </c>
      <c r="I28" s="55" t="e">
        <f>H28/$H$27</f>
        <v>#DIV/0!</v>
      </c>
      <c r="J28" s="55"/>
      <c r="K28" s="5"/>
      <c r="L28" s="5"/>
      <c r="M28" s="5"/>
      <c r="N28" s="5"/>
    </row>
    <row r="29" spans="1:14" ht="31.35" customHeight="1" x14ac:dyDescent="0.25">
      <c r="A29" s="1">
        <v>5</v>
      </c>
      <c r="B29" s="56" t="s">
        <v>44</v>
      </c>
      <c r="C29" s="50" t="s">
        <v>45</v>
      </c>
      <c r="D29" s="51"/>
      <c r="E29" s="51">
        <v>1</v>
      </c>
      <c r="F29" s="51"/>
      <c r="G29" s="51"/>
      <c r="H29" s="57">
        <v>0</v>
      </c>
      <c r="I29" s="58" t="e">
        <f>H29/$H$29</f>
        <v>#DIV/0!</v>
      </c>
      <c r="J29" s="58"/>
      <c r="K29" s="5"/>
      <c r="L29" s="5"/>
      <c r="M29" s="5"/>
      <c r="N29" s="5"/>
    </row>
    <row r="30" spans="1:14" ht="39.6" customHeight="1" x14ac:dyDescent="0.25">
      <c r="A30" s="1">
        <v>6</v>
      </c>
      <c r="B30" s="56"/>
      <c r="C30" s="50" t="s">
        <v>46</v>
      </c>
      <c r="D30" s="59"/>
      <c r="E30" s="51">
        <v>1</v>
      </c>
      <c r="F30" s="51"/>
      <c r="G30" s="51"/>
      <c r="H30" s="52">
        <v>0</v>
      </c>
      <c r="I30" s="58" t="e">
        <f>H30/$H$29</f>
        <v>#DIV/0!</v>
      </c>
      <c r="J30" s="58"/>
      <c r="K30" s="5"/>
      <c r="L30" s="5"/>
      <c r="M30" s="5"/>
      <c r="N30" s="5"/>
    </row>
    <row r="31" spans="1:14" ht="41.85" customHeight="1" x14ac:dyDescent="0.25">
      <c r="A31" s="1">
        <v>7</v>
      </c>
      <c r="B31" s="56"/>
      <c r="C31" s="50" t="s">
        <v>47</v>
      </c>
      <c r="D31" s="59"/>
      <c r="E31" s="51">
        <v>1</v>
      </c>
      <c r="F31" s="51"/>
      <c r="G31" s="51"/>
      <c r="H31" s="60">
        <v>0</v>
      </c>
      <c r="I31" s="58" t="e">
        <f>H31/$H$29</f>
        <v>#DIV/0!</v>
      </c>
      <c r="J31" s="58"/>
      <c r="K31" s="5"/>
      <c r="L31" s="61" t="s">
        <v>48</v>
      </c>
      <c r="M31" s="61"/>
      <c r="N31" s="5"/>
    </row>
    <row r="32" spans="1:14" ht="40.9" customHeight="1" x14ac:dyDescent="0.25">
      <c r="A32" s="1">
        <v>8</v>
      </c>
      <c r="B32" s="62"/>
      <c r="C32" s="50" t="s">
        <v>49</v>
      </c>
      <c r="D32" s="59"/>
      <c r="E32" s="51">
        <v>1</v>
      </c>
      <c r="F32" s="51"/>
      <c r="G32" s="51"/>
      <c r="H32" s="60">
        <v>0</v>
      </c>
      <c r="I32" s="63"/>
      <c r="J32" s="64"/>
      <c r="K32" s="5"/>
      <c r="L32" s="65"/>
      <c r="M32" s="65"/>
      <c r="N32" s="5"/>
    </row>
    <row r="33" spans="1:14" ht="51.4" customHeight="1" x14ac:dyDescent="0.25">
      <c r="A33" s="1">
        <v>9</v>
      </c>
      <c r="B33" s="62"/>
      <c r="C33" s="50" t="s">
        <v>50</v>
      </c>
      <c r="D33" s="59"/>
      <c r="E33" s="51">
        <v>1</v>
      </c>
      <c r="F33" s="51"/>
      <c r="G33" s="51"/>
      <c r="H33" s="60">
        <v>0</v>
      </c>
      <c r="I33" s="63"/>
      <c r="J33" s="64"/>
      <c r="K33" s="5"/>
      <c r="L33" s="65"/>
      <c r="M33" s="65"/>
      <c r="N33" s="5"/>
    </row>
    <row r="34" spans="1:14" ht="44.85" customHeight="1" x14ac:dyDescent="0.25">
      <c r="A34" s="1">
        <v>10</v>
      </c>
      <c r="B34" s="66" t="s">
        <v>51</v>
      </c>
      <c r="C34" s="50" t="s">
        <v>52</v>
      </c>
      <c r="D34" s="67">
        <v>1</v>
      </c>
      <c r="E34" s="68"/>
      <c r="F34" s="68"/>
      <c r="G34" s="68"/>
      <c r="H34" s="57">
        <v>1</v>
      </c>
      <c r="I34" s="58">
        <f>H34/$H$28</f>
        <v>8.3333333333333329E-2</v>
      </c>
      <c r="J34" s="58"/>
      <c r="K34" s="5"/>
      <c r="L34" s="65" t="s">
        <v>53</v>
      </c>
      <c r="M34" s="65" t="s">
        <v>54</v>
      </c>
      <c r="N34" s="5"/>
    </row>
    <row r="35" spans="1:14" ht="54.4" customHeight="1" x14ac:dyDescent="0.25">
      <c r="A35" s="1">
        <v>11</v>
      </c>
      <c r="B35" s="66"/>
      <c r="C35" s="50" t="s">
        <v>55</v>
      </c>
      <c r="D35" s="67"/>
      <c r="E35" s="68">
        <v>1</v>
      </c>
      <c r="F35" s="68"/>
      <c r="G35" s="68"/>
      <c r="H35" s="57">
        <v>0</v>
      </c>
      <c r="I35" s="58">
        <f>H35/$H$28</f>
        <v>0</v>
      </c>
      <c r="J35" s="58"/>
      <c r="K35" s="5"/>
      <c r="L35" s="69" t="s">
        <v>56</v>
      </c>
      <c r="M35" s="69" t="s">
        <v>57</v>
      </c>
      <c r="N35" s="5"/>
    </row>
    <row r="36" spans="1:14" ht="71.650000000000006" customHeight="1" x14ac:dyDescent="0.25">
      <c r="A36" s="1">
        <v>12</v>
      </c>
      <c r="B36" s="66"/>
      <c r="C36" s="50" t="s">
        <v>58</v>
      </c>
      <c r="D36" s="67"/>
      <c r="E36" s="68">
        <v>1</v>
      </c>
      <c r="F36" s="68"/>
      <c r="G36" s="68"/>
      <c r="H36" s="60">
        <v>0</v>
      </c>
      <c r="I36" s="58">
        <f>H36/$H$28</f>
        <v>0</v>
      </c>
      <c r="J36" s="58"/>
      <c r="K36" s="5"/>
      <c r="L36" s="69" t="s">
        <v>59</v>
      </c>
      <c r="M36" s="69" t="s">
        <v>60</v>
      </c>
      <c r="N36" s="5"/>
    </row>
    <row r="37" spans="1:14" ht="72.400000000000006" customHeight="1" x14ac:dyDescent="0.25">
      <c r="A37" s="1">
        <v>13</v>
      </c>
      <c r="B37" s="66"/>
      <c r="C37" s="50" t="s">
        <v>61</v>
      </c>
      <c r="D37" s="70"/>
      <c r="E37" s="68">
        <v>1</v>
      </c>
      <c r="F37" s="68"/>
      <c r="G37" s="68"/>
      <c r="H37" s="60">
        <v>0</v>
      </c>
      <c r="I37" s="58">
        <f>H37/$H$28</f>
        <v>0</v>
      </c>
      <c r="J37" s="58"/>
      <c r="K37" s="5"/>
      <c r="L37" s="69" t="s">
        <v>62</v>
      </c>
      <c r="M37" s="69" t="s">
        <v>63</v>
      </c>
      <c r="N37" s="5"/>
    </row>
    <row r="38" spans="1:14" ht="52.9" customHeight="1" x14ac:dyDescent="0.25">
      <c r="A38" s="1">
        <v>14</v>
      </c>
      <c r="B38" s="66"/>
      <c r="C38" s="31" t="s">
        <v>64</v>
      </c>
      <c r="D38" s="51"/>
      <c r="E38" s="51"/>
      <c r="F38" s="51">
        <v>1</v>
      </c>
      <c r="G38" s="51"/>
      <c r="H38" s="60">
        <v>0</v>
      </c>
      <c r="I38" s="55" t="e">
        <f>H38/$H$30</f>
        <v>#DIV/0!</v>
      </c>
      <c r="J38" s="55"/>
      <c r="K38" s="5"/>
      <c r="L38" s="69" t="s">
        <v>65</v>
      </c>
      <c r="M38" s="69" t="s">
        <v>66</v>
      </c>
      <c r="N38" s="5"/>
    </row>
    <row r="39" spans="1:14" ht="84.95" customHeight="1" x14ac:dyDescent="0.25">
      <c r="A39" s="1">
        <v>15</v>
      </c>
      <c r="B39" s="66"/>
      <c r="C39" s="50" t="s">
        <v>67</v>
      </c>
      <c r="D39" s="71"/>
      <c r="E39" s="72"/>
      <c r="F39" s="71">
        <v>1</v>
      </c>
      <c r="G39" s="71"/>
      <c r="H39" s="73">
        <v>0</v>
      </c>
      <c r="I39" s="74" t="e">
        <f>H39/H38</f>
        <v>#DIV/0!</v>
      </c>
      <c r="J39" s="74"/>
      <c r="K39" s="5"/>
      <c r="L39" s="5"/>
      <c r="M39" s="5"/>
      <c r="N39" s="5"/>
    </row>
    <row r="40" spans="1:14" ht="22.5" customHeight="1" x14ac:dyDescent="0.25">
      <c r="A40" s="36"/>
      <c r="B40" s="37" t="s">
        <v>68</v>
      </c>
      <c r="C40" s="37"/>
      <c r="D40" s="75">
        <f>SUM(D25:D39)</f>
        <v>2</v>
      </c>
      <c r="E40" s="75">
        <f>SUM(E25:E39)</f>
        <v>11</v>
      </c>
      <c r="F40" s="75">
        <f>SUM(F25:F39)</f>
        <v>2</v>
      </c>
      <c r="G40" s="75">
        <f>SUM(G25:G39)</f>
        <v>0</v>
      </c>
      <c r="H40" s="76">
        <f>+D40+E40+F40+G40</f>
        <v>15</v>
      </c>
      <c r="I40" s="76"/>
      <c r="J40" s="76"/>
      <c r="K40" s="77"/>
      <c r="L40" s="40"/>
      <c r="M40" s="40"/>
      <c r="N40" s="40"/>
    </row>
    <row r="41" spans="1:14" ht="36.75" customHeight="1" x14ac:dyDescent="0.25">
      <c r="A41" s="1"/>
      <c r="B41" s="78" t="s">
        <v>251</v>
      </c>
      <c r="C41" s="78"/>
      <c r="D41" s="78"/>
      <c r="E41" s="78"/>
      <c r="F41" s="78"/>
      <c r="G41" s="78"/>
      <c r="H41" s="78"/>
      <c r="I41" s="78"/>
      <c r="J41" s="78"/>
      <c r="K41" s="2"/>
      <c r="L41" s="2"/>
      <c r="M41" s="2"/>
      <c r="N41" s="2"/>
    </row>
    <row r="42" spans="1:14" ht="22.5" customHeight="1" x14ac:dyDescent="0.25">
      <c r="A42" s="1"/>
      <c r="B42" s="79" t="s">
        <v>70</v>
      </c>
      <c r="C42" s="79"/>
      <c r="D42" s="79"/>
      <c r="E42" s="79"/>
      <c r="F42" s="79"/>
      <c r="G42" s="79"/>
      <c r="H42" s="79"/>
      <c r="I42" s="45">
        <v>0.05</v>
      </c>
      <c r="J42" s="46">
        <f>(D49+F49)*I42/H49</f>
        <v>0.05</v>
      </c>
      <c r="K42" s="2"/>
      <c r="L42" s="2"/>
      <c r="M42" s="2"/>
      <c r="N42" s="2"/>
    </row>
    <row r="43" spans="1:14" ht="22.5" customHeight="1" x14ac:dyDescent="0.25">
      <c r="A43" s="1"/>
      <c r="B43" s="80"/>
      <c r="C43" s="27"/>
      <c r="D43" s="28" t="s">
        <v>23</v>
      </c>
      <c r="E43" s="28" t="s">
        <v>24</v>
      </c>
      <c r="F43" s="28" t="s">
        <v>25</v>
      </c>
      <c r="G43" s="28" t="s">
        <v>26</v>
      </c>
      <c r="H43" s="29" t="s">
        <v>27</v>
      </c>
      <c r="I43" s="29"/>
      <c r="J43" s="29"/>
      <c r="K43" s="5"/>
      <c r="L43" s="5"/>
      <c r="M43" s="5"/>
      <c r="N43" s="5"/>
    </row>
    <row r="44" spans="1:14" ht="64.900000000000006" customHeight="1" x14ac:dyDescent="0.25">
      <c r="A44" s="1">
        <v>1</v>
      </c>
      <c r="B44" s="80"/>
      <c r="C44" s="50" t="s">
        <v>71</v>
      </c>
      <c r="D44" s="32">
        <v>1</v>
      </c>
      <c r="E44" s="32"/>
      <c r="F44" s="32"/>
      <c r="G44" s="32"/>
      <c r="H44" s="81" t="s">
        <v>280</v>
      </c>
      <c r="I44" s="81"/>
      <c r="J44" s="81"/>
      <c r="K44" s="2"/>
      <c r="L44" s="2"/>
      <c r="M44" s="2"/>
      <c r="N44" s="2"/>
    </row>
    <row r="45" spans="1:14" ht="56.65" customHeight="1" x14ac:dyDescent="0.25">
      <c r="A45" s="1">
        <v>2</v>
      </c>
      <c r="B45" s="82"/>
      <c r="C45" s="50" t="s">
        <v>73</v>
      </c>
      <c r="D45" s="32">
        <v>1</v>
      </c>
      <c r="E45" s="32"/>
      <c r="F45" s="32"/>
      <c r="G45" s="32"/>
      <c r="H45" s="81" t="s">
        <v>281</v>
      </c>
      <c r="I45" s="81"/>
      <c r="J45" s="81"/>
      <c r="K45" s="83"/>
      <c r="L45" s="5"/>
      <c r="M45" s="5"/>
      <c r="N45" s="5"/>
    </row>
    <row r="46" spans="1:14" ht="73.900000000000006" customHeight="1" x14ac:dyDescent="0.25">
      <c r="A46" s="1">
        <v>3</v>
      </c>
      <c r="B46" s="84"/>
      <c r="C46" s="85" t="s">
        <v>75</v>
      </c>
      <c r="D46" s="32">
        <v>1</v>
      </c>
      <c r="E46" s="32"/>
      <c r="F46" s="32"/>
      <c r="G46" s="32"/>
      <c r="H46" s="81" t="s">
        <v>282</v>
      </c>
      <c r="I46" s="81"/>
      <c r="J46" s="81"/>
      <c r="K46" s="83"/>
      <c r="L46" s="5"/>
      <c r="M46" s="5"/>
      <c r="N46" s="5"/>
    </row>
    <row r="47" spans="1:14" ht="96.95" customHeight="1" x14ac:dyDescent="0.25">
      <c r="A47" s="1">
        <v>4</v>
      </c>
      <c r="B47" s="84"/>
      <c r="C47" s="50" t="s">
        <v>77</v>
      </c>
      <c r="D47" s="32">
        <v>1</v>
      </c>
      <c r="E47" s="32"/>
      <c r="F47" s="32"/>
      <c r="G47" s="32"/>
      <c r="H47" s="81" t="s">
        <v>283</v>
      </c>
      <c r="I47" s="81"/>
      <c r="J47" s="81"/>
      <c r="K47" s="83"/>
      <c r="L47" s="5"/>
      <c r="M47" s="5"/>
      <c r="N47" s="5"/>
    </row>
    <row r="48" spans="1:14" ht="100.7" customHeight="1" x14ac:dyDescent="0.25">
      <c r="A48" s="1">
        <v>5</v>
      </c>
      <c r="B48" s="84"/>
      <c r="C48" s="50" t="s">
        <v>79</v>
      </c>
      <c r="D48" s="32">
        <v>1</v>
      </c>
      <c r="E48" s="32"/>
      <c r="F48" s="32"/>
      <c r="G48" s="32"/>
      <c r="H48" s="81" t="s">
        <v>284</v>
      </c>
      <c r="I48" s="81"/>
      <c r="J48" s="81"/>
      <c r="K48" s="83"/>
      <c r="L48" s="5"/>
      <c r="M48" s="5"/>
      <c r="N48" s="5"/>
    </row>
    <row r="49" spans="1:14" ht="22.5" customHeight="1" x14ac:dyDescent="0.25">
      <c r="A49" s="36"/>
      <c r="B49" s="86" t="s">
        <v>81</v>
      </c>
      <c r="C49" s="86"/>
      <c r="D49" s="87">
        <f>SUM(D44:D48)</f>
        <v>5</v>
      </c>
      <c r="E49" s="87">
        <f>SUM(E44:E48)</f>
        <v>0</v>
      </c>
      <c r="F49" s="87">
        <f>SUM(F44:F48)</f>
        <v>0</v>
      </c>
      <c r="G49" s="87">
        <f>SUM(G44:G48)</f>
        <v>0</v>
      </c>
      <c r="H49" s="88">
        <f>SUM(D49:G49)</f>
        <v>5</v>
      </c>
      <c r="I49" s="88"/>
      <c r="J49" s="88"/>
      <c r="K49" s="2"/>
      <c r="L49" s="2"/>
      <c r="M49" s="2"/>
      <c r="N49" s="2"/>
    </row>
    <row r="50" spans="1:14" ht="48" customHeight="1" x14ac:dyDescent="0.25">
      <c r="A50" s="1"/>
      <c r="B50" s="89" t="s">
        <v>82</v>
      </c>
      <c r="C50" s="89"/>
      <c r="D50" s="89"/>
      <c r="E50" s="89"/>
      <c r="F50" s="89"/>
      <c r="G50" s="89"/>
      <c r="H50" s="89"/>
      <c r="I50" s="89"/>
      <c r="J50" s="89"/>
      <c r="K50" s="2"/>
      <c r="L50" s="2"/>
      <c r="M50" s="2"/>
      <c r="N50" s="5"/>
    </row>
    <row r="51" spans="1:14" ht="22.5" customHeight="1" x14ac:dyDescent="0.25">
      <c r="A51" s="1"/>
      <c r="B51" s="27" t="s">
        <v>83</v>
      </c>
      <c r="C51" s="90"/>
      <c r="D51" s="91"/>
      <c r="E51" s="91"/>
      <c r="F51" s="91"/>
      <c r="G51" s="91"/>
      <c r="H51" s="92">
        <v>0.05</v>
      </c>
      <c r="I51" s="92"/>
      <c r="J51" s="93">
        <f>+(D56+F56)*H51/H56</f>
        <v>2.5000000000000001E-2</v>
      </c>
      <c r="K51" s="94"/>
      <c r="L51" s="95"/>
      <c r="M51" s="95"/>
      <c r="N51" s="5"/>
    </row>
    <row r="52" spans="1:14" ht="22.5" customHeight="1" x14ac:dyDescent="0.25">
      <c r="A52" s="1"/>
      <c r="D52" s="96" t="s">
        <v>23</v>
      </c>
      <c r="E52" s="96" t="s">
        <v>24</v>
      </c>
      <c r="F52" s="96" t="s">
        <v>25</v>
      </c>
      <c r="G52" s="96" t="s">
        <v>26</v>
      </c>
      <c r="H52" s="29" t="s">
        <v>27</v>
      </c>
      <c r="I52" s="29"/>
      <c r="J52" s="29"/>
      <c r="K52" s="83"/>
      <c r="L52" s="5"/>
      <c r="M52" s="5"/>
      <c r="N52" s="5"/>
    </row>
    <row r="53" spans="1:14" s="6" customFormat="1" ht="107.45" customHeight="1" x14ac:dyDescent="0.25">
      <c r="A53" s="1">
        <v>1</v>
      </c>
      <c r="B53" s="97" t="s">
        <v>84</v>
      </c>
      <c r="C53" s="97"/>
      <c r="D53" s="98">
        <v>1</v>
      </c>
      <c r="E53" s="99"/>
      <c r="F53" s="99"/>
      <c r="G53" s="99"/>
      <c r="H53" s="100" t="s">
        <v>85</v>
      </c>
      <c r="I53" s="100"/>
      <c r="J53" s="100"/>
      <c r="K53" s="83"/>
      <c r="L53" s="5"/>
      <c r="M53" s="5"/>
      <c r="N53" s="5"/>
    </row>
    <row r="54" spans="1:14" s="6" customFormat="1" ht="46.9" customHeight="1" x14ac:dyDescent="0.25">
      <c r="A54" s="1">
        <v>2</v>
      </c>
      <c r="B54" s="101" t="s">
        <v>86</v>
      </c>
      <c r="C54" s="101"/>
      <c r="D54" s="98"/>
      <c r="E54" s="99">
        <v>1</v>
      </c>
      <c r="F54" s="99"/>
      <c r="G54" s="99"/>
      <c r="H54" s="102"/>
      <c r="I54" s="102"/>
      <c r="J54" s="102"/>
      <c r="K54" s="83"/>
      <c r="L54" s="5"/>
      <c r="M54" s="5"/>
      <c r="N54" s="5"/>
    </row>
    <row r="55" spans="1:14" ht="22.5" customHeight="1" x14ac:dyDescent="0.25">
      <c r="A55" s="1"/>
      <c r="B55" s="103" t="s">
        <v>88</v>
      </c>
      <c r="C55" s="103"/>
      <c r="D55" s="96" t="s">
        <v>23</v>
      </c>
      <c r="E55" s="96" t="s">
        <v>24</v>
      </c>
      <c r="F55" s="96" t="s">
        <v>25</v>
      </c>
      <c r="G55" s="96" t="s">
        <v>26</v>
      </c>
      <c r="H55" s="104"/>
      <c r="I55" s="105"/>
      <c r="J55" s="106"/>
      <c r="K55" s="5"/>
      <c r="L55" s="5"/>
      <c r="M55" s="5"/>
      <c r="N55" s="5"/>
    </row>
    <row r="56" spans="1:14" ht="22.5" customHeight="1" x14ac:dyDescent="0.25">
      <c r="A56" s="107"/>
      <c r="B56" s="103"/>
      <c r="C56" s="103"/>
      <c r="D56" s="108">
        <f>+D54+D53</f>
        <v>1</v>
      </c>
      <c r="E56" s="108">
        <f>+E54+E53</f>
        <v>1</v>
      </c>
      <c r="F56" s="108">
        <f>+F54+F53</f>
        <v>0</v>
      </c>
      <c r="G56" s="108">
        <f>+G54+G53</f>
        <v>0</v>
      </c>
      <c r="H56" s="109">
        <f>+D56+E56+F56+G56</f>
        <v>2</v>
      </c>
      <c r="I56" s="109"/>
      <c r="J56" s="109"/>
      <c r="K56" s="110"/>
      <c r="L56" s="110"/>
      <c r="M56" s="110"/>
      <c r="N56" s="110"/>
    </row>
    <row r="57" spans="1:14" ht="44.25" customHeight="1" x14ac:dyDescent="0.25">
      <c r="A57" s="1"/>
      <c r="B57" s="89" t="s">
        <v>252</v>
      </c>
      <c r="C57" s="89"/>
      <c r="D57" s="89"/>
      <c r="E57" s="89"/>
      <c r="F57" s="89"/>
      <c r="G57" s="89"/>
      <c r="H57" s="89"/>
      <c r="I57" s="89"/>
      <c r="J57" s="89"/>
      <c r="K57" s="5"/>
      <c r="L57" s="5"/>
      <c r="M57" s="5"/>
      <c r="N57" s="5"/>
    </row>
    <row r="58" spans="1:14" ht="22.5" customHeight="1" x14ac:dyDescent="0.25">
      <c r="A58" s="1"/>
      <c r="B58" s="79" t="s">
        <v>90</v>
      </c>
      <c r="C58" s="79"/>
      <c r="D58" s="79"/>
      <c r="E58" s="79"/>
      <c r="F58" s="79"/>
      <c r="G58" s="79"/>
      <c r="H58" s="79"/>
      <c r="I58" s="45">
        <v>0.05</v>
      </c>
      <c r="J58" s="46">
        <f>(D61+F61)*I58/H61</f>
        <v>0.05</v>
      </c>
      <c r="K58" s="5"/>
      <c r="L58" s="5"/>
      <c r="M58" s="5"/>
      <c r="N58" s="5"/>
    </row>
    <row r="59" spans="1:14" ht="22.5" customHeight="1" x14ac:dyDescent="0.25">
      <c r="A59" s="1"/>
      <c r="B59" s="96"/>
      <c r="C59" s="111" t="s">
        <v>39</v>
      </c>
      <c r="D59" s="111" t="s">
        <v>23</v>
      </c>
      <c r="E59" s="111" t="s">
        <v>24</v>
      </c>
      <c r="F59" s="111" t="s">
        <v>25</v>
      </c>
      <c r="G59" s="111" t="s">
        <v>26</v>
      </c>
      <c r="H59" s="29" t="s">
        <v>27</v>
      </c>
      <c r="I59" s="29"/>
      <c r="J59" s="29"/>
      <c r="K59" s="5"/>
      <c r="L59" s="5"/>
      <c r="M59" s="5"/>
      <c r="N59" s="5"/>
    </row>
    <row r="60" spans="1:14" ht="79.5" customHeight="1" x14ac:dyDescent="0.25">
      <c r="A60" s="1">
        <v>1</v>
      </c>
      <c r="B60" s="80"/>
      <c r="C60" s="112" t="s">
        <v>91</v>
      </c>
      <c r="D60" s="32">
        <v>1</v>
      </c>
      <c r="E60" s="32"/>
      <c r="F60" s="32"/>
      <c r="G60" s="32"/>
      <c r="H60" s="113" t="s">
        <v>92</v>
      </c>
      <c r="I60" s="113"/>
      <c r="J60" s="113"/>
      <c r="K60" s="5"/>
      <c r="L60" s="5"/>
      <c r="M60" s="5"/>
      <c r="N60" s="5"/>
    </row>
    <row r="61" spans="1:14" ht="22.5" customHeight="1" x14ac:dyDescent="0.25">
      <c r="A61" s="36"/>
      <c r="B61" s="86" t="s">
        <v>93</v>
      </c>
      <c r="C61" s="86"/>
      <c r="D61" s="75">
        <f>SUM(D60:D60)</f>
        <v>1</v>
      </c>
      <c r="E61" s="75">
        <f>SUM(E60:E60)</f>
        <v>0</v>
      </c>
      <c r="F61" s="75">
        <f>SUM(F60:F60)</f>
        <v>0</v>
      </c>
      <c r="G61" s="75">
        <f>SUM(G60:G60)</f>
        <v>0</v>
      </c>
      <c r="H61" s="39">
        <f>+D61+E61+F61+G61</f>
        <v>1</v>
      </c>
      <c r="I61" s="39"/>
      <c r="J61" s="39"/>
      <c r="K61" s="40"/>
      <c r="L61" s="40"/>
      <c r="M61" s="40"/>
      <c r="N61" s="40"/>
    </row>
    <row r="62" spans="1:14" ht="22.5" customHeight="1" x14ac:dyDescent="0.25">
      <c r="A62" s="1"/>
      <c r="B62" s="41" t="s">
        <v>94</v>
      </c>
      <c r="C62" s="42"/>
      <c r="D62" s="42"/>
      <c r="E62" s="42"/>
      <c r="F62" s="42"/>
      <c r="G62" s="42"/>
      <c r="H62" s="42"/>
      <c r="I62" s="42"/>
      <c r="J62" s="43"/>
      <c r="K62" s="5"/>
      <c r="L62" s="5"/>
      <c r="M62" s="5"/>
      <c r="N62" s="5"/>
    </row>
    <row r="63" spans="1:14" ht="22.5" customHeight="1" x14ac:dyDescent="0.25">
      <c r="A63" s="1"/>
      <c r="B63" s="114" t="s">
        <v>95</v>
      </c>
      <c r="C63" s="114"/>
      <c r="D63" s="114"/>
      <c r="E63" s="114"/>
      <c r="F63" s="114"/>
      <c r="G63" s="114"/>
      <c r="H63" s="114"/>
      <c r="I63" s="115">
        <v>0.05</v>
      </c>
      <c r="J63" s="115">
        <f>(D66+F66)*I63/H66</f>
        <v>0.05</v>
      </c>
      <c r="K63" s="5"/>
      <c r="L63" s="5"/>
      <c r="M63" s="5"/>
      <c r="N63" s="5"/>
    </row>
    <row r="64" spans="1:14" ht="22.5" customHeight="1" x14ac:dyDescent="0.25">
      <c r="A64" s="1"/>
      <c r="B64" s="116"/>
      <c r="C64" s="19"/>
      <c r="D64" s="47" t="s">
        <v>23</v>
      </c>
      <c r="E64" s="47" t="s">
        <v>24</v>
      </c>
      <c r="F64" s="47" t="s">
        <v>25</v>
      </c>
      <c r="G64" s="47" t="s">
        <v>26</v>
      </c>
      <c r="H64" s="29" t="s">
        <v>27</v>
      </c>
      <c r="I64" s="29"/>
      <c r="J64" s="29"/>
      <c r="K64" s="5"/>
      <c r="L64" s="5"/>
      <c r="M64" s="5"/>
      <c r="N64" s="5"/>
    </row>
    <row r="65" spans="1:14" ht="69.400000000000006" customHeight="1" x14ac:dyDescent="0.25">
      <c r="A65" s="1">
        <v>1</v>
      </c>
      <c r="B65" s="116"/>
      <c r="C65" s="31" t="s">
        <v>96</v>
      </c>
      <c r="D65" s="117">
        <v>1</v>
      </c>
      <c r="E65" s="117"/>
      <c r="F65" s="117"/>
      <c r="G65" s="117"/>
      <c r="H65" s="118" t="s">
        <v>285</v>
      </c>
      <c r="I65" s="118"/>
      <c r="J65" s="118"/>
      <c r="K65" s="5"/>
      <c r="L65" s="5"/>
      <c r="M65" s="5"/>
      <c r="N65" s="5"/>
    </row>
    <row r="66" spans="1:14" ht="22.5" customHeight="1" x14ac:dyDescent="0.25">
      <c r="A66" s="36"/>
      <c r="B66" s="37" t="s">
        <v>98</v>
      </c>
      <c r="C66" s="37"/>
      <c r="D66" s="119">
        <f>SUM(D65:D65)</f>
        <v>1</v>
      </c>
      <c r="E66" s="119">
        <f>SUM(E65:E65)</f>
        <v>0</v>
      </c>
      <c r="F66" s="119">
        <f>SUM(F65:F65)</f>
        <v>0</v>
      </c>
      <c r="G66" s="119">
        <f>SUM(G65:G65)</f>
        <v>0</v>
      </c>
      <c r="H66" s="120">
        <f>+D66+E66+F66+G66</f>
        <v>1</v>
      </c>
      <c r="I66" s="120"/>
      <c r="J66" s="120"/>
      <c r="K66" s="40"/>
      <c r="L66" s="40"/>
      <c r="M66" s="40"/>
      <c r="N66" s="40"/>
    </row>
    <row r="67" spans="1:14" ht="40.5" customHeight="1" x14ac:dyDescent="0.25">
      <c r="A67" s="1"/>
      <c r="B67" s="89" t="s">
        <v>99</v>
      </c>
      <c r="C67" s="121"/>
      <c r="D67" s="121"/>
      <c r="E67" s="121"/>
      <c r="F67" s="121"/>
      <c r="G67" s="121"/>
      <c r="H67" s="121"/>
      <c r="I67" s="121"/>
      <c r="J67" s="121"/>
      <c r="K67" s="5"/>
      <c r="L67" s="5"/>
      <c r="M67" s="5"/>
      <c r="N67" s="5"/>
    </row>
    <row r="68" spans="1:14" ht="22.5" customHeight="1" x14ac:dyDescent="0.25">
      <c r="A68" s="1"/>
      <c r="B68" s="44" t="s">
        <v>100</v>
      </c>
      <c r="C68" s="44"/>
      <c r="D68" s="44"/>
      <c r="E68" s="44"/>
      <c r="F68" s="44"/>
      <c r="G68" s="44"/>
      <c r="H68" s="44"/>
      <c r="I68" s="115">
        <v>0.1</v>
      </c>
      <c r="J68" s="115">
        <f>(D73+F73)*I68/H73</f>
        <v>0.10000000000000002</v>
      </c>
      <c r="K68" s="5"/>
      <c r="L68" s="5"/>
      <c r="M68" s="5"/>
      <c r="N68" s="5"/>
    </row>
    <row r="69" spans="1:14" ht="22.5" customHeight="1" x14ac:dyDescent="0.25">
      <c r="A69" s="1"/>
      <c r="B69" s="122"/>
      <c r="C69" s="19"/>
      <c r="D69" s="47" t="s">
        <v>23</v>
      </c>
      <c r="E69" s="47" t="s">
        <v>24</v>
      </c>
      <c r="F69" s="47" t="s">
        <v>25</v>
      </c>
      <c r="G69" s="47" t="s">
        <v>26</v>
      </c>
      <c r="H69" s="29" t="s">
        <v>27</v>
      </c>
      <c r="I69" s="29"/>
      <c r="J69" s="29"/>
      <c r="K69" s="5"/>
      <c r="L69" s="5"/>
      <c r="M69" s="5"/>
      <c r="N69" s="5"/>
    </row>
    <row r="70" spans="1:14" ht="32.1" customHeight="1" x14ac:dyDescent="0.25">
      <c r="A70" s="1">
        <v>1</v>
      </c>
      <c r="B70" s="122"/>
      <c r="C70" s="31" t="s">
        <v>101</v>
      </c>
      <c r="D70" s="32">
        <v>1</v>
      </c>
      <c r="E70" s="32"/>
      <c r="F70" s="32"/>
      <c r="G70" s="32"/>
      <c r="H70" s="113" t="s">
        <v>286</v>
      </c>
      <c r="I70" s="113"/>
      <c r="J70" s="113"/>
      <c r="K70" s="5"/>
      <c r="L70" s="5"/>
      <c r="M70" s="5"/>
      <c r="N70" s="5"/>
    </row>
    <row r="71" spans="1:14" ht="65.650000000000006" customHeight="1" x14ac:dyDescent="0.25">
      <c r="A71" s="1">
        <v>2</v>
      </c>
      <c r="B71" s="122"/>
      <c r="C71" s="31" t="s">
        <v>103</v>
      </c>
      <c r="D71" s="32"/>
      <c r="E71" s="32"/>
      <c r="F71" s="32">
        <v>1</v>
      </c>
      <c r="G71" s="32"/>
      <c r="H71" s="113" t="s">
        <v>287</v>
      </c>
      <c r="I71" s="113"/>
      <c r="J71" s="113"/>
      <c r="K71" s="5"/>
      <c r="L71" s="5"/>
      <c r="M71" s="5"/>
      <c r="N71" s="5"/>
    </row>
    <row r="72" spans="1:14" ht="52.9" customHeight="1" x14ac:dyDescent="0.25">
      <c r="A72" s="1">
        <v>3</v>
      </c>
      <c r="B72" s="122"/>
      <c r="C72" s="31" t="s">
        <v>105</v>
      </c>
      <c r="D72" s="32">
        <v>1</v>
      </c>
      <c r="E72" s="32"/>
      <c r="F72" s="32"/>
      <c r="G72" s="32"/>
      <c r="H72" s="113" t="s">
        <v>288</v>
      </c>
      <c r="I72" s="113"/>
      <c r="J72" s="113"/>
      <c r="K72" s="5"/>
      <c r="L72" s="5"/>
      <c r="M72" s="5"/>
      <c r="N72" s="5"/>
    </row>
    <row r="73" spans="1:14" ht="22.5" customHeight="1" x14ac:dyDescent="0.25">
      <c r="A73" s="36"/>
      <c r="B73" s="37" t="s">
        <v>107</v>
      </c>
      <c r="C73" s="37"/>
      <c r="D73" s="75">
        <f>SUM(D70:D72)</f>
        <v>2</v>
      </c>
      <c r="E73" s="75">
        <f>SUM(E70:E72)</f>
        <v>0</v>
      </c>
      <c r="F73" s="75">
        <f>SUM(F70:F72)</f>
        <v>1</v>
      </c>
      <c r="G73" s="75">
        <f>SUM(G70:G72)</f>
        <v>0</v>
      </c>
      <c r="H73" s="39">
        <f>+D73+E73+F73+G73</f>
        <v>3</v>
      </c>
      <c r="I73" s="39"/>
      <c r="J73" s="39"/>
      <c r="K73" s="40"/>
      <c r="L73" s="40"/>
      <c r="M73" s="40"/>
      <c r="N73" s="40"/>
    </row>
    <row r="74" spans="1:14" ht="35.25" customHeight="1" x14ac:dyDescent="0.25">
      <c r="A74" s="1"/>
      <c r="B74" s="89" t="s">
        <v>108</v>
      </c>
      <c r="C74" s="89"/>
      <c r="D74" s="89"/>
      <c r="E74" s="89"/>
      <c r="F74" s="89"/>
      <c r="G74" s="89"/>
      <c r="H74" s="89"/>
      <c r="I74" s="89"/>
      <c r="J74" s="89"/>
      <c r="K74" s="5"/>
      <c r="L74" s="5"/>
      <c r="M74" s="5"/>
      <c r="N74" s="5"/>
    </row>
    <row r="75" spans="1:14" ht="22.5" customHeight="1" x14ac:dyDescent="0.25">
      <c r="A75" s="1"/>
      <c r="B75" s="79" t="s">
        <v>109</v>
      </c>
      <c r="C75" s="79"/>
      <c r="D75" s="79"/>
      <c r="E75" s="79"/>
      <c r="F75" s="79"/>
      <c r="G75" s="79"/>
      <c r="H75" s="79"/>
      <c r="I75" s="45">
        <v>0.1</v>
      </c>
      <c r="J75" s="46">
        <f>(D81+F81)*I75/H81</f>
        <v>0.1</v>
      </c>
      <c r="K75" s="5"/>
      <c r="L75" s="5"/>
      <c r="M75" s="5"/>
      <c r="N75" s="5"/>
    </row>
    <row r="76" spans="1:14" ht="22.5" customHeight="1" x14ac:dyDescent="0.25">
      <c r="A76" s="1"/>
      <c r="B76" s="80"/>
      <c r="C76" s="27"/>
      <c r="D76" s="28" t="s">
        <v>23</v>
      </c>
      <c r="E76" s="28" t="s">
        <v>24</v>
      </c>
      <c r="F76" s="28" t="s">
        <v>25</v>
      </c>
      <c r="G76" s="28" t="s">
        <v>26</v>
      </c>
      <c r="H76" s="29" t="s">
        <v>27</v>
      </c>
      <c r="I76" s="29"/>
      <c r="J76" s="29"/>
      <c r="K76" s="5"/>
      <c r="L76" s="5"/>
      <c r="M76" s="5"/>
      <c r="N76" s="5"/>
    </row>
    <row r="77" spans="1:14" ht="69.400000000000006" customHeight="1" x14ac:dyDescent="0.25">
      <c r="A77" s="1">
        <v>1</v>
      </c>
      <c r="B77" s="80"/>
      <c r="C77" s="50" t="s">
        <v>110</v>
      </c>
      <c r="D77" s="32">
        <v>1</v>
      </c>
      <c r="E77" s="32"/>
      <c r="F77" s="32"/>
      <c r="G77" s="32"/>
      <c r="H77" s="81" t="s">
        <v>289</v>
      </c>
      <c r="I77" s="81"/>
      <c r="J77" s="81"/>
      <c r="K77" s="5"/>
      <c r="L77" s="5"/>
      <c r="M77" s="5"/>
      <c r="N77" s="5"/>
    </row>
    <row r="78" spans="1:14" ht="53.65" customHeight="1" x14ac:dyDescent="0.25">
      <c r="A78" s="1">
        <v>2</v>
      </c>
      <c r="B78" s="80"/>
      <c r="C78" s="50" t="s">
        <v>112</v>
      </c>
      <c r="D78" s="32">
        <v>1</v>
      </c>
      <c r="E78" s="32"/>
      <c r="F78" s="32"/>
      <c r="G78" s="32"/>
      <c r="H78" s="81" t="s">
        <v>290</v>
      </c>
      <c r="I78" s="81"/>
      <c r="J78" s="81"/>
      <c r="K78" s="5"/>
      <c r="L78" s="5"/>
      <c r="M78" s="5"/>
      <c r="N78" s="5"/>
    </row>
    <row r="79" spans="1:14" ht="59.65" customHeight="1" x14ac:dyDescent="0.25">
      <c r="A79" s="1">
        <v>3</v>
      </c>
      <c r="B79" s="80"/>
      <c r="C79" s="50" t="s">
        <v>114</v>
      </c>
      <c r="D79" s="32">
        <v>1</v>
      </c>
      <c r="E79" s="32"/>
      <c r="F79" s="32"/>
      <c r="G79" s="32"/>
      <c r="H79" s="81" t="s">
        <v>291</v>
      </c>
      <c r="I79" s="81"/>
      <c r="J79" s="81"/>
      <c r="K79" s="5"/>
      <c r="L79" s="5"/>
      <c r="M79" s="5"/>
      <c r="N79" s="5"/>
    </row>
    <row r="80" spans="1:14" ht="48.6" customHeight="1" x14ac:dyDescent="0.25">
      <c r="A80" s="1">
        <v>4</v>
      </c>
      <c r="B80" s="80"/>
      <c r="C80" s="50" t="s">
        <v>116</v>
      </c>
      <c r="D80" s="32">
        <v>1</v>
      </c>
      <c r="E80" s="32"/>
      <c r="F80" s="32"/>
      <c r="G80" s="32"/>
      <c r="H80" s="81" t="s">
        <v>292</v>
      </c>
      <c r="I80" s="81"/>
      <c r="J80" s="81"/>
      <c r="K80" s="123"/>
      <c r="L80" s="5"/>
      <c r="M80" s="5"/>
      <c r="N80" s="5"/>
    </row>
    <row r="81" spans="1:14" ht="22.5" customHeight="1" x14ac:dyDescent="0.25">
      <c r="A81" s="36"/>
      <c r="B81" s="37" t="s">
        <v>118</v>
      </c>
      <c r="C81" s="37"/>
      <c r="D81" s="75">
        <f>SUM(D77:D80)</f>
        <v>4</v>
      </c>
      <c r="E81" s="75">
        <f>SUM(E77:E80)</f>
        <v>0</v>
      </c>
      <c r="F81" s="75">
        <f>SUM(F77:F80)</f>
        <v>0</v>
      </c>
      <c r="G81" s="75">
        <f>SUM(G77:G80)</f>
        <v>0</v>
      </c>
      <c r="H81" s="39">
        <f>+D81+E81+F81+G81</f>
        <v>4</v>
      </c>
      <c r="I81" s="39"/>
      <c r="J81" s="39"/>
      <c r="K81" s="40"/>
      <c r="L81" s="40"/>
      <c r="M81" s="40"/>
      <c r="N81" s="40"/>
    </row>
    <row r="82" spans="1:14" ht="33" customHeight="1" x14ac:dyDescent="0.25">
      <c r="A82" s="1"/>
      <c r="B82" s="89" t="s">
        <v>119</v>
      </c>
      <c r="C82" s="89"/>
      <c r="D82" s="89"/>
      <c r="E82" s="89"/>
      <c r="F82" s="89"/>
      <c r="G82" s="89"/>
      <c r="H82" s="89"/>
      <c r="I82" s="89"/>
      <c r="J82" s="89"/>
      <c r="K82" s="5"/>
      <c r="L82" s="5"/>
      <c r="M82" s="5"/>
      <c r="N82" s="5"/>
    </row>
    <row r="83" spans="1:14" ht="22.5" customHeight="1" x14ac:dyDescent="0.25">
      <c r="A83" s="1"/>
      <c r="B83" s="79" t="s">
        <v>120</v>
      </c>
      <c r="C83" s="79"/>
      <c r="D83" s="79"/>
      <c r="E83" s="79"/>
      <c r="F83" s="79"/>
      <c r="G83" s="79"/>
      <c r="H83" s="79"/>
      <c r="I83" s="45">
        <v>0.2</v>
      </c>
      <c r="J83" s="46">
        <f>(D92+F92)*I83/H92</f>
        <v>0.14285714285714285</v>
      </c>
      <c r="K83" s="5"/>
      <c r="L83" s="5"/>
      <c r="M83" s="5"/>
      <c r="N83" s="5"/>
    </row>
    <row r="84" spans="1:14" ht="22.5" customHeight="1" x14ac:dyDescent="0.25">
      <c r="A84" s="1"/>
      <c r="B84" s="80"/>
      <c r="C84" s="27"/>
      <c r="D84" s="28" t="s">
        <v>23</v>
      </c>
      <c r="E84" s="28" t="s">
        <v>24</v>
      </c>
      <c r="F84" s="28" t="s">
        <v>25</v>
      </c>
      <c r="G84" s="28" t="s">
        <v>26</v>
      </c>
      <c r="H84" s="29" t="s">
        <v>121</v>
      </c>
      <c r="I84" s="29"/>
      <c r="J84" s="29"/>
      <c r="K84" s="5"/>
      <c r="L84" s="5"/>
      <c r="M84" s="5"/>
      <c r="N84" s="5"/>
    </row>
    <row r="85" spans="1:14" ht="90.95" customHeight="1" x14ac:dyDescent="0.25">
      <c r="A85" s="1">
        <v>1</v>
      </c>
      <c r="B85" s="80"/>
      <c r="C85" s="50" t="s">
        <v>122</v>
      </c>
      <c r="D85" s="124"/>
      <c r="E85" s="124">
        <v>1</v>
      </c>
      <c r="F85" s="124"/>
      <c r="G85" s="124"/>
      <c r="H85" s="81" t="s">
        <v>293</v>
      </c>
      <c r="I85" s="81"/>
      <c r="J85" s="81"/>
      <c r="K85" s="5"/>
      <c r="L85" s="5"/>
      <c r="M85" s="5"/>
      <c r="N85" s="5"/>
    </row>
    <row r="86" spans="1:14" ht="143.25" customHeight="1" x14ac:dyDescent="0.25">
      <c r="A86" s="1">
        <v>2</v>
      </c>
      <c r="B86" s="80"/>
      <c r="C86" s="50" t="s">
        <v>124</v>
      </c>
      <c r="D86" s="124"/>
      <c r="E86" s="124">
        <v>1</v>
      </c>
      <c r="F86" s="124"/>
      <c r="G86" s="124"/>
      <c r="H86" s="81" t="s">
        <v>293</v>
      </c>
      <c r="I86" s="81"/>
      <c r="J86" s="81"/>
      <c r="K86" s="5"/>
      <c r="L86" s="5"/>
      <c r="M86" s="5"/>
      <c r="N86" s="5"/>
    </row>
    <row r="87" spans="1:14" ht="104.45" customHeight="1" x14ac:dyDescent="0.25">
      <c r="A87" s="1">
        <v>3</v>
      </c>
      <c r="B87" s="80"/>
      <c r="C87" s="50" t="s">
        <v>125</v>
      </c>
      <c r="D87" s="124">
        <v>1</v>
      </c>
      <c r="E87" s="124"/>
      <c r="F87" s="124"/>
      <c r="G87" s="124"/>
      <c r="H87" s="81" t="s">
        <v>294</v>
      </c>
      <c r="I87" s="81"/>
      <c r="J87" s="81"/>
      <c r="K87" s="5"/>
      <c r="L87" s="5"/>
      <c r="M87" s="5"/>
      <c r="N87" s="5"/>
    </row>
    <row r="88" spans="1:14" ht="84.4" customHeight="1" x14ac:dyDescent="0.25">
      <c r="A88" s="1">
        <v>4</v>
      </c>
      <c r="B88" s="80"/>
      <c r="C88" s="50" t="s">
        <v>127</v>
      </c>
      <c r="D88" s="124">
        <v>1</v>
      </c>
      <c r="E88" s="124"/>
      <c r="F88" s="124"/>
      <c r="G88" s="124"/>
      <c r="H88" s="81" t="s">
        <v>295</v>
      </c>
      <c r="I88" s="81"/>
      <c r="J88" s="81"/>
      <c r="K88" s="5"/>
      <c r="L88" s="5"/>
      <c r="M88" s="5"/>
      <c r="N88" s="5"/>
    </row>
    <row r="89" spans="1:14" ht="78.400000000000006" customHeight="1" x14ac:dyDescent="0.25">
      <c r="A89" s="1">
        <v>5</v>
      </c>
      <c r="B89" s="80"/>
      <c r="C89" s="50" t="s">
        <v>129</v>
      </c>
      <c r="D89" s="124">
        <v>1</v>
      </c>
      <c r="E89" s="124"/>
      <c r="F89" s="124"/>
      <c r="G89" s="124"/>
      <c r="H89" s="81" t="s">
        <v>296</v>
      </c>
      <c r="I89" s="81"/>
      <c r="J89" s="81"/>
      <c r="K89" s="5"/>
      <c r="L89" s="5"/>
      <c r="M89" s="5"/>
      <c r="N89" s="5"/>
    </row>
    <row r="90" spans="1:14" ht="64.900000000000006" customHeight="1" x14ac:dyDescent="0.25">
      <c r="A90" s="1">
        <v>6</v>
      </c>
      <c r="B90" s="84"/>
      <c r="C90" s="50" t="s">
        <v>131</v>
      </c>
      <c r="D90" s="32">
        <v>1</v>
      </c>
      <c r="E90" s="32"/>
      <c r="F90" s="32"/>
      <c r="G90" s="32"/>
      <c r="H90" s="81" t="s">
        <v>297</v>
      </c>
      <c r="I90" s="81"/>
      <c r="J90" s="81"/>
      <c r="K90" s="5"/>
      <c r="L90" s="5"/>
      <c r="M90" s="5"/>
      <c r="N90" s="5"/>
    </row>
    <row r="91" spans="1:14" ht="72.400000000000006" customHeight="1" x14ac:dyDescent="0.25">
      <c r="A91" s="1">
        <v>7</v>
      </c>
      <c r="B91" s="84"/>
      <c r="C91" s="50" t="s">
        <v>133</v>
      </c>
      <c r="D91" s="32">
        <v>1</v>
      </c>
      <c r="E91" s="32"/>
      <c r="F91" s="32"/>
      <c r="G91" s="32"/>
      <c r="H91" s="81" t="s">
        <v>297</v>
      </c>
      <c r="I91" s="81"/>
      <c r="J91" s="81"/>
      <c r="K91" s="5"/>
      <c r="L91" s="5"/>
      <c r="M91" s="5"/>
      <c r="N91" s="5"/>
    </row>
    <row r="92" spans="1:14" ht="22.5" customHeight="1" x14ac:dyDescent="0.25">
      <c r="A92" s="36"/>
      <c r="B92" s="125" t="s">
        <v>134</v>
      </c>
      <c r="C92" s="125"/>
      <c r="D92" s="75">
        <f>SUM(D85:D91)</f>
        <v>5</v>
      </c>
      <c r="E92" s="75">
        <f>SUM(E85:E91)</f>
        <v>2</v>
      </c>
      <c r="F92" s="75">
        <f>SUM(F85:F90)</f>
        <v>0</v>
      </c>
      <c r="G92" s="75">
        <f>SUM(G85:G90)</f>
        <v>0</v>
      </c>
      <c r="H92" s="39">
        <f>+D92+E92+F92+G92</f>
        <v>7</v>
      </c>
      <c r="I92" s="39"/>
      <c r="J92" s="39"/>
      <c r="K92" s="40"/>
      <c r="L92" s="40"/>
      <c r="M92" s="40"/>
      <c r="N92" s="40"/>
    </row>
    <row r="93" spans="1:14" ht="36" customHeight="1" x14ac:dyDescent="0.25">
      <c r="A93" s="1"/>
      <c r="B93" s="41" t="s">
        <v>135</v>
      </c>
      <c r="C93" s="42"/>
      <c r="D93" s="42"/>
      <c r="E93" s="42"/>
      <c r="F93" s="42"/>
      <c r="G93" s="42"/>
      <c r="H93" s="42"/>
      <c r="I93" s="42"/>
      <c r="J93" s="43"/>
      <c r="K93" s="5"/>
      <c r="L93" s="5"/>
      <c r="M93" s="5"/>
      <c r="N93" s="5"/>
    </row>
    <row r="94" spans="1:14" ht="22.5" customHeight="1" x14ac:dyDescent="0.25">
      <c r="A94" s="1"/>
      <c r="B94" s="126" t="s">
        <v>136</v>
      </c>
      <c r="C94" s="126"/>
      <c r="D94" s="126"/>
      <c r="E94" s="126"/>
      <c r="F94" s="126"/>
      <c r="G94" s="126"/>
      <c r="H94" s="126"/>
      <c r="I94" s="126"/>
      <c r="J94" s="126"/>
      <c r="K94" s="5"/>
      <c r="L94" s="5"/>
      <c r="M94" s="5"/>
      <c r="N94" s="5"/>
    </row>
    <row r="95" spans="1:14" ht="22.5" customHeight="1" x14ac:dyDescent="0.25">
      <c r="A95" s="1"/>
      <c r="B95" s="127" t="s">
        <v>137</v>
      </c>
      <c r="C95" s="128"/>
      <c r="D95" s="129" t="s">
        <v>138</v>
      </c>
      <c r="E95" s="129"/>
      <c r="F95" s="129"/>
      <c r="G95" s="129"/>
      <c r="H95" s="129"/>
      <c r="I95" s="129"/>
      <c r="J95" s="129"/>
      <c r="K95" s="5"/>
      <c r="L95" s="5"/>
      <c r="M95" s="5"/>
      <c r="N95" s="5"/>
    </row>
    <row r="96" spans="1:14" ht="22.5" customHeight="1" x14ac:dyDescent="0.25">
      <c r="A96" s="1"/>
      <c r="B96" s="127" t="s">
        <v>139</v>
      </c>
      <c r="C96" s="128"/>
      <c r="D96" s="129" t="s">
        <v>140</v>
      </c>
      <c r="E96" s="129"/>
      <c r="F96" s="129"/>
      <c r="G96" s="129"/>
      <c r="H96" s="129"/>
      <c r="I96" s="129"/>
      <c r="J96" s="129"/>
      <c r="K96" s="5"/>
      <c r="L96" s="5"/>
      <c r="M96" s="5"/>
      <c r="N96" s="5"/>
    </row>
    <row r="97" spans="1:14" ht="22.5" customHeight="1" x14ac:dyDescent="0.25">
      <c r="A97" s="1"/>
      <c r="B97" s="127" t="s">
        <v>141</v>
      </c>
      <c r="C97" s="128"/>
      <c r="D97" s="129" t="s">
        <v>142</v>
      </c>
      <c r="E97" s="129"/>
      <c r="F97" s="129"/>
      <c r="G97" s="129"/>
      <c r="H97" s="129"/>
      <c r="I97" s="129"/>
      <c r="J97" s="129"/>
      <c r="K97" s="5"/>
      <c r="L97" s="5"/>
      <c r="M97" s="5"/>
      <c r="N97" s="5"/>
    </row>
    <row r="98" spans="1:14" ht="22.5" customHeight="1" x14ac:dyDescent="0.25">
      <c r="A98" s="1"/>
      <c r="B98" s="127" t="s">
        <v>143</v>
      </c>
      <c r="C98" s="128"/>
      <c r="D98" s="129" t="s">
        <v>254</v>
      </c>
      <c r="E98" s="129"/>
      <c r="F98" s="129"/>
      <c r="G98" s="129"/>
      <c r="H98" s="129"/>
      <c r="I98" s="129"/>
      <c r="J98" s="129"/>
      <c r="K98" s="5"/>
      <c r="L98" s="5"/>
      <c r="M98" s="5"/>
      <c r="N98" s="5"/>
    </row>
    <row r="99" spans="1:14" ht="22.5" customHeight="1" x14ac:dyDescent="0.25">
      <c r="A99" s="1"/>
      <c r="B99" s="5"/>
      <c r="C99" s="5"/>
      <c r="D99" s="5"/>
      <c r="E99" s="5"/>
      <c r="F99" s="5"/>
      <c r="G99" s="5"/>
      <c r="H99" s="5"/>
      <c r="I99" s="5"/>
      <c r="J99" s="5"/>
      <c r="K99" s="5"/>
      <c r="L99" s="5"/>
      <c r="M99" s="5"/>
      <c r="N99" s="5"/>
    </row>
    <row r="100" spans="1:14" ht="22.5" customHeight="1" x14ac:dyDescent="0.25">
      <c r="A100" s="1"/>
      <c r="B100" s="5"/>
      <c r="C100" s="130" t="str">
        <f>+B6</f>
        <v>LISTA DE CHEQUEO CANCER DE PROSTATA Y COLORRECTAL</v>
      </c>
      <c r="D100" s="130"/>
      <c r="E100" s="130"/>
      <c r="F100" s="130"/>
      <c r="G100" s="130"/>
      <c r="H100" s="130"/>
      <c r="I100" s="130"/>
      <c r="J100" s="130"/>
      <c r="K100" s="130"/>
      <c r="L100" s="130"/>
      <c r="M100" s="5"/>
      <c r="N100" s="5"/>
    </row>
    <row r="101" spans="1:14" ht="22.5" customHeight="1" x14ac:dyDescent="0.25">
      <c r="A101" s="1"/>
      <c r="B101" s="5"/>
      <c r="C101" s="130" t="s">
        <v>145</v>
      </c>
      <c r="D101" s="130" t="s">
        <v>146</v>
      </c>
      <c r="E101" s="130" t="s">
        <v>147</v>
      </c>
      <c r="F101" s="130" t="s">
        <v>148</v>
      </c>
      <c r="G101" s="130" t="s">
        <v>23</v>
      </c>
      <c r="H101" s="130" t="s">
        <v>24</v>
      </c>
      <c r="I101" s="130" t="s">
        <v>25</v>
      </c>
      <c r="J101" s="130" t="s">
        <v>26</v>
      </c>
      <c r="K101" s="130" t="s">
        <v>149</v>
      </c>
      <c r="L101" s="130" t="s">
        <v>150</v>
      </c>
      <c r="M101" s="5"/>
      <c r="N101" s="5"/>
    </row>
    <row r="102" spans="1:14" ht="22.5" customHeight="1" x14ac:dyDescent="0.25">
      <c r="A102" s="1"/>
      <c r="B102" s="5"/>
      <c r="C102" s="131" t="str">
        <f>+B16</f>
        <v>1. CAPACIDAD INSTALADA Y RED (INVENTARIO RECURSO FISICO Y HUMANO )</v>
      </c>
      <c r="D102" s="131">
        <f>+A19</f>
        <v>2</v>
      </c>
      <c r="E102" s="132">
        <f>+I16</f>
        <v>0.1</v>
      </c>
      <c r="F102" s="132">
        <f>+J16</f>
        <v>0.1</v>
      </c>
      <c r="G102" s="131">
        <f>+D20</f>
        <v>1</v>
      </c>
      <c r="H102" s="131">
        <f>+E20</f>
        <v>0</v>
      </c>
      <c r="I102" s="131">
        <f>+F20</f>
        <v>1</v>
      </c>
      <c r="J102" s="131">
        <f>+G20</f>
        <v>0</v>
      </c>
      <c r="K102" s="112" t="str">
        <f>+B21</f>
        <v>OBSERVACIONES: Cuentan con 3 médicos generales especialistas en la ruta cardiovascular que a su vez atienden la población de los curos de vida adultez y vejez ubicados en la unidad intermedia de centro.</v>
      </c>
      <c r="L102" s="133"/>
      <c r="M102" s="5"/>
      <c r="N102" s="5"/>
    </row>
    <row r="103" spans="1:14" ht="22.5" customHeight="1" x14ac:dyDescent="0.25">
      <c r="A103" s="1"/>
      <c r="B103" s="5"/>
      <c r="C103" s="131" t="str">
        <f>+B22</f>
        <v>2. COBERTURAS  DT, PE E INDICADORES PROPIOS DEL PROGRAMA</v>
      </c>
      <c r="D103" s="131">
        <f>+A39</f>
        <v>15</v>
      </c>
      <c r="E103" s="132">
        <f>+I22</f>
        <v>0.3</v>
      </c>
      <c r="F103" s="132">
        <f>+J22</f>
        <v>0.08</v>
      </c>
      <c r="G103" s="131">
        <f>+D40</f>
        <v>2</v>
      </c>
      <c r="H103" s="131">
        <f>+E40</f>
        <v>11</v>
      </c>
      <c r="I103" s="131">
        <f>+F40</f>
        <v>2</v>
      </c>
      <c r="J103" s="131">
        <f>+G40</f>
        <v>0</v>
      </c>
      <c r="K103" s="112" t="str">
        <f>+B41</f>
        <v>OBSERVACIONES: dentro del proceso de información institucional no se cuenta con la desagregación de la población objeto de tamización, diagnósticos, tratamiento y demás por centros y puesto de salud que permitan dar una trazabilidad al estado de los usuarios por cursos de vida.</v>
      </c>
      <c r="L103" s="134" t="s">
        <v>151</v>
      </c>
      <c r="M103" s="5"/>
      <c r="N103" s="5"/>
    </row>
    <row r="104" spans="1:14" ht="22.5" customHeight="1" x14ac:dyDescent="0.25">
      <c r="A104" s="1"/>
      <c r="B104" s="5"/>
      <c r="C104" s="131" t="str">
        <f>+B42</f>
        <v>3. DEMANDA INDUCIDA</v>
      </c>
      <c r="D104" s="131">
        <f>+A48</f>
        <v>5</v>
      </c>
      <c r="E104" s="132">
        <f>+I42</f>
        <v>0.05</v>
      </c>
      <c r="F104" s="132">
        <f>+J42</f>
        <v>0.05</v>
      </c>
      <c r="G104" s="131">
        <f>+D49</f>
        <v>5</v>
      </c>
      <c r="H104" s="131">
        <f>+E49</f>
        <v>0</v>
      </c>
      <c r="I104" s="131">
        <f>+F49</f>
        <v>0</v>
      </c>
      <c r="J104" s="131">
        <f>+G49</f>
        <v>0</v>
      </c>
      <c r="K104" s="112" t="str">
        <f>+B50</f>
        <v xml:space="preserve">OBSERVACIONES: Cuentan con una enfermera profesional encargada del programa o los usuarios objeto de tamización y diagnóstico de cáncer de estómago, próstata y colorrectal según Ruta Integral de atención en salud por cursos de vida adultez y vejez. Así mismo realiza seguimiento a los usuarios por medio de llamadas telefónicas, asignación de citas por médico general para seguimiento.   </v>
      </c>
      <c r="L104" s="133"/>
      <c r="M104" s="5"/>
      <c r="N104" s="5"/>
    </row>
    <row r="105" spans="1:14" ht="22.5" customHeight="1" x14ac:dyDescent="0.25">
      <c r="A105" s="1"/>
      <c r="B105" s="5"/>
      <c r="C105" s="131" t="str">
        <f>+B51</f>
        <v>4. CARACTERIZACIÓN POBLACIONAL</v>
      </c>
      <c r="D105" s="131">
        <f>+A54</f>
        <v>2</v>
      </c>
      <c r="E105" s="132">
        <f>+H51</f>
        <v>0.05</v>
      </c>
      <c r="F105" s="132">
        <f>+J51</f>
        <v>2.5000000000000001E-2</v>
      </c>
      <c r="G105" s="131">
        <f>+D56</f>
        <v>1</v>
      </c>
      <c r="H105" s="131">
        <f>+E56</f>
        <v>1</v>
      </c>
      <c r="I105" s="131">
        <f>+F56</f>
        <v>0</v>
      </c>
      <c r="J105" s="131">
        <f>+G56</f>
        <v>0</v>
      </c>
      <c r="K105" s="112" t="str">
        <f>+B57</f>
        <v xml:space="preserve">OBSERVACIONES: Al momento de la visita de asesoría y asistencia técnica no cuentan con la información de códigos CIE 10 facturados a la fecha concernientes a las patologías de exámenes de pesquisas para cáncer de próstata, colorrectal y estómago. </v>
      </c>
      <c r="L105" s="133"/>
      <c r="M105" s="5"/>
      <c r="N105" s="5"/>
    </row>
    <row r="106" spans="1:14" ht="22.5" customHeight="1" x14ac:dyDescent="0.25">
      <c r="A106" s="1"/>
      <c r="B106" s="5"/>
      <c r="C106" s="131" t="str">
        <f>+B58</f>
        <v>5.   ATENCION A POBLACIONES CON ENFOQUE DIFERENCIAL</v>
      </c>
      <c r="D106" s="131">
        <f>+A60</f>
        <v>1</v>
      </c>
      <c r="E106" s="132">
        <f>+I58</f>
        <v>0.05</v>
      </c>
      <c r="F106" s="132">
        <f>+J58</f>
        <v>0.05</v>
      </c>
      <c r="G106" s="131">
        <f>+D61</f>
        <v>1</v>
      </c>
      <c r="H106" s="131">
        <f>+E61</f>
        <v>0</v>
      </c>
      <c r="I106" s="131">
        <f>+F61</f>
        <v>0</v>
      </c>
      <c r="J106" s="131">
        <f>+G61</f>
        <v>0</v>
      </c>
      <c r="K106" s="112" t="str">
        <f>+B62</f>
        <v>OBSERVACIONES: El software institucional de Historia Clínica contiene la marcación de campo obligatorio diligenciamiento de la población con enfoque diferencial.</v>
      </c>
      <c r="L106" s="133"/>
      <c r="M106" s="5"/>
      <c r="N106" s="5"/>
    </row>
    <row r="107" spans="1:14" ht="22.5" customHeight="1" x14ac:dyDescent="0.25">
      <c r="A107" s="1"/>
      <c r="B107" s="5"/>
      <c r="C107" s="131" t="str">
        <f>+B63</f>
        <v>6. ACCESIBILIDAD</v>
      </c>
      <c r="D107" s="131">
        <f>+A65</f>
        <v>1</v>
      </c>
      <c r="E107" s="132">
        <f>+I63</f>
        <v>0.05</v>
      </c>
      <c r="F107" s="132">
        <f>+J63</f>
        <v>0.05</v>
      </c>
      <c r="G107" s="131">
        <f>+D66</f>
        <v>1</v>
      </c>
      <c r="H107" s="131">
        <f>+E66</f>
        <v>0</v>
      </c>
      <c r="I107" s="131">
        <f>+F66</f>
        <v>0</v>
      </c>
      <c r="J107" s="131">
        <f>+G66</f>
        <v>0</v>
      </c>
      <c r="K107" s="112" t="str">
        <f>+B67</f>
        <v>OBSERVACION: En la ESE salud Pereira tenemos un proceso de inducción y reinducción por medio de capacitación mediante la plataforma plexo con algunos cursos que contienen algunas rutas. por ahora no se cuenta con inducción de ruta de cáncer de próstata y colorrectal.</v>
      </c>
      <c r="L107" s="133"/>
      <c r="M107" s="5"/>
      <c r="N107" s="5"/>
    </row>
    <row r="108" spans="1:14" ht="22.5" customHeight="1" x14ac:dyDescent="0.25">
      <c r="A108" s="1"/>
      <c r="B108" s="5"/>
      <c r="C108" s="131" t="str">
        <f>+B68</f>
        <v>7. OPORTUNIDAD</v>
      </c>
      <c r="D108" s="131">
        <f>+A72</f>
        <v>3</v>
      </c>
      <c r="E108" s="132">
        <f>+I68</f>
        <v>0.1</v>
      </c>
      <c r="F108" s="132">
        <f>+J68</f>
        <v>0.10000000000000002</v>
      </c>
      <c r="G108" s="131">
        <f>+D73</f>
        <v>2</v>
      </c>
      <c r="H108" s="131">
        <f>+E73</f>
        <v>0</v>
      </c>
      <c r="I108" s="131">
        <f>+F73</f>
        <v>1</v>
      </c>
      <c r="J108" s="131">
        <f>+G73</f>
        <v>0</v>
      </c>
      <c r="K108" s="112" t="str">
        <f>+B74</f>
        <v>OBSERVACIONES: Cuentan con líneas habilitadas de Call Center para consultas de morbilidad y citas de agendamiento preferencial en el SIAU y presencial para todos los cursos de vida contemplados en la Resolución 3280 del 2018.</v>
      </c>
      <c r="L108" s="133"/>
      <c r="M108" s="5"/>
      <c r="N108" s="5"/>
    </row>
    <row r="109" spans="1:14" ht="22.5" customHeight="1" x14ac:dyDescent="0.25">
      <c r="A109" s="1"/>
      <c r="B109" s="5"/>
      <c r="C109" s="131" t="str">
        <f>+B75</f>
        <v>8. SEGURIDAD</v>
      </c>
      <c r="D109" s="131">
        <f>+A80</f>
        <v>4</v>
      </c>
      <c r="E109" s="132">
        <f>+I75</f>
        <v>0.1</v>
      </c>
      <c r="F109" s="132">
        <f>+J75</f>
        <v>0.1</v>
      </c>
      <c r="G109" s="131">
        <f>+D81</f>
        <v>4</v>
      </c>
      <c r="H109" s="131">
        <f>+E81</f>
        <v>0</v>
      </c>
      <c r="I109" s="131">
        <f>+F81</f>
        <v>0</v>
      </c>
      <c r="J109" s="131">
        <f>+G81</f>
        <v>0</v>
      </c>
      <c r="K109" s="112" t="str">
        <f>+B82</f>
        <v>OBSERVACIONES: Se cuenta en la intranet el cual es el aplicativo de la ESE Salud Pereira al cual todos los trabajadores tenemos acceso la disponibilidad de Guía de práctica clínica, cáncer de colon y recto Código CM-EX-033 y Guía De Práctica Clínica de Próstata Código CM-EX-032.</v>
      </c>
      <c r="L109" s="133"/>
      <c r="M109" s="5"/>
      <c r="N109" s="5"/>
    </row>
    <row r="110" spans="1:14" ht="22.5" customHeight="1" x14ac:dyDescent="0.25">
      <c r="A110" s="1"/>
      <c r="B110" s="5"/>
      <c r="C110" s="131" t="str">
        <f>+B83</f>
        <v>9. PERTINENCIA</v>
      </c>
      <c r="D110" s="131">
        <f>+A91</f>
        <v>7</v>
      </c>
      <c r="E110" s="132">
        <f>+I83</f>
        <v>0.2</v>
      </c>
      <c r="F110" s="132">
        <f>+J83</f>
        <v>0.14285714285714285</v>
      </c>
      <c r="G110" s="131">
        <f>+D92</f>
        <v>5</v>
      </c>
      <c r="H110" s="131">
        <f>+E92</f>
        <v>2</v>
      </c>
      <c r="I110" s="131">
        <f>+F92</f>
        <v>0</v>
      </c>
      <c r="J110" s="131">
        <f>+G92</f>
        <v>0</v>
      </c>
      <c r="K110" s="112" t="str">
        <f>+B93</f>
        <v xml:space="preserve">OBSERVACIONES: Con base a las auditorias de historias clínicas revisadas en anterior visita de asistencia técnica se pudo evidenciar que no se realiza la clasificación del riesgo según antecedentes personales y familiares; sin embargo, la auditora institucional refiere que ya se ha venido mejorando el proceso. </v>
      </c>
      <c r="L110" s="134" t="s">
        <v>152</v>
      </c>
      <c r="M110" s="5"/>
      <c r="N110" s="5"/>
    </row>
    <row r="111" spans="1:14" ht="22.5" customHeight="1" x14ac:dyDescent="0.25">
      <c r="A111" s="1"/>
      <c r="B111" s="5"/>
      <c r="C111" s="131" t="s">
        <v>153</v>
      </c>
      <c r="D111" s="131">
        <f t="shared" ref="D111:J111" si="0">SUM(D102:D110)</f>
        <v>40</v>
      </c>
      <c r="E111" s="135">
        <f t="shared" si="0"/>
        <v>1</v>
      </c>
      <c r="F111" s="135">
        <f t="shared" si="0"/>
        <v>0.69785714285714295</v>
      </c>
      <c r="G111" s="131">
        <f t="shared" si="0"/>
        <v>22</v>
      </c>
      <c r="H111" s="131">
        <f t="shared" si="0"/>
        <v>14</v>
      </c>
      <c r="I111" s="131">
        <f t="shared" si="0"/>
        <v>4</v>
      </c>
      <c r="J111" s="131">
        <f t="shared" si="0"/>
        <v>0</v>
      </c>
      <c r="K111" s="112"/>
      <c r="L111" s="131"/>
      <c r="M111" s="5"/>
      <c r="N111" s="5"/>
    </row>
  </sheetData>
  <mergeCells count="119">
    <mergeCell ref="B93:J93"/>
    <mergeCell ref="B94:J94"/>
    <mergeCell ref="D95:J95"/>
    <mergeCell ref="D96:J96"/>
    <mergeCell ref="D97:J97"/>
    <mergeCell ref="D98:J98"/>
    <mergeCell ref="H88:J88"/>
    <mergeCell ref="H89:J89"/>
    <mergeCell ref="H90:J90"/>
    <mergeCell ref="H91:J91"/>
    <mergeCell ref="B92:C92"/>
    <mergeCell ref="H92:J92"/>
    <mergeCell ref="B82:J82"/>
    <mergeCell ref="B83:H83"/>
    <mergeCell ref="H84:J84"/>
    <mergeCell ref="H85:J85"/>
    <mergeCell ref="H86:J86"/>
    <mergeCell ref="H87:J87"/>
    <mergeCell ref="H76:J76"/>
    <mergeCell ref="H77:J77"/>
    <mergeCell ref="H78:J78"/>
    <mergeCell ref="H79:J79"/>
    <mergeCell ref="H80:J80"/>
    <mergeCell ref="B81:C81"/>
    <mergeCell ref="H81:J81"/>
    <mergeCell ref="H71:J71"/>
    <mergeCell ref="H72:J72"/>
    <mergeCell ref="B73:C73"/>
    <mergeCell ref="H73:J73"/>
    <mergeCell ref="B74:J74"/>
    <mergeCell ref="B75:H75"/>
    <mergeCell ref="B66:C66"/>
    <mergeCell ref="H66:J66"/>
    <mergeCell ref="B67:J67"/>
    <mergeCell ref="B68:H68"/>
    <mergeCell ref="H69:J69"/>
    <mergeCell ref="H70:J70"/>
    <mergeCell ref="B61:C61"/>
    <mergeCell ref="H61:J61"/>
    <mergeCell ref="B62:J62"/>
    <mergeCell ref="B63:H63"/>
    <mergeCell ref="B64:B65"/>
    <mergeCell ref="H64:J64"/>
    <mergeCell ref="H65:J65"/>
    <mergeCell ref="B55:C56"/>
    <mergeCell ref="H56:J56"/>
    <mergeCell ref="B57:J57"/>
    <mergeCell ref="B58:H58"/>
    <mergeCell ref="H59:J59"/>
    <mergeCell ref="H60:J60"/>
    <mergeCell ref="H51:I51"/>
    <mergeCell ref="H52:J52"/>
    <mergeCell ref="B53:C53"/>
    <mergeCell ref="H53:J53"/>
    <mergeCell ref="B54:C54"/>
    <mergeCell ref="H54:J54"/>
    <mergeCell ref="H48:J48"/>
    <mergeCell ref="B49:C49"/>
    <mergeCell ref="H49:J49"/>
    <mergeCell ref="K49:N49"/>
    <mergeCell ref="B50:J50"/>
    <mergeCell ref="K50:M50"/>
    <mergeCell ref="H43:J43"/>
    <mergeCell ref="H44:J44"/>
    <mergeCell ref="K44:N44"/>
    <mergeCell ref="H45:J45"/>
    <mergeCell ref="H46:J46"/>
    <mergeCell ref="H47:J47"/>
    <mergeCell ref="B40:C40"/>
    <mergeCell ref="H40:J40"/>
    <mergeCell ref="B41:J41"/>
    <mergeCell ref="K41:N41"/>
    <mergeCell ref="B42:H42"/>
    <mergeCell ref="K42:N42"/>
    <mergeCell ref="L31:M31"/>
    <mergeCell ref="B34:B39"/>
    <mergeCell ref="I34:J34"/>
    <mergeCell ref="I35:J35"/>
    <mergeCell ref="I36:J36"/>
    <mergeCell ref="I37:J37"/>
    <mergeCell ref="I38:J38"/>
    <mergeCell ref="I39:J39"/>
    <mergeCell ref="B25:B28"/>
    <mergeCell ref="I25:J25"/>
    <mergeCell ref="I26:J26"/>
    <mergeCell ref="I27:J27"/>
    <mergeCell ref="I28:J28"/>
    <mergeCell ref="B29:B31"/>
    <mergeCell ref="I29:J29"/>
    <mergeCell ref="I30:J30"/>
    <mergeCell ref="I31:J31"/>
    <mergeCell ref="B21:J21"/>
    <mergeCell ref="B22:H22"/>
    <mergeCell ref="C23:C24"/>
    <mergeCell ref="D23:D24"/>
    <mergeCell ref="E23:E24"/>
    <mergeCell ref="F23:F24"/>
    <mergeCell ref="G23:G24"/>
    <mergeCell ref="H23:J23"/>
    <mergeCell ref="I24:J24"/>
    <mergeCell ref="B16:H16"/>
    <mergeCell ref="H17:J17"/>
    <mergeCell ref="B18:B19"/>
    <mergeCell ref="H18:J18"/>
    <mergeCell ref="H19:J19"/>
    <mergeCell ref="B20:C20"/>
    <mergeCell ref="H20:J20"/>
    <mergeCell ref="D10:J10"/>
    <mergeCell ref="D11:J11"/>
    <mergeCell ref="D12:J12"/>
    <mergeCell ref="D13:J13"/>
    <mergeCell ref="D14:J14"/>
    <mergeCell ref="D15:J15"/>
    <mergeCell ref="B1:C4"/>
    <mergeCell ref="D1:K1"/>
    <mergeCell ref="D2:J4"/>
    <mergeCell ref="C5:L5"/>
    <mergeCell ref="B6:J6"/>
    <mergeCell ref="C7:C9"/>
  </mergeCells>
  <conditionalFormatting sqref="H81">
    <cfRule type="cellIs" dxfId="169" priority="1" operator="notEqual">
      <formula>#REF!</formula>
    </cfRule>
  </conditionalFormatting>
  <conditionalFormatting sqref="H61">
    <cfRule type="cellIs" dxfId="168" priority="2" operator="notEqual">
      <formula>#REF!</formula>
    </cfRule>
  </conditionalFormatting>
  <conditionalFormatting sqref="H92">
    <cfRule type="cellIs" dxfId="167" priority="3" operator="notEqual">
      <formula>#REF!</formula>
    </cfRule>
  </conditionalFormatting>
  <conditionalFormatting sqref="H81">
    <cfRule type="cellIs" dxfId="166" priority="4" operator="notEqual">
      <formula>#REF!</formula>
    </cfRule>
  </conditionalFormatting>
  <conditionalFormatting sqref="H61">
    <cfRule type="cellIs" dxfId="165" priority="5" operator="notEqual">
      <formula>#REF!</formula>
    </cfRule>
  </conditionalFormatting>
  <conditionalFormatting sqref="H92">
    <cfRule type="cellIs" dxfId="164" priority="6" operator="notEqual">
      <formula>#REF!</formula>
    </cfRule>
  </conditionalFormatting>
  <conditionalFormatting sqref="H20">
    <cfRule type="cellIs" dxfId="163" priority="7" operator="notEqual">
      <formula>$A$19</formula>
    </cfRule>
  </conditionalFormatting>
  <conditionalFormatting sqref="H40">
    <cfRule type="cellIs" dxfId="162" priority="8" operator="notEqual">
      <formula>$A$39</formula>
    </cfRule>
  </conditionalFormatting>
  <conditionalFormatting sqref="H49">
    <cfRule type="cellIs" dxfId="161" priority="9" operator="notEqual">
      <formula>$A$48</formula>
    </cfRule>
  </conditionalFormatting>
  <conditionalFormatting sqref="H49">
    <cfRule type="cellIs" dxfId="160" priority="10" operator="notEqual">
      <formula>$A$48</formula>
    </cfRule>
  </conditionalFormatting>
  <conditionalFormatting sqref="H56">
    <cfRule type="cellIs" dxfId="159" priority="11" operator="notEqual">
      <formula>$A$54</formula>
    </cfRule>
  </conditionalFormatting>
  <conditionalFormatting sqref="H61">
    <cfRule type="cellIs" dxfId="158" priority="12" operator="notEqual">
      <formula>$A$60</formula>
    </cfRule>
  </conditionalFormatting>
  <conditionalFormatting sqref="H66">
    <cfRule type="cellIs" dxfId="157" priority="13" operator="notEqual">
      <formula>$A$65</formula>
    </cfRule>
  </conditionalFormatting>
  <conditionalFormatting sqref="H66">
    <cfRule type="cellIs" dxfId="156" priority="14" operator="notEqual">
      <formula>$A$65</formula>
    </cfRule>
  </conditionalFormatting>
  <conditionalFormatting sqref="H73">
    <cfRule type="cellIs" dxfId="155" priority="15" operator="notEqual">
      <formula>$A$72</formula>
    </cfRule>
  </conditionalFormatting>
  <conditionalFormatting sqref="H73">
    <cfRule type="cellIs" dxfId="154" priority="16" operator="notEqual">
      <formula>$A$72</formula>
    </cfRule>
  </conditionalFormatting>
  <conditionalFormatting sqref="H81">
    <cfRule type="cellIs" dxfId="153" priority="17" operator="notEqual">
      <formula>$A$80</formula>
    </cfRule>
  </conditionalFormatting>
  <conditionalFormatting sqref="H92">
    <cfRule type="cellIs" dxfId="152" priority="18" operator="notEqual">
      <formula>$A$91</formula>
    </cfRule>
  </conditionalFormatting>
  <conditionalFormatting sqref="J16">
    <cfRule type="cellIs" dxfId="151" priority="19" operator="lessThan">
      <formula>$I$16</formula>
    </cfRule>
  </conditionalFormatting>
  <conditionalFormatting sqref="J16">
    <cfRule type="cellIs" dxfId="150" priority="20" operator="lessThan">
      <formula>$I$16</formula>
    </cfRule>
  </conditionalFormatting>
  <conditionalFormatting sqref="J22">
    <cfRule type="cellIs" dxfId="149" priority="21" operator="lessThan">
      <formula>$I$22</formula>
    </cfRule>
  </conditionalFormatting>
  <conditionalFormatting sqref="J22">
    <cfRule type="cellIs" dxfId="148" priority="22" operator="lessThan">
      <formula>$I$22</formula>
    </cfRule>
  </conditionalFormatting>
  <conditionalFormatting sqref="J42">
    <cfRule type="cellIs" dxfId="147" priority="23" operator="lessThan">
      <formula>$I$42</formula>
    </cfRule>
  </conditionalFormatting>
  <conditionalFormatting sqref="J42">
    <cfRule type="cellIs" dxfId="146" priority="24" operator="lessThan">
      <formula>$I$42</formula>
    </cfRule>
  </conditionalFormatting>
  <conditionalFormatting sqref="J58">
    <cfRule type="cellIs" dxfId="145" priority="25" operator="lessThan">
      <formula>$I$58</formula>
    </cfRule>
  </conditionalFormatting>
  <conditionalFormatting sqref="J58">
    <cfRule type="cellIs" dxfId="144" priority="26" operator="lessThan">
      <formula>$I$58</formula>
    </cfRule>
  </conditionalFormatting>
  <conditionalFormatting sqref="J63">
    <cfRule type="cellIs" dxfId="143" priority="27" operator="lessThan">
      <formula>$I$63</formula>
    </cfRule>
  </conditionalFormatting>
  <conditionalFormatting sqref="J63">
    <cfRule type="cellIs" dxfId="142" priority="28" operator="lessThan">
      <formula>$I$63</formula>
    </cfRule>
  </conditionalFormatting>
  <conditionalFormatting sqref="J68">
    <cfRule type="cellIs" dxfId="141" priority="29" operator="lessThan">
      <formula>$I$68</formula>
    </cfRule>
  </conditionalFormatting>
  <conditionalFormatting sqref="J68">
    <cfRule type="cellIs" dxfId="140" priority="30" operator="lessThan">
      <formula>$I$68</formula>
    </cfRule>
  </conditionalFormatting>
  <conditionalFormatting sqref="J75">
    <cfRule type="cellIs" dxfId="139" priority="31" operator="lessThan">
      <formula>$I$75</formula>
    </cfRule>
  </conditionalFormatting>
  <conditionalFormatting sqref="J75">
    <cfRule type="cellIs" dxfId="138" priority="32" operator="lessThan">
      <formula>$I$75</formula>
    </cfRule>
  </conditionalFormatting>
  <conditionalFormatting sqref="J83">
    <cfRule type="cellIs" dxfId="137" priority="33" operator="lessThan">
      <formula>$I$83</formula>
    </cfRule>
  </conditionalFormatting>
  <conditionalFormatting sqref="J83">
    <cfRule type="cellIs" dxfId="136" priority="34" operator="lessThan">
      <formula>$I$83</formula>
    </cfRule>
  </conditionalFormatting>
  <dataValidations count="3">
    <dataValidation allowBlank="1" showInputMessage="1" showErrorMessage="1" sqref="H39"/>
    <dataValidation type="whole" operator="equal" showInputMessage="1" showErrorMessage="1" sqref="D39:G39">
      <formula1>1</formula1>
    </dataValidation>
    <dataValidation type="whole" operator="equal" showInputMessage="1" showErrorMessage="1" sqref="D18:G19 D85:G91 D44:G48 D56:G56 D60:G60 D65:G65 D70:G72 D77:G80 D25:G38">
      <formula1>1</formula1>
      <formula2>0</formula2>
    </dataValidation>
  </dataValidations>
  <hyperlinks>
    <hyperlink ref="D12" r:id="rId1"/>
  </hyperlinks>
  <pageMargins left="0.7" right="0.7" top="0.75" bottom="0.75" header="0.3" footer="0.3"/>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111"/>
  <sheetViews>
    <sheetView workbookViewId="0">
      <selection activeCell="A7" sqref="A7"/>
    </sheetView>
  </sheetViews>
  <sheetFormatPr baseColWidth="10" defaultColWidth="11.28515625" defaultRowHeight="15" x14ac:dyDescent="0.25"/>
  <cols>
    <col min="1" max="1" width="12.140625" style="136" customWidth="1"/>
    <col min="2" max="2" width="18.85546875" style="6" customWidth="1"/>
    <col min="3" max="3" width="37.42578125" style="6" customWidth="1"/>
    <col min="4" max="4" width="11.28515625" style="6"/>
    <col min="5" max="5" width="12" style="6" bestFit="1" customWidth="1"/>
    <col min="6" max="9" width="11.28515625" style="6"/>
    <col min="10" max="10" width="45.140625" style="6" customWidth="1"/>
    <col min="11" max="12" width="24.28515625" style="6" customWidth="1"/>
    <col min="13" max="1025" width="11.28515625" style="6"/>
  </cols>
  <sheetData>
    <row r="1" spans="1:14" ht="22.5" customHeight="1" x14ac:dyDescent="0.25">
      <c r="A1" s="1"/>
      <c r="B1" s="2"/>
      <c r="C1" s="2"/>
      <c r="D1" s="3"/>
      <c r="E1" s="3"/>
      <c r="F1" s="3"/>
      <c r="G1" s="3"/>
      <c r="H1" s="3"/>
      <c r="I1" s="3"/>
      <c r="J1" s="3"/>
      <c r="K1" s="3"/>
      <c r="L1" s="4"/>
      <c r="M1" s="5"/>
      <c r="N1" s="5"/>
    </row>
    <row r="2" spans="1:14" ht="22.5" customHeight="1" x14ac:dyDescent="0.25">
      <c r="A2" s="1"/>
      <c r="B2" s="2"/>
      <c r="C2" s="2"/>
      <c r="D2" s="7" t="s">
        <v>0</v>
      </c>
      <c r="E2" s="7"/>
      <c r="F2" s="7"/>
      <c r="G2" s="7"/>
      <c r="H2" s="7"/>
      <c r="I2" s="7"/>
      <c r="J2" s="7"/>
      <c r="K2" s="5"/>
      <c r="L2" s="5"/>
      <c r="M2" s="5"/>
      <c r="N2" s="5"/>
    </row>
    <row r="3" spans="1:14" ht="22.5" customHeight="1" x14ac:dyDescent="0.25">
      <c r="A3" s="1"/>
      <c r="B3" s="2"/>
      <c r="C3" s="2"/>
      <c r="D3" s="7"/>
      <c r="E3" s="7"/>
      <c r="F3" s="7"/>
      <c r="G3" s="7"/>
      <c r="H3" s="7"/>
      <c r="I3" s="7"/>
      <c r="J3" s="7"/>
      <c r="K3" s="5"/>
      <c r="L3" s="5"/>
      <c r="M3" s="5"/>
      <c r="N3" s="5"/>
    </row>
    <row r="4" spans="1:14" ht="22.5" customHeight="1" x14ac:dyDescent="0.25">
      <c r="A4" s="1"/>
      <c r="B4" s="2"/>
      <c r="C4" s="2"/>
      <c r="D4" s="7"/>
      <c r="E4" s="7"/>
      <c r="F4" s="7"/>
      <c r="G4" s="7"/>
      <c r="H4" s="7"/>
      <c r="I4" s="7"/>
      <c r="J4" s="7"/>
      <c r="K4" s="5"/>
      <c r="L4" s="5"/>
      <c r="M4" s="5"/>
      <c r="N4" s="5"/>
    </row>
    <row r="5" spans="1:14" ht="29.25" customHeight="1" x14ac:dyDescent="0.25">
      <c r="A5" s="1"/>
      <c r="B5" s="8"/>
      <c r="C5" s="3"/>
      <c r="D5" s="3"/>
      <c r="E5" s="3"/>
      <c r="F5" s="3"/>
      <c r="G5" s="3"/>
      <c r="H5" s="3"/>
      <c r="I5" s="3"/>
      <c r="J5" s="3"/>
      <c r="K5" s="3"/>
      <c r="L5" s="3"/>
      <c r="M5" s="5"/>
      <c r="N5" s="5"/>
    </row>
    <row r="6" spans="1:14" ht="22.5" customHeight="1" x14ac:dyDescent="0.25">
      <c r="A6" s="1"/>
      <c r="B6" s="9" t="s">
        <v>1</v>
      </c>
      <c r="C6" s="9"/>
      <c r="D6" s="9"/>
      <c r="E6" s="9"/>
      <c r="F6" s="9"/>
      <c r="G6" s="9"/>
      <c r="H6" s="9"/>
      <c r="I6" s="9"/>
      <c r="J6" s="9"/>
      <c r="K6" s="5"/>
      <c r="L6" s="5"/>
      <c r="M6" s="5"/>
      <c r="N6" s="5"/>
    </row>
    <row r="7" spans="1:14" ht="22.5" customHeight="1" x14ac:dyDescent="0.25">
      <c r="A7" s="1"/>
      <c r="B7" s="10"/>
      <c r="C7" s="11" t="s">
        <v>2</v>
      </c>
      <c r="D7" s="12" t="s">
        <v>3</v>
      </c>
      <c r="E7" s="12" t="s">
        <v>4</v>
      </c>
      <c r="F7" s="12" t="s">
        <v>4</v>
      </c>
      <c r="G7" s="13" t="s">
        <v>5</v>
      </c>
      <c r="H7" s="13" t="s">
        <v>6</v>
      </c>
      <c r="I7" s="13" t="s">
        <v>7</v>
      </c>
      <c r="J7" s="13" t="s">
        <v>8</v>
      </c>
      <c r="K7" s="5"/>
      <c r="L7" s="5"/>
      <c r="M7" s="5"/>
      <c r="N7" s="5"/>
    </row>
    <row r="8" spans="1:14" ht="43.15" customHeight="1" x14ac:dyDescent="0.25">
      <c r="A8" s="1"/>
      <c r="B8" s="10"/>
      <c r="C8" s="11"/>
      <c r="D8" s="15"/>
      <c r="E8" s="406">
        <v>0.29166666666666669</v>
      </c>
      <c r="F8" s="15"/>
      <c r="G8" s="406">
        <v>0.29166666666666669</v>
      </c>
      <c r="H8" s="15"/>
      <c r="I8" s="15"/>
      <c r="J8" s="15"/>
      <c r="K8" s="5"/>
      <c r="L8" s="5"/>
      <c r="M8" s="5"/>
      <c r="N8" s="5"/>
    </row>
    <row r="9" spans="1:14" ht="22.5" customHeight="1" x14ac:dyDescent="0.25">
      <c r="A9" s="1"/>
      <c r="B9" s="10"/>
      <c r="C9" s="11"/>
      <c r="D9" s="18"/>
      <c r="E9" s="407">
        <v>0.66666666666666663</v>
      </c>
      <c r="F9" s="18"/>
      <c r="G9" s="407">
        <v>0.66666666666666663</v>
      </c>
      <c r="H9" s="18"/>
      <c r="I9" s="18"/>
      <c r="J9" s="18"/>
      <c r="K9" s="5"/>
      <c r="L9" s="5"/>
      <c r="M9" s="5"/>
      <c r="N9" s="5"/>
    </row>
    <row r="10" spans="1:14" ht="22.5" customHeight="1" x14ac:dyDescent="0.25">
      <c r="A10" s="1"/>
      <c r="B10" s="10"/>
      <c r="C10" s="19" t="s">
        <v>12</v>
      </c>
      <c r="D10" s="20" t="s">
        <v>13</v>
      </c>
      <c r="E10" s="20"/>
      <c r="F10" s="20"/>
      <c r="G10" s="20"/>
      <c r="H10" s="20"/>
      <c r="I10" s="20"/>
      <c r="J10" s="20"/>
      <c r="K10" s="5"/>
      <c r="L10" s="5"/>
      <c r="M10" s="5"/>
      <c r="N10" s="5"/>
    </row>
    <row r="11" spans="1:14" ht="22.5" customHeight="1" x14ac:dyDescent="0.25">
      <c r="A11" s="1"/>
      <c r="B11" s="10"/>
      <c r="C11" s="19" t="s">
        <v>14</v>
      </c>
      <c r="D11" s="20" t="s">
        <v>247</v>
      </c>
      <c r="E11" s="20"/>
      <c r="F11" s="20"/>
      <c r="G11" s="20"/>
      <c r="H11" s="20"/>
      <c r="I11" s="20"/>
      <c r="J11" s="20"/>
      <c r="K11" s="5"/>
      <c r="L11" s="5"/>
      <c r="M11" s="5"/>
      <c r="N11" s="5"/>
    </row>
    <row r="12" spans="1:14" ht="22.5" customHeight="1" x14ac:dyDescent="0.25">
      <c r="A12" s="1"/>
      <c r="B12" s="10"/>
      <c r="C12" s="19" t="s">
        <v>16</v>
      </c>
      <c r="D12" s="21" t="s">
        <v>17</v>
      </c>
      <c r="E12" s="21"/>
      <c r="F12" s="21"/>
      <c r="G12" s="21"/>
      <c r="H12" s="21"/>
      <c r="I12" s="21"/>
      <c r="J12" s="21"/>
      <c r="K12" s="5"/>
      <c r="L12" s="5"/>
      <c r="M12" s="5"/>
      <c r="N12" s="5"/>
    </row>
    <row r="13" spans="1:14" ht="22.5" customHeight="1" x14ac:dyDescent="0.25">
      <c r="A13" s="1"/>
      <c r="B13" s="10"/>
      <c r="C13" s="19" t="s">
        <v>18</v>
      </c>
      <c r="D13" s="20">
        <v>3205616401</v>
      </c>
      <c r="E13" s="20"/>
      <c r="F13" s="20"/>
      <c r="G13" s="20"/>
      <c r="H13" s="20"/>
      <c r="I13" s="20"/>
      <c r="J13" s="20"/>
      <c r="K13" s="5"/>
      <c r="L13" s="5"/>
      <c r="M13" s="5"/>
      <c r="N13" s="5"/>
    </row>
    <row r="14" spans="1:14" ht="22.5" customHeight="1" x14ac:dyDescent="0.25">
      <c r="A14" s="1"/>
      <c r="B14" s="10"/>
      <c r="C14" s="19" t="s">
        <v>19</v>
      </c>
      <c r="D14" s="20" t="s">
        <v>20</v>
      </c>
      <c r="E14" s="20"/>
      <c r="F14" s="20"/>
      <c r="G14" s="20"/>
      <c r="H14" s="20"/>
      <c r="I14" s="20"/>
      <c r="J14" s="20"/>
      <c r="K14" s="5"/>
      <c r="L14" s="5"/>
      <c r="M14" s="5"/>
      <c r="N14" s="5"/>
    </row>
    <row r="15" spans="1:14" ht="22.5" customHeight="1" x14ac:dyDescent="0.25">
      <c r="A15" s="1"/>
      <c r="B15" s="10"/>
      <c r="C15" s="22" t="s">
        <v>21</v>
      </c>
      <c r="D15" s="23">
        <v>44522</v>
      </c>
      <c r="E15" s="23"/>
      <c r="F15" s="23"/>
      <c r="G15" s="23"/>
      <c r="H15" s="23"/>
      <c r="I15" s="23"/>
      <c r="J15" s="23"/>
      <c r="K15" s="5"/>
      <c r="L15" s="5"/>
      <c r="M15" s="5"/>
      <c r="N15" s="5"/>
    </row>
    <row r="16" spans="1:14" ht="22.5" customHeight="1" x14ac:dyDescent="0.25">
      <c r="A16" s="1"/>
      <c r="B16" s="24" t="s">
        <v>22</v>
      </c>
      <c r="C16" s="24"/>
      <c r="D16" s="24"/>
      <c r="E16" s="24"/>
      <c r="F16" s="24"/>
      <c r="G16" s="24"/>
      <c r="H16" s="24"/>
      <c r="I16" s="25">
        <v>0.1</v>
      </c>
      <c r="J16" s="26">
        <f>(D20+F20)*I16/H20</f>
        <v>0.1</v>
      </c>
      <c r="K16" s="5"/>
      <c r="L16" s="5"/>
      <c r="M16" s="5"/>
      <c r="N16" s="5"/>
    </row>
    <row r="17" spans="1:14" ht="22.5" customHeight="1" x14ac:dyDescent="0.25">
      <c r="A17" s="1"/>
      <c r="B17" s="10"/>
      <c r="C17" s="27"/>
      <c r="D17" s="28" t="s">
        <v>23</v>
      </c>
      <c r="E17" s="28" t="s">
        <v>24</v>
      </c>
      <c r="F17" s="28" t="s">
        <v>25</v>
      </c>
      <c r="G17" s="28" t="s">
        <v>26</v>
      </c>
      <c r="H17" s="29" t="s">
        <v>27</v>
      </c>
      <c r="I17" s="29"/>
      <c r="J17" s="29"/>
      <c r="K17" s="5"/>
      <c r="L17" s="5"/>
      <c r="M17" s="5"/>
      <c r="N17" s="5"/>
    </row>
    <row r="18" spans="1:14" ht="22.5" customHeight="1" x14ac:dyDescent="0.25">
      <c r="A18" s="1">
        <v>1</v>
      </c>
      <c r="B18" s="30" t="s">
        <v>28</v>
      </c>
      <c r="C18" s="31" t="s">
        <v>29</v>
      </c>
      <c r="D18" s="32">
        <v>1</v>
      </c>
      <c r="E18" s="32"/>
      <c r="F18" s="32"/>
      <c r="G18" s="32"/>
      <c r="H18" s="33" t="s">
        <v>324</v>
      </c>
      <c r="I18" s="34"/>
      <c r="J18" s="34"/>
      <c r="K18" s="5"/>
      <c r="L18" s="5"/>
      <c r="M18" s="5"/>
      <c r="N18" s="5"/>
    </row>
    <row r="19" spans="1:14" ht="49.15" customHeight="1" x14ac:dyDescent="0.25">
      <c r="A19" s="1">
        <v>2</v>
      </c>
      <c r="B19" s="30"/>
      <c r="C19" s="31" t="s">
        <v>31</v>
      </c>
      <c r="D19" s="32"/>
      <c r="E19" s="32"/>
      <c r="F19" s="32">
        <v>1</v>
      </c>
      <c r="G19" s="32"/>
      <c r="H19" s="35" t="s">
        <v>279</v>
      </c>
      <c r="I19" s="35"/>
      <c r="J19" s="35"/>
      <c r="K19" s="5"/>
      <c r="L19" s="5"/>
      <c r="M19" s="5"/>
      <c r="N19" s="5"/>
    </row>
    <row r="20" spans="1:14" ht="22.5" customHeight="1" x14ac:dyDescent="0.25">
      <c r="A20" s="36"/>
      <c r="B20" s="37" t="s">
        <v>33</v>
      </c>
      <c r="C20" s="37"/>
      <c r="D20" s="38">
        <f>SUM(D18:D19)</f>
        <v>1</v>
      </c>
      <c r="E20" s="38">
        <f>SUM(E18:E19)</f>
        <v>0</v>
      </c>
      <c r="F20" s="38">
        <f>SUM(F18:F19)</f>
        <v>1</v>
      </c>
      <c r="G20" s="38">
        <f>SUM(G18:G19)</f>
        <v>0</v>
      </c>
      <c r="H20" s="39">
        <f>+D20+E20+F20+G20</f>
        <v>2</v>
      </c>
      <c r="I20" s="39"/>
      <c r="J20" s="39"/>
      <c r="K20" s="40"/>
      <c r="L20" s="40"/>
      <c r="M20" s="40"/>
      <c r="N20" s="40"/>
    </row>
    <row r="21" spans="1:14" ht="32.25" customHeight="1" x14ac:dyDescent="0.25">
      <c r="A21" s="1"/>
      <c r="B21" s="41" t="s">
        <v>250</v>
      </c>
      <c r="C21" s="42"/>
      <c r="D21" s="42"/>
      <c r="E21" s="42"/>
      <c r="F21" s="42"/>
      <c r="G21" s="42"/>
      <c r="H21" s="42"/>
      <c r="I21" s="42"/>
      <c r="J21" s="43"/>
      <c r="K21" s="5"/>
      <c r="L21" s="5"/>
      <c r="M21" s="5"/>
      <c r="N21" s="5"/>
    </row>
    <row r="22" spans="1:14" ht="22.5" customHeight="1" x14ac:dyDescent="0.25">
      <c r="A22" s="1"/>
      <c r="B22" s="44" t="s">
        <v>35</v>
      </c>
      <c r="C22" s="44"/>
      <c r="D22" s="44"/>
      <c r="E22" s="44"/>
      <c r="F22" s="44"/>
      <c r="G22" s="44"/>
      <c r="H22" s="44"/>
      <c r="I22" s="45">
        <v>0.3</v>
      </c>
      <c r="J22" s="46">
        <f>(D40+F40)*I22/H40</f>
        <v>5.9999999999999991E-2</v>
      </c>
      <c r="K22" s="5"/>
      <c r="L22" s="5"/>
      <c r="M22" s="5"/>
      <c r="N22" s="5"/>
    </row>
    <row r="23" spans="1:14" ht="22.5" customHeight="1" x14ac:dyDescent="0.25">
      <c r="A23" s="1"/>
      <c r="B23" s="10"/>
      <c r="C23" s="29" t="s">
        <v>36</v>
      </c>
      <c r="D23" s="29" t="s">
        <v>23</v>
      </c>
      <c r="E23" s="29" t="s">
        <v>24</v>
      </c>
      <c r="F23" s="29" t="s">
        <v>25</v>
      </c>
      <c r="G23" s="29" t="s">
        <v>26</v>
      </c>
      <c r="H23" s="29" t="s">
        <v>27</v>
      </c>
      <c r="I23" s="29"/>
      <c r="J23" s="29"/>
      <c r="K23" s="5"/>
      <c r="L23" s="5"/>
      <c r="M23" s="5"/>
      <c r="N23" s="5"/>
    </row>
    <row r="24" spans="1:14" ht="22.5" customHeight="1" x14ac:dyDescent="0.25">
      <c r="A24" s="1"/>
      <c r="B24" s="10"/>
      <c r="C24" s="29"/>
      <c r="D24" s="29"/>
      <c r="E24" s="29"/>
      <c r="F24" s="29"/>
      <c r="G24" s="29"/>
      <c r="H24" s="47" t="s">
        <v>37</v>
      </c>
      <c r="I24" s="48" t="s">
        <v>38</v>
      </c>
      <c r="J24" s="48"/>
      <c r="K24" s="5"/>
      <c r="L24" s="5"/>
      <c r="M24" s="5"/>
      <c r="N24" s="5"/>
    </row>
    <row r="25" spans="1:14" ht="22.5" customHeight="1" x14ac:dyDescent="0.25">
      <c r="A25" s="1">
        <v>1</v>
      </c>
      <c r="B25" s="49" t="s">
        <v>39</v>
      </c>
      <c r="C25" s="50" t="s">
        <v>40</v>
      </c>
      <c r="D25" s="51"/>
      <c r="E25" s="51">
        <v>1</v>
      </c>
      <c r="F25" s="51"/>
      <c r="G25" s="51"/>
      <c r="H25" s="52">
        <v>0</v>
      </c>
      <c r="I25" s="53"/>
      <c r="J25" s="53"/>
      <c r="K25" s="54"/>
      <c r="L25" s="5"/>
      <c r="M25" s="5"/>
      <c r="N25" s="5"/>
    </row>
    <row r="26" spans="1:14" ht="22.5" customHeight="1" x14ac:dyDescent="0.25">
      <c r="A26" s="1">
        <v>2</v>
      </c>
      <c r="B26" s="49"/>
      <c r="C26" s="50" t="s">
        <v>41</v>
      </c>
      <c r="D26" s="51"/>
      <c r="E26" s="51">
        <v>1</v>
      </c>
      <c r="F26" s="51"/>
      <c r="G26" s="51"/>
      <c r="H26" s="52">
        <v>0</v>
      </c>
      <c r="I26" s="55" t="e">
        <f>H26/$H$27</f>
        <v>#DIV/0!</v>
      </c>
      <c r="J26" s="55"/>
      <c r="K26" s="54"/>
      <c r="L26" s="5"/>
      <c r="M26" s="5"/>
      <c r="N26" s="5"/>
    </row>
    <row r="27" spans="1:14" ht="22.5" customHeight="1" x14ac:dyDescent="0.25">
      <c r="A27" s="1">
        <v>3</v>
      </c>
      <c r="B27" s="49"/>
      <c r="C27" s="50" t="s">
        <v>42</v>
      </c>
      <c r="D27" s="51"/>
      <c r="E27" s="51">
        <v>1</v>
      </c>
      <c r="F27" s="51"/>
      <c r="G27" s="51"/>
      <c r="H27" s="52">
        <v>0</v>
      </c>
      <c r="I27" s="55" t="e">
        <f>H27/$H$27</f>
        <v>#DIV/0!</v>
      </c>
      <c r="J27" s="55"/>
      <c r="K27" s="54"/>
      <c r="L27" s="5"/>
      <c r="M27" s="5"/>
      <c r="N27" s="5"/>
    </row>
    <row r="28" spans="1:14" ht="27.6" customHeight="1" x14ac:dyDescent="0.25">
      <c r="A28" s="1">
        <v>4</v>
      </c>
      <c r="B28" s="49"/>
      <c r="C28" s="50" t="s">
        <v>43</v>
      </c>
      <c r="D28" s="51">
        <v>1</v>
      </c>
      <c r="E28" s="51"/>
      <c r="F28" s="51"/>
      <c r="G28" s="51"/>
      <c r="H28" s="52">
        <v>1</v>
      </c>
      <c r="I28" s="55" t="e">
        <f>H28/$H$27</f>
        <v>#DIV/0!</v>
      </c>
      <c r="J28" s="55"/>
      <c r="K28" s="5"/>
      <c r="L28" s="5"/>
      <c r="M28" s="5"/>
      <c r="N28" s="5"/>
    </row>
    <row r="29" spans="1:14" ht="31.35" customHeight="1" x14ac:dyDescent="0.25">
      <c r="A29" s="1">
        <v>5</v>
      </c>
      <c r="B29" s="56" t="s">
        <v>44</v>
      </c>
      <c r="C29" s="50" t="s">
        <v>45</v>
      </c>
      <c r="D29" s="51"/>
      <c r="E29" s="51">
        <v>1</v>
      </c>
      <c r="F29" s="51"/>
      <c r="G29" s="51"/>
      <c r="H29" s="57">
        <v>0</v>
      </c>
      <c r="I29" s="58" t="e">
        <f>H29/$H$29</f>
        <v>#DIV/0!</v>
      </c>
      <c r="J29" s="58"/>
      <c r="K29" s="5"/>
      <c r="L29" s="5"/>
      <c r="M29" s="5"/>
      <c r="N29" s="5"/>
    </row>
    <row r="30" spans="1:14" ht="39.6" customHeight="1" x14ac:dyDescent="0.25">
      <c r="A30" s="1">
        <v>6</v>
      </c>
      <c r="B30" s="56"/>
      <c r="C30" s="50" t="s">
        <v>46</v>
      </c>
      <c r="D30" s="59"/>
      <c r="E30" s="51">
        <v>1</v>
      </c>
      <c r="F30" s="51"/>
      <c r="G30" s="51"/>
      <c r="H30" s="52">
        <v>0</v>
      </c>
      <c r="I30" s="58" t="e">
        <f>H30/$H$29</f>
        <v>#DIV/0!</v>
      </c>
      <c r="J30" s="58"/>
      <c r="K30" s="5"/>
      <c r="L30" s="5"/>
      <c r="M30" s="5"/>
      <c r="N30" s="5"/>
    </row>
    <row r="31" spans="1:14" ht="41.85" customHeight="1" x14ac:dyDescent="0.25">
      <c r="A31" s="1">
        <v>7</v>
      </c>
      <c r="B31" s="56"/>
      <c r="C31" s="50" t="s">
        <v>47</v>
      </c>
      <c r="D31" s="59"/>
      <c r="E31" s="51">
        <v>1</v>
      </c>
      <c r="F31" s="51"/>
      <c r="G31" s="51"/>
      <c r="H31" s="60">
        <v>0</v>
      </c>
      <c r="I31" s="58" t="e">
        <f>H31/$H$29</f>
        <v>#DIV/0!</v>
      </c>
      <c r="J31" s="58"/>
      <c r="K31" s="5"/>
      <c r="L31" s="61" t="s">
        <v>48</v>
      </c>
      <c r="M31" s="61"/>
      <c r="N31" s="5"/>
    </row>
    <row r="32" spans="1:14" ht="40.9" customHeight="1" x14ac:dyDescent="0.25">
      <c r="A32" s="1">
        <v>8</v>
      </c>
      <c r="B32" s="62"/>
      <c r="C32" s="50" t="s">
        <v>49</v>
      </c>
      <c r="D32" s="59"/>
      <c r="E32" s="51">
        <v>1</v>
      </c>
      <c r="F32" s="51"/>
      <c r="G32" s="51"/>
      <c r="H32" s="60">
        <v>0</v>
      </c>
      <c r="I32" s="63"/>
      <c r="J32" s="64"/>
      <c r="K32" s="5"/>
      <c r="L32" s="65"/>
      <c r="M32" s="65"/>
      <c r="N32" s="5"/>
    </row>
    <row r="33" spans="1:14" ht="51.4" customHeight="1" x14ac:dyDescent="0.25">
      <c r="A33" s="1">
        <v>9</v>
      </c>
      <c r="B33" s="62"/>
      <c r="C33" s="50" t="s">
        <v>50</v>
      </c>
      <c r="D33" s="59"/>
      <c r="E33" s="51">
        <v>1</v>
      </c>
      <c r="F33" s="51"/>
      <c r="G33" s="51"/>
      <c r="H33" s="60">
        <v>0</v>
      </c>
      <c r="I33" s="63"/>
      <c r="J33" s="64"/>
      <c r="K33" s="5"/>
      <c r="L33" s="65"/>
      <c r="M33" s="65"/>
      <c r="N33" s="5"/>
    </row>
    <row r="34" spans="1:14" ht="44.85" customHeight="1" x14ac:dyDescent="0.25">
      <c r="A34" s="1">
        <v>10</v>
      </c>
      <c r="B34" s="66" t="s">
        <v>51</v>
      </c>
      <c r="C34" s="50" t="s">
        <v>52</v>
      </c>
      <c r="D34" s="67"/>
      <c r="E34" s="68">
        <v>1</v>
      </c>
      <c r="F34" s="68"/>
      <c r="G34" s="68"/>
      <c r="H34" s="57">
        <v>0</v>
      </c>
      <c r="I34" s="58">
        <f>H34/$H$28</f>
        <v>0</v>
      </c>
      <c r="J34" s="58"/>
      <c r="K34" s="5"/>
      <c r="L34" s="65" t="s">
        <v>53</v>
      </c>
      <c r="M34" s="65" t="s">
        <v>54</v>
      </c>
      <c r="N34" s="5"/>
    </row>
    <row r="35" spans="1:14" ht="54.4" customHeight="1" x14ac:dyDescent="0.25">
      <c r="A35" s="1">
        <v>11</v>
      </c>
      <c r="B35" s="66"/>
      <c r="C35" s="50" t="s">
        <v>55</v>
      </c>
      <c r="D35" s="67"/>
      <c r="E35" s="68">
        <v>1</v>
      </c>
      <c r="F35" s="68"/>
      <c r="G35" s="68"/>
      <c r="H35" s="57">
        <v>0</v>
      </c>
      <c r="I35" s="58">
        <f>H35/$H$28</f>
        <v>0</v>
      </c>
      <c r="J35" s="58"/>
      <c r="K35" s="5"/>
      <c r="L35" s="69" t="s">
        <v>56</v>
      </c>
      <c r="M35" s="69" t="s">
        <v>57</v>
      </c>
      <c r="N35" s="5"/>
    </row>
    <row r="36" spans="1:14" ht="71.650000000000006" customHeight="1" x14ac:dyDescent="0.25">
      <c r="A36" s="1">
        <v>12</v>
      </c>
      <c r="B36" s="66"/>
      <c r="C36" s="50" t="s">
        <v>58</v>
      </c>
      <c r="D36" s="67"/>
      <c r="E36" s="68">
        <v>1</v>
      </c>
      <c r="F36" s="68"/>
      <c r="G36" s="68"/>
      <c r="H36" s="60">
        <v>0</v>
      </c>
      <c r="I36" s="58">
        <f>H36/$H$28</f>
        <v>0</v>
      </c>
      <c r="J36" s="58"/>
      <c r="K36" s="5"/>
      <c r="L36" s="69" t="s">
        <v>59</v>
      </c>
      <c r="M36" s="69" t="s">
        <v>60</v>
      </c>
      <c r="N36" s="5"/>
    </row>
    <row r="37" spans="1:14" ht="72.400000000000006" customHeight="1" x14ac:dyDescent="0.25">
      <c r="A37" s="1">
        <v>13</v>
      </c>
      <c r="B37" s="66"/>
      <c r="C37" s="50" t="s">
        <v>61</v>
      </c>
      <c r="D37" s="70"/>
      <c r="E37" s="68">
        <v>1</v>
      </c>
      <c r="F37" s="68"/>
      <c r="G37" s="68"/>
      <c r="H37" s="60">
        <v>0</v>
      </c>
      <c r="I37" s="58">
        <f>H37/$H$28</f>
        <v>0</v>
      </c>
      <c r="J37" s="58"/>
      <c r="K37" s="5"/>
      <c r="L37" s="69" t="s">
        <v>62</v>
      </c>
      <c r="M37" s="69" t="s">
        <v>63</v>
      </c>
      <c r="N37" s="5"/>
    </row>
    <row r="38" spans="1:14" ht="52.9" customHeight="1" x14ac:dyDescent="0.25">
      <c r="A38" s="1">
        <v>14</v>
      </c>
      <c r="B38" s="66"/>
      <c r="C38" s="31" t="s">
        <v>64</v>
      </c>
      <c r="D38" s="51"/>
      <c r="E38" s="51"/>
      <c r="F38" s="51">
        <v>1</v>
      </c>
      <c r="G38" s="51"/>
      <c r="H38" s="60">
        <v>0</v>
      </c>
      <c r="I38" s="55" t="e">
        <f>H38/$H$30</f>
        <v>#DIV/0!</v>
      </c>
      <c r="J38" s="55"/>
      <c r="K38" s="5"/>
      <c r="L38" s="69" t="s">
        <v>65</v>
      </c>
      <c r="M38" s="69" t="s">
        <v>66</v>
      </c>
      <c r="N38" s="5"/>
    </row>
    <row r="39" spans="1:14" ht="84.95" customHeight="1" x14ac:dyDescent="0.25">
      <c r="A39" s="1">
        <v>15</v>
      </c>
      <c r="B39" s="66"/>
      <c r="C39" s="50" t="s">
        <v>67</v>
      </c>
      <c r="D39" s="71"/>
      <c r="E39" s="72"/>
      <c r="F39" s="71">
        <v>1</v>
      </c>
      <c r="G39" s="71"/>
      <c r="H39" s="73">
        <v>0</v>
      </c>
      <c r="I39" s="74" t="e">
        <f>H39/H38</f>
        <v>#DIV/0!</v>
      </c>
      <c r="J39" s="74"/>
      <c r="K39" s="5"/>
      <c r="L39" s="5"/>
      <c r="M39" s="5"/>
      <c r="N39" s="5"/>
    </row>
    <row r="40" spans="1:14" ht="22.5" customHeight="1" x14ac:dyDescent="0.25">
      <c r="A40" s="36"/>
      <c r="B40" s="37" t="s">
        <v>68</v>
      </c>
      <c r="C40" s="37"/>
      <c r="D40" s="75">
        <f>SUM(D25:D39)</f>
        <v>1</v>
      </c>
      <c r="E40" s="75">
        <f>SUM(E25:E39)</f>
        <v>12</v>
      </c>
      <c r="F40" s="75">
        <f>SUM(F25:F39)</f>
        <v>2</v>
      </c>
      <c r="G40" s="75">
        <f>SUM(G25:G39)</f>
        <v>0</v>
      </c>
      <c r="H40" s="76">
        <f>+D40+E40+F40+G40</f>
        <v>15</v>
      </c>
      <c r="I40" s="76"/>
      <c r="J40" s="76"/>
      <c r="K40" s="77"/>
      <c r="L40" s="40"/>
      <c r="M40" s="40"/>
      <c r="N40" s="40"/>
    </row>
    <row r="41" spans="1:14" ht="36.75" customHeight="1" x14ac:dyDescent="0.25">
      <c r="A41" s="1"/>
      <c r="B41" s="78" t="s">
        <v>251</v>
      </c>
      <c r="C41" s="78"/>
      <c r="D41" s="78"/>
      <c r="E41" s="78"/>
      <c r="F41" s="78"/>
      <c r="G41" s="78"/>
      <c r="H41" s="78"/>
      <c r="I41" s="78"/>
      <c r="J41" s="78"/>
      <c r="K41" s="2"/>
      <c r="L41" s="2"/>
      <c r="M41" s="2"/>
      <c r="N41" s="2"/>
    </row>
    <row r="42" spans="1:14" ht="22.5" customHeight="1" x14ac:dyDescent="0.25">
      <c r="A42" s="1"/>
      <c r="B42" s="79" t="s">
        <v>70</v>
      </c>
      <c r="C42" s="79"/>
      <c r="D42" s="79"/>
      <c r="E42" s="79"/>
      <c r="F42" s="79"/>
      <c r="G42" s="79"/>
      <c r="H42" s="79"/>
      <c r="I42" s="45">
        <v>0.05</v>
      </c>
      <c r="J42" s="46">
        <f>(D49+F49)*I42/H49</f>
        <v>0.05</v>
      </c>
      <c r="K42" s="2"/>
      <c r="L42" s="2"/>
      <c r="M42" s="2"/>
      <c r="N42" s="2"/>
    </row>
    <row r="43" spans="1:14" ht="22.5" customHeight="1" x14ac:dyDescent="0.25">
      <c r="A43" s="1"/>
      <c r="B43" s="80"/>
      <c r="C43" s="27"/>
      <c r="D43" s="28" t="s">
        <v>23</v>
      </c>
      <c r="E43" s="28" t="s">
        <v>24</v>
      </c>
      <c r="F43" s="28" t="s">
        <v>25</v>
      </c>
      <c r="G43" s="28" t="s">
        <v>26</v>
      </c>
      <c r="H43" s="29" t="s">
        <v>27</v>
      </c>
      <c r="I43" s="29"/>
      <c r="J43" s="29"/>
      <c r="K43" s="5"/>
      <c r="L43" s="5"/>
      <c r="M43" s="5"/>
      <c r="N43" s="5"/>
    </row>
    <row r="44" spans="1:14" ht="64.900000000000006" customHeight="1" x14ac:dyDescent="0.25">
      <c r="A44" s="1">
        <v>1</v>
      </c>
      <c r="B44" s="80"/>
      <c r="C44" s="50" t="s">
        <v>71</v>
      </c>
      <c r="D44" s="32">
        <v>1</v>
      </c>
      <c r="E44" s="32"/>
      <c r="F44" s="32"/>
      <c r="G44" s="32"/>
      <c r="H44" s="81" t="s">
        <v>280</v>
      </c>
      <c r="I44" s="81"/>
      <c r="J44" s="81"/>
      <c r="K44" s="2"/>
      <c r="L44" s="2"/>
      <c r="M44" s="2"/>
      <c r="N44" s="2"/>
    </row>
    <row r="45" spans="1:14" ht="56.65" customHeight="1" x14ac:dyDescent="0.25">
      <c r="A45" s="1">
        <v>2</v>
      </c>
      <c r="B45" s="82"/>
      <c r="C45" s="50" t="s">
        <v>73</v>
      </c>
      <c r="D45" s="32">
        <v>1</v>
      </c>
      <c r="E45" s="32"/>
      <c r="F45" s="32"/>
      <c r="G45" s="32"/>
      <c r="H45" s="81" t="s">
        <v>281</v>
      </c>
      <c r="I45" s="81"/>
      <c r="J45" s="81"/>
      <c r="K45" s="83"/>
      <c r="L45" s="5"/>
      <c r="M45" s="5"/>
      <c r="N45" s="5"/>
    </row>
    <row r="46" spans="1:14" ht="73.900000000000006" customHeight="1" x14ac:dyDescent="0.25">
      <c r="A46" s="1">
        <v>3</v>
      </c>
      <c r="B46" s="84"/>
      <c r="C46" s="85" t="s">
        <v>75</v>
      </c>
      <c r="D46" s="32">
        <v>1</v>
      </c>
      <c r="E46" s="32"/>
      <c r="F46" s="32"/>
      <c r="G46" s="32"/>
      <c r="H46" s="81" t="s">
        <v>282</v>
      </c>
      <c r="I46" s="81"/>
      <c r="J46" s="81"/>
      <c r="K46" s="83"/>
      <c r="L46" s="5"/>
      <c r="M46" s="5"/>
      <c r="N46" s="5"/>
    </row>
    <row r="47" spans="1:14" ht="96.95" customHeight="1" x14ac:dyDescent="0.25">
      <c r="A47" s="1">
        <v>4</v>
      </c>
      <c r="B47" s="84"/>
      <c r="C47" s="50" t="s">
        <v>77</v>
      </c>
      <c r="D47" s="32">
        <v>1</v>
      </c>
      <c r="E47" s="32"/>
      <c r="F47" s="32"/>
      <c r="G47" s="32"/>
      <c r="H47" s="81" t="s">
        <v>283</v>
      </c>
      <c r="I47" s="81"/>
      <c r="J47" s="81"/>
      <c r="K47" s="83"/>
      <c r="L47" s="5"/>
      <c r="M47" s="5"/>
      <c r="N47" s="5"/>
    </row>
    <row r="48" spans="1:14" ht="100.7" customHeight="1" x14ac:dyDescent="0.25">
      <c r="A48" s="1">
        <v>5</v>
      </c>
      <c r="B48" s="84"/>
      <c r="C48" s="50" t="s">
        <v>79</v>
      </c>
      <c r="D48" s="32">
        <v>1</v>
      </c>
      <c r="E48" s="32"/>
      <c r="F48" s="32"/>
      <c r="G48" s="32"/>
      <c r="H48" s="81" t="s">
        <v>284</v>
      </c>
      <c r="I48" s="81"/>
      <c r="J48" s="81"/>
      <c r="K48" s="83"/>
      <c r="L48" s="5"/>
      <c r="M48" s="5"/>
      <c r="N48" s="5"/>
    </row>
    <row r="49" spans="1:14" ht="22.5" customHeight="1" x14ac:dyDescent="0.25">
      <c r="A49" s="36"/>
      <c r="B49" s="86" t="s">
        <v>81</v>
      </c>
      <c r="C49" s="86"/>
      <c r="D49" s="87">
        <f>SUM(D44:D48)</f>
        <v>5</v>
      </c>
      <c r="E49" s="87">
        <f>SUM(E44:E48)</f>
        <v>0</v>
      </c>
      <c r="F49" s="87">
        <f>SUM(F44:F48)</f>
        <v>0</v>
      </c>
      <c r="G49" s="87">
        <f>SUM(G44:G48)</f>
        <v>0</v>
      </c>
      <c r="H49" s="88">
        <f>SUM(D49:G49)</f>
        <v>5</v>
      </c>
      <c r="I49" s="88"/>
      <c r="J49" s="88"/>
      <c r="K49" s="2"/>
      <c r="L49" s="2"/>
      <c r="M49" s="2"/>
      <c r="N49" s="2"/>
    </row>
    <row r="50" spans="1:14" ht="48" customHeight="1" x14ac:dyDescent="0.25">
      <c r="A50" s="1"/>
      <c r="B50" s="89" t="s">
        <v>82</v>
      </c>
      <c r="C50" s="89"/>
      <c r="D50" s="89"/>
      <c r="E50" s="89"/>
      <c r="F50" s="89"/>
      <c r="G50" s="89"/>
      <c r="H50" s="89"/>
      <c r="I50" s="89"/>
      <c r="J50" s="89"/>
      <c r="K50" s="2"/>
      <c r="L50" s="2"/>
      <c r="M50" s="2"/>
      <c r="N50" s="5"/>
    </row>
    <row r="51" spans="1:14" ht="22.5" customHeight="1" x14ac:dyDescent="0.25">
      <c r="A51" s="1"/>
      <c r="B51" s="27" t="s">
        <v>83</v>
      </c>
      <c r="C51" s="90"/>
      <c r="D51" s="91"/>
      <c r="E51" s="91"/>
      <c r="F51" s="91"/>
      <c r="G51" s="91"/>
      <c r="H51" s="92">
        <v>0.05</v>
      </c>
      <c r="I51" s="92"/>
      <c r="J51" s="93">
        <f>+(D56+F56)*H51/H56</f>
        <v>2.5000000000000001E-2</v>
      </c>
      <c r="K51" s="94"/>
      <c r="L51" s="95"/>
      <c r="M51" s="95"/>
      <c r="N51" s="5"/>
    </row>
    <row r="52" spans="1:14" ht="22.5" customHeight="1" x14ac:dyDescent="0.25">
      <c r="A52" s="1"/>
      <c r="D52" s="96" t="s">
        <v>23</v>
      </c>
      <c r="E52" s="96" t="s">
        <v>24</v>
      </c>
      <c r="F52" s="96" t="s">
        <v>25</v>
      </c>
      <c r="G52" s="96" t="s">
        <v>26</v>
      </c>
      <c r="H52" s="29" t="s">
        <v>27</v>
      </c>
      <c r="I52" s="29"/>
      <c r="J52" s="29"/>
      <c r="K52" s="83"/>
      <c r="L52" s="5"/>
      <c r="M52" s="5"/>
      <c r="N52" s="5"/>
    </row>
    <row r="53" spans="1:14" s="6" customFormat="1" ht="107.45" customHeight="1" x14ac:dyDescent="0.25">
      <c r="A53" s="1">
        <v>1</v>
      </c>
      <c r="B53" s="97" t="s">
        <v>84</v>
      </c>
      <c r="C53" s="97"/>
      <c r="D53" s="98">
        <v>1</v>
      </c>
      <c r="E53" s="99"/>
      <c r="F53" s="99"/>
      <c r="G53" s="99"/>
      <c r="H53" s="100" t="s">
        <v>85</v>
      </c>
      <c r="I53" s="100"/>
      <c r="J53" s="100"/>
      <c r="K53" s="83"/>
      <c r="L53" s="5"/>
      <c r="M53" s="5"/>
      <c r="N53" s="5"/>
    </row>
    <row r="54" spans="1:14" s="6" customFormat="1" ht="46.9" customHeight="1" x14ac:dyDescent="0.25">
      <c r="A54" s="1">
        <v>2</v>
      </c>
      <c r="B54" s="101" t="s">
        <v>86</v>
      </c>
      <c r="C54" s="101"/>
      <c r="D54" s="98"/>
      <c r="E54" s="99">
        <v>1</v>
      </c>
      <c r="F54" s="99"/>
      <c r="G54" s="99"/>
      <c r="H54" s="102"/>
      <c r="I54" s="102"/>
      <c r="J54" s="102"/>
      <c r="K54" s="83"/>
      <c r="L54" s="5"/>
      <c r="M54" s="5"/>
      <c r="N54" s="5"/>
    </row>
    <row r="55" spans="1:14" ht="22.5" customHeight="1" x14ac:dyDescent="0.25">
      <c r="A55" s="1"/>
      <c r="B55" s="103" t="s">
        <v>88</v>
      </c>
      <c r="C55" s="103"/>
      <c r="D55" s="96" t="s">
        <v>23</v>
      </c>
      <c r="E55" s="96" t="s">
        <v>24</v>
      </c>
      <c r="F55" s="96" t="s">
        <v>25</v>
      </c>
      <c r="G55" s="96" t="s">
        <v>26</v>
      </c>
      <c r="H55" s="104"/>
      <c r="I55" s="105"/>
      <c r="J55" s="106"/>
      <c r="K55" s="5"/>
      <c r="L55" s="5"/>
      <c r="M55" s="5"/>
      <c r="N55" s="5"/>
    </row>
    <row r="56" spans="1:14" ht="22.5" customHeight="1" x14ac:dyDescent="0.25">
      <c r="A56" s="107"/>
      <c r="B56" s="103"/>
      <c r="C56" s="103"/>
      <c r="D56" s="108">
        <f>+D54+D53</f>
        <v>1</v>
      </c>
      <c r="E56" s="108">
        <f>+E54+E53</f>
        <v>1</v>
      </c>
      <c r="F56" s="108">
        <f>+F54+F53</f>
        <v>0</v>
      </c>
      <c r="G56" s="108">
        <f>+G54+G53</f>
        <v>0</v>
      </c>
      <c r="H56" s="109">
        <f>+D56+E56+F56+G56</f>
        <v>2</v>
      </c>
      <c r="I56" s="109"/>
      <c r="J56" s="109"/>
      <c r="K56" s="110"/>
      <c r="L56" s="110"/>
      <c r="M56" s="110"/>
      <c r="N56" s="110"/>
    </row>
    <row r="57" spans="1:14" ht="44.25" customHeight="1" x14ac:dyDescent="0.25">
      <c r="A57" s="1"/>
      <c r="B57" s="89" t="s">
        <v>252</v>
      </c>
      <c r="C57" s="89"/>
      <c r="D57" s="89"/>
      <c r="E57" s="89"/>
      <c r="F57" s="89"/>
      <c r="G57" s="89"/>
      <c r="H57" s="89"/>
      <c r="I57" s="89"/>
      <c r="J57" s="89"/>
      <c r="K57" s="5"/>
      <c r="L57" s="5"/>
      <c r="M57" s="5"/>
      <c r="N57" s="5"/>
    </row>
    <row r="58" spans="1:14" ht="22.5" customHeight="1" x14ac:dyDescent="0.25">
      <c r="A58" s="1"/>
      <c r="B58" s="79" t="s">
        <v>90</v>
      </c>
      <c r="C58" s="79"/>
      <c r="D58" s="79"/>
      <c r="E58" s="79"/>
      <c r="F58" s="79"/>
      <c r="G58" s="79"/>
      <c r="H58" s="79"/>
      <c r="I58" s="45">
        <v>0.05</v>
      </c>
      <c r="J58" s="46">
        <f>(D61+F61)*I58/H61</f>
        <v>0.05</v>
      </c>
      <c r="K58" s="5"/>
      <c r="L58" s="5"/>
      <c r="M58" s="5"/>
      <c r="N58" s="5"/>
    </row>
    <row r="59" spans="1:14" ht="22.5" customHeight="1" x14ac:dyDescent="0.25">
      <c r="A59" s="1"/>
      <c r="B59" s="96"/>
      <c r="C59" s="111" t="s">
        <v>39</v>
      </c>
      <c r="D59" s="111" t="s">
        <v>23</v>
      </c>
      <c r="E59" s="111" t="s">
        <v>24</v>
      </c>
      <c r="F59" s="111" t="s">
        <v>25</v>
      </c>
      <c r="G59" s="111" t="s">
        <v>26</v>
      </c>
      <c r="H59" s="29" t="s">
        <v>27</v>
      </c>
      <c r="I59" s="29"/>
      <c r="J59" s="29"/>
      <c r="K59" s="5"/>
      <c r="L59" s="5"/>
      <c r="M59" s="5"/>
      <c r="N59" s="5"/>
    </row>
    <row r="60" spans="1:14" ht="79.5" customHeight="1" x14ac:dyDescent="0.25">
      <c r="A60" s="1">
        <v>1</v>
      </c>
      <c r="B60" s="80"/>
      <c r="C60" s="112" t="s">
        <v>91</v>
      </c>
      <c r="D60" s="32">
        <v>1</v>
      </c>
      <c r="E60" s="32"/>
      <c r="F60" s="32"/>
      <c r="G60" s="32"/>
      <c r="H60" s="113" t="s">
        <v>92</v>
      </c>
      <c r="I60" s="113"/>
      <c r="J60" s="113"/>
      <c r="K60" s="5"/>
      <c r="L60" s="5"/>
      <c r="M60" s="5"/>
      <c r="N60" s="5"/>
    </row>
    <row r="61" spans="1:14" ht="22.5" customHeight="1" x14ac:dyDescent="0.25">
      <c r="A61" s="36"/>
      <c r="B61" s="86" t="s">
        <v>93</v>
      </c>
      <c r="C61" s="86"/>
      <c r="D61" s="75">
        <f>SUM(D60:D60)</f>
        <v>1</v>
      </c>
      <c r="E61" s="75">
        <f>SUM(E60:E60)</f>
        <v>0</v>
      </c>
      <c r="F61" s="75">
        <f>SUM(F60:F60)</f>
        <v>0</v>
      </c>
      <c r="G61" s="75">
        <f>SUM(G60:G60)</f>
        <v>0</v>
      </c>
      <c r="H61" s="39">
        <f>+D61+E61+F61+G61</f>
        <v>1</v>
      </c>
      <c r="I61" s="39"/>
      <c r="J61" s="39"/>
      <c r="K61" s="40"/>
      <c r="L61" s="40"/>
      <c r="M61" s="40"/>
      <c r="N61" s="40"/>
    </row>
    <row r="62" spans="1:14" ht="22.5" customHeight="1" x14ac:dyDescent="0.25">
      <c r="A62" s="1"/>
      <c r="B62" s="41" t="s">
        <v>94</v>
      </c>
      <c r="C62" s="42"/>
      <c r="D62" s="42"/>
      <c r="E62" s="42"/>
      <c r="F62" s="42"/>
      <c r="G62" s="42"/>
      <c r="H62" s="42"/>
      <c r="I62" s="42"/>
      <c r="J62" s="43"/>
      <c r="K62" s="5"/>
      <c r="L62" s="5"/>
      <c r="M62" s="5"/>
      <c r="N62" s="5"/>
    </row>
    <row r="63" spans="1:14" ht="22.5" customHeight="1" x14ac:dyDescent="0.25">
      <c r="A63" s="1"/>
      <c r="B63" s="114" t="s">
        <v>95</v>
      </c>
      <c r="C63" s="114"/>
      <c r="D63" s="114"/>
      <c r="E63" s="114"/>
      <c r="F63" s="114"/>
      <c r="G63" s="114"/>
      <c r="H63" s="114"/>
      <c r="I63" s="115">
        <v>0.05</v>
      </c>
      <c r="J63" s="115">
        <f>(D66+F66)*I63/H66</f>
        <v>0.05</v>
      </c>
      <c r="K63" s="5"/>
      <c r="L63" s="5"/>
      <c r="M63" s="5"/>
      <c r="N63" s="5"/>
    </row>
    <row r="64" spans="1:14" ht="22.5" customHeight="1" x14ac:dyDescent="0.25">
      <c r="A64" s="1"/>
      <c r="B64" s="116"/>
      <c r="C64" s="19"/>
      <c r="D64" s="47" t="s">
        <v>23</v>
      </c>
      <c r="E64" s="47" t="s">
        <v>24</v>
      </c>
      <c r="F64" s="47" t="s">
        <v>25</v>
      </c>
      <c r="G64" s="47" t="s">
        <v>26</v>
      </c>
      <c r="H64" s="29" t="s">
        <v>27</v>
      </c>
      <c r="I64" s="29"/>
      <c r="J64" s="29"/>
      <c r="K64" s="5"/>
      <c r="L64" s="5"/>
      <c r="M64" s="5"/>
      <c r="N64" s="5"/>
    </row>
    <row r="65" spans="1:14" ht="69.400000000000006" customHeight="1" x14ac:dyDescent="0.25">
      <c r="A65" s="1">
        <v>1</v>
      </c>
      <c r="B65" s="116"/>
      <c r="C65" s="31" t="s">
        <v>96</v>
      </c>
      <c r="D65" s="117">
        <v>1</v>
      </c>
      <c r="E65" s="117"/>
      <c r="F65" s="117"/>
      <c r="G65" s="117"/>
      <c r="H65" s="118" t="s">
        <v>285</v>
      </c>
      <c r="I65" s="118"/>
      <c r="J65" s="118"/>
      <c r="K65" s="5"/>
      <c r="L65" s="5"/>
      <c r="M65" s="5"/>
      <c r="N65" s="5"/>
    </row>
    <row r="66" spans="1:14" ht="22.5" customHeight="1" x14ac:dyDescent="0.25">
      <c r="A66" s="36"/>
      <c r="B66" s="37" t="s">
        <v>98</v>
      </c>
      <c r="C66" s="37"/>
      <c r="D66" s="119">
        <f>SUM(D65:D65)</f>
        <v>1</v>
      </c>
      <c r="E66" s="119">
        <f>SUM(E65:E65)</f>
        <v>0</v>
      </c>
      <c r="F66" s="119">
        <f>SUM(F65:F65)</f>
        <v>0</v>
      </c>
      <c r="G66" s="119">
        <f>SUM(G65:G65)</f>
        <v>0</v>
      </c>
      <c r="H66" s="120">
        <f>+D66+E66+F66+G66</f>
        <v>1</v>
      </c>
      <c r="I66" s="120"/>
      <c r="J66" s="120"/>
      <c r="K66" s="40"/>
      <c r="L66" s="40"/>
      <c r="M66" s="40"/>
      <c r="N66" s="40"/>
    </row>
    <row r="67" spans="1:14" ht="40.5" customHeight="1" x14ac:dyDescent="0.25">
      <c r="A67" s="1"/>
      <c r="B67" s="89" t="s">
        <v>99</v>
      </c>
      <c r="C67" s="121"/>
      <c r="D67" s="121"/>
      <c r="E67" s="121"/>
      <c r="F67" s="121"/>
      <c r="G67" s="121"/>
      <c r="H67" s="121"/>
      <c r="I67" s="121"/>
      <c r="J67" s="121"/>
      <c r="K67" s="5"/>
      <c r="L67" s="5"/>
      <c r="M67" s="5"/>
      <c r="N67" s="5"/>
    </row>
    <row r="68" spans="1:14" ht="22.5" customHeight="1" x14ac:dyDescent="0.25">
      <c r="A68" s="1"/>
      <c r="B68" s="44" t="s">
        <v>100</v>
      </c>
      <c r="C68" s="44"/>
      <c r="D68" s="44"/>
      <c r="E68" s="44"/>
      <c r="F68" s="44"/>
      <c r="G68" s="44"/>
      <c r="H68" s="44"/>
      <c r="I68" s="115">
        <v>0.1</v>
      </c>
      <c r="J68" s="115">
        <f>(D73+F73)*I68/H73</f>
        <v>0.10000000000000002</v>
      </c>
      <c r="K68" s="5"/>
      <c r="L68" s="5"/>
      <c r="M68" s="5"/>
      <c r="N68" s="5"/>
    </row>
    <row r="69" spans="1:14" ht="22.5" customHeight="1" x14ac:dyDescent="0.25">
      <c r="A69" s="1"/>
      <c r="B69" s="122"/>
      <c r="C69" s="19"/>
      <c r="D69" s="47" t="s">
        <v>23</v>
      </c>
      <c r="E69" s="47" t="s">
        <v>24</v>
      </c>
      <c r="F69" s="47" t="s">
        <v>25</v>
      </c>
      <c r="G69" s="47" t="s">
        <v>26</v>
      </c>
      <c r="H69" s="29" t="s">
        <v>27</v>
      </c>
      <c r="I69" s="29"/>
      <c r="J69" s="29"/>
      <c r="K69" s="5"/>
      <c r="L69" s="5"/>
      <c r="M69" s="5"/>
      <c r="N69" s="5"/>
    </row>
    <row r="70" spans="1:14" ht="32.1" customHeight="1" x14ac:dyDescent="0.25">
      <c r="A70" s="1">
        <v>1</v>
      </c>
      <c r="B70" s="122"/>
      <c r="C70" s="31" t="s">
        <v>101</v>
      </c>
      <c r="D70" s="32">
        <v>1</v>
      </c>
      <c r="E70" s="32"/>
      <c r="F70" s="32"/>
      <c r="G70" s="32"/>
      <c r="H70" s="113" t="s">
        <v>286</v>
      </c>
      <c r="I70" s="113"/>
      <c r="J70" s="113"/>
      <c r="K70" s="5"/>
      <c r="L70" s="5"/>
      <c r="M70" s="5"/>
      <c r="N70" s="5"/>
    </row>
    <row r="71" spans="1:14" ht="65.650000000000006" customHeight="1" x14ac:dyDescent="0.25">
      <c r="A71" s="1">
        <v>2</v>
      </c>
      <c r="B71" s="122"/>
      <c r="C71" s="31" t="s">
        <v>103</v>
      </c>
      <c r="D71" s="32"/>
      <c r="E71" s="32"/>
      <c r="F71" s="32">
        <v>1</v>
      </c>
      <c r="G71" s="32"/>
      <c r="H71" s="113" t="s">
        <v>287</v>
      </c>
      <c r="I71" s="113"/>
      <c r="J71" s="113"/>
      <c r="K71" s="5"/>
      <c r="L71" s="5"/>
      <c r="M71" s="5"/>
      <c r="N71" s="5"/>
    </row>
    <row r="72" spans="1:14" ht="52.9" customHeight="1" x14ac:dyDescent="0.25">
      <c r="A72" s="1">
        <v>3</v>
      </c>
      <c r="B72" s="122"/>
      <c r="C72" s="31" t="s">
        <v>105</v>
      </c>
      <c r="D72" s="32">
        <v>1</v>
      </c>
      <c r="E72" s="32"/>
      <c r="F72" s="32"/>
      <c r="G72" s="32"/>
      <c r="H72" s="113" t="s">
        <v>288</v>
      </c>
      <c r="I72" s="113"/>
      <c r="J72" s="113"/>
      <c r="K72" s="5"/>
      <c r="L72" s="5"/>
      <c r="M72" s="5"/>
      <c r="N72" s="5"/>
    </row>
    <row r="73" spans="1:14" ht="22.5" customHeight="1" x14ac:dyDescent="0.25">
      <c r="A73" s="36"/>
      <c r="B73" s="37" t="s">
        <v>107</v>
      </c>
      <c r="C73" s="37"/>
      <c r="D73" s="75">
        <f>SUM(D70:D72)</f>
        <v>2</v>
      </c>
      <c r="E73" s="75">
        <f>SUM(E70:E72)</f>
        <v>0</v>
      </c>
      <c r="F73" s="75">
        <f>SUM(F70:F72)</f>
        <v>1</v>
      </c>
      <c r="G73" s="75">
        <f>SUM(G70:G72)</f>
        <v>0</v>
      </c>
      <c r="H73" s="39">
        <f>+D73+E73+F73+G73</f>
        <v>3</v>
      </c>
      <c r="I73" s="39"/>
      <c r="J73" s="39"/>
      <c r="K73" s="40"/>
      <c r="L73" s="40"/>
      <c r="M73" s="40"/>
      <c r="N73" s="40"/>
    </row>
    <row r="74" spans="1:14" ht="35.25" customHeight="1" x14ac:dyDescent="0.25">
      <c r="A74" s="1"/>
      <c r="B74" s="89" t="s">
        <v>108</v>
      </c>
      <c r="C74" s="89"/>
      <c r="D74" s="89"/>
      <c r="E74" s="89"/>
      <c r="F74" s="89"/>
      <c r="G74" s="89"/>
      <c r="H74" s="89"/>
      <c r="I74" s="89"/>
      <c r="J74" s="89"/>
      <c r="K74" s="5"/>
      <c r="L74" s="5"/>
      <c r="M74" s="5"/>
      <c r="N74" s="5"/>
    </row>
    <row r="75" spans="1:14" ht="22.5" customHeight="1" x14ac:dyDescent="0.25">
      <c r="A75" s="1"/>
      <c r="B75" s="79" t="s">
        <v>109</v>
      </c>
      <c r="C75" s="79"/>
      <c r="D75" s="79"/>
      <c r="E75" s="79"/>
      <c r="F75" s="79"/>
      <c r="G75" s="79"/>
      <c r="H75" s="79"/>
      <c r="I75" s="45">
        <v>0.1</v>
      </c>
      <c r="J75" s="46">
        <f>(D81+F81)*I75/H81</f>
        <v>0.1</v>
      </c>
      <c r="K75" s="5"/>
      <c r="L75" s="5"/>
      <c r="M75" s="5"/>
      <c r="N75" s="5"/>
    </row>
    <row r="76" spans="1:14" ht="22.5" customHeight="1" x14ac:dyDescent="0.25">
      <c r="A76" s="1"/>
      <c r="B76" s="80"/>
      <c r="C76" s="27"/>
      <c r="D76" s="28" t="s">
        <v>23</v>
      </c>
      <c r="E76" s="28" t="s">
        <v>24</v>
      </c>
      <c r="F76" s="28" t="s">
        <v>25</v>
      </c>
      <c r="G76" s="28" t="s">
        <v>26</v>
      </c>
      <c r="H76" s="29" t="s">
        <v>27</v>
      </c>
      <c r="I76" s="29"/>
      <c r="J76" s="29"/>
      <c r="K76" s="5"/>
      <c r="L76" s="5"/>
      <c r="M76" s="5"/>
      <c r="N76" s="5"/>
    </row>
    <row r="77" spans="1:14" ht="69.400000000000006" customHeight="1" x14ac:dyDescent="0.25">
      <c r="A77" s="1">
        <v>1</v>
      </c>
      <c r="B77" s="80"/>
      <c r="C77" s="50" t="s">
        <v>110</v>
      </c>
      <c r="D77" s="32">
        <v>1</v>
      </c>
      <c r="E77" s="32"/>
      <c r="F77" s="32"/>
      <c r="G77" s="32"/>
      <c r="H77" s="81" t="s">
        <v>289</v>
      </c>
      <c r="I77" s="81"/>
      <c r="J77" s="81"/>
      <c r="K77" s="5"/>
      <c r="L77" s="5"/>
      <c r="M77" s="5"/>
      <c r="N77" s="5"/>
    </row>
    <row r="78" spans="1:14" ht="53.65" customHeight="1" x14ac:dyDescent="0.25">
      <c r="A78" s="1">
        <v>2</v>
      </c>
      <c r="B78" s="80"/>
      <c r="C78" s="50" t="s">
        <v>112</v>
      </c>
      <c r="D78" s="32">
        <v>1</v>
      </c>
      <c r="E78" s="32"/>
      <c r="F78" s="32"/>
      <c r="G78" s="32"/>
      <c r="H78" s="81" t="s">
        <v>290</v>
      </c>
      <c r="I78" s="81"/>
      <c r="J78" s="81"/>
      <c r="K78" s="5"/>
      <c r="L78" s="5"/>
      <c r="M78" s="5"/>
      <c r="N78" s="5"/>
    </row>
    <row r="79" spans="1:14" ht="59.65" customHeight="1" x14ac:dyDescent="0.25">
      <c r="A79" s="1">
        <v>3</v>
      </c>
      <c r="B79" s="80"/>
      <c r="C79" s="50" t="s">
        <v>114</v>
      </c>
      <c r="D79" s="32">
        <v>1</v>
      </c>
      <c r="E79" s="32"/>
      <c r="F79" s="32"/>
      <c r="G79" s="32"/>
      <c r="H79" s="81" t="s">
        <v>291</v>
      </c>
      <c r="I79" s="81"/>
      <c r="J79" s="81"/>
      <c r="K79" s="5"/>
      <c r="L79" s="5"/>
      <c r="M79" s="5"/>
      <c r="N79" s="5"/>
    </row>
    <row r="80" spans="1:14" ht="48.6" customHeight="1" x14ac:dyDescent="0.25">
      <c r="A80" s="1">
        <v>4</v>
      </c>
      <c r="B80" s="80"/>
      <c r="C80" s="50" t="s">
        <v>116</v>
      </c>
      <c r="D80" s="32">
        <v>1</v>
      </c>
      <c r="E80" s="32"/>
      <c r="F80" s="32"/>
      <c r="G80" s="32"/>
      <c r="H80" s="81" t="s">
        <v>292</v>
      </c>
      <c r="I80" s="81"/>
      <c r="J80" s="81"/>
      <c r="K80" s="123"/>
      <c r="L80" s="5"/>
      <c r="M80" s="5"/>
      <c r="N80" s="5"/>
    </row>
    <row r="81" spans="1:14" ht="22.5" customHeight="1" x14ac:dyDescent="0.25">
      <c r="A81" s="36"/>
      <c r="B81" s="37" t="s">
        <v>118</v>
      </c>
      <c r="C81" s="37"/>
      <c r="D81" s="75">
        <f>SUM(D77:D80)</f>
        <v>4</v>
      </c>
      <c r="E81" s="75">
        <f>SUM(E77:E80)</f>
        <v>0</v>
      </c>
      <c r="F81" s="75">
        <f>SUM(F77:F80)</f>
        <v>0</v>
      </c>
      <c r="G81" s="75">
        <f>SUM(G77:G80)</f>
        <v>0</v>
      </c>
      <c r="H81" s="39">
        <f>+D81+E81+F81+G81</f>
        <v>4</v>
      </c>
      <c r="I81" s="39"/>
      <c r="J81" s="39"/>
      <c r="K81" s="40"/>
      <c r="L81" s="40"/>
      <c r="M81" s="40"/>
      <c r="N81" s="40"/>
    </row>
    <row r="82" spans="1:14" ht="33" customHeight="1" x14ac:dyDescent="0.25">
      <c r="A82" s="1"/>
      <c r="B82" s="89" t="s">
        <v>119</v>
      </c>
      <c r="C82" s="89"/>
      <c r="D82" s="89"/>
      <c r="E82" s="89"/>
      <c r="F82" s="89"/>
      <c r="G82" s="89"/>
      <c r="H82" s="89"/>
      <c r="I82" s="89"/>
      <c r="J82" s="89"/>
      <c r="K82" s="5"/>
      <c r="L82" s="5"/>
      <c r="M82" s="5"/>
      <c r="N82" s="5"/>
    </row>
    <row r="83" spans="1:14" ht="22.5" customHeight="1" x14ac:dyDescent="0.25">
      <c r="A83" s="1"/>
      <c r="B83" s="79" t="s">
        <v>120</v>
      </c>
      <c r="C83" s="79"/>
      <c r="D83" s="79"/>
      <c r="E83" s="79"/>
      <c r="F83" s="79"/>
      <c r="G83" s="79"/>
      <c r="H83" s="79"/>
      <c r="I83" s="45">
        <v>0.2</v>
      </c>
      <c r="J83" s="46">
        <f>(D92+F92)*I83/H92</f>
        <v>0.14285714285714285</v>
      </c>
      <c r="K83" s="5"/>
      <c r="L83" s="5"/>
      <c r="M83" s="5"/>
      <c r="N83" s="5"/>
    </row>
    <row r="84" spans="1:14" ht="22.5" customHeight="1" x14ac:dyDescent="0.25">
      <c r="A84" s="1"/>
      <c r="B84" s="80"/>
      <c r="C84" s="27"/>
      <c r="D84" s="28" t="s">
        <v>23</v>
      </c>
      <c r="E84" s="28" t="s">
        <v>24</v>
      </c>
      <c r="F84" s="28" t="s">
        <v>25</v>
      </c>
      <c r="G84" s="28" t="s">
        <v>26</v>
      </c>
      <c r="H84" s="29" t="s">
        <v>121</v>
      </c>
      <c r="I84" s="29"/>
      <c r="J84" s="29"/>
      <c r="K84" s="5"/>
      <c r="L84" s="5"/>
      <c r="M84" s="5"/>
      <c r="N84" s="5"/>
    </row>
    <row r="85" spans="1:14" ht="90.95" customHeight="1" x14ac:dyDescent="0.25">
      <c r="A85" s="1">
        <v>1</v>
      </c>
      <c r="B85" s="80"/>
      <c r="C85" s="50" t="s">
        <v>122</v>
      </c>
      <c r="D85" s="124"/>
      <c r="E85" s="124">
        <v>1</v>
      </c>
      <c r="F85" s="124"/>
      <c r="G85" s="124"/>
      <c r="H85" s="81" t="s">
        <v>293</v>
      </c>
      <c r="I85" s="81"/>
      <c r="J85" s="81"/>
      <c r="K85" s="5"/>
      <c r="L85" s="5"/>
      <c r="M85" s="5"/>
      <c r="N85" s="5"/>
    </row>
    <row r="86" spans="1:14" ht="143.25" customHeight="1" x14ac:dyDescent="0.25">
      <c r="A86" s="1">
        <v>2</v>
      </c>
      <c r="B86" s="80"/>
      <c r="C86" s="50" t="s">
        <v>124</v>
      </c>
      <c r="D86" s="124"/>
      <c r="E86" s="124">
        <v>1</v>
      </c>
      <c r="F86" s="124"/>
      <c r="G86" s="124"/>
      <c r="H86" s="81" t="s">
        <v>293</v>
      </c>
      <c r="I86" s="81"/>
      <c r="J86" s="81"/>
      <c r="K86" s="5"/>
      <c r="L86" s="5"/>
      <c r="M86" s="5"/>
      <c r="N86" s="5"/>
    </row>
    <row r="87" spans="1:14" ht="104.45" customHeight="1" x14ac:dyDescent="0.25">
      <c r="A87" s="1">
        <v>3</v>
      </c>
      <c r="B87" s="80"/>
      <c r="C87" s="50" t="s">
        <v>125</v>
      </c>
      <c r="D87" s="124">
        <v>1</v>
      </c>
      <c r="E87" s="124"/>
      <c r="F87" s="124"/>
      <c r="G87" s="124"/>
      <c r="H87" s="81" t="s">
        <v>294</v>
      </c>
      <c r="I87" s="81"/>
      <c r="J87" s="81"/>
      <c r="K87" s="5"/>
      <c r="L87" s="5"/>
      <c r="M87" s="5"/>
      <c r="N87" s="5"/>
    </row>
    <row r="88" spans="1:14" ht="84.4" customHeight="1" x14ac:dyDescent="0.25">
      <c r="A88" s="1">
        <v>4</v>
      </c>
      <c r="B88" s="80"/>
      <c r="C88" s="50" t="s">
        <v>127</v>
      </c>
      <c r="D88" s="124">
        <v>1</v>
      </c>
      <c r="E88" s="124"/>
      <c r="F88" s="124"/>
      <c r="G88" s="124"/>
      <c r="H88" s="81" t="s">
        <v>295</v>
      </c>
      <c r="I88" s="81"/>
      <c r="J88" s="81"/>
      <c r="K88" s="5"/>
      <c r="L88" s="5"/>
      <c r="M88" s="5"/>
      <c r="N88" s="5"/>
    </row>
    <row r="89" spans="1:14" ht="78.400000000000006" customHeight="1" x14ac:dyDescent="0.25">
      <c r="A89" s="1">
        <v>5</v>
      </c>
      <c r="B89" s="80"/>
      <c r="C89" s="50" t="s">
        <v>129</v>
      </c>
      <c r="D89" s="124">
        <v>1</v>
      </c>
      <c r="E89" s="124"/>
      <c r="F89" s="124"/>
      <c r="G89" s="124"/>
      <c r="H89" s="81" t="s">
        <v>296</v>
      </c>
      <c r="I89" s="81"/>
      <c r="J89" s="81"/>
      <c r="K89" s="5"/>
      <c r="L89" s="5"/>
      <c r="M89" s="5"/>
      <c r="N89" s="5"/>
    </row>
    <row r="90" spans="1:14" ht="64.900000000000006" customHeight="1" x14ac:dyDescent="0.25">
      <c r="A90" s="1">
        <v>6</v>
      </c>
      <c r="B90" s="84"/>
      <c r="C90" s="50" t="s">
        <v>131</v>
      </c>
      <c r="D90" s="32">
        <v>1</v>
      </c>
      <c r="E90" s="32"/>
      <c r="F90" s="32"/>
      <c r="G90" s="32"/>
      <c r="H90" s="81" t="s">
        <v>297</v>
      </c>
      <c r="I90" s="81"/>
      <c r="J90" s="81"/>
      <c r="K90" s="5"/>
      <c r="L90" s="5"/>
      <c r="M90" s="5"/>
      <c r="N90" s="5"/>
    </row>
    <row r="91" spans="1:14" ht="72.400000000000006" customHeight="1" x14ac:dyDescent="0.25">
      <c r="A91" s="1">
        <v>7</v>
      </c>
      <c r="B91" s="84"/>
      <c r="C91" s="50" t="s">
        <v>133</v>
      </c>
      <c r="D91" s="32">
        <v>1</v>
      </c>
      <c r="E91" s="32"/>
      <c r="F91" s="32"/>
      <c r="G91" s="32"/>
      <c r="H91" s="81" t="s">
        <v>297</v>
      </c>
      <c r="I91" s="81"/>
      <c r="J91" s="81"/>
      <c r="K91" s="5"/>
      <c r="L91" s="5"/>
      <c r="M91" s="5"/>
      <c r="N91" s="5"/>
    </row>
    <row r="92" spans="1:14" ht="22.5" customHeight="1" x14ac:dyDescent="0.25">
      <c r="A92" s="36"/>
      <c r="B92" s="125" t="s">
        <v>134</v>
      </c>
      <c r="C92" s="125"/>
      <c r="D92" s="75">
        <f>SUM(D85:D91)</f>
        <v>5</v>
      </c>
      <c r="E92" s="75">
        <f>SUM(E85:E91)</f>
        <v>2</v>
      </c>
      <c r="F92" s="75">
        <f>SUM(F85:F90)</f>
        <v>0</v>
      </c>
      <c r="G92" s="75">
        <f>SUM(G85:G90)</f>
        <v>0</v>
      </c>
      <c r="H92" s="39">
        <f>+D92+E92+F92+G92</f>
        <v>7</v>
      </c>
      <c r="I92" s="39"/>
      <c r="J92" s="39"/>
      <c r="K92" s="40"/>
      <c r="L92" s="40"/>
      <c r="M92" s="40"/>
      <c r="N92" s="40"/>
    </row>
    <row r="93" spans="1:14" ht="36" customHeight="1" x14ac:dyDescent="0.25">
      <c r="A93" s="1"/>
      <c r="B93" s="41" t="s">
        <v>135</v>
      </c>
      <c r="C93" s="42"/>
      <c r="D93" s="42"/>
      <c r="E93" s="42"/>
      <c r="F93" s="42"/>
      <c r="G93" s="42"/>
      <c r="H93" s="42"/>
      <c r="I93" s="42"/>
      <c r="J93" s="43"/>
      <c r="K93" s="5"/>
      <c r="L93" s="5"/>
      <c r="M93" s="5"/>
      <c r="N93" s="5"/>
    </row>
    <row r="94" spans="1:14" ht="22.5" customHeight="1" x14ac:dyDescent="0.25">
      <c r="A94" s="1"/>
      <c r="B94" s="126" t="s">
        <v>136</v>
      </c>
      <c r="C94" s="126"/>
      <c r="D94" s="126"/>
      <c r="E94" s="126"/>
      <c r="F94" s="126"/>
      <c r="G94" s="126"/>
      <c r="H94" s="126"/>
      <c r="I94" s="126"/>
      <c r="J94" s="126"/>
      <c r="K94" s="5"/>
      <c r="L94" s="5"/>
      <c r="M94" s="5"/>
      <c r="N94" s="5"/>
    </row>
    <row r="95" spans="1:14" ht="22.5" customHeight="1" x14ac:dyDescent="0.25">
      <c r="A95" s="1"/>
      <c r="B95" s="127" t="s">
        <v>137</v>
      </c>
      <c r="C95" s="128"/>
      <c r="D95" s="129" t="s">
        <v>138</v>
      </c>
      <c r="E95" s="129"/>
      <c r="F95" s="129"/>
      <c r="G95" s="129"/>
      <c r="H95" s="129"/>
      <c r="I95" s="129"/>
      <c r="J95" s="129"/>
      <c r="K95" s="5"/>
      <c r="L95" s="5"/>
      <c r="M95" s="5"/>
      <c r="N95" s="5"/>
    </row>
    <row r="96" spans="1:14" ht="22.5" customHeight="1" x14ac:dyDescent="0.25">
      <c r="A96" s="1"/>
      <c r="B96" s="127" t="s">
        <v>139</v>
      </c>
      <c r="C96" s="128"/>
      <c r="D96" s="129" t="s">
        <v>140</v>
      </c>
      <c r="E96" s="129"/>
      <c r="F96" s="129"/>
      <c r="G96" s="129"/>
      <c r="H96" s="129"/>
      <c r="I96" s="129"/>
      <c r="J96" s="129"/>
      <c r="K96" s="5"/>
      <c r="L96" s="5"/>
      <c r="M96" s="5"/>
      <c r="N96" s="5"/>
    </row>
    <row r="97" spans="1:14" ht="22.5" customHeight="1" x14ac:dyDescent="0.25">
      <c r="A97" s="1"/>
      <c r="B97" s="127" t="s">
        <v>141</v>
      </c>
      <c r="C97" s="128"/>
      <c r="D97" s="129" t="s">
        <v>142</v>
      </c>
      <c r="E97" s="129"/>
      <c r="F97" s="129"/>
      <c r="G97" s="129"/>
      <c r="H97" s="129"/>
      <c r="I97" s="129"/>
      <c r="J97" s="129"/>
      <c r="K97" s="5"/>
      <c r="L97" s="5"/>
      <c r="M97" s="5"/>
      <c r="N97" s="5"/>
    </row>
    <row r="98" spans="1:14" ht="22.5" customHeight="1" x14ac:dyDescent="0.25">
      <c r="A98" s="1"/>
      <c r="B98" s="127" t="s">
        <v>143</v>
      </c>
      <c r="C98" s="128"/>
      <c r="D98" s="129" t="s">
        <v>254</v>
      </c>
      <c r="E98" s="129"/>
      <c r="F98" s="129"/>
      <c r="G98" s="129"/>
      <c r="H98" s="129"/>
      <c r="I98" s="129"/>
      <c r="J98" s="129"/>
      <c r="K98" s="5"/>
      <c r="L98" s="5"/>
      <c r="M98" s="5"/>
      <c r="N98" s="5"/>
    </row>
    <row r="99" spans="1:14" ht="22.5" customHeight="1" x14ac:dyDescent="0.25">
      <c r="A99" s="1"/>
      <c r="B99" s="5"/>
      <c r="C99" s="5"/>
      <c r="D99" s="5"/>
      <c r="E99" s="5"/>
      <c r="F99" s="5"/>
      <c r="G99" s="5"/>
      <c r="H99" s="5"/>
      <c r="I99" s="5"/>
      <c r="J99" s="5"/>
      <c r="K99" s="5"/>
      <c r="L99" s="5"/>
      <c r="M99" s="5"/>
      <c r="N99" s="5"/>
    </row>
    <row r="100" spans="1:14" ht="22.5" customHeight="1" x14ac:dyDescent="0.25">
      <c r="A100" s="1"/>
      <c r="B100" s="5"/>
      <c r="C100" s="130" t="str">
        <f>+B6</f>
        <v>LISTA DE CHEQUEO CANCER DE PROSTATA Y COLORRECTAL</v>
      </c>
      <c r="D100" s="130"/>
      <c r="E100" s="130"/>
      <c r="F100" s="130"/>
      <c r="G100" s="130"/>
      <c r="H100" s="130"/>
      <c r="I100" s="130"/>
      <c r="J100" s="130"/>
      <c r="K100" s="130"/>
      <c r="L100" s="130"/>
      <c r="M100" s="5"/>
      <c r="N100" s="5"/>
    </row>
    <row r="101" spans="1:14" ht="22.5" customHeight="1" x14ac:dyDescent="0.25">
      <c r="A101" s="1"/>
      <c r="B101" s="5"/>
      <c r="C101" s="130" t="s">
        <v>145</v>
      </c>
      <c r="D101" s="130" t="s">
        <v>146</v>
      </c>
      <c r="E101" s="130" t="s">
        <v>147</v>
      </c>
      <c r="F101" s="130" t="s">
        <v>148</v>
      </c>
      <c r="G101" s="130" t="s">
        <v>23</v>
      </c>
      <c r="H101" s="130" t="s">
        <v>24</v>
      </c>
      <c r="I101" s="130" t="s">
        <v>25</v>
      </c>
      <c r="J101" s="130" t="s">
        <v>26</v>
      </c>
      <c r="K101" s="130" t="s">
        <v>149</v>
      </c>
      <c r="L101" s="130" t="s">
        <v>150</v>
      </c>
      <c r="M101" s="5"/>
      <c r="N101" s="5"/>
    </row>
    <row r="102" spans="1:14" ht="22.5" customHeight="1" x14ac:dyDescent="0.25">
      <c r="A102" s="1"/>
      <c r="B102" s="5"/>
      <c r="C102" s="131" t="str">
        <f>+B16</f>
        <v>1. CAPACIDAD INSTALADA Y RED (INVENTARIO RECURSO FISICO Y HUMANO )</v>
      </c>
      <c r="D102" s="131">
        <f>+A19</f>
        <v>2</v>
      </c>
      <c r="E102" s="132">
        <f>+I16</f>
        <v>0.1</v>
      </c>
      <c r="F102" s="132">
        <f>+J16</f>
        <v>0.1</v>
      </c>
      <c r="G102" s="131">
        <f>+D20</f>
        <v>1</v>
      </c>
      <c r="H102" s="131">
        <f>+E20</f>
        <v>0</v>
      </c>
      <c r="I102" s="131">
        <f>+F20</f>
        <v>1</v>
      </c>
      <c r="J102" s="131">
        <f>+G20</f>
        <v>0</v>
      </c>
      <c r="K102" s="112" t="str">
        <f>+B21</f>
        <v>OBSERVACIONES: Cuentan con 3 médicos generales especialistas en la ruta cardiovascular que a su vez atienden la población de los curos de vida adultez y vejez ubicados en la unidad intermedia de centro.</v>
      </c>
      <c r="L102" s="133"/>
      <c r="M102" s="5"/>
      <c r="N102" s="5"/>
    </row>
    <row r="103" spans="1:14" ht="22.5" customHeight="1" x14ac:dyDescent="0.25">
      <c r="A103" s="1"/>
      <c r="B103" s="5"/>
      <c r="C103" s="131" t="str">
        <f>+B22</f>
        <v>2. COBERTURAS  DT, PE E INDICADORES PROPIOS DEL PROGRAMA</v>
      </c>
      <c r="D103" s="131">
        <f>+A39</f>
        <v>15</v>
      </c>
      <c r="E103" s="132">
        <f>+I22</f>
        <v>0.3</v>
      </c>
      <c r="F103" s="132">
        <f>+J22</f>
        <v>5.9999999999999991E-2</v>
      </c>
      <c r="G103" s="131">
        <f>+D40</f>
        <v>1</v>
      </c>
      <c r="H103" s="131">
        <f>+E40</f>
        <v>12</v>
      </c>
      <c r="I103" s="131">
        <f>+F40</f>
        <v>2</v>
      </c>
      <c r="J103" s="131">
        <f>+G40</f>
        <v>0</v>
      </c>
      <c r="K103" s="112" t="str">
        <f>+B41</f>
        <v>OBSERVACIONES: dentro del proceso de información institucional no se cuenta con la desagregación de la población objeto de tamización, diagnósticos, tratamiento y demás por centros y puesto de salud que permitan dar una trazabilidad al estado de los usuarios por cursos de vida.</v>
      </c>
      <c r="L103" s="134" t="s">
        <v>151</v>
      </c>
      <c r="M103" s="5"/>
      <c r="N103" s="5"/>
    </row>
    <row r="104" spans="1:14" ht="22.5" customHeight="1" x14ac:dyDescent="0.25">
      <c r="A104" s="1"/>
      <c r="B104" s="5"/>
      <c r="C104" s="131" t="str">
        <f>+B42</f>
        <v>3. DEMANDA INDUCIDA</v>
      </c>
      <c r="D104" s="131">
        <f>+A48</f>
        <v>5</v>
      </c>
      <c r="E104" s="132">
        <f>+I42</f>
        <v>0.05</v>
      </c>
      <c r="F104" s="132">
        <f>+J42</f>
        <v>0.05</v>
      </c>
      <c r="G104" s="131">
        <f>+D49</f>
        <v>5</v>
      </c>
      <c r="H104" s="131">
        <f>+E49</f>
        <v>0</v>
      </c>
      <c r="I104" s="131">
        <f>+F49</f>
        <v>0</v>
      </c>
      <c r="J104" s="131">
        <f>+G49</f>
        <v>0</v>
      </c>
      <c r="K104" s="112" t="str">
        <f>+B50</f>
        <v xml:space="preserve">OBSERVACIONES: Cuentan con una enfermera profesional encargada del programa o los usuarios objeto de tamización y diagnóstico de cáncer de estómago, próstata y colorrectal según Ruta Integral de atención en salud por cursos de vida adultez y vejez. Así mismo realiza seguimiento a los usuarios por medio de llamadas telefónicas, asignación de citas por médico general para seguimiento.   </v>
      </c>
      <c r="L104" s="133"/>
      <c r="M104" s="5"/>
      <c r="N104" s="5"/>
    </row>
    <row r="105" spans="1:14" ht="22.5" customHeight="1" x14ac:dyDescent="0.25">
      <c r="A105" s="1"/>
      <c r="B105" s="5"/>
      <c r="C105" s="131" t="str">
        <f>+B51</f>
        <v>4. CARACTERIZACIÓN POBLACIONAL</v>
      </c>
      <c r="D105" s="131">
        <f>+A54</f>
        <v>2</v>
      </c>
      <c r="E105" s="132">
        <f>+H51</f>
        <v>0.05</v>
      </c>
      <c r="F105" s="132">
        <f>+J51</f>
        <v>2.5000000000000001E-2</v>
      </c>
      <c r="G105" s="131">
        <f>+D56</f>
        <v>1</v>
      </c>
      <c r="H105" s="131">
        <f>+E56</f>
        <v>1</v>
      </c>
      <c r="I105" s="131">
        <f>+F56</f>
        <v>0</v>
      </c>
      <c r="J105" s="131">
        <f>+G56</f>
        <v>0</v>
      </c>
      <c r="K105" s="112" t="str">
        <f>+B57</f>
        <v xml:space="preserve">OBSERVACIONES: Al momento de la visita de asesoría y asistencia técnica no cuentan con la información de códigos CIE 10 facturados a la fecha concernientes a las patologías de exámenes de pesquisas para cáncer de próstata, colorrectal y estómago. </v>
      </c>
      <c r="L105" s="133"/>
      <c r="M105" s="5"/>
      <c r="N105" s="5"/>
    </row>
    <row r="106" spans="1:14" ht="22.5" customHeight="1" x14ac:dyDescent="0.25">
      <c r="A106" s="1"/>
      <c r="B106" s="5"/>
      <c r="C106" s="131" t="str">
        <f>+B58</f>
        <v>5.   ATENCION A POBLACIONES CON ENFOQUE DIFERENCIAL</v>
      </c>
      <c r="D106" s="131">
        <f>+A60</f>
        <v>1</v>
      </c>
      <c r="E106" s="132">
        <f>+I58</f>
        <v>0.05</v>
      </c>
      <c r="F106" s="132">
        <f>+J58</f>
        <v>0.05</v>
      </c>
      <c r="G106" s="131">
        <f>+D61</f>
        <v>1</v>
      </c>
      <c r="H106" s="131">
        <f>+E61</f>
        <v>0</v>
      </c>
      <c r="I106" s="131">
        <f>+F61</f>
        <v>0</v>
      </c>
      <c r="J106" s="131">
        <f>+G61</f>
        <v>0</v>
      </c>
      <c r="K106" s="112" t="str">
        <f>+B62</f>
        <v>OBSERVACIONES: El software institucional de Historia Clínica contiene la marcación de campo obligatorio diligenciamiento de la población con enfoque diferencial.</v>
      </c>
      <c r="L106" s="133"/>
      <c r="M106" s="5"/>
      <c r="N106" s="5"/>
    </row>
    <row r="107" spans="1:14" ht="22.5" customHeight="1" x14ac:dyDescent="0.25">
      <c r="A107" s="1"/>
      <c r="B107" s="5"/>
      <c r="C107" s="131" t="str">
        <f>+B63</f>
        <v>6. ACCESIBILIDAD</v>
      </c>
      <c r="D107" s="131">
        <f>+A65</f>
        <v>1</v>
      </c>
      <c r="E107" s="132">
        <f>+I63</f>
        <v>0.05</v>
      </c>
      <c r="F107" s="132">
        <f>+J63</f>
        <v>0.05</v>
      </c>
      <c r="G107" s="131">
        <f>+D66</f>
        <v>1</v>
      </c>
      <c r="H107" s="131">
        <f>+E66</f>
        <v>0</v>
      </c>
      <c r="I107" s="131">
        <f>+F66</f>
        <v>0</v>
      </c>
      <c r="J107" s="131">
        <f>+G66</f>
        <v>0</v>
      </c>
      <c r="K107" s="112" t="str">
        <f>+B67</f>
        <v>OBSERVACION: En la ESE salud Pereira tenemos un proceso de inducción y reinducción por medio de capacitación mediante la plataforma plexo con algunos cursos que contienen algunas rutas. por ahora no se cuenta con inducción de ruta de cáncer de próstata y colorrectal.</v>
      </c>
      <c r="L107" s="133"/>
      <c r="M107" s="5"/>
      <c r="N107" s="5"/>
    </row>
    <row r="108" spans="1:14" ht="22.5" customHeight="1" x14ac:dyDescent="0.25">
      <c r="A108" s="1"/>
      <c r="B108" s="5"/>
      <c r="C108" s="131" t="str">
        <f>+B68</f>
        <v>7. OPORTUNIDAD</v>
      </c>
      <c r="D108" s="131">
        <f>+A72</f>
        <v>3</v>
      </c>
      <c r="E108" s="132">
        <f>+I68</f>
        <v>0.1</v>
      </c>
      <c r="F108" s="132">
        <f>+J68</f>
        <v>0.10000000000000002</v>
      </c>
      <c r="G108" s="131">
        <f>+D73</f>
        <v>2</v>
      </c>
      <c r="H108" s="131">
        <f>+E73</f>
        <v>0</v>
      </c>
      <c r="I108" s="131">
        <f>+F73</f>
        <v>1</v>
      </c>
      <c r="J108" s="131">
        <f>+G73</f>
        <v>0</v>
      </c>
      <c r="K108" s="112" t="str">
        <f>+B74</f>
        <v>OBSERVACIONES: Cuentan con líneas habilitadas de Call Center para consultas de morbilidad y citas de agendamiento preferencial en el SIAU y presencial para todos los cursos de vida contemplados en la Resolución 3280 del 2018.</v>
      </c>
      <c r="L108" s="133"/>
      <c r="M108" s="5"/>
      <c r="N108" s="5"/>
    </row>
    <row r="109" spans="1:14" ht="22.5" customHeight="1" x14ac:dyDescent="0.25">
      <c r="A109" s="1"/>
      <c r="B109" s="5"/>
      <c r="C109" s="131" t="str">
        <f>+B75</f>
        <v>8. SEGURIDAD</v>
      </c>
      <c r="D109" s="131">
        <f>+A80</f>
        <v>4</v>
      </c>
      <c r="E109" s="132">
        <f>+I75</f>
        <v>0.1</v>
      </c>
      <c r="F109" s="132">
        <f>+J75</f>
        <v>0.1</v>
      </c>
      <c r="G109" s="131">
        <f>+D81</f>
        <v>4</v>
      </c>
      <c r="H109" s="131">
        <f>+E81</f>
        <v>0</v>
      </c>
      <c r="I109" s="131">
        <f>+F81</f>
        <v>0</v>
      </c>
      <c r="J109" s="131">
        <f>+G81</f>
        <v>0</v>
      </c>
      <c r="K109" s="112" t="str">
        <f>+B82</f>
        <v>OBSERVACIONES: Se cuenta en la intranet el cual es el aplicativo de la ESE Salud Pereira al cual todos los trabajadores tenemos acceso la disponibilidad de Guía de práctica clínica, cáncer de colon y recto Código CM-EX-033 y Guía De Práctica Clínica de Próstata Código CM-EX-032.</v>
      </c>
      <c r="L109" s="133"/>
      <c r="M109" s="5"/>
      <c r="N109" s="5"/>
    </row>
    <row r="110" spans="1:14" ht="22.5" customHeight="1" x14ac:dyDescent="0.25">
      <c r="A110" s="1"/>
      <c r="B110" s="5"/>
      <c r="C110" s="131" t="str">
        <f>+B83</f>
        <v>9. PERTINENCIA</v>
      </c>
      <c r="D110" s="131">
        <f>+A91</f>
        <v>7</v>
      </c>
      <c r="E110" s="132">
        <f>+I83</f>
        <v>0.2</v>
      </c>
      <c r="F110" s="132">
        <f>+J83</f>
        <v>0.14285714285714285</v>
      </c>
      <c r="G110" s="131">
        <f>+D92</f>
        <v>5</v>
      </c>
      <c r="H110" s="131">
        <f>+E92</f>
        <v>2</v>
      </c>
      <c r="I110" s="131">
        <f>+F92</f>
        <v>0</v>
      </c>
      <c r="J110" s="131">
        <f>+G92</f>
        <v>0</v>
      </c>
      <c r="K110" s="112" t="str">
        <f>+B93</f>
        <v xml:space="preserve">OBSERVACIONES: Con base a las auditorias de historias clínicas revisadas en anterior visita de asistencia técnica se pudo evidenciar que no se realiza la clasificación del riesgo según antecedentes personales y familiares; sin embargo, la auditora institucional refiere que ya se ha venido mejorando el proceso. </v>
      </c>
      <c r="L110" s="134" t="s">
        <v>152</v>
      </c>
      <c r="M110" s="5"/>
      <c r="N110" s="5"/>
    </row>
    <row r="111" spans="1:14" ht="22.5" customHeight="1" x14ac:dyDescent="0.25">
      <c r="A111" s="1"/>
      <c r="B111" s="5"/>
      <c r="C111" s="131" t="s">
        <v>153</v>
      </c>
      <c r="D111" s="131">
        <f t="shared" ref="D111:J111" si="0">SUM(D102:D110)</f>
        <v>40</v>
      </c>
      <c r="E111" s="135">
        <f t="shared" si="0"/>
        <v>1</v>
      </c>
      <c r="F111" s="135">
        <f t="shared" si="0"/>
        <v>0.67785714285714294</v>
      </c>
      <c r="G111" s="131">
        <f t="shared" si="0"/>
        <v>21</v>
      </c>
      <c r="H111" s="131">
        <f t="shared" si="0"/>
        <v>15</v>
      </c>
      <c r="I111" s="131">
        <f t="shared" si="0"/>
        <v>4</v>
      </c>
      <c r="J111" s="131">
        <f t="shared" si="0"/>
        <v>0</v>
      </c>
      <c r="K111" s="112"/>
      <c r="L111" s="131"/>
      <c r="M111" s="5"/>
      <c r="N111" s="5"/>
    </row>
  </sheetData>
  <mergeCells count="119">
    <mergeCell ref="B93:J93"/>
    <mergeCell ref="B94:J94"/>
    <mergeCell ref="D95:J95"/>
    <mergeCell ref="D96:J96"/>
    <mergeCell ref="D97:J97"/>
    <mergeCell ref="D98:J98"/>
    <mergeCell ref="H88:J88"/>
    <mergeCell ref="H89:J89"/>
    <mergeCell ref="H90:J90"/>
    <mergeCell ref="H91:J91"/>
    <mergeCell ref="B92:C92"/>
    <mergeCell ref="H92:J92"/>
    <mergeCell ref="B82:J82"/>
    <mergeCell ref="B83:H83"/>
    <mergeCell ref="H84:J84"/>
    <mergeCell ref="H85:J85"/>
    <mergeCell ref="H86:J86"/>
    <mergeCell ref="H87:J87"/>
    <mergeCell ref="H76:J76"/>
    <mergeCell ref="H77:J77"/>
    <mergeCell ref="H78:J78"/>
    <mergeCell ref="H79:J79"/>
    <mergeCell ref="H80:J80"/>
    <mergeCell ref="B81:C81"/>
    <mergeCell ref="H81:J81"/>
    <mergeCell ref="H71:J71"/>
    <mergeCell ref="H72:J72"/>
    <mergeCell ref="B73:C73"/>
    <mergeCell ref="H73:J73"/>
    <mergeCell ref="B74:J74"/>
    <mergeCell ref="B75:H75"/>
    <mergeCell ref="B66:C66"/>
    <mergeCell ref="H66:J66"/>
    <mergeCell ref="B67:J67"/>
    <mergeCell ref="B68:H68"/>
    <mergeCell ref="H69:J69"/>
    <mergeCell ref="H70:J70"/>
    <mergeCell ref="B61:C61"/>
    <mergeCell ref="H61:J61"/>
    <mergeCell ref="B62:J62"/>
    <mergeCell ref="B63:H63"/>
    <mergeCell ref="B64:B65"/>
    <mergeCell ref="H64:J64"/>
    <mergeCell ref="H65:J65"/>
    <mergeCell ref="B55:C56"/>
    <mergeCell ref="H56:J56"/>
    <mergeCell ref="B57:J57"/>
    <mergeCell ref="B58:H58"/>
    <mergeCell ref="H59:J59"/>
    <mergeCell ref="H60:J60"/>
    <mergeCell ref="H51:I51"/>
    <mergeCell ref="H52:J52"/>
    <mergeCell ref="B53:C53"/>
    <mergeCell ref="H53:J53"/>
    <mergeCell ref="B54:C54"/>
    <mergeCell ref="H54:J54"/>
    <mergeCell ref="H48:J48"/>
    <mergeCell ref="B49:C49"/>
    <mergeCell ref="H49:J49"/>
    <mergeCell ref="K49:N49"/>
    <mergeCell ref="B50:J50"/>
    <mergeCell ref="K50:M50"/>
    <mergeCell ref="H43:J43"/>
    <mergeCell ref="H44:J44"/>
    <mergeCell ref="K44:N44"/>
    <mergeCell ref="H45:J45"/>
    <mergeCell ref="H46:J46"/>
    <mergeCell ref="H47:J47"/>
    <mergeCell ref="B40:C40"/>
    <mergeCell ref="H40:J40"/>
    <mergeCell ref="B41:J41"/>
    <mergeCell ref="K41:N41"/>
    <mergeCell ref="B42:H42"/>
    <mergeCell ref="K42:N42"/>
    <mergeCell ref="L31:M31"/>
    <mergeCell ref="B34:B39"/>
    <mergeCell ref="I34:J34"/>
    <mergeCell ref="I35:J35"/>
    <mergeCell ref="I36:J36"/>
    <mergeCell ref="I37:J37"/>
    <mergeCell ref="I38:J38"/>
    <mergeCell ref="I39:J39"/>
    <mergeCell ref="B25:B28"/>
    <mergeCell ref="I25:J25"/>
    <mergeCell ref="I26:J26"/>
    <mergeCell ref="I27:J27"/>
    <mergeCell ref="I28:J28"/>
    <mergeCell ref="B29:B31"/>
    <mergeCell ref="I29:J29"/>
    <mergeCell ref="I30:J30"/>
    <mergeCell ref="I31:J31"/>
    <mergeCell ref="B21:J21"/>
    <mergeCell ref="B22:H22"/>
    <mergeCell ref="C23:C24"/>
    <mergeCell ref="D23:D24"/>
    <mergeCell ref="E23:E24"/>
    <mergeCell ref="F23:F24"/>
    <mergeCell ref="G23:G24"/>
    <mergeCell ref="H23:J23"/>
    <mergeCell ref="I24:J24"/>
    <mergeCell ref="B16:H16"/>
    <mergeCell ref="H17:J17"/>
    <mergeCell ref="B18:B19"/>
    <mergeCell ref="H18:J18"/>
    <mergeCell ref="H19:J19"/>
    <mergeCell ref="B20:C20"/>
    <mergeCell ref="H20:J20"/>
    <mergeCell ref="D10:J10"/>
    <mergeCell ref="D11:J11"/>
    <mergeCell ref="D12:J12"/>
    <mergeCell ref="D13:J13"/>
    <mergeCell ref="D14:J14"/>
    <mergeCell ref="D15:J15"/>
    <mergeCell ref="B1:C4"/>
    <mergeCell ref="D1:K1"/>
    <mergeCell ref="D2:J4"/>
    <mergeCell ref="C5:L5"/>
    <mergeCell ref="B6:J6"/>
    <mergeCell ref="C7:C9"/>
  </mergeCells>
  <conditionalFormatting sqref="H81">
    <cfRule type="cellIs" dxfId="135" priority="1" operator="notEqual">
      <formula>#REF!</formula>
    </cfRule>
  </conditionalFormatting>
  <conditionalFormatting sqref="H61">
    <cfRule type="cellIs" dxfId="134" priority="2" operator="notEqual">
      <formula>#REF!</formula>
    </cfRule>
  </conditionalFormatting>
  <conditionalFormatting sqref="H92">
    <cfRule type="cellIs" dxfId="133" priority="3" operator="notEqual">
      <formula>#REF!</formula>
    </cfRule>
  </conditionalFormatting>
  <conditionalFormatting sqref="H81">
    <cfRule type="cellIs" dxfId="132" priority="4" operator="notEqual">
      <formula>#REF!</formula>
    </cfRule>
  </conditionalFormatting>
  <conditionalFormatting sqref="H61">
    <cfRule type="cellIs" dxfId="131" priority="5" operator="notEqual">
      <formula>#REF!</formula>
    </cfRule>
  </conditionalFormatting>
  <conditionalFormatting sqref="H92">
    <cfRule type="cellIs" dxfId="130" priority="6" operator="notEqual">
      <formula>#REF!</formula>
    </cfRule>
  </conditionalFormatting>
  <conditionalFormatting sqref="H20">
    <cfRule type="cellIs" dxfId="129" priority="7" operator="notEqual">
      <formula>$A$19</formula>
    </cfRule>
  </conditionalFormatting>
  <conditionalFormatting sqref="H40">
    <cfRule type="cellIs" dxfId="128" priority="8" operator="notEqual">
      <formula>$A$39</formula>
    </cfRule>
  </conditionalFormatting>
  <conditionalFormatting sqref="H49">
    <cfRule type="cellIs" dxfId="127" priority="9" operator="notEqual">
      <formula>$A$48</formula>
    </cfRule>
  </conditionalFormatting>
  <conditionalFormatting sqref="H49">
    <cfRule type="cellIs" dxfId="126" priority="10" operator="notEqual">
      <formula>$A$48</formula>
    </cfRule>
  </conditionalFormatting>
  <conditionalFormatting sqref="H56">
    <cfRule type="cellIs" dxfId="125" priority="11" operator="notEqual">
      <formula>$A$54</formula>
    </cfRule>
  </conditionalFormatting>
  <conditionalFormatting sqref="H61">
    <cfRule type="cellIs" dxfId="124" priority="12" operator="notEqual">
      <formula>$A$60</formula>
    </cfRule>
  </conditionalFormatting>
  <conditionalFormatting sqref="H66">
    <cfRule type="cellIs" dxfId="123" priority="13" operator="notEqual">
      <formula>$A$65</formula>
    </cfRule>
  </conditionalFormatting>
  <conditionalFormatting sqref="H66">
    <cfRule type="cellIs" dxfId="122" priority="14" operator="notEqual">
      <formula>$A$65</formula>
    </cfRule>
  </conditionalFormatting>
  <conditionalFormatting sqref="H73">
    <cfRule type="cellIs" dxfId="121" priority="15" operator="notEqual">
      <formula>$A$72</formula>
    </cfRule>
  </conditionalFormatting>
  <conditionalFormatting sqref="H73">
    <cfRule type="cellIs" dxfId="120" priority="16" operator="notEqual">
      <formula>$A$72</formula>
    </cfRule>
  </conditionalFormatting>
  <conditionalFormatting sqref="H81">
    <cfRule type="cellIs" dxfId="119" priority="17" operator="notEqual">
      <formula>$A$80</formula>
    </cfRule>
  </conditionalFormatting>
  <conditionalFormatting sqref="H92">
    <cfRule type="cellIs" dxfId="118" priority="18" operator="notEqual">
      <formula>$A$91</formula>
    </cfRule>
  </conditionalFormatting>
  <conditionalFormatting sqref="J16">
    <cfRule type="cellIs" dxfId="117" priority="19" operator="lessThan">
      <formula>$I$16</formula>
    </cfRule>
  </conditionalFormatting>
  <conditionalFormatting sqref="J16">
    <cfRule type="cellIs" dxfId="116" priority="20" operator="lessThan">
      <formula>$I$16</formula>
    </cfRule>
  </conditionalFormatting>
  <conditionalFormatting sqref="J22">
    <cfRule type="cellIs" dxfId="115" priority="21" operator="lessThan">
      <formula>$I$22</formula>
    </cfRule>
  </conditionalFormatting>
  <conditionalFormatting sqref="J22">
    <cfRule type="cellIs" dxfId="114" priority="22" operator="lessThan">
      <formula>$I$22</formula>
    </cfRule>
  </conditionalFormatting>
  <conditionalFormatting sqref="J42">
    <cfRule type="cellIs" dxfId="113" priority="23" operator="lessThan">
      <formula>$I$42</formula>
    </cfRule>
  </conditionalFormatting>
  <conditionalFormatting sqref="J42">
    <cfRule type="cellIs" dxfId="112" priority="24" operator="lessThan">
      <formula>$I$42</formula>
    </cfRule>
  </conditionalFormatting>
  <conditionalFormatting sqref="J58">
    <cfRule type="cellIs" dxfId="111" priority="25" operator="lessThan">
      <formula>$I$58</formula>
    </cfRule>
  </conditionalFormatting>
  <conditionalFormatting sqref="J58">
    <cfRule type="cellIs" dxfId="110" priority="26" operator="lessThan">
      <formula>$I$58</formula>
    </cfRule>
  </conditionalFormatting>
  <conditionalFormatting sqref="J63">
    <cfRule type="cellIs" dxfId="109" priority="27" operator="lessThan">
      <formula>$I$63</formula>
    </cfRule>
  </conditionalFormatting>
  <conditionalFormatting sqref="J63">
    <cfRule type="cellIs" dxfId="108" priority="28" operator="lessThan">
      <formula>$I$63</formula>
    </cfRule>
  </conditionalFormatting>
  <conditionalFormatting sqref="J68">
    <cfRule type="cellIs" dxfId="107" priority="29" operator="lessThan">
      <formula>$I$68</formula>
    </cfRule>
  </conditionalFormatting>
  <conditionalFormatting sqref="J68">
    <cfRule type="cellIs" dxfId="106" priority="30" operator="lessThan">
      <formula>$I$68</formula>
    </cfRule>
  </conditionalFormatting>
  <conditionalFormatting sqref="J75">
    <cfRule type="cellIs" dxfId="105" priority="31" operator="lessThan">
      <formula>$I$75</formula>
    </cfRule>
  </conditionalFormatting>
  <conditionalFormatting sqref="J75">
    <cfRule type="cellIs" dxfId="104" priority="32" operator="lessThan">
      <formula>$I$75</formula>
    </cfRule>
  </conditionalFormatting>
  <conditionalFormatting sqref="J83">
    <cfRule type="cellIs" dxfId="103" priority="33" operator="lessThan">
      <formula>$I$83</formula>
    </cfRule>
  </conditionalFormatting>
  <conditionalFormatting sqref="J83">
    <cfRule type="cellIs" dxfId="102" priority="34" operator="lessThan">
      <formula>$I$83</formula>
    </cfRule>
  </conditionalFormatting>
  <dataValidations count="3">
    <dataValidation allowBlank="1" showInputMessage="1" showErrorMessage="1" sqref="H39"/>
    <dataValidation type="whole" operator="equal" showInputMessage="1" showErrorMessage="1" sqref="D39:G39">
      <formula1>1</formula1>
    </dataValidation>
    <dataValidation type="whole" operator="equal" showInputMessage="1" showErrorMessage="1" sqref="D18:G19 D85:G91 D44:G48 D56:G56 D60:G60 D65:G65 D70:G72 D77:G80 D25:G38">
      <formula1>1</formula1>
      <formula2>0</formula2>
    </dataValidation>
  </dataValidations>
  <hyperlinks>
    <hyperlink ref="D12" r:id="rId1"/>
  </hyperlinks>
  <pageMargins left="0.7" right="0.7" top="0.75" bottom="0.75" header="0.3" footer="0.3"/>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11"/>
  <sheetViews>
    <sheetView workbookViewId="0">
      <selection activeCell="A4" sqref="A4"/>
    </sheetView>
  </sheetViews>
  <sheetFormatPr baseColWidth="10" defaultRowHeight="22.5" customHeight="1" x14ac:dyDescent="0.25"/>
  <cols>
    <col min="1" max="1" width="11.42578125" style="402"/>
    <col min="2" max="2" width="17.7109375" customWidth="1"/>
    <col min="3" max="3" width="35.140625" customWidth="1"/>
    <col min="5" max="5" width="12" bestFit="1" customWidth="1"/>
    <col min="7" max="7" width="12.5703125" customWidth="1"/>
  </cols>
  <sheetData>
    <row r="1" spans="1:14" ht="22.5" customHeight="1" x14ac:dyDescent="0.25">
      <c r="A1" s="255"/>
      <c r="B1" s="256"/>
      <c r="C1" s="257"/>
      <c r="D1" s="257"/>
      <c r="E1" s="257"/>
      <c r="F1" s="257"/>
      <c r="G1" s="257"/>
      <c r="H1" s="257"/>
      <c r="I1" s="257"/>
      <c r="J1" s="257"/>
      <c r="K1" s="257"/>
      <c r="L1" s="258"/>
      <c r="M1" s="259"/>
      <c r="N1" s="259"/>
    </row>
    <row r="2" spans="1:14" ht="22.5" customHeight="1" x14ac:dyDescent="0.25">
      <c r="A2" s="255"/>
      <c r="B2" s="256"/>
      <c r="C2" s="257"/>
      <c r="D2" s="260" t="s">
        <v>196</v>
      </c>
      <c r="E2" s="260"/>
      <c r="F2" s="260"/>
      <c r="G2" s="260"/>
      <c r="H2" s="260"/>
      <c r="I2" s="260"/>
      <c r="J2" s="260"/>
      <c r="K2" s="259"/>
      <c r="L2" s="259"/>
      <c r="M2" s="259"/>
      <c r="N2" s="259"/>
    </row>
    <row r="3" spans="1:14" ht="22.5" customHeight="1" x14ac:dyDescent="0.25">
      <c r="A3" s="255"/>
      <c r="B3" s="256"/>
      <c r="C3" s="257"/>
      <c r="D3" s="260"/>
      <c r="E3" s="260"/>
      <c r="F3" s="260"/>
      <c r="G3" s="260"/>
      <c r="H3" s="260"/>
      <c r="I3" s="260"/>
      <c r="J3" s="260"/>
      <c r="K3" s="259"/>
      <c r="L3" s="259"/>
      <c r="M3" s="259"/>
      <c r="N3" s="259"/>
    </row>
    <row r="4" spans="1:14" ht="22.5" customHeight="1" x14ac:dyDescent="0.25">
      <c r="A4" s="255"/>
      <c r="B4" s="256"/>
      <c r="C4" s="257"/>
      <c r="D4" s="260"/>
      <c r="E4" s="260"/>
      <c r="F4" s="260"/>
      <c r="G4" s="260"/>
      <c r="H4" s="260"/>
      <c r="I4" s="260"/>
      <c r="J4" s="260"/>
      <c r="K4" s="259"/>
      <c r="L4" s="259"/>
      <c r="M4" s="259"/>
      <c r="N4" s="259"/>
    </row>
    <row r="5" spans="1:14" ht="29.25" customHeight="1" x14ac:dyDescent="0.25">
      <c r="A5" s="255"/>
      <c r="B5" s="261"/>
      <c r="C5" s="257"/>
      <c r="D5" s="257"/>
      <c r="E5" s="257"/>
      <c r="F5" s="257"/>
      <c r="G5" s="257"/>
      <c r="H5" s="257"/>
      <c r="I5" s="257"/>
      <c r="J5" s="257"/>
      <c r="K5" s="257"/>
      <c r="L5" s="257"/>
      <c r="M5" s="259"/>
      <c r="N5" s="259"/>
    </row>
    <row r="6" spans="1:14" ht="22.5" customHeight="1" x14ac:dyDescent="0.25">
      <c r="A6" s="255"/>
      <c r="B6" s="262" t="s">
        <v>1</v>
      </c>
      <c r="C6" s="262"/>
      <c r="D6" s="262"/>
      <c r="E6" s="262"/>
      <c r="F6" s="262"/>
      <c r="G6" s="262"/>
      <c r="H6" s="262"/>
      <c r="I6" s="262"/>
      <c r="J6" s="263"/>
      <c r="K6" s="259"/>
      <c r="L6" s="259"/>
      <c r="M6" s="259"/>
      <c r="N6" s="259"/>
    </row>
    <row r="7" spans="1:14" ht="22.5" customHeight="1" x14ac:dyDescent="0.25">
      <c r="A7" s="255"/>
      <c r="B7" s="264"/>
      <c r="C7" s="265" t="s">
        <v>2</v>
      </c>
      <c r="D7" s="266" t="s">
        <v>3</v>
      </c>
      <c r="E7" s="266" t="s">
        <v>4</v>
      </c>
      <c r="F7" s="266" t="s">
        <v>4</v>
      </c>
      <c r="G7" s="267" t="s">
        <v>5</v>
      </c>
      <c r="H7" s="267" t="s">
        <v>6</v>
      </c>
      <c r="I7" s="267" t="s">
        <v>7</v>
      </c>
      <c r="J7" s="267" t="s">
        <v>8</v>
      </c>
      <c r="K7" s="259"/>
      <c r="L7" s="259"/>
      <c r="M7" s="259"/>
      <c r="N7" s="259"/>
    </row>
    <row r="8" spans="1:14" ht="22.5" customHeight="1" x14ac:dyDescent="0.25">
      <c r="A8" s="255"/>
      <c r="B8" s="264"/>
      <c r="C8" s="265"/>
      <c r="D8" s="268"/>
      <c r="E8" s="268">
        <v>0.29166666666666669</v>
      </c>
      <c r="F8" s="268"/>
      <c r="G8" s="268">
        <v>0.29166666666666669</v>
      </c>
      <c r="H8" s="268">
        <v>0.29166666666666669</v>
      </c>
      <c r="I8" s="268"/>
      <c r="J8" s="267"/>
      <c r="K8" s="259"/>
      <c r="L8" s="259"/>
      <c r="M8" s="259"/>
      <c r="N8" s="259"/>
    </row>
    <row r="9" spans="1:14" ht="22.5" customHeight="1" x14ac:dyDescent="0.25">
      <c r="A9" s="255"/>
      <c r="B9" s="264"/>
      <c r="C9" s="265"/>
      <c r="D9" s="270"/>
      <c r="E9" s="415">
        <v>0.70833333333333337</v>
      </c>
      <c r="F9" s="270"/>
      <c r="G9" s="415">
        <v>0.70833333333333337</v>
      </c>
      <c r="H9" s="269">
        <v>0.625</v>
      </c>
      <c r="I9" s="270"/>
      <c r="J9" s="271"/>
      <c r="K9" s="259"/>
      <c r="L9" s="259"/>
      <c r="M9" s="259"/>
      <c r="N9" s="259"/>
    </row>
    <row r="10" spans="1:14" ht="22.5" customHeight="1" x14ac:dyDescent="0.25">
      <c r="A10" s="255"/>
      <c r="B10" s="264"/>
      <c r="C10" s="272" t="s">
        <v>12</v>
      </c>
      <c r="D10" s="152" t="s">
        <v>197</v>
      </c>
      <c r="E10" s="152"/>
      <c r="F10" s="152"/>
      <c r="G10" s="152"/>
      <c r="H10" s="152"/>
      <c r="I10" s="152"/>
      <c r="J10" s="152"/>
      <c r="K10" s="259"/>
      <c r="L10" s="259"/>
      <c r="M10" s="259"/>
      <c r="N10" s="259"/>
    </row>
    <row r="11" spans="1:14" ht="22.5" customHeight="1" x14ac:dyDescent="0.25">
      <c r="A11" s="255"/>
      <c r="B11" s="264"/>
      <c r="C11" s="272" t="s">
        <v>14</v>
      </c>
      <c r="D11" s="152" t="s">
        <v>257</v>
      </c>
      <c r="E11" s="152"/>
      <c r="F11" s="152"/>
      <c r="G11" s="152"/>
      <c r="H11" s="152"/>
      <c r="I11" s="152"/>
      <c r="J11" s="152"/>
      <c r="K11" s="259"/>
      <c r="L11" s="259"/>
      <c r="M11" s="259"/>
      <c r="N11" s="259"/>
    </row>
    <row r="12" spans="1:14" ht="22.5" customHeight="1" x14ac:dyDescent="0.25">
      <c r="A12" s="255"/>
      <c r="B12" s="264"/>
      <c r="C12" s="272" t="s">
        <v>16</v>
      </c>
      <c r="D12" s="273" t="s">
        <v>199</v>
      </c>
      <c r="E12" s="273"/>
      <c r="F12" s="273"/>
      <c r="G12" s="273"/>
      <c r="H12" s="273"/>
      <c r="I12" s="273"/>
      <c r="J12" s="273"/>
      <c r="K12" s="259"/>
      <c r="L12" s="259"/>
      <c r="M12" s="259"/>
      <c r="N12" s="259"/>
    </row>
    <row r="13" spans="1:14" ht="22.5" customHeight="1" x14ac:dyDescent="0.25">
      <c r="A13" s="255"/>
      <c r="B13" s="264"/>
      <c r="C13" s="272" t="s">
        <v>18</v>
      </c>
      <c r="D13" s="152">
        <v>3142992349</v>
      </c>
      <c r="E13" s="152"/>
      <c r="F13" s="152"/>
      <c r="G13" s="152"/>
      <c r="H13" s="152"/>
      <c r="I13" s="152"/>
      <c r="J13" s="152"/>
      <c r="K13" s="259"/>
      <c r="L13" s="259"/>
      <c r="M13" s="259"/>
      <c r="N13" s="259"/>
    </row>
    <row r="14" spans="1:14" ht="22.5" customHeight="1" x14ac:dyDescent="0.25">
      <c r="A14" s="255"/>
      <c r="B14" s="264"/>
      <c r="C14" s="272" t="s">
        <v>19</v>
      </c>
      <c r="D14" s="152" t="s">
        <v>160</v>
      </c>
      <c r="E14" s="152"/>
      <c r="F14" s="152"/>
      <c r="G14" s="152"/>
      <c r="H14" s="152"/>
      <c r="I14" s="152"/>
      <c r="J14" s="152"/>
      <c r="K14" s="259"/>
      <c r="L14" s="259"/>
      <c r="M14" s="259"/>
      <c r="N14" s="259"/>
    </row>
    <row r="15" spans="1:14" ht="22.5" customHeight="1" x14ac:dyDescent="0.25">
      <c r="A15" s="255"/>
      <c r="B15" s="264"/>
      <c r="C15" s="274" t="s">
        <v>21</v>
      </c>
      <c r="D15" s="156">
        <v>44524</v>
      </c>
      <c r="E15" s="156"/>
      <c r="F15" s="156"/>
      <c r="G15" s="156"/>
      <c r="H15" s="156"/>
      <c r="I15" s="156"/>
      <c r="J15" s="156"/>
      <c r="K15" s="259"/>
      <c r="L15" s="259"/>
      <c r="M15" s="259"/>
      <c r="N15" s="259"/>
    </row>
    <row r="16" spans="1:14" ht="22.5" customHeight="1" x14ac:dyDescent="0.25">
      <c r="A16" s="255"/>
      <c r="B16" s="275" t="s">
        <v>22</v>
      </c>
      <c r="C16" s="275"/>
      <c r="D16" s="275"/>
      <c r="E16" s="275"/>
      <c r="F16" s="275"/>
      <c r="G16" s="275"/>
      <c r="H16" s="275"/>
      <c r="I16" s="276">
        <v>0.1</v>
      </c>
      <c r="J16" s="277">
        <f>(D20+F20)*I16/H20</f>
        <v>0.1</v>
      </c>
      <c r="K16" s="259"/>
      <c r="L16" s="259"/>
      <c r="M16" s="259"/>
      <c r="N16" s="259"/>
    </row>
    <row r="17" spans="1:14" ht="22.5" customHeight="1" x14ac:dyDescent="0.25">
      <c r="A17" s="255"/>
      <c r="B17" s="264"/>
      <c r="C17" s="278"/>
      <c r="D17" s="279" t="s">
        <v>23</v>
      </c>
      <c r="E17" s="279" t="s">
        <v>24</v>
      </c>
      <c r="F17" s="279" t="s">
        <v>25</v>
      </c>
      <c r="G17" s="279" t="s">
        <v>26</v>
      </c>
      <c r="H17" s="280" t="s">
        <v>27</v>
      </c>
      <c r="I17" s="280"/>
      <c r="J17" s="280"/>
      <c r="K17" s="259"/>
      <c r="L17" s="259"/>
      <c r="M17" s="259"/>
      <c r="N17" s="259"/>
    </row>
    <row r="18" spans="1:14" ht="22.5" customHeight="1" x14ac:dyDescent="0.25">
      <c r="A18" s="255">
        <v>1</v>
      </c>
      <c r="B18" s="281" t="s">
        <v>28</v>
      </c>
      <c r="C18" s="282" t="s">
        <v>200</v>
      </c>
      <c r="D18" s="283">
        <v>1</v>
      </c>
      <c r="E18" s="283"/>
      <c r="F18" s="283"/>
      <c r="G18" s="283"/>
      <c r="H18" s="100" t="s">
        <v>325</v>
      </c>
      <c r="I18" s="100"/>
      <c r="J18" s="100"/>
      <c r="K18" s="259"/>
      <c r="L18" s="259"/>
      <c r="M18" s="259"/>
      <c r="N18" s="259"/>
    </row>
    <row r="19" spans="1:14" ht="22.5" customHeight="1" x14ac:dyDescent="0.25">
      <c r="A19" s="255">
        <v>2</v>
      </c>
      <c r="B19" s="281"/>
      <c r="C19" s="282" t="s">
        <v>31</v>
      </c>
      <c r="D19" s="283"/>
      <c r="E19" s="283"/>
      <c r="F19" s="283">
        <v>1</v>
      </c>
      <c r="G19" s="283"/>
      <c r="H19" s="100" t="s">
        <v>326</v>
      </c>
      <c r="I19" s="100"/>
      <c r="J19" s="100"/>
      <c r="K19" s="259"/>
      <c r="L19" s="259"/>
      <c r="M19" s="259"/>
      <c r="N19" s="259"/>
    </row>
    <row r="20" spans="1:14" ht="22.5" customHeight="1" x14ac:dyDescent="0.25">
      <c r="A20" s="284"/>
      <c r="B20" s="285" t="s">
        <v>203</v>
      </c>
      <c r="C20" s="285"/>
      <c r="D20" s="286">
        <f>SUM(D18:D19)</f>
        <v>1</v>
      </c>
      <c r="E20" s="286">
        <f t="shared" ref="E20:G20" si="0">SUM(E18:E19)</f>
        <v>0</v>
      </c>
      <c r="F20" s="286">
        <f t="shared" si="0"/>
        <v>1</v>
      </c>
      <c r="G20" s="286">
        <f t="shared" si="0"/>
        <v>0</v>
      </c>
      <c r="H20" s="287">
        <f>+D20+E20+F20+G20</f>
        <v>2</v>
      </c>
      <c r="I20" s="287"/>
      <c r="J20" s="287"/>
      <c r="K20" s="288"/>
      <c r="L20" s="288"/>
      <c r="M20" s="288"/>
      <c r="N20" s="288"/>
    </row>
    <row r="21" spans="1:14" ht="28.5" customHeight="1" x14ac:dyDescent="0.25">
      <c r="A21" s="255"/>
      <c r="B21" s="41" t="s">
        <v>204</v>
      </c>
      <c r="C21" s="42"/>
      <c r="D21" s="42"/>
      <c r="E21" s="42"/>
      <c r="F21" s="42"/>
      <c r="G21" s="42"/>
      <c r="H21" s="42"/>
      <c r="I21" s="42"/>
      <c r="J21" s="43"/>
      <c r="K21" s="259"/>
      <c r="L21" s="259"/>
      <c r="M21" s="259"/>
      <c r="N21" s="259"/>
    </row>
    <row r="22" spans="1:14" ht="22.5" customHeight="1" x14ac:dyDescent="0.25">
      <c r="A22" s="255"/>
      <c r="B22" s="289" t="s">
        <v>205</v>
      </c>
      <c r="C22" s="290"/>
      <c r="D22" s="290"/>
      <c r="E22" s="290"/>
      <c r="F22" s="290"/>
      <c r="G22" s="290"/>
      <c r="H22" s="291"/>
      <c r="I22" s="292">
        <v>0.3</v>
      </c>
      <c r="J22" s="293">
        <f>(D40+F40)*I22/H40</f>
        <v>0.02</v>
      </c>
      <c r="K22" s="259"/>
      <c r="L22" s="259"/>
      <c r="M22" s="259"/>
      <c r="N22" s="259"/>
    </row>
    <row r="23" spans="1:14" ht="22.5" customHeight="1" x14ac:dyDescent="0.25">
      <c r="A23" s="255"/>
      <c r="B23" s="264"/>
      <c r="C23" s="294" t="s">
        <v>36</v>
      </c>
      <c r="D23" s="294" t="s">
        <v>23</v>
      </c>
      <c r="E23" s="294" t="s">
        <v>24</v>
      </c>
      <c r="F23" s="294" t="s">
        <v>25</v>
      </c>
      <c r="G23" s="294" t="s">
        <v>26</v>
      </c>
      <c r="H23" s="280" t="s">
        <v>27</v>
      </c>
      <c r="I23" s="280"/>
      <c r="J23" s="280"/>
      <c r="K23" s="259"/>
      <c r="L23" s="259"/>
      <c r="M23" s="259"/>
      <c r="N23" s="259"/>
    </row>
    <row r="24" spans="1:14" ht="22.5" customHeight="1" x14ac:dyDescent="0.25">
      <c r="A24" s="255"/>
      <c r="B24" s="264"/>
      <c r="C24" s="280"/>
      <c r="D24" s="280"/>
      <c r="E24" s="280"/>
      <c r="F24" s="280"/>
      <c r="G24" s="280"/>
      <c r="H24" s="295" t="s">
        <v>37</v>
      </c>
      <c r="I24" s="296" t="s">
        <v>38</v>
      </c>
      <c r="J24" s="297"/>
      <c r="K24" s="259"/>
      <c r="L24" s="259"/>
      <c r="M24" s="259"/>
      <c r="N24" s="259"/>
    </row>
    <row r="25" spans="1:14" ht="22.5" customHeight="1" x14ac:dyDescent="0.25">
      <c r="A25" s="255">
        <v>1</v>
      </c>
      <c r="B25" s="298" t="s">
        <v>39</v>
      </c>
      <c r="C25" s="299" t="s">
        <v>40</v>
      </c>
      <c r="D25" s="51"/>
      <c r="E25" s="51">
        <v>1</v>
      </c>
      <c r="F25" s="51"/>
      <c r="G25" s="51"/>
      <c r="H25" s="52">
        <v>0</v>
      </c>
      <c r="I25" s="300"/>
      <c r="J25" s="301"/>
      <c r="K25" s="302"/>
      <c r="L25" s="259"/>
      <c r="M25" s="259"/>
      <c r="N25" s="259"/>
    </row>
    <row r="26" spans="1:14" ht="22.5" customHeight="1" x14ac:dyDescent="0.25">
      <c r="A26" s="255">
        <v>2</v>
      </c>
      <c r="B26" s="303"/>
      <c r="C26" s="299" t="s">
        <v>41</v>
      </c>
      <c r="D26" s="51"/>
      <c r="E26" s="51">
        <v>1</v>
      </c>
      <c r="F26" s="51"/>
      <c r="G26" s="51"/>
      <c r="H26" s="52"/>
      <c r="I26" s="304" t="e">
        <f t="shared" ref="I26:I28" si="1">H26/$H$27</f>
        <v>#DIV/0!</v>
      </c>
      <c r="J26" s="305"/>
      <c r="K26" s="302"/>
      <c r="L26" s="259"/>
      <c r="M26" s="259"/>
      <c r="N26" s="259"/>
    </row>
    <row r="27" spans="1:14" ht="22.5" customHeight="1" x14ac:dyDescent="0.25">
      <c r="A27" s="255">
        <v>3</v>
      </c>
      <c r="B27" s="303"/>
      <c r="C27" s="299" t="s">
        <v>42</v>
      </c>
      <c r="D27" s="51"/>
      <c r="E27" s="51">
        <v>1</v>
      </c>
      <c r="F27" s="51"/>
      <c r="G27" s="51"/>
      <c r="H27" s="52"/>
      <c r="I27" s="304" t="e">
        <f t="shared" si="1"/>
        <v>#DIV/0!</v>
      </c>
      <c r="J27" s="305"/>
      <c r="K27" s="302"/>
      <c r="L27" s="259"/>
      <c r="M27" s="259"/>
      <c r="N27" s="259"/>
    </row>
    <row r="28" spans="1:14" ht="29.25" customHeight="1" x14ac:dyDescent="0.25">
      <c r="A28" s="255">
        <v>4</v>
      </c>
      <c r="B28" s="303"/>
      <c r="C28" s="299" t="s">
        <v>206</v>
      </c>
      <c r="D28" s="51">
        <v>1</v>
      </c>
      <c r="E28" s="51"/>
      <c r="F28" s="51"/>
      <c r="G28" s="51"/>
      <c r="H28" s="52">
        <v>2</v>
      </c>
      <c r="I28" s="304" t="e">
        <f t="shared" si="1"/>
        <v>#DIV/0!</v>
      </c>
      <c r="J28" s="305"/>
      <c r="K28" s="259"/>
      <c r="L28" s="259"/>
      <c r="M28" s="259"/>
      <c r="N28" s="259"/>
    </row>
    <row r="29" spans="1:14" ht="34.5" customHeight="1" x14ac:dyDescent="0.25">
      <c r="A29" s="255">
        <v>5</v>
      </c>
      <c r="B29" s="307" t="s">
        <v>44</v>
      </c>
      <c r="C29" s="299" t="s">
        <v>45</v>
      </c>
      <c r="D29" s="51"/>
      <c r="E29" s="51">
        <v>1</v>
      </c>
      <c r="F29" s="51"/>
      <c r="G29" s="51"/>
      <c r="H29" s="57">
        <v>0</v>
      </c>
      <c r="I29" s="308" t="e">
        <f>H29/$H$29</f>
        <v>#DIV/0!</v>
      </c>
      <c r="J29" s="309"/>
      <c r="K29" s="259"/>
      <c r="L29" s="259"/>
      <c r="M29" s="259"/>
      <c r="N29" s="259"/>
    </row>
    <row r="30" spans="1:14" ht="42" customHeight="1" x14ac:dyDescent="0.25">
      <c r="A30" s="255">
        <v>6</v>
      </c>
      <c r="B30" s="310"/>
      <c r="C30" s="299" t="s">
        <v>46</v>
      </c>
      <c r="D30" s="59"/>
      <c r="E30" s="51">
        <v>1</v>
      </c>
      <c r="F30" s="51"/>
      <c r="G30" s="51"/>
      <c r="H30" s="52">
        <v>0</v>
      </c>
      <c r="I30" s="308" t="e">
        <f t="shared" ref="I30:I31" si="2">H30/$H$29</f>
        <v>#DIV/0!</v>
      </c>
      <c r="J30" s="309"/>
      <c r="K30" s="259"/>
      <c r="L30" s="259"/>
      <c r="M30" s="259"/>
      <c r="N30" s="259"/>
    </row>
    <row r="31" spans="1:14" ht="41.25" customHeight="1" x14ac:dyDescent="0.25">
      <c r="A31" s="255">
        <v>7</v>
      </c>
      <c r="B31" s="310"/>
      <c r="C31" s="299" t="s">
        <v>207</v>
      </c>
      <c r="D31" s="59"/>
      <c r="E31" s="51">
        <v>1</v>
      </c>
      <c r="F31" s="51"/>
      <c r="G31" s="51"/>
      <c r="H31" s="311">
        <v>0</v>
      </c>
      <c r="I31" s="308" t="e">
        <f t="shared" si="2"/>
        <v>#DIV/0!</v>
      </c>
      <c r="J31" s="309"/>
      <c r="K31" s="259"/>
      <c r="L31" s="312" t="s">
        <v>208</v>
      </c>
      <c r="M31" s="312"/>
      <c r="N31" s="259"/>
    </row>
    <row r="32" spans="1:14" ht="39.75" customHeight="1" x14ac:dyDescent="0.25">
      <c r="A32" s="255">
        <v>8</v>
      </c>
      <c r="B32" s="313"/>
      <c r="C32" s="299" t="s">
        <v>49</v>
      </c>
      <c r="D32" s="59"/>
      <c r="E32" s="51">
        <v>1</v>
      </c>
      <c r="F32" s="51"/>
      <c r="G32" s="51"/>
      <c r="H32" s="311">
        <v>0</v>
      </c>
      <c r="I32" s="314"/>
      <c r="J32" s="315"/>
      <c r="K32" s="259"/>
      <c r="L32" s="316"/>
      <c r="M32" s="316"/>
      <c r="N32" s="259"/>
    </row>
    <row r="33" spans="1:14" ht="51" customHeight="1" x14ac:dyDescent="0.25">
      <c r="A33" s="255">
        <v>9</v>
      </c>
      <c r="B33" s="313"/>
      <c r="C33" s="299" t="s">
        <v>50</v>
      </c>
      <c r="D33" s="59"/>
      <c r="E33" s="51">
        <v>1</v>
      </c>
      <c r="F33" s="51"/>
      <c r="G33" s="51"/>
      <c r="H33" s="311">
        <v>0</v>
      </c>
      <c r="I33" s="314"/>
      <c r="J33" s="315"/>
      <c r="K33" s="259"/>
      <c r="L33" s="316"/>
      <c r="M33" s="316"/>
      <c r="N33" s="259"/>
    </row>
    <row r="34" spans="1:14" ht="28.5" customHeight="1" x14ac:dyDescent="0.25">
      <c r="A34" s="255">
        <v>10</v>
      </c>
      <c r="B34" s="310" t="s">
        <v>51</v>
      </c>
      <c r="C34" s="299" t="s">
        <v>52</v>
      </c>
      <c r="D34" s="67"/>
      <c r="E34" s="68">
        <v>1</v>
      </c>
      <c r="F34" s="68"/>
      <c r="G34" s="68"/>
      <c r="H34" s="57">
        <v>0</v>
      </c>
      <c r="I34" s="308">
        <f>H34/$H$28</f>
        <v>0</v>
      </c>
      <c r="J34" s="309"/>
      <c r="K34" s="259"/>
      <c r="L34" s="316" t="s">
        <v>209</v>
      </c>
      <c r="M34" s="316" t="s">
        <v>210</v>
      </c>
      <c r="N34" s="259"/>
    </row>
    <row r="35" spans="1:14" ht="52.5" customHeight="1" x14ac:dyDescent="0.25">
      <c r="A35" s="255">
        <v>11</v>
      </c>
      <c r="B35" s="310"/>
      <c r="C35" s="299" t="s">
        <v>55</v>
      </c>
      <c r="D35" s="67"/>
      <c r="E35" s="68">
        <v>1</v>
      </c>
      <c r="F35" s="68"/>
      <c r="G35" s="68"/>
      <c r="H35" s="57">
        <v>11</v>
      </c>
      <c r="I35" s="308">
        <f t="shared" ref="I35:I37" si="3">H35/$H$28</f>
        <v>5.5</v>
      </c>
      <c r="J35" s="309"/>
      <c r="K35" s="259"/>
      <c r="L35" s="317" t="s">
        <v>211</v>
      </c>
      <c r="M35" s="317" t="s">
        <v>212</v>
      </c>
      <c r="N35" s="259"/>
    </row>
    <row r="36" spans="1:14" ht="66" customHeight="1" x14ac:dyDescent="0.25">
      <c r="A36" s="255">
        <v>12</v>
      </c>
      <c r="B36" s="310"/>
      <c r="C36" s="299" t="s">
        <v>213</v>
      </c>
      <c r="D36" s="67"/>
      <c r="E36" s="68">
        <v>1</v>
      </c>
      <c r="F36" s="68"/>
      <c r="G36" s="68"/>
      <c r="H36" s="311">
        <v>0</v>
      </c>
      <c r="I36" s="308">
        <f t="shared" si="3"/>
        <v>0</v>
      </c>
      <c r="J36" s="309"/>
      <c r="K36" s="259"/>
      <c r="L36" s="317" t="s">
        <v>214</v>
      </c>
      <c r="M36" s="317" t="s">
        <v>215</v>
      </c>
      <c r="N36" s="259"/>
    </row>
    <row r="37" spans="1:14" ht="41.25" customHeight="1" x14ac:dyDescent="0.25">
      <c r="A37" s="255">
        <v>13</v>
      </c>
      <c r="B37" s="310"/>
      <c r="C37" s="299" t="s">
        <v>61</v>
      </c>
      <c r="D37" s="70"/>
      <c r="E37" s="68">
        <v>1</v>
      </c>
      <c r="F37" s="68"/>
      <c r="G37" s="68"/>
      <c r="H37" s="311">
        <v>2</v>
      </c>
      <c r="I37" s="308">
        <f t="shared" si="3"/>
        <v>1</v>
      </c>
      <c r="J37" s="309"/>
      <c r="K37" s="259"/>
      <c r="L37" s="317" t="s">
        <v>216</v>
      </c>
      <c r="M37" s="317" t="s">
        <v>217</v>
      </c>
      <c r="N37" s="259"/>
    </row>
    <row r="38" spans="1:14" ht="37.5" customHeight="1" x14ac:dyDescent="0.25">
      <c r="A38" s="255">
        <v>14</v>
      </c>
      <c r="B38" s="310"/>
      <c r="C38" s="318" t="s">
        <v>64</v>
      </c>
      <c r="D38" s="51"/>
      <c r="E38" s="51"/>
      <c r="F38" s="51"/>
      <c r="G38" s="51">
        <v>1</v>
      </c>
      <c r="H38" s="319">
        <v>0</v>
      </c>
      <c r="I38" s="304" t="e">
        <f>H38/$H$30</f>
        <v>#DIV/0!</v>
      </c>
      <c r="J38" s="305"/>
      <c r="K38" s="259"/>
      <c r="L38" s="317" t="s">
        <v>218</v>
      </c>
      <c r="M38" s="317" t="s">
        <v>219</v>
      </c>
      <c r="N38" s="259"/>
    </row>
    <row r="39" spans="1:14" ht="46.5" customHeight="1" x14ac:dyDescent="0.25">
      <c r="A39" s="255">
        <v>15</v>
      </c>
      <c r="B39" s="320"/>
      <c r="C39" s="299" t="s">
        <v>67</v>
      </c>
      <c r="D39" s="71"/>
      <c r="E39" s="72"/>
      <c r="F39" s="71"/>
      <c r="G39" s="71">
        <v>1</v>
      </c>
      <c r="H39" s="283">
        <v>0</v>
      </c>
      <c r="I39" s="321" t="e">
        <f>H39/H38</f>
        <v>#DIV/0!</v>
      </c>
      <c r="J39" s="322"/>
      <c r="K39" s="259"/>
      <c r="L39" s="259"/>
      <c r="M39" s="259"/>
      <c r="N39" s="259"/>
    </row>
    <row r="40" spans="1:14" ht="22.5" customHeight="1" x14ac:dyDescent="0.25">
      <c r="A40" s="284"/>
      <c r="B40" s="285" t="s">
        <v>68</v>
      </c>
      <c r="C40" s="285"/>
      <c r="D40" s="323">
        <f>SUM(D25:D39)</f>
        <v>1</v>
      </c>
      <c r="E40" s="323">
        <f>SUM(E25:E39)</f>
        <v>12</v>
      </c>
      <c r="F40" s="323">
        <f>SUM(F25:F39)</f>
        <v>0</v>
      </c>
      <c r="G40" s="323">
        <f>SUM(G25:G39)</f>
        <v>2</v>
      </c>
      <c r="H40" s="285">
        <f>+D40+E40+F40+G40</f>
        <v>15</v>
      </c>
      <c r="I40" s="285"/>
      <c r="J40" s="285"/>
      <c r="K40" s="324"/>
      <c r="L40" s="288"/>
      <c r="M40" s="288"/>
      <c r="N40" s="288"/>
    </row>
    <row r="41" spans="1:14" ht="37.5" customHeight="1" x14ac:dyDescent="0.25">
      <c r="A41" s="255"/>
      <c r="B41" s="41" t="s">
        <v>273</v>
      </c>
      <c r="C41" s="195"/>
      <c r="D41" s="195"/>
      <c r="E41" s="195"/>
      <c r="F41" s="195"/>
      <c r="G41" s="195"/>
      <c r="H41" s="195"/>
      <c r="I41" s="195"/>
      <c r="J41" s="196"/>
      <c r="K41" s="325"/>
      <c r="L41" s="326"/>
      <c r="M41" s="326"/>
      <c r="N41" s="326"/>
    </row>
    <row r="42" spans="1:14" ht="22.5" customHeight="1" x14ac:dyDescent="0.25">
      <c r="A42" s="255"/>
      <c r="B42" s="327" t="s">
        <v>70</v>
      </c>
      <c r="C42" s="327"/>
      <c r="D42" s="327"/>
      <c r="E42" s="327"/>
      <c r="F42" s="327"/>
      <c r="G42" s="327"/>
      <c r="H42" s="327"/>
      <c r="I42" s="292">
        <v>0.05</v>
      </c>
      <c r="J42" s="293">
        <f>(D49+F49)*I42/H49</f>
        <v>0.05</v>
      </c>
      <c r="K42" s="328"/>
      <c r="L42" s="329"/>
      <c r="M42" s="329"/>
      <c r="N42" s="329"/>
    </row>
    <row r="43" spans="1:14" ht="22.5" customHeight="1" x14ac:dyDescent="0.25">
      <c r="A43" s="255"/>
      <c r="B43" s="330"/>
      <c r="C43" s="278"/>
      <c r="D43" s="279" t="s">
        <v>23</v>
      </c>
      <c r="E43" s="279" t="s">
        <v>24</v>
      </c>
      <c r="F43" s="279" t="s">
        <v>25</v>
      </c>
      <c r="G43" s="279" t="s">
        <v>26</v>
      </c>
      <c r="H43" s="280" t="s">
        <v>27</v>
      </c>
      <c r="I43" s="280"/>
      <c r="J43" s="280"/>
      <c r="K43" s="259"/>
      <c r="L43" s="259"/>
      <c r="M43" s="259"/>
      <c r="N43" s="259"/>
    </row>
    <row r="44" spans="1:14" ht="58.5" customHeight="1" x14ac:dyDescent="0.25">
      <c r="A44" s="255">
        <v>1</v>
      </c>
      <c r="B44" s="330"/>
      <c r="C44" s="331" t="s">
        <v>71</v>
      </c>
      <c r="D44" s="283">
        <v>1</v>
      </c>
      <c r="E44" s="283"/>
      <c r="F44" s="283"/>
      <c r="G44" s="283"/>
      <c r="H44" s="100" t="s">
        <v>327</v>
      </c>
      <c r="I44" s="100"/>
      <c r="J44" s="100"/>
      <c r="K44" s="328"/>
      <c r="L44" s="329"/>
      <c r="M44" s="329"/>
      <c r="N44" s="329"/>
    </row>
    <row r="45" spans="1:14" ht="59.25" customHeight="1" x14ac:dyDescent="0.25">
      <c r="A45" s="255">
        <v>2</v>
      </c>
      <c r="B45" s="332"/>
      <c r="C45" s="331" t="s">
        <v>73</v>
      </c>
      <c r="D45" s="283">
        <v>1</v>
      </c>
      <c r="E45" s="283"/>
      <c r="F45" s="283"/>
      <c r="G45" s="283"/>
      <c r="H45" s="100" t="s">
        <v>221</v>
      </c>
      <c r="I45" s="100"/>
      <c r="J45" s="100"/>
      <c r="K45" s="333"/>
      <c r="L45" s="259"/>
      <c r="M45" s="259"/>
      <c r="N45" s="259"/>
    </row>
    <row r="46" spans="1:14" ht="78.75" customHeight="1" x14ac:dyDescent="0.25">
      <c r="A46" s="255">
        <v>3</v>
      </c>
      <c r="B46" s="334"/>
      <c r="C46" s="335" t="s">
        <v>75</v>
      </c>
      <c r="D46" s="283">
        <v>1</v>
      </c>
      <c r="E46" s="283"/>
      <c r="F46" s="283"/>
      <c r="G46" s="283"/>
      <c r="H46" s="100" t="s">
        <v>222</v>
      </c>
      <c r="I46" s="100"/>
      <c r="J46" s="100"/>
      <c r="K46" s="333"/>
      <c r="L46" s="259"/>
      <c r="M46" s="259"/>
      <c r="N46" s="259"/>
    </row>
    <row r="47" spans="1:14" ht="90.75" customHeight="1" x14ac:dyDescent="0.25">
      <c r="A47" s="255">
        <v>4</v>
      </c>
      <c r="B47" s="334"/>
      <c r="C47" s="331" t="s">
        <v>77</v>
      </c>
      <c r="D47" s="283">
        <v>1</v>
      </c>
      <c r="E47" s="283"/>
      <c r="F47" s="283"/>
      <c r="G47" s="283"/>
      <c r="H47" s="100" t="s">
        <v>168</v>
      </c>
      <c r="I47" s="100"/>
      <c r="J47" s="100"/>
      <c r="K47" s="333"/>
      <c r="L47" s="259"/>
      <c r="M47" s="259"/>
      <c r="N47" s="259"/>
    </row>
    <row r="48" spans="1:14" ht="92.25" customHeight="1" x14ac:dyDescent="0.25">
      <c r="A48" s="255">
        <v>5</v>
      </c>
      <c r="B48" s="334"/>
      <c r="C48" s="331" t="s">
        <v>79</v>
      </c>
      <c r="D48" s="283">
        <v>1</v>
      </c>
      <c r="E48" s="283"/>
      <c r="F48" s="283"/>
      <c r="G48" s="283"/>
      <c r="H48" s="100" t="s">
        <v>168</v>
      </c>
      <c r="I48" s="100"/>
      <c r="J48" s="100"/>
      <c r="K48" s="333"/>
      <c r="L48" s="259"/>
      <c r="M48" s="259"/>
      <c r="N48" s="259"/>
    </row>
    <row r="49" spans="1:14" ht="22.5" customHeight="1" x14ac:dyDescent="0.25">
      <c r="A49" s="284"/>
      <c r="B49" s="336" t="s">
        <v>81</v>
      </c>
      <c r="C49" s="336"/>
      <c r="D49" s="337">
        <f>SUM(D44:D48)</f>
        <v>5</v>
      </c>
      <c r="E49" s="337">
        <f t="shared" ref="E49:G49" si="4">SUM(E44:E48)</f>
        <v>0</v>
      </c>
      <c r="F49" s="337">
        <f t="shared" si="4"/>
        <v>0</v>
      </c>
      <c r="G49" s="337">
        <f t="shared" si="4"/>
        <v>0</v>
      </c>
      <c r="H49" s="338">
        <f>SUM(D49:G49)</f>
        <v>5</v>
      </c>
      <c r="I49" s="338"/>
      <c r="J49" s="339"/>
      <c r="K49" s="328"/>
      <c r="L49" s="329"/>
      <c r="M49" s="329"/>
      <c r="N49" s="329"/>
    </row>
    <row r="50" spans="1:14" ht="37.5" customHeight="1" x14ac:dyDescent="0.25">
      <c r="A50" s="255"/>
      <c r="B50" s="41" t="s">
        <v>223</v>
      </c>
      <c r="C50" s="42"/>
      <c r="D50" s="42"/>
      <c r="E50" s="42"/>
      <c r="F50" s="42"/>
      <c r="G50" s="42"/>
      <c r="H50" s="42"/>
      <c r="I50" s="42"/>
      <c r="J50" s="43"/>
      <c r="K50" s="340"/>
      <c r="L50" s="341"/>
      <c r="M50" s="341"/>
      <c r="N50" s="259"/>
    </row>
    <row r="51" spans="1:14" ht="22.5" customHeight="1" x14ac:dyDescent="0.25">
      <c r="A51" s="255"/>
      <c r="B51" s="278" t="s">
        <v>224</v>
      </c>
      <c r="C51" s="342"/>
      <c r="D51" s="343"/>
      <c r="E51" s="343"/>
      <c r="F51" s="343"/>
      <c r="G51" s="343"/>
      <c r="H51" s="344">
        <v>0.05</v>
      </c>
      <c r="I51" s="345"/>
      <c r="J51" s="346">
        <f>+(D56+F56)*H51/H56</f>
        <v>2.5000000000000001E-2</v>
      </c>
      <c r="K51" s="347"/>
      <c r="L51" s="348"/>
      <c r="M51" s="348"/>
      <c r="N51" s="259"/>
    </row>
    <row r="52" spans="1:14" ht="22.5" customHeight="1" x14ac:dyDescent="0.25">
      <c r="A52" s="255"/>
      <c r="D52" s="349" t="s">
        <v>23</v>
      </c>
      <c r="E52" s="349" t="s">
        <v>24</v>
      </c>
      <c r="F52" s="349" t="s">
        <v>25</v>
      </c>
      <c r="G52" s="349" t="s">
        <v>26</v>
      </c>
      <c r="H52" s="280" t="s">
        <v>27</v>
      </c>
      <c r="I52" s="280"/>
      <c r="J52" s="280"/>
      <c r="K52" s="333"/>
      <c r="L52" s="259"/>
      <c r="M52" s="259"/>
      <c r="N52" s="259"/>
    </row>
    <row r="53" spans="1:14" s="359" customFormat="1" ht="28.5" customHeight="1" x14ac:dyDescent="0.25">
      <c r="A53" s="350">
        <v>1</v>
      </c>
      <c r="B53" s="351" t="s">
        <v>84</v>
      </c>
      <c r="C53" s="352"/>
      <c r="D53" s="353">
        <v>1</v>
      </c>
      <c r="E53" s="353"/>
      <c r="F53" s="353"/>
      <c r="G53" s="353"/>
      <c r="H53" s="354" t="s">
        <v>225</v>
      </c>
      <c r="I53" s="355"/>
      <c r="J53" s="356"/>
      <c r="K53" s="357"/>
      <c r="L53" s="358"/>
      <c r="M53" s="358"/>
      <c r="N53" s="358"/>
    </row>
    <row r="54" spans="1:14" s="359" customFormat="1" ht="29.25" customHeight="1" x14ac:dyDescent="0.25">
      <c r="A54" s="350">
        <v>2</v>
      </c>
      <c r="B54" s="360" t="s">
        <v>86</v>
      </c>
      <c r="C54" s="360"/>
      <c r="D54" s="353"/>
      <c r="E54" s="353">
        <v>1</v>
      </c>
      <c r="F54" s="353"/>
      <c r="G54" s="353"/>
      <c r="H54" s="354"/>
      <c r="I54" s="361"/>
      <c r="J54" s="362"/>
      <c r="K54" s="357"/>
      <c r="L54" s="358"/>
      <c r="M54" s="358"/>
      <c r="N54" s="358"/>
    </row>
    <row r="55" spans="1:14" ht="22.5" customHeight="1" x14ac:dyDescent="0.25">
      <c r="A55" s="255"/>
      <c r="B55" s="363" t="s">
        <v>88</v>
      </c>
      <c r="C55" s="364"/>
      <c r="D55" s="349" t="s">
        <v>23</v>
      </c>
      <c r="E55" s="349" t="s">
        <v>24</v>
      </c>
      <c r="F55" s="349" t="s">
        <v>25</v>
      </c>
      <c r="G55" s="349" t="s">
        <v>26</v>
      </c>
      <c r="H55" s="365"/>
      <c r="I55" s="366"/>
      <c r="J55" s="367"/>
      <c r="K55" s="259"/>
      <c r="L55" s="259"/>
      <c r="M55" s="259"/>
      <c r="N55" s="259"/>
    </row>
    <row r="56" spans="1:14" ht="22.5" customHeight="1" x14ac:dyDescent="0.25">
      <c r="A56" s="368"/>
      <c r="B56" s="369"/>
      <c r="C56" s="370"/>
      <c r="D56" s="225">
        <f>+D54+D53</f>
        <v>1</v>
      </c>
      <c r="E56" s="225">
        <f t="shared" ref="E56:G56" si="5">+E54+E53</f>
        <v>1</v>
      </c>
      <c r="F56" s="225">
        <f t="shared" si="5"/>
        <v>0</v>
      </c>
      <c r="G56" s="225">
        <f t="shared" si="5"/>
        <v>0</v>
      </c>
      <c r="H56" s="226">
        <f>+D56+E56+F56+G56</f>
        <v>2</v>
      </c>
      <c r="I56" s="227"/>
      <c r="J56" s="228"/>
      <c r="K56" s="371"/>
      <c r="L56" s="371"/>
      <c r="M56" s="371"/>
      <c r="N56" s="371"/>
    </row>
    <row r="57" spans="1:14" ht="46.5" customHeight="1" x14ac:dyDescent="0.25">
      <c r="A57" s="255"/>
      <c r="B57" s="41" t="s">
        <v>260</v>
      </c>
      <c r="C57" s="42"/>
      <c r="D57" s="42"/>
      <c r="E57" s="42"/>
      <c r="F57" s="42"/>
      <c r="G57" s="42"/>
      <c r="H57" s="42"/>
      <c r="I57" s="42"/>
      <c r="J57" s="43"/>
      <c r="K57" s="259"/>
      <c r="L57" s="259"/>
      <c r="M57" s="259"/>
      <c r="N57" s="259"/>
    </row>
    <row r="58" spans="1:14" ht="22.5" customHeight="1" x14ac:dyDescent="0.25">
      <c r="A58" s="255"/>
      <c r="B58" s="327" t="s">
        <v>228</v>
      </c>
      <c r="C58" s="327"/>
      <c r="D58" s="327"/>
      <c r="E58" s="327"/>
      <c r="F58" s="327"/>
      <c r="G58" s="327"/>
      <c r="H58" s="327"/>
      <c r="I58" s="292">
        <v>0.05</v>
      </c>
      <c r="J58" s="293">
        <f>(D61+F61)*I58/H61</f>
        <v>0.05</v>
      </c>
      <c r="K58" s="259"/>
      <c r="L58" s="259"/>
      <c r="M58" s="259"/>
      <c r="N58" s="259"/>
    </row>
    <row r="59" spans="1:14" ht="22.5" customHeight="1" x14ac:dyDescent="0.25">
      <c r="A59" s="255"/>
      <c r="B59" s="349"/>
      <c r="C59" s="372" t="s">
        <v>229</v>
      </c>
      <c r="D59" s="372" t="s">
        <v>23</v>
      </c>
      <c r="E59" s="372" t="s">
        <v>24</v>
      </c>
      <c r="F59" s="372" t="s">
        <v>25</v>
      </c>
      <c r="G59" s="372" t="s">
        <v>26</v>
      </c>
      <c r="H59" s="280" t="s">
        <v>27</v>
      </c>
      <c r="I59" s="280"/>
      <c r="J59" s="280"/>
      <c r="K59" s="259"/>
      <c r="L59" s="259"/>
      <c r="M59" s="259"/>
      <c r="N59" s="259"/>
    </row>
    <row r="60" spans="1:14" ht="79.5" customHeight="1" x14ac:dyDescent="0.25">
      <c r="A60" s="255">
        <v>1</v>
      </c>
      <c r="B60" s="330"/>
      <c r="C60" s="373" t="s">
        <v>91</v>
      </c>
      <c r="D60" s="283">
        <v>1</v>
      </c>
      <c r="E60" s="283"/>
      <c r="F60" s="283"/>
      <c r="G60" s="283"/>
      <c r="H60" s="232" t="s">
        <v>172</v>
      </c>
      <c r="I60" s="232"/>
      <c r="J60" s="232"/>
      <c r="K60" s="259"/>
      <c r="L60" s="259"/>
      <c r="M60" s="259"/>
      <c r="N60" s="259"/>
    </row>
    <row r="61" spans="1:14" ht="22.5" customHeight="1" x14ac:dyDescent="0.25">
      <c r="A61" s="284"/>
      <c r="B61" s="336" t="s">
        <v>93</v>
      </c>
      <c r="C61" s="336"/>
      <c r="D61" s="374">
        <f>SUM(D60:D60)</f>
        <v>1</v>
      </c>
      <c r="E61" s="374">
        <f>SUM(E60:E60)</f>
        <v>0</v>
      </c>
      <c r="F61" s="374">
        <f>SUM(F60:F60)</f>
        <v>0</v>
      </c>
      <c r="G61" s="374">
        <f>SUM(G60:G60)</f>
        <v>0</v>
      </c>
      <c r="H61" s="287">
        <f>+D61+E61+F61+G61</f>
        <v>1</v>
      </c>
      <c r="I61" s="287"/>
      <c r="J61" s="287"/>
      <c r="K61" s="288"/>
      <c r="L61" s="288"/>
      <c r="M61" s="288"/>
      <c r="N61" s="288"/>
    </row>
    <row r="62" spans="1:14" ht="36" customHeight="1" x14ac:dyDescent="0.25">
      <c r="A62" s="255"/>
      <c r="B62" s="41" t="s">
        <v>94</v>
      </c>
      <c r="C62" s="42"/>
      <c r="D62" s="42"/>
      <c r="E62" s="42"/>
      <c r="F62" s="42"/>
      <c r="G62" s="42"/>
      <c r="H62" s="42"/>
      <c r="I62" s="42"/>
      <c r="J62" s="43"/>
      <c r="K62" s="259"/>
      <c r="L62" s="259"/>
      <c r="M62" s="259"/>
      <c r="N62" s="259"/>
    </row>
    <row r="63" spans="1:14" ht="22.5" customHeight="1" x14ac:dyDescent="0.25">
      <c r="A63" s="255"/>
      <c r="B63" s="375" t="s">
        <v>95</v>
      </c>
      <c r="C63" s="375"/>
      <c r="D63" s="375"/>
      <c r="E63" s="375"/>
      <c r="F63" s="375"/>
      <c r="G63" s="375"/>
      <c r="H63" s="375"/>
      <c r="I63" s="376">
        <v>0.05</v>
      </c>
      <c r="J63" s="376">
        <f>(D66+F66)*I63/H66</f>
        <v>0.05</v>
      </c>
      <c r="K63" s="259"/>
      <c r="L63" s="259"/>
      <c r="M63" s="259"/>
      <c r="N63" s="259"/>
    </row>
    <row r="64" spans="1:14" ht="22.5" customHeight="1" x14ac:dyDescent="0.25">
      <c r="A64" s="255"/>
      <c r="B64" s="377"/>
      <c r="C64" s="272"/>
      <c r="D64" s="295" t="s">
        <v>23</v>
      </c>
      <c r="E64" s="295" t="s">
        <v>24</v>
      </c>
      <c r="F64" s="295" t="s">
        <v>25</v>
      </c>
      <c r="G64" s="295" t="s">
        <v>26</v>
      </c>
      <c r="H64" s="280" t="s">
        <v>27</v>
      </c>
      <c r="I64" s="280"/>
      <c r="J64" s="280"/>
      <c r="K64" s="259"/>
      <c r="L64" s="259"/>
      <c r="M64" s="259"/>
      <c r="N64" s="259"/>
    </row>
    <row r="65" spans="1:14" ht="66" customHeight="1" x14ac:dyDescent="0.25">
      <c r="A65" s="255">
        <v>1</v>
      </c>
      <c r="B65" s="378"/>
      <c r="C65" s="379" t="s">
        <v>96</v>
      </c>
      <c r="D65" s="380">
        <v>1</v>
      </c>
      <c r="E65" s="380"/>
      <c r="F65" s="380"/>
      <c r="G65" s="380"/>
      <c r="H65" s="381" t="s">
        <v>230</v>
      </c>
      <c r="I65" s="381"/>
      <c r="J65" s="381"/>
      <c r="K65" s="259"/>
      <c r="L65" s="259"/>
      <c r="M65" s="259"/>
      <c r="N65" s="259"/>
    </row>
    <row r="66" spans="1:14" ht="22.5" customHeight="1" x14ac:dyDescent="0.25">
      <c r="A66" s="284"/>
      <c r="B66" s="285" t="s">
        <v>98</v>
      </c>
      <c r="C66" s="285"/>
      <c r="D66" s="382">
        <f>SUM(D65:D65)</f>
        <v>1</v>
      </c>
      <c r="E66" s="382">
        <f>SUM(E65:E65)</f>
        <v>0</v>
      </c>
      <c r="F66" s="382">
        <f>SUM(F65:F65)</f>
        <v>0</v>
      </c>
      <c r="G66" s="382">
        <f>SUM(G65:G65)</f>
        <v>0</v>
      </c>
      <c r="H66" s="383">
        <f>+D66+E66+F66+G66</f>
        <v>1</v>
      </c>
      <c r="I66" s="383"/>
      <c r="J66" s="383"/>
      <c r="K66" s="288"/>
      <c r="L66" s="288"/>
      <c r="M66" s="288"/>
      <c r="N66" s="288"/>
    </row>
    <row r="67" spans="1:14" ht="32.25" customHeight="1" x14ac:dyDescent="0.25">
      <c r="A67" s="255"/>
      <c r="B67" s="41" t="s">
        <v>231</v>
      </c>
      <c r="C67" s="42"/>
      <c r="D67" s="42"/>
      <c r="E67" s="42"/>
      <c r="F67" s="42"/>
      <c r="G67" s="42"/>
      <c r="H67" s="42"/>
      <c r="I67" s="42"/>
      <c r="J67" s="43"/>
      <c r="K67" s="259"/>
      <c r="L67" s="259"/>
      <c r="M67" s="259"/>
      <c r="N67" s="259"/>
    </row>
    <row r="68" spans="1:14" ht="22.5" customHeight="1" x14ac:dyDescent="0.25">
      <c r="A68" s="255"/>
      <c r="B68" s="384" t="s">
        <v>100</v>
      </c>
      <c r="C68" s="384"/>
      <c r="D68" s="384"/>
      <c r="E68" s="384"/>
      <c r="F68" s="384"/>
      <c r="G68" s="384"/>
      <c r="H68" s="384"/>
      <c r="I68" s="376">
        <v>0.1</v>
      </c>
      <c r="J68" s="376">
        <f>(D73+F73)*I68/H73</f>
        <v>0.10000000000000002</v>
      </c>
      <c r="K68" s="259"/>
      <c r="L68" s="259"/>
      <c r="M68" s="259"/>
      <c r="N68" s="259"/>
    </row>
    <row r="69" spans="1:14" ht="22.5" customHeight="1" x14ac:dyDescent="0.25">
      <c r="A69" s="255"/>
      <c r="B69" s="385"/>
      <c r="C69" s="272"/>
      <c r="D69" s="295" t="s">
        <v>23</v>
      </c>
      <c r="E69" s="295" t="s">
        <v>24</v>
      </c>
      <c r="F69" s="295" t="s">
        <v>25</v>
      </c>
      <c r="G69" s="295" t="s">
        <v>26</v>
      </c>
      <c r="H69" s="280" t="s">
        <v>27</v>
      </c>
      <c r="I69" s="280"/>
      <c r="J69" s="280"/>
      <c r="K69" s="259"/>
      <c r="L69" s="259"/>
      <c r="M69" s="259"/>
      <c r="N69" s="259"/>
    </row>
    <row r="70" spans="1:14" ht="39.75" customHeight="1" x14ac:dyDescent="0.25">
      <c r="A70" s="255">
        <v>1</v>
      </c>
      <c r="B70" s="385"/>
      <c r="C70" s="282" t="s">
        <v>101</v>
      </c>
      <c r="D70" s="283">
        <v>1</v>
      </c>
      <c r="E70" s="283"/>
      <c r="F70" s="283"/>
      <c r="G70" s="283"/>
      <c r="H70" s="243" t="s">
        <v>174</v>
      </c>
      <c r="I70" s="243"/>
      <c r="J70" s="243"/>
      <c r="K70" s="259"/>
      <c r="L70" s="259"/>
      <c r="M70" s="259"/>
      <c r="N70" s="259"/>
    </row>
    <row r="71" spans="1:14" ht="66.75" customHeight="1" x14ac:dyDescent="0.25">
      <c r="A71" s="255">
        <v>2</v>
      </c>
      <c r="B71" s="385"/>
      <c r="C71" s="282" t="s">
        <v>103</v>
      </c>
      <c r="D71" s="283"/>
      <c r="E71" s="283"/>
      <c r="F71" s="283">
        <v>1</v>
      </c>
      <c r="G71" s="283"/>
      <c r="H71" s="243" t="s">
        <v>176</v>
      </c>
      <c r="I71" s="243"/>
      <c r="J71" s="243"/>
      <c r="K71" s="259"/>
      <c r="L71" s="259"/>
      <c r="M71" s="259"/>
      <c r="N71" s="259"/>
    </row>
    <row r="72" spans="1:14" ht="50.25" customHeight="1" x14ac:dyDescent="0.25">
      <c r="A72" s="255">
        <v>3</v>
      </c>
      <c r="B72" s="385"/>
      <c r="C72" s="379" t="s">
        <v>105</v>
      </c>
      <c r="D72" s="283">
        <v>1</v>
      </c>
      <c r="E72" s="283"/>
      <c r="F72" s="283"/>
      <c r="G72" s="283"/>
      <c r="H72" s="243" t="s">
        <v>232</v>
      </c>
      <c r="I72" s="243"/>
      <c r="J72" s="243"/>
      <c r="K72" s="259"/>
      <c r="L72" s="259"/>
      <c r="M72" s="259"/>
      <c r="N72" s="259"/>
    </row>
    <row r="73" spans="1:14" ht="22.5" customHeight="1" x14ac:dyDescent="0.25">
      <c r="A73" s="284"/>
      <c r="B73" s="285" t="s">
        <v>107</v>
      </c>
      <c r="C73" s="285"/>
      <c r="D73" s="374">
        <f>SUM(D70:D72)</f>
        <v>2</v>
      </c>
      <c r="E73" s="374">
        <f>SUM(E70:E72)</f>
        <v>0</v>
      </c>
      <c r="F73" s="374">
        <f>SUM(F70:F72)</f>
        <v>1</v>
      </c>
      <c r="G73" s="374">
        <f>SUM(G70:G72)</f>
        <v>0</v>
      </c>
      <c r="H73" s="287">
        <f>+D73+E73+F73+G73</f>
        <v>3</v>
      </c>
      <c r="I73" s="287"/>
      <c r="J73" s="287"/>
      <c r="K73" s="288"/>
      <c r="L73" s="288"/>
      <c r="M73" s="288"/>
      <c r="N73" s="288"/>
    </row>
    <row r="74" spans="1:14" ht="33" customHeight="1" x14ac:dyDescent="0.25">
      <c r="A74" s="255"/>
      <c r="B74" s="41" t="s">
        <v>233</v>
      </c>
      <c r="C74" s="42"/>
      <c r="D74" s="42"/>
      <c r="E74" s="42"/>
      <c r="F74" s="42"/>
      <c r="G74" s="42"/>
      <c r="H74" s="42"/>
      <c r="I74" s="42"/>
      <c r="J74" s="43"/>
      <c r="K74" s="259"/>
      <c r="L74" s="259"/>
      <c r="M74" s="259"/>
      <c r="N74" s="259"/>
    </row>
    <row r="75" spans="1:14" ht="22.5" customHeight="1" x14ac:dyDescent="0.25">
      <c r="A75" s="255"/>
      <c r="B75" s="327" t="s">
        <v>109</v>
      </c>
      <c r="C75" s="327"/>
      <c r="D75" s="327"/>
      <c r="E75" s="327"/>
      <c r="F75" s="327"/>
      <c r="G75" s="327"/>
      <c r="H75" s="327"/>
      <c r="I75" s="292">
        <v>0.1</v>
      </c>
      <c r="J75" s="293">
        <f>(D81+F81)*I75/H81</f>
        <v>0.1</v>
      </c>
      <c r="K75" s="259"/>
      <c r="L75" s="259"/>
      <c r="M75" s="259"/>
      <c r="N75" s="259"/>
    </row>
    <row r="76" spans="1:14" ht="22.5" customHeight="1" x14ac:dyDescent="0.25">
      <c r="A76" s="255"/>
      <c r="B76" s="330"/>
      <c r="C76" s="278"/>
      <c r="D76" s="279" t="s">
        <v>23</v>
      </c>
      <c r="E76" s="279" t="s">
        <v>24</v>
      </c>
      <c r="F76" s="279" t="s">
        <v>25</v>
      </c>
      <c r="G76" s="279" t="s">
        <v>26</v>
      </c>
      <c r="H76" s="280" t="s">
        <v>27</v>
      </c>
      <c r="I76" s="280"/>
      <c r="J76" s="280"/>
      <c r="K76" s="259"/>
      <c r="L76" s="259"/>
      <c r="M76" s="259"/>
      <c r="N76" s="259"/>
    </row>
    <row r="77" spans="1:14" ht="45" customHeight="1" x14ac:dyDescent="0.25">
      <c r="A77" s="255">
        <v>1</v>
      </c>
      <c r="B77" s="330"/>
      <c r="C77" s="386" t="s">
        <v>110</v>
      </c>
      <c r="D77" s="283">
        <v>1</v>
      </c>
      <c r="E77" s="283"/>
      <c r="F77" s="283"/>
      <c r="G77" s="283"/>
      <c r="H77" s="100" t="s">
        <v>234</v>
      </c>
      <c r="I77" s="100"/>
      <c r="J77" s="100"/>
      <c r="K77" s="259"/>
      <c r="L77" s="259"/>
      <c r="M77" s="259"/>
      <c r="N77" s="259"/>
    </row>
    <row r="78" spans="1:14" ht="54.75" customHeight="1" x14ac:dyDescent="0.25">
      <c r="A78" s="255">
        <v>2</v>
      </c>
      <c r="B78" s="330"/>
      <c r="C78" s="386" t="s">
        <v>112</v>
      </c>
      <c r="D78" s="283">
        <v>1</v>
      </c>
      <c r="E78" s="283"/>
      <c r="F78" s="283"/>
      <c r="G78" s="283"/>
      <c r="H78" s="100" t="s">
        <v>180</v>
      </c>
      <c r="I78" s="100"/>
      <c r="J78" s="100"/>
      <c r="K78" s="259"/>
      <c r="L78" s="259"/>
      <c r="M78" s="259"/>
      <c r="N78" s="259"/>
    </row>
    <row r="79" spans="1:14" ht="39.75" customHeight="1" x14ac:dyDescent="0.25">
      <c r="A79" s="255">
        <v>3</v>
      </c>
      <c r="B79" s="330"/>
      <c r="C79" s="386" t="s">
        <v>114</v>
      </c>
      <c r="D79" s="283">
        <v>1</v>
      </c>
      <c r="E79" s="283"/>
      <c r="F79" s="283"/>
      <c r="G79" s="283"/>
      <c r="H79" s="100" t="s">
        <v>182</v>
      </c>
      <c r="I79" s="100"/>
      <c r="J79" s="100"/>
      <c r="K79" s="259"/>
      <c r="L79" s="259"/>
      <c r="M79" s="259"/>
      <c r="N79" s="259"/>
    </row>
    <row r="80" spans="1:14" ht="34.5" customHeight="1" x14ac:dyDescent="0.25">
      <c r="A80" s="255">
        <v>4</v>
      </c>
      <c r="B80" s="330"/>
      <c r="C80" s="386" t="s">
        <v>116</v>
      </c>
      <c r="D80" s="283">
        <v>1</v>
      </c>
      <c r="E80" s="283"/>
      <c r="F80" s="283"/>
      <c r="G80" s="283"/>
      <c r="H80" s="100" t="s">
        <v>183</v>
      </c>
      <c r="I80" s="100"/>
      <c r="J80" s="100"/>
      <c r="K80" s="387"/>
      <c r="L80" s="259"/>
      <c r="M80" s="259"/>
      <c r="N80" s="259"/>
    </row>
    <row r="81" spans="1:14" ht="22.5" customHeight="1" x14ac:dyDescent="0.25">
      <c r="A81" s="284"/>
      <c r="B81" s="285" t="s">
        <v>118</v>
      </c>
      <c r="C81" s="285"/>
      <c r="D81" s="374">
        <f>SUM(D77:D80)</f>
        <v>4</v>
      </c>
      <c r="E81" s="374">
        <f>SUM(E77:E80)</f>
        <v>0</v>
      </c>
      <c r="F81" s="374">
        <f>SUM(F77:F80)</f>
        <v>0</v>
      </c>
      <c r="G81" s="374">
        <f>SUM(G77:G80)</f>
        <v>0</v>
      </c>
      <c r="H81" s="287">
        <f>+D81+E81+F81+G81</f>
        <v>4</v>
      </c>
      <c r="I81" s="287"/>
      <c r="J81" s="287"/>
      <c r="K81" s="288"/>
      <c r="L81" s="288"/>
      <c r="M81" s="288"/>
      <c r="N81" s="288"/>
    </row>
    <row r="82" spans="1:14" ht="22.5" customHeight="1" x14ac:dyDescent="0.25">
      <c r="A82" s="255"/>
      <c r="B82" s="41" t="s">
        <v>235</v>
      </c>
      <c r="C82" s="42"/>
      <c r="D82" s="42"/>
      <c r="E82" s="42"/>
      <c r="F82" s="42"/>
      <c r="G82" s="42"/>
      <c r="H82" s="42"/>
      <c r="I82" s="42"/>
      <c r="J82" s="43"/>
      <c r="K82" s="259"/>
      <c r="L82" s="259"/>
      <c r="M82" s="259"/>
      <c r="N82" s="259"/>
    </row>
    <row r="83" spans="1:14" ht="22.5" customHeight="1" x14ac:dyDescent="0.25">
      <c r="A83" s="255"/>
      <c r="B83" s="327" t="s">
        <v>120</v>
      </c>
      <c r="C83" s="327"/>
      <c r="D83" s="327"/>
      <c r="E83" s="327"/>
      <c r="F83" s="327"/>
      <c r="G83" s="327"/>
      <c r="H83" s="327"/>
      <c r="I83" s="292">
        <v>0.2</v>
      </c>
      <c r="J83" s="293">
        <f>(D92+F92)*I83/H92</f>
        <v>0.14285714285714285</v>
      </c>
      <c r="K83" s="358"/>
      <c r="L83" s="259"/>
      <c r="M83" s="259"/>
      <c r="N83" s="259"/>
    </row>
    <row r="84" spans="1:14" ht="22.5" customHeight="1" x14ac:dyDescent="0.25">
      <c r="A84" s="255"/>
      <c r="B84" s="330"/>
      <c r="C84" s="278"/>
      <c r="D84" s="279" t="s">
        <v>23</v>
      </c>
      <c r="E84" s="279" t="s">
        <v>24</v>
      </c>
      <c r="F84" s="279" t="s">
        <v>25</v>
      </c>
      <c r="G84" s="279" t="s">
        <v>26</v>
      </c>
      <c r="H84" s="280" t="s">
        <v>121</v>
      </c>
      <c r="I84" s="280"/>
      <c r="J84" s="280"/>
      <c r="K84" s="259"/>
      <c r="L84" s="259"/>
      <c r="M84" s="259"/>
      <c r="N84" s="259"/>
    </row>
    <row r="85" spans="1:14" ht="90" customHeight="1" x14ac:dyDescent="0.25">
      <c r="A85" s="255">
        <v>1</v>
      </c>
      <c r="B85" s="330"/>
      <c r="C85" s="331" t="s">
        <v>122</v>
      </c>
      <c r="D85" s="388"/>
      <c r="E85" s="388">
        <v>1</v>
      </c>
      <c r="F85" s="388"/>
      <c r="G85" s="388"/>
      <c r="H85" s="100" t="s">
        <v>185</v>
      </c>
      <c r="I85" s="100"/>
      <c r="J85" s="100"/>
      <c r="K85" s="259"/>
      <c r="L85" s="259"/>
      <c r="M85" s="259"/>
      <c r="N85" s="259"/>
    </row>
    <row r="86" spans="1:14" ht="81.75" customHeight="1" x14ac:dyDescent="0.25">
      <c r="A86" s="255">
        <v>2</v>
      </c>
      <c r="B86" s="330"/>
      <c r="C86" s="331" t="s">
        <v>124</v>
      </c>
      <c r="D86" s="388"/>
      <c r="E86" s="388">
        <v>1</v>
      </c>
      <c r="F86" s="388"/>
      <c r="G86" s="388"/>
      <c r="H86" s="100" t="s">
        <v>185</v>
      </c>
      <c r="I86" s="100"/>
      <c r="J86" s="100"/>
      <c r="K86" s="259"/>
      <c r="L86" s="259"/>
      <c r="M86" s="259"/>
      <c r="N86" s="259"/>
    </row>
    <row r="87" spans="1:14" ht="84.75" customHeight="1" x14ac:dyDescent="0.25">
      <c r="A87" s="255">
        <v>3</v>
      </c>
      <c r="B87" s="330"/>
      <c r="C87" s="331" t="s">
        <v>125</v>
      </c>
      <c r="D87" s="388">
        <v>1</v>
      </c>
      <c r="E87" s="388"/>
      <c r="F87" s="388"/>
      <c r="G87" s="388"/>
      <c r="H87" s="100" t="s">
        <v>186</v>
      </c>
      <c r="I87" s="100"/>
      <c r="J87" s="100"/>
      <c r="K87" s="259"/>
      <c r="L87" s="259"/>
      <c r="M87" s="259"/>
      <c r="N87" s="259"/>
    </row>
    <row r="88" spans="1:14" ht="57" customHeight="1" x14ac:dyDescent="0.25">
      <c r="A88" s="255">
        <v>4</v>
      </c>
      <c r="B88" s="330"/>
      <c r="C88" s="331" t="s">
        <v>127</v>
      </c>
      <c r="D88" s="388">
        <v>1</v>
      </c>
      <c r="E88" s="388"/>
      <c r="F88" s="388"/>
      <c r="G88" s="388"/>
      <c r="H88" s="100" t="s">
        <v>128</v>
      </c>
      <c r="I88" s="100"/>
      <c r="J88" s="100"/>
      <c r="K88" s="259"/>
      <c r="L88" s="259"/>
      <c r="M88" s="259"/>
      <c r="N88" s="259"/>
    </row>
    <row r="89" spans="1:14" ht="71.25" customHeight="1" x14ac:dyDescent="0.25">
      <c r="A89" s="255">
        <v>5</v>
      </c>
      <c r="B89" s="330"/>
      <c r="C89" s="331" t="s">
        <v>129</v>
      </c>
      <c r="D89" s="388">
        <v>1</v>
      </c>
      <c r="E89" s="388"/>
      <c r="F89" s="388"/>
      <c r="G89" s="388"/>
      <c r="H89" s="100" t="s">
        <v>236</v>
      </c>
      <c r="I89" s="100"/>
      <c r="J89" s="100"/>
      <c r="K89" s="259"/>
      <c r="L89" s="259"/>
      <c r="M89" s="259"/>
      <c r="N89" s="259"/>
    </row>
    <row r="90" spans="1:14" ht="40.5" customHeight="1" x14ac:dyDescent="0.25">
      <c r="A90" s="255">
        <v>6</v>
      </c>
      <c r="B90" s="334"/>
      <c r="C90" s="331" t="s">
        <v>131</v>
      </c>
      <c r="D90" s="283">
        <v>1</v>
      </c>
      <c r="E90" s="283"/>
      <c r="F90" s="283"/>
      <c r="G90" s="283"/>
      <c r="H90" s="100" t="s">
        <v>190</v>
      </c>
      <c r="I90" s="100"/>
      <c r="J90" s="100"/>
      <c r="K90" s="259"/>
      <c r="L90" s="259"/>
      <c r="M90" s="259"/>
      <c r="N90" s="259"/>
    </row>
    <row r="91" spans="1:14" ht="36.75" customHeight="1" x14ac:dyDescent="0.25">
      <c r="A91" s="255">
        <v>7</v>
      </c>
      <c r="B91" s="334"/>
      <c r="C91" s="331" t="s">
        <v>133</v>
      </c>
      <c r="D91" s="283">
        <v>1</v>
      </c>
      <c r="E91" s="283"/>
      <c r="F91" s="283"/>
      <c r="G91" s="283"/>
      <c r="H91" s="100" t="s">
        <v>190</v>
      </c>
      <c r="I91" s="100"/>
      <c r="J91" s="100"/>
      <c r="K91" s="259"/>
      <c r="L91" s="259"/>
      <c r="M91" s="259"/>
      <c r="N91" s="259"/>
    </row>
    <row r="92" spans="1:14" ht="22.5" customHeight="1" x14ac:dyDescent="0.25">
      <c r="A92" s="284"/>
      <c r="B92" s="336" t="s">
        <v>134</v>
      </c>
      <c r="C92" s="389"/>
      <c r="D92" s="374">
        <f>SUM(D85:D91)</f>
        <v>5</v>
      </c>
      <c r="E92" s="374">
        <f>SUM(E85:E91)</f>
        <v>2</v>
      </c>
      <c r="F92" s="374">
        <f>SUM(F85:F90)</f>
        <v>0</v>
      </c>
      <c r="G92" s="374">
        <f>SUM(G85:G90)</f>
        <v>0</v>
      </c>
      <c r="H92" s="287">
        <f>+D92+E92+F92+G92</f>
        <v>7</v>
      </c>
      <c r="I92" s="287"/>
      <c r="J92" s="287"/>
      <c r="K92" s="288"/>
      <c r="L92" s="288"/>
      <c r="M92" s="288"/>
      <c r="N92" s="288"/>
    </row>
    <row r="93" spans="1:14" ht="22.5" customHeight="1" x14ac:dyDescent="0.25">
      <c r="A93" s="255"/>
      <c r="B93" s="41" t="s">
        <v>135</v>
      </c>
      <c r="C93" s="42"/>
      <c r="D93" s="42"/>
      <c r="E93" s="42"/>
      <c r="F93" s="42"/>
      <c r="G93" s="42"/>
      <c r="H93" s="42"/>
      <c r="I93" s="42"/>
      <c r="J93" s="43"/>
      <c r="K93" s="259"/>
      <c r="L93" s="259"/>
      <c r="M93" s="259"/>
      <c r="N93" s="259"/>
    </row>
    <row r="94" spans="1:14" ht="22.5" customHeight="1" x14ac:dyDescent="0.25">
      <c r="A94" s="255"/>
      <c r="B94" s="390" t="s">
        <v>237</v>
      </c>
      <c r="C94" s="391"/>
      <c r="D94" s="391"/>
      <c r="E94" s="391"/>
      <c r="F94" s="391"/>
      <c r="G94" s="391"/>
      <c r="H94" s="391"/>
      <c r="I94" s="391"/>
      <c r="J94" s="392"/>
      <c r="K94" s="259"/>
      <c r="L94" s="259"/>
      <c r="M94" s="259"/>
      <c r="N94" s="259"/>
    </row>
    <row r="95" spans="1:14" ht="22.5" customHeight="1" x14ac:dyDescent="0.25">
      <c r="A95" s="255"/>
      <c r="B95" s="393" t="s">
        <v>238</v>
      </c>
      <c r="C95" s="394"/>
      <c r="D95" s="395" t="s">
        <v>261</v>
      </c>
      <c r="E95" s="396"/>
      <c r="F95" s="396"/>
      <c r="G95" s="396"/>
      <c r="H95" s="396"/>
      <c r="I95" s="396"/>
      <c r="J95" s="397"/>
      <c r="K95" s="259"/>
      <c r="L95" s="259"/>
      <c r="M95" s="259"/>
      <c r="N95" s="259"/>
    </row>
    <row r="96" spans="1:14" ht="22.5" customHeight="1" x14ac:dyDescent="0.25">
      <c r="A96" s="255"/>
      <c r="B96" s="393" t="s">
        <v>139</v>
      </c>
      <c r="C96" s="394"/>
      <c r="D96" s="395" t="s">
        <v>240</v>
      </c>
      <c r="E96" s="396"/>
      <c r="F96" s="396"/>
      <c r="G96" s="396"/>
      <c r="H96" s="396"/>
      <c r="I96" s="396"/>
      <c r="J96" s="397"/>
      <c r="K96" s="259"/>
      <c r="L96" s="259"/>
      <c r="M96" s="259"/>
      <c r="N96" s="259"/>
    </row>
    <row r="97" spans="1:14" ht="22.5" customHeight="1" x14ac:dyDescent="0.25">
      <c r="A97" s="255"/>
      <c r="B97" s="393" t="s">
        <v>141</v>
      </c>
      <c r="C97" s="394"/>
      <c r="D97" s="395" t="s">
        <v>328</v>
      </c>
      <c r="E97" s="396"/>
      <c r="F97" s="396"/>
      <c r="G97" s="396"/>
      <c r="H97" s="396"/>
      <c r="I97" s="396"/>
      <c r="J97" s="397"/>
      <c r="K97" s="259"/>
      <c r="L97" s="259"/>
      <c r="M97" s="259"/>
      <c r="N97" s="259"/>
    </row>
    <row r="98" spans="1:14" ht="22.5" customHeight="1" x14ac:dyDescent="0.25">
      <c r="A98" s="255"/>
      <c r="B98" s="393" t="s">
        <v>143</v>
      </c>
      <c r="C98" s="394"/>
      <c r="D98" s="395" t="s">
        <v>263</v>
      </c>
      <c r="E98" s="396"/>
      <c r="F98" s="396"/>
      <c r="G98" s="396"/>
      <c r="H98" s="396"/>
      <c r="I98" s="396"/>
      <c r="J98" s="397"/>
      <c r="K98" s="259"/>
      <c r="L98" s="259"/>
      <c r="M98" s="259"/>
      <c r="N98" s="259"/>
    </row>
    <row r="99" spans="1:14" ht="22.5" customHeight="1" x14ac:dyDescent="0.25">
      <c r="A99" s="255"/>
      <c r="B99" s="259"/>
      <c r="C99" s="259"/>
      <c r="D99" s="259"/>
      <c r="E99" s="259"/>
      <c r="F99" s="259"/>
      <c r="G99" s="259"/>
      <c r="H99" s="259"/>
      <c r="I99" s="259"/>
      <c r="J99" s="259"/>
      <c r="K99" s="259"/>
      <c r="L99" s="259"/>
      <c r="M99" s="259"/>
      <c r="N99" s="259"/>
    </row>
    <row r="100" spans="1:14" ht="22.5" customHeight="1" x14ac:dyDescent="0.25">
      <c r="A100" s="255"/>
      <c r="B100" s="259"/>
      <c r="C100" s="398" t="str">
        <f>+B6</f>
        <v>LISTA DE CHEQUEO CANCER DE PROSTATA Y COLORRECTAL</v>
      </c>
      <c r="D100" s="398"/>
      <c r="E100" s="398"/>
      <c r="F100" s="398"/>
      <c r="G100" s="398"/>
      <c r="H100" s="398"/>
      <c r="I100" s="398"/>
      <c r="J100" s="398"/>
      <c r="K100" s="398"/>
      <c r="L100" s="398"/>
      <c r="M100" s="259"/>
      <c r="N100" s="259"/>
    </row>
    <row r="101" spans="1:14" ht="22.5" customHeight="1" x14ac:dyDescent="0.25">
      <c r="A101" s="255"/>
      <c r="B101" s="259"/>
      <c r="C101" s="398" t="s">
        <v>145</v>
      </c>
      <c r="D101" s="398" t="s">
        <v>146</v>
      </c>
      <c r="E101" s="398" t="s">
        <v>147</v>
      </c>
      <c r="F101" s="398" t="s">
        <v>148</v>
      </c>
      <c r="G101" s="398" t="s">
        <v>23</v>
      </c>
      <c r="H101" s="398" t="s">
        <v>24</v>
      </c>
      <c r="I101" s="398" t="s">
        <v>25</v>
      </c>
      <c r="J101" s="398" t="s">
        <v>26</v>
      </c>
      <c r="K101" s="398" t="s">
        <v>243</v>
      </c>
      <c r="L101" s="398" t="s">
        <v>150</v>
      </c>
      <c r="M101" s="259"/>
      <c r="N101" s="259"/>
    </row>
    <row r="102" spans="1:14" ht="22.5" customHeight="1" x14ac:dyDescent="0.25">
      <c r="A102" s="255"/>
      <c r="B102" s="259"/>
      <c r="C102" s="399" t="str">
        <f>+B16</f>
        <v>1. CAPACIDAD INSTALADA Y RED (INVENTARIO RECURSO FISICO Y HUMANO )</v>
      </c>
      <c r="D102" s="399">
        <f>+A19</f>
        <v>2</v>
      </c>
      <c r="E102" s="400">
        <f>+I16</f>
        <v>0.1</v>
      </c>
      <c r="F102" s="400">
        <f>+J16</f>
        <v>0.1</v>
      </c>
      <c r="G102" s="399">
        <f>+D20</f>
        <v>1</v>
      </c>
      <c r="H102" s="399">
        <f>+E20</f>
        <v>0</v>
      </c>
      <c r="I102" s="399">
        <f>+F20</f>
        <v>1</v>
      </c>
      <c r="J102" s="399">
        <f>+G20</f>
        <v>0</v>
      </c>
      <c r="K102" s="373" t="str">
        <f>+B21</f>
        <v xml:space="preserve">OBSERVACIONES: No cuentan con médicos especialistas en hospital de Kennedy se encuentran centralizado el internista en la unidad de cuba. el resto de especialidades contratado con prestador complementario. </v>
      </c>
      <c r="L102" s="399"/>
      <c r="M102" s="259"/>
      <c r="N102" s="259"/>
    </row>
    <row r="103" spans="1:14" ht="22.5" customHeight="1" x14ac:dyDescent="0.25">
      <c r="A103" s="255"/>
      <c r="B103" s="259"/>
      <c r="C103" s="399" t="str">
        <f>+B22</f>
        <v xml:space="preserve">2. COBERTURAS  DT, PE E INDICADORES PROPIOS DEL PROGRAMA </v>
      </c>
      <c r="D103" s="399">
        <f>+A39</f>
        <v>15</v>
      </c>
      <c r="E103" s="400">
        <f>+I22</f>
        <v>0.3</v>
      </c>
      <c r="F103" s="400">
        <f>+J22</f>
        <v>0.02</v>
      </c>
      <c r="G103" s="399">
        <f>+D40</f>
        <v>1</v>
      </c>
      <c r="H103" s="399">
        <f>+E40</f>
        <v>12</v>
      </c>
      <c r="I103" s="399">
        <f>+F40</f>
        <v>0</v>
      </c>
      <c r="J103" s="399">
        <f>+G40</f>
        <v>2</v>
      </c>
      <c r="K103" s="373" t="str">
        <f>+B41</f>
        <v>OBSERVACIONES: Se observó que dentro del proceso de información institucional no se cuenta con la desagregación de la población objeto de tamización, diagnósticos, tratamiento y demás por centros y puesto de salud que permitan dar una trazabilidad al estado de los usuarios por cursos de vida.</v>
      </c>
      <c r="L103" s="404" t="s">
        <v>264</v>
      </c>
      <c r="M103" s="259"/>
      <c r="N103" s="259"/>
    </row>
    <row r="104" spans="1:14" ht="22.5" customHeight="1" x14ac:dyDescent="0.25">
      <c r="A104" s="255"/>
      <c r="B104" s="259"/>
      <c r="C104" s="399" t="str">
        <f>+B42</f>
        <v>3. DEMANDA INDUCIDA</v>
      </c>
      <c r="D104" s="399">
        <f>+A48</f>
        <v>5</v>
      </c>
      <c r="E104" s="400">
        <f>+I42</f>
        <v>0.05</v>
      </c>
      <c r="F104" s="400">
        <f>+J42</f>
        <v>0.05</v>
      </c>
      <c r="G104" s="399">
        <f>+D49</f>
        <v>5</v>
      </c>
      <c r="H104" s="399">
        <f>+E49</f>
        <v>0</v>
      </c>
      <c r="I104" s="399">
        <f>+F49</f>
        <v>0</v>
      </c>
      <c r="J104" s="399">
        <f>+G49</f>
        <v>0</v>
      </c>
      <c r="K104" s="373" t="str">
        <f>+B50</f>
        <v xml:space="preserve">OBSERVACIONES: Cuentan con una profesional que se encarga del programa y maneja las bases de datos de próstata y realiza seguimiento a los usuarios por medio de llamadas telefónicas, asignación de citas por médico general. </v>
      </c>
      <c r="L104" s="399"/>
      <c r="M104" s="259"/>
      <c r="N104" s="259"/>
    </row>
    <row r="105" spans="1:14" ht="22.5" customHeight="1" x14ac:dyDescent="0.25">
      <c r="A105" s="255"/>
      <c r="B105" s="259"/>
      <c r="C105" s="399" t="str">
        <f>+B51</f>
        <v xml:space="preserve">4. CARACTERIZACIÓN POBLACIONAL </v>
      </c>
      <c r="D105" s="399">
        <f>+A54</f>
        <v>2</v>
      </c>
      <c r="E105" s="400">
        <f>+H51</f>
        <v>0.05</v>
      </c>
      <c r="F105" s="400">
        <f>+J51</f>
        <v>2.5000000000000001E-2</v>
      </c>
      <c r="G105" s="399">
        <f>+D56</f>
        <v>1</v>
      </c>
      <c r="H105" s="399">
        <f>+E56</f>
        <v>1</v>
      </c>
      <c r="I105" s="399">
        <f>+F56</f>
        <v>0</v>
      </c>
      <c r="J105" s="399">
        <f>+G56</f>
        <v>0</v>
      </c>
      <c r="K105" s="373" t="str">
        <f>+B57</f>
        <v xml:space="preserve">OBSERVACIONES: Al momento de la visita de asesoría y asistencia técnica no cuentan con la información de códigos CIE 10 facturados a la fecha concernientes a las patologías de exámenes de pesquisas para cáncer de próstata, colorrectal y estómago.  </v>
      </c>
      <c r="L105" s="404" t="s">
        <v>265</v>
      </c>
      <c r="M105" s="259"/>
      <c r="N105" s="259"/>
    </row>
    <row r="106" spans="1:14" ht="22.5" customHeight="1" x14ac:dyDescent="0.25">
      <c r="A106" s="255"/>
      <c r="B106" s="259"/>
      <c r="C106" s="399" t="str">
        <f>+B58</f>
        <v xml:space="preserve">5.   ATENCION A POBLACIONES CON ENFOQUE DIFERENCIAL </v>
      </c>
      <c r="D106" s="399">
        <f>+A60</f>
        <v>1</v>
      </c>
      <c r="E106" s="400">
        <f>+I58</f>
        <v>0.05</v>
      </c>
      <c r="F106" s="400">
        <f>+J58</f>
        <v>0.05</v>
      </c>
      <c r="G106" s="399">
        <f>+D61</f>
        <v>1</v>
      </c>
      <c r="H106" s="399">
        <f>+E61</f>
        <v>0</v>
      </c>
      <c r="I106" s="399">
        <f>+F61</f>
        <v>0</v>
      </c>
      <c r="J106" s="399">
        <f>+G61</f>
        <v>0</v>
      </c>
      <c r="K106" s="373" t="str">
        <f>+B62</f>
        <v>OBSERVACIONES: El software institucional de Historia Clínica contiene la marcación de campo obligatorio diligenciamiento de la población con enfoque diferencial.</v>
      </c>
      <c r="L106" s="399"/>
      <c r="M106" s="259"/>
      <c r="N106" s="259"/>
    </row>
    <row r="107" spans="1:14" ht="22.5" customHeight="1" x14ac:dyDescent="0.25">
      <c r="A107" s="255"/>
      <c r="B107" s="259"/>
      <c r="C107" s="399" t="str">
        <f>+B63</f>
        <v>6. ACCESIBILIDAD</v>
      </c>
      <c r="D107" s="399">
        <f>+A65</f>
        <v>1</v>
      </c>
      <c r="E107" s="400">
        <f>+I63</f>
        <v>0.05</v>
      </c>
      <c r="F107" s="400">
        <f>+J63</f>
        <v>0.05</v>
      </c>
      <c r="G107" s="399">
        <f>+D66</f>
        <v>1</v>
      </c>
      <c r="H107" s="399">
        <f>+E66</f>
        <v>0</v>
      </c>
      <c r="I107" s="399">
        <f>+F66</f>
        <v>0</v>
      </c>
      <c r="J107" s="399">
        <f>+G66</f>
        <v>0</v>
      </c>
      <c r="K107" s="373" t="str">
        <f>+B67</f>
        <v>OBSERVACIONES: Cuentan con proceso de inducción y Reinducción a través de la plataforma PLEXO que contiene módulos de cursos en donde se refleja de Rutas Integrales en general.</v>
      </c>
      <c r="L107" s="399"/>
      <c r="M107" s="259"/>
      <c r="N107" s="259"/>
    </row>
    <row r="108" spans="1:14" ht="22.5" customHeight="1" x14ac:dyDescent="0.25">
      <c r="A108" s="255"/>
      <c r="B108" s="259"/>
      <c r="C108" s="399" t="str">
        <f>+B68</f>
        <v>7. OPORTUNIDAD</v>
      </c>
      <c r="D108" s="399">
        <f>+A72</f>
        <v>3</v>
      </c>
      <c r="E108" s="400">
        <f>+I68</f>
        <v>0.1</v>
      </c>
      <c r="F108" s="400">
        <f>+J68</f>
        <v>0.10000000000000002</v>
      </c>
      <c r="G108" s="399">
        <f>+D73</f>
        <v>2</v>
      </c>
      <c r="H108" s="399">
        <f>+E73</f>
        <v>0</v>
      </c>
      <c r="I108" s="399">
        <f>+F73</f>
        <v>1</v>
      </c>
      <c r="J108" s="399">
        <f>+G73</f>
        <v>0</v>
      </c>
      <c r="K108" s="373" t="str">
        <f>+B74</f>
        <v>OBSERVACIONES: EL proceso de seguimiento de referencia y contrarreferencia desde el área clínica se hace a través de la consulta médica de morbilidad o programa y el administrativo a través de la auditoria de historias clínicas del jefe de Rutas o Cáncer</v>
      </c>
      <c r="L108" s="399"/>
      <c r="M108" s="259"/>
      <c r="N108" s="259"/>
    </row>
    <row r="109" spans="1:14" ht="22.5" customHeight="1" x14ac:dyDescent="0.25">
      <c r="A109" s="255"/>
      <c r="B109" s="259"/>
      <c r="C109" s="399" t="str">
        <f>+B75</f>
        <v>8. SEGURIDAD</v>
      </c>
      <c r="D109" s="399">
        <f>+A80</f>
        <v>4</v>
      </c>
      <c r="E109" s="400">
        <f>+I75</f>
        <v>0.1</v>
      </c>
      <c r="F109" s="400">
        <f>+J75</f>
        <v>0.1</v>
      </c>
      <c r="G109" s="399">
        <f>+D81</f>
        <v>4</v>
      </c>
      <c r="H109" s="399">
        <f>+E81</f>
        <v>0</v>
      </c>
      <c r="I109" s="399">
        <f>+F81</f>
        <v>0</v>
      </c>
      <c r="J109" s="399">
        <f>+G81</f>
        <v>0</v>
      </c>
      <c r="K109" s="373" t="str">
        <f>+B82</f>
        <v>OBSERVACIONES: A través de la auditoria de historias clínicas por calidad se evalúa internamente la Adherencia a Guías de Práctica Clínica.</v>
      </c>
      <c r="L109" s="399"/>
      <c r="M109" s="259"/>
      <c r="N109" s="259"/>
    </row>
    <row r="110" spans="1:14" ht="22.5" customHeight="1" x14ac:dyDescent="0.25">
      <c r="A110" s="255"/>
      <c r="B110" s="259"/>
      <c r="C110" s="399" t="str">
        <f>+B83</f>
        <v>9. PERTINENCIA</v>
      </c>
      <c r="D110" s="399">
        <f>+A91</f>
        <v>7</v>
      </c>
      <c r="E110" s="400">
        <f>+I83</f>
        <v>0.2</v>
      </c>
      <c r="F110" s="400">
        <f>+J83</f>
        <v>0.14285714285714285</v>
      </c>
      <c r="G110" s="399">
        <f>+D92</f>
        <v>5</v>
      </c>
      <c r="H110" s="399">
        <f t="shared" ref="H110:J110" si="6">+E92</f>
        <v>2</v>
      </c>
      <c r="I110" s="399">
        <f t="shared" si="6"/>
        <v>0</v>
      </c>
      <c r="J110" s="399">
        <f t="shared" si="6"/>
        <v>0</v>
      </c>
      <c r="K110" s="373" t="str">
        <f>+B93</f>
        <v xml:space="preserve">OBSERVACIONES: Con base a las auditorias de historias clínicas revisadas en anterior visita de asistencia técnica se pudo evidenciar que no se realiza la clasificación del riesgo según antecedentes personales y familiares; sin embargo, la auditora institucional refiere que ya se ha venido mejorando el proceso. </v>
      </c>
      <c r="L110" s="404" t="s">
        <v>152</v>
      </c>
      <c r="M110" s="259"/>
      <c r="N110" s="259"/>
    </row>
    <row r="111" spans="1:14" ht="22.5" customHeight="1" x14ac:dyDescent="0.25">
      <c r="A111" s="255"/>
      <c r="B111" s="259"/>
      <c r="C111" s="399" t="s">
        <v>244</v>
      </c>
      <c r="D111" s="399">
        <f>SUM(D102:D110)</f>
        <v>40</v>
      </c>
      <c r="E111" s="401">
        <f t="shared" ref="E111:J111" si="7">SUM(E102:E110)</f>
        <v>1</v>
      </c>
      <c r="F111" s="401">
        <f t="shared" si="7"/>
        <v>0.6378571428571429</v>
      </c>
      <c r="G111" s="399">
        <f t="shared" si="7"/>
        <v>21</v>
      </c>
      <c r="H111" s="399">
        <f t="shared" si="7"/>
        <v>15</v>
      </c>
      <c r="I111" s="399">
        <f t="shared" si="7"/>
        <v>2</v>
      </c>
      <c r="J111" s="399">
        <f t="shared" si="7"/>
        <v>2</v>
      </c>
      <c r="K111" s="373"/>
      <c r="L111" s="399"/>
      <c r="M111" s="259"/>
      <c r="N111" s="259"/>
    </row>
  </sheetData>
  <mergeCells count="119">
    <mergeCell ref="B93:J93"/>
    <mergeCell ref="B94:J94"/>
    <mergeCell ref="D95:J95"/>
    <mergeCell ref="D96:J96"/>
    <mergeCell ref="D97:J97"/>
    <mergeCell ref="D98:J98"/>
    <mergeCell ref="H88:J88"/>
    <mergeCell ref="H89:J89"/>
    <mergeCell ref="H90:J90"/>
    <mergeCell ref="H91:J91"/>
    <mergeCell ref="B92:C92"/>
    <mergeCell ref="H92:J92"/>
    <mergeCell ref="B82:J82"/>
    <mergeCell ref="B83:H83"/>
    <mergeCell ref="H84:J84"/>
    <mergeCell ref="H85:J85"/>
    <mergeCell ref="H86:J86"/>
    <mergeCell ref="H87:J87"/>
    <mergeCell ref="H76:J76"/>
    <mergeCell ref="H77:J77"/>
    <mergeCell ref="H78:J78"/>
    <mergeCell ref="H79:J79"/>
    <mergeCell ref="H80:J80"/>
    <mergeCell ref="B81:C81"/>
    <mergeCell ref="H81:J81"/>
    <mergeCell ref="H71:J71"/>
    <mergeCell ref="H72:J72"/>
    <mergeCell ref="B73:C73"/>
    <mergeCell ref="H73:J73"/>
    <mergeCell ref="B74:J74"/>
    <mergeCell ref="B75:H75"/>
    <mergeCell ref="B66:C66"/>
    <mergeCell ref="H66:J66"/>
    <mergeCell ref="B67:J67"/>
    <mergeCell ref="B68:H68"/>
    <mergeCell ref="H69:J69"/>
    <mergeCell ref="H70:J70"/>
    <mergeCell ref="B61:C61"/>
    <mergeCell ref="H61:J61"/>
    <mergeCell ref="B62:J62"/>
    <mergeCell ref="B63:H63"/>
    <mergeCell ref="B64:B65"/>
    <mergeCell ref="H64:J64"/>
    <mergeCell ref="H65:J65"/>
    <mergeCell ref="B55:C56"/>
    <mergeCell ref="H56:J56"/>
    <mergeCell ref="B57:J57"/>
    <mergeCell ref="B58:H58"/>
    <mergeCell ref="H59:J59"/>
    <mergeCell ref="H60:J60"/>
    <mergeCell ref="H51:I51"/>
    <mergeCell ref="H52:J52"/>
    <mergeCell ref="B53:C53"/>
    <mergeCell ref="H53:J53"/>
    <mergeCell ref="B54:C54"/>
    <mergeCell ref="H54:J54"/>
    <mergeCell ref="H48:J48"/>
    <mergeCell ref="B49:C49"/>
    <mergeCell ref="H49:J49"/>
    <mergeCell ref="K49:N49"/>
    <mergeCell ref="B50:J50"/>
    <mergeCell ref="K50:M50"/>
    <mergeCell ref="H43:J43"/>
    <mergeCell ref="H44:J44"/>
    <mergeCell ref="K44:N44"/>
    <mergeCell ref="H45:J45"/>
    <mergeCell ref="H46:J46"/>
    <mergeCell ref="H47:J47"/>
    <mergeCell ref="B40:C40"/>
    <mergeCell ref="H40:J40"/>
    <mergeCell ref="B41:J41"/>
    <mergeCell ref="K41:N41"/>
    <mergeCell ref="B42:H42"/>
    <mergeCell ref="K42:N42"/>
    <mergeCell ref="L31:M31"/>
    <mergeCell ref="B34:B39"/>
    <mergeCell ref="I34:J34"/>
    <mergeCell ref="I35:J35"/>
    <mergeCell ref="I36:J36"/>
    <mergeCell ref="I37:J37"/>
    <mergeCell ref="I38:J38"/>
    <mergeCell ref="I39:J39"/>
    <mergeCell ref="B25:B28"/>
    <mergeCell ref="I25:J25"/>
    <mergeCell ref="I26:J26"/>
    <mergeCell ref="I27:J27"/>
    <mergeCell ref="I28:J28"/>
    <mergeCell ref="B29:B31"/>
    <mergeCell ref="I29:J29"/>
    <mergeCell ref="I30:J30"/>
    <mergeCell ref="I31:J31"/>
    <mergeCell ref="B21:J21"/>
    <mergeCell ref="B22:H22"/>
    <mergeCell ref="C23:C24"/>
    <mergeCell ref="D23:D24"/>
    <mergeCell ref="E23:E24"/>
    <mergeCell ref="F23:F24"/>
    <mergeCell ref="G23:G24"/>
    <mergeCell ref="H23:J23"/>
    <mergeCell ref="I24:J24"/>
    <mergeCell ref="B16:H16"/>
    <mergeCell ref="H17:J17"/>
    <mergeCell ref="B18:B19"/>
    <mergeCell ref="H18:J18"/>
    <mergeCell ref="H19:J19"/>
    <mergeCell ref="B20:C20"/>
    <mergeCell ref="H20:J20"/>
    <mergeCell ref="D10:J10"/>
    <mergeCell ref="D11:J11"/>
    <mergeCell ref="D12:J12"/>
    <mergeCell ref="D13:J13"/>
    <mergeCell ref="D14:J14"/>
    <mergeCell ref="D15:J15"/>
    <mergeCell ref="B1:C4"/>
    <mergeCell ref="D1:K1"/>
    <mergeCell ref="D2:J4"/>
    <mergeCell ref="C5:L5"/>
    <mergeCell ref="B6:J6"/>
    <mergeCell ref="C7:C9"/>
  </mergeCells>
  <conditionalFormatting sqref="H49:J49">
    <cfRule type="cellIs" dxfId="101" priority="34" operator="notEqual">
      <formula>$A$48</formula>
    </cfRule>
  </conditionalFormatting>
  <conditionalFormatting sqref="H61:J61">
    <cfRule type="cellIs" dxfId="100" priority="3" operator="notEqual">
      <formula>$A$60</formula>
    </cfRule>
    <cfRule type="cellIs" dxfId="99" priority="33" operator="notEqual">
      <formula>#REF!</formula>
    </cfRule>
  </conditionalFormatting>
  <conditionalFormatting sqref="J58">
    <cfRule type="cellIs" dxfId="98" priority="32" operator="lessThan">
      <formula>$I$58</formula>
    </cfRule>
  </conditionalFormatting>
  <conditionalFormatting sqref="J63">
    <cfRule type="cellIs" dxfId="97" priority="31" operator="lessThan">
      <formula>$I$63</formula>
    </cfRule>
  </conditionalFormatting>
  <conditionalFormatting sqref="H66:J66">
    <cfRule type="cellIs" dxfId="96" priority="30" operator="notEqual">
      <formula>$A$65</formula>
    </cfRule>
  </conditionalFormatting>
  <conditionalFormatting sqref="H73:J73">
    <cfRule type="cellIs" dxfId="95" priority="29" operator="notEqual">
      <formula>$A$72</formula>
    </cfRule>
  </conditionalFormatting>
  <conditionalFormatting sqref="J68">
    <cfRule type="cellIs" dxfId="94" priority="28" operator="lessThan">
      <formula>$I$68</formula>
    </cfRule>
  </conditionalFormatting>
  <conditionalFormatting sqref="H81:J81">
    <cfRule type="cellIs" dxfId="93" priority="2" operator="notEqual">
      <formula>$A$80</formula>
    </cfRule>
    <cfRule type="cellIs" dxfId="92" priority="27" operator="notEqual">
      <formula>#REF!</formula>
    </cfRule>
  </conditionalFormatting>
  <conditionalFormatting sqref="J75">
    <cfRule type="cellIs" dxfId="91" priority="26" operator="lessThan">
      <formula>$I$75</formula>
    </cfRule>
  </conditionalFormatting>
  <conditionalFormatting sqref="J83">
    <cfRule type="cellIs" dxfId="90" priority="25" operator="lessThan">
      <formula>$I$83</formula>
    </cfRule>
  </conditionalFormatting>
  <conditionalFormatting sqref="J16">
    <cfRule type="cellIs" dxfId="89" priority="24" operator="lessThan">
      <formula>$I$16</formula>
    </cfRule>
  </conditionalFormatting>
  <conditionalFormatting sqref="J22">
    <cfRule type="cellIs" dxfId="88" priority="23" operator="lessThan">
      <formula>$I$22</formula>
    </cfRule>
  </conditionalFormatting>
  <conditionalFormatting sqref="J42">
    <cfRule type="cellIs" dxfId="87" priority="22" operator="lessThan">
      <formula>$I$42</formula>
    </cfRule>
  </conditionalFormatting>
  <conditionalFormatting sqref="H92:J92">
    <cfRule type="cellIs" dxfId="86" priority="1" operator="notEqual">
      <formula>$A$91</formula>
    </cfRule>
    <cfRule type="cellIs" dxfId="85" priority="21" operator="notEqual">
      <formula>#REF!</formula>
    </cfRule>
  </conditionalFormatting>
  <conditionalFormatting sqref="H49:J49">
    <cfRule type="cellIs" dxfId="84" priority="20" operator="notEqual">
      <formula>$A$48</formula>
    </cfRule>
  </conditionalFormatting>
  <conditionalFormatting sqref="H61:J61">
    <cfRule type="cellIs" dxfId="83" priority="19" operator="notEqual">
      <formula>#REF!</formula>
    </cfRule>
  </conditionalFormatting>
  <conditionalFormatting sqref="J58">
    <cfRule type="cellIs" dxfId="82" priority="18" operator="lessThan">
      <formula>$I$58</formula>
    </cfRule>
  </conditionalFormatting>
  <conditionalFormatting sqref="J63">
    <cfRule type="cellIs" dxfId="81" priority="17" operator="lessThan">
      <formula>$I$63</formula>
    </cfRule>
  </conditionalFormatting>
  <conditionalFormatting sqref="H66:J66">
    <cfRule type="cellIs" dxfId="80" priority="16" operator="notEqual">
      <formula>$A$65</formula>
    </cfRule>
  </conditionalFormatting>
  <conditionalFormatting sqref="H73:J73">
    <cfRule type="cellIs" dxfId="79" priority="15" operator="notEqual">
      <formula>$A$72</formula>
    </cfRule>
  </conditionalFormatting>
  <conditionalFormatting sqref="J68">
    <cfRule type="cellIs" dxfId="78" priority="14" operator="lessThan">
      <formula>$I$68</formula>
    </cfRule>
  </conditionalFormatting>
  <conditionalFormatting sqref="H81:J81">
    <cfRule type="cellIs" dxfId="77" priority="13" operator="notEqual">
      <formula>#REF!</formula>
    </cfRule>
  </conditionalFormatting>
  <conditionalFormatting sqref="J75">
    <cfRule type="cellIs" dxfId="76" priority="12" operator="lessThan">
      <formula>$I$75</formula>
    </cfRule>
  </conditionalFormatting>
  <conditionalFormatting sqref="J83">
    <cfRule type="cellIs" dxfId="75" priority="11" operator="lessThan">
      <formula>$I$83</formula>
    </cfRule>
  </conditionalFormatting>
  <conditionalFormatting sqref="H92:J92">
    <cfRule type="cellIs" dxfId="74" priority="10" operator="notEqual">
      <formula>#REF!</formula>
    </cfRule>
  </conditionalFormatting>
  <conditionalFormatting sqref="J16">
    <cfRule type="cellIs" dxfId="73" priority="9" operator="lessThan">
      <formula>$I$16</formula>
    </cfRule>
  </conditionalFormatting>
  <conditionalFormatting sqref="J22">
    <cfRule type="cellIs" dxfId="72" priority="8" operator="lessThan">
      <formula>$I$22</formula>
    </cfRule>
  </conditionalFormatting>
  <conditionalFormatting sqref="J42">
    <cfRule type="cellIs" dxfId="71" priority="7" operator="lessThan">
      <formula>$I$42</formula>
    </cfRule>
  </conditionalFormatting>
  <conditionalFormatting sqref="H20:J20">
    <cfRule type="cellIs" dxfId="70" priority="6" operator="notEqual">
      <formula>$A$19</formula>
    </cfRule>
  </conditionalFormatting>
  <conditionalFormatting sqref="H40:J40">
    <cfRule type="cellIs" dxfId="69" priority="5" operator="notEqual">
      <formula>$A$39</formula>
    </cfRule>
  </conditionalFormatting>
  <conditionalFormatting sqref="H56:J56">
    <cfRule type="cellIs" dxfId="68" priority="4" operator="notEqual">
      <formula>$A$54</formula>
    </cfRule>
  </conditionalFormatting>
  <dataValidations count="3">
    <dataValidation type="whole" operator="equal" showInputMessage="1" showErrorMessage="1" sqref="D25:G38">
      <formula1>1</formula1>
      <formula2>0</formula2>
    </dataValidation>
    <dataValidation type="whole" operator="equal" showInputMessage="1" showErrorMessage="1" sqref="D70:G72 D44:G48 D85:G91 D60:G60 D18:G19 D65:G65 D39:G39 D77:G80 D56:G56">
      <formula1>1</formula1>
    </dataValidation>
    <dataValidation operator="equal" showInputMessage="1" showErrorMessage="1" sqref="H39"/>
  </dataValidations>
  <hyperlinks>
    <hyperlink ref="D12" r:id="rId1"/>
  </hyperlinks>
  <pageMargins left="0.7" right="0.7" top="0.75" bottom="0.75" header="0.3" footer="0.3"/>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L111"/>
  <sheetViews>
    <sheetView workbookViewId="0">
      <selection activeCell="A6" sqref="A6"/>
    </sheetView>
  </sheetViews>
  <sheetFormatPr baseColWidth="10" defaultRowHeight="22.5" customHeight="1" x14ac:dyDescent="0.25"/>
  <cols>
    <col min="1" max="1" width="12.140625" style="254" customWidth="1"/>
    <col min="2" max="2" width="18.85546875" style="6" customWidth="1"/>
    <col min="3" max="3" width="37.42578125" style="6" customWidth="1"/>
    <col min="4" max="9" width="11.28515625" style="6" customWidth="1"/>
    <col min="10" max="10" width="26" style="6" customWidth="1"/>
    <col min="11" max="11" width="11.7109375" style="6" customWidth="1"/>
    <col min="12" max="12" width="24.28515625" style="6" customWidth="1"/>
    <col min="13" max="1024" width="11.28515625" style="6" customWidth="1"/>
    <col min="1025" max="1026" width="11.42578125" style="6"/>
  </cols>
  <sheetData>
    <row r="1" spans="1:14" customFormat="1" ht="22.5" customHeight="1" x14ac:dyDescent="0.25">
      <c r="A1" s="137"/>
      <c r="B1" s="138"/>
      <c r="C1" s="138"/>
      <c r="D1" s="139"/>
      <c r="E1" s="139"/>
      <c r="F1" s="139"/>
      <c r="G1" s="139"/>
      <c r="H1" s="139"/>
      <c r="I1" s="139"/>
      <c r="J1" s="139"/>
      <c r="K1" s="139"/>
      <c r="L1" s="140"/>
      <c r="M1" s="141"/>
      <c r="N1" s="141"/>
    </row>
    <row r="2" spans="1:14" customFormat="1" ht="22.5" customHeight="1" x14ac:dyDescent="0.25">
      <c r="A2" s="137"/>
      <c r="B2" s="138"/>
      <c r="C2" s="138"/>
      <c r="D2" s="142" t="s">
        <v>0</v>
      </c>
      <c r="E2" s="142"/>
      <c r="F2" s="142"/>
      <c r="G2" s="142"/>
      <c r="H2" s="142"/>
      <c r="I2" s="142"/>
      <c r="J2" s="142"/>
      <c r="K2" s="141"/>
      <c r="L2" s="141"/>
      <c r="M2" s="141"/>
      <c r="N2" s="141"/>
    </row>
    <row r="3" spans="1:14" customFormat="1" ht="22.5" customHeight="1" x14ac:dyDescent="0.25">
      <c r="A3" s="137"/>
      <c r="B3" s="138"/>
      <c r="C3" s="138"/>
      <c r="D3" s="142"/>
      <c r="E3" s="142"/>
      <c r="F3" s="142"/>
      <c r="G3" s="142"/>
      <c r="H3" s="142"/>
      <c r="I3" s="142"/>
      <c r="J3" s="142"/>
      <c r="K3" s="141"/>
      <c r="L3" s="141"/>
      <c r="M3" s="141"/>
      <c r="N3" s="141"/>
    </row>
    <row r="4" spans="1:14" customFormat="1" ht="22.5" customHeight="1" x14ac:dyDescent="0.25">
      <c r="A4" s="137"/>
      <c r="B4" s="138"/>
      <c r="C4" s="138"/>
      <c r="D4" s="142"/>
      <c r="E4" s="142"/>
      <c r="F4" s="142"/>
      <c r="G4" s="142"/>
      <c r="H4" s="142"/>
      <c r="I4" s="142"/>
      <c r="J4" s="142"/>
      <c r="K4" s="141"/>
      <c r="L4" s="141"/>
      <c r="M4" s="141"/>
      <c r="N4" s="141"/>
    </row>
    <row r="5" spans="1:14" customFormat="1" ht="29.25" customHeight="1" x14ac:dyDescent="0.25">
      <c r="A5" s="137"/>
      <c r="B5" s="143"/>
      <c r="C5" s="139"/>
      <c r="D5" s="139"/>
      <c r="E5" s="139"/>
      <c r="F5" s="139"/>
      <c r="G5" s="139"/>
      <c r="H5" s="139"/>
      <c r="I5" s="139"/>
      <c r="J5" s="139"/>
      <c r="K5" s="139"/>
      <c r="L5" s="139"/>
      <c r="M5" s="141"/>
      <c r="N5" s="141"/>
    </row>
    <row r="6" spans="1:14" customFormat="1" ht="22.5" customHeight="1" x14ac:dyDescent="0.25">
      <c r="A6" s="137"/>
      <c r="B6" s="144" t="s">
        <v>1</v>
      </c>
      <c r="C6" s="144"/>
      <c r="D6" s="144"/>
      <c r="E6" s="144"/>
      <c r="F6" s="144"/>
      <c r="G6" s="144"/>
      <c r="H6" s="144"/>
      <c r="I6" s="144"/>
      <c r="J6" s="144"/>
      <c r="K6" s="141"/>
      <c r="L6" s="141"/>
      <c r="M6" s="141"/>
      <c r="N6" s="141"/>
    </row>
    <row r="7" spans="1:14" customFormat="1" ht="22.5" customHeight="1" x14ac:dyDescent="0.25">
      <c r="A7" s="137"/>
      <c r="B7" s="145"/>
      <c r="C7" s="146" t="s">
        <v>2</v>
      </c>
      <c r="D7" s="147" t="s">
        <v>3</v>
      </c>
      <c r="E7" s="147" t="s">
        <v>4</v>
      </c>
      <c r="F7" s="147" t="s">
        <v>4</v>
      </c>
      <c r="G7" s="148" t="s">
        <v>5</v>
      </c>
      <c r="H7" s="148" t="s">
        <v>6</v>
      </c>
      <c r="I7" s="148" t="s">
        <v>7</v>
      </c>
      <c r="J7" s="148" t="s">
        <v>8</v>
      </c>
      <c r="K7" s="141"/>
      <c r="L7" s="141"/>
      <c r="M7" s="141"/>
      <c r="N7" s="141"/>
    </row>
    <row r="8" spans="1:14" customFormat="1" ht="22.5" customHeight="1" x14ac:dyDescent="0.25">
      <c r="A8" s="137"/>
      <c r="B8" s="145"/>
      <c r="C8" s="146"/>
      <c r="D8" s="410" t="s">
        <v>317</v>
      </c>
      <c r="E8" s="411"/>
      <c r="F8" s="410" t="s">
        <v>317</v>
      </c>
      <c r="G8" s="410" t="s">
        <v>317</v>
      </c>
      <c r="H8" s="411"/>
      <c r="I8" s="149"/>
      <c r="J8" s="148"/>
      <c r="K8" s="141"/>
      <c r="L8" s="141"/>
      <c r="M8" s="141"/>
      <c r="N8" s="141"/>
    </row>
    <row r="9" spans="1:14" customFormat="1" ht="22.5" customHeight="1" x14ac:dyDescent="0.25">
      <c r="A9" s="137"/>
      <c r="B9" s="145"/>
      <c r="C9" s="146"/>
      <c r="D9" s="410" t="s">
        <v>318</v>
      </c>
      <c r="E9" s="411"/>
      <c r="F9" s="410" t="s">
        <v>318</v>
      </c>
      <c r="G9" s="410" t="s">
        <v>318</v>
      </c>
      <c r="H9" s="411"/>
      <c r="I9" s="149"/>
      <c r="J9" s="150"/>
      <c r="K9" s="141"/>
      <c r="L9" s="141"/>
      <c r="M9" s="141"/>
      <c r="N9" s="141"/>
    </row>
    <row r="10" spans="1:14" customFormat="1" ht="22.5" customHeight="1" x14ac:dyDescent="0.25">
      <c r="A10" s="137"/>
      <c r="B10" s="145"/>
      <c r="C10" s="151" t="s">
        <v>12</v>
      </c>
      <c r="D10" s="152" t="s">
        <v>157</v>
      </c>
      <c r="E10" s="152"/>
      <c r="F10" s="152"/>
      <c r="G10" s="152"/>
      <c r="H10" s="152"/>
      <c r="I10" s="152"/>
      <c r="J10" s="152"/>
      <c r="K10" s="141"/>
      <c r="L10" s="141"/>
      <c r="M10" s="141"/>
      <c r="N10" s="141"/>
    </row>
    <row r="11" spans="1:14" customFormat="1" ht="22.5" customHeight="1" x14ac:dyDescent="0.25">
      <c r="A11" s="137"/>
      <c r="B11" s="145"/>
      <c r="C11" s="151" t="s">
        <v>14</v>
      </c>
      <c r="D11" s="152" t="s">
        <v>269</v>
      </c>
      <c r="E11" s="152"/>
      <c r="F11" s="152"/>
      <c r="G11" s="152"/>
      <c r="H11" s="152"/>
      <c r="I11" s="152"/>
      <c r="J11" s="152"/>
      <c r="K11" s="141"/>
      <c r="L11" s="141"/>
      <c r="M11" s="141"/>
      <c r="N11" s="141"/>
    </row>
    <row r="12" spans="1:14" customFormat="1" ht="22.5" customHeight="1" x14ac:dyDescent="0.25">
      <c r="A12" s="137"/>
      <c r="B12" s="145"/>
      <c r="C12" s="151" t="s">
        <v>16</v>
      </c>
      <c r="D12" s="408" t="s">
        <v>159</v>
      </c>
      <c r="E12" s="409"/>
      <c r="F12" s="409"/>
      <c r="G12" s="409"/>
      <c r="H12" s="409"/>
      <c r="I12" s="409"/>
      <c r="J12" s="409"/>
      <c r="K12" s="141"/>
      <c r="L12" s="141"/>
      <c r="M12" s="141"/>
      <c r="N12" s="141"/>
    </row>
    <row r="13" spans="1:14" customFormat="1" ht="22.5" customHeight="1" x14ac:dyDescent="0.25">
      <c r="A13" s="137"/>
      <c r="B13" s="145"/>
      <c r="C13" s="151" t="s">
        <v>18</v>
      </c>
      <c r="D13" s="152">
        <v>3117029108</v>
      </c>
      <c r="E13" s="152"/>
      <c r="F13" s="152"/>
      <c r="G13" s="152"/>
      <c r="H13" s="152"/>
      <c r="I13" s="152"/>
      <c r="J13" s="152"/>
      <c r="K13" s="141"/>
      <c r="L13" s="141"/>
      <c r="M13" s="141"/>
      <c r="N13" s="141"/>
    </row>
    <row r="14" spans="1:14" customFormat="1" ht="22.5" customHeight="1" x14ac:dyDescent="0.25">
      <c r="A14" s="137"/>
      <c r="B14" s="145"/>
      <c r="C14" s="151" t="s">
        <v>19</v>
      </c>
      <c r="D14" s="152" t="s">
        <v>160</v>
      </c>
      <c r="E14" s="152"/>
      <c r="F14" s="152"/>
      <c r="G14" s="152"/>
      <c r="H14" s="152"/>
      <c r="I14" s="152"/>
      <c r="J14" s="152"/>
      <c r="K14" s="141"/>
      <c r="L14" s="141"/>
      <c r="M14" s="141"/>
      <c r="N14" s="141"/>
    </row>
    <row r="15" spans="1:14" customFormat="1" ht="22.5" customHeight="1" x14ac:dyDescent="0.25">
      <c r="A15" s="137"/>
      <c r="B15" s="145"/>
      <c r="C15" s="155" t="s">
        <v>21</v>
      </c>
      <c r="D15" s="156">
        <v>44530</v>
      </c>
      <c r="E15" s="156"/>
      <c r="F15" s="156"/>
      <c r="G15" s="156"/>
      <c r="H15" s="156"/>
      <c r="I15" s="156"/>
      <c r="J15" s="156"/>
      <c r="K15" s="141"/>
      <c r="L15" s="141"/>
      <c r="M15" s="141"/>
      <c r="N15" s="141"/>
    </row>
    <row r="16" spans="1:14" customFormat="1" ht="22.5" customHeight="1" x14ac:dyDescent="0.25">
      <c r="A16" s="137"/>
      <c r="B16" s="157" t="s">
        <v>22</v>
      </c>
      <c r="C16" s="157"/>
      <c r="D16" s="157"/>
      <c r="E16" s="157"/>
      <c r="F16" s="157"/>
      <c r="G16" s="157"/>
      <c r="H16" s="157"/>
      <c r="I16" s="158">
        <v>0.1</v>
      </c>
      <c r="J16" s="159">
        <f>(D20+F20)*I16/H20</f>
        <v>0.1</v>
      </c>
      <c r="K16" s="141"/>
      <c r="L16" s="141"/>
      <c r="M16" s="141"/>
      <c r="N16" s="141"/>
    </row>
    <row r="17" spans="1:14" customFormat="1" ht="22.5" customHeight="1" x14ac:dyDescent="0.25">
      <c r="A17" s="137"/>
      <c r="B17" s="145"/>
      <c r="C17" s="160"/>
      <c r="D17" s="161" t="s">
        <v>23</v>
      </c>
      <c r="E17" s="161" t="s">
        <v>24</v>
      </c>
      <c r="F17" s="161" t="s">
        <v>25</v>
      </c>
      <c r="G17" s="161" t="s">
        <v>26</v>
      </c>
      <c r="H17" s="162" t="s">
        <v>27</v>
      </c>
      <c r="I17" s="162"/>
      <c r="J17" s="162"/>
      <c r="K17" s="141"/>
      <c r="L17" s="141"/>
      <c r="M17" s="141"/>
      <c r="N17" s="141"/>
    </row>
    <row r="18" spans="1:14" customFormat="1" ht="22.5" customHeight="1" x14ac:dyDescent="0.25">
      <c r="A18" s="137">
        <v>1</v>
      </c>
      <c r="B18" s="163" t="s">
        <v>28</v>
      </c>
      <c r="C18" s="164" t="s">
        <v>29</v>
      </c>
      <c r="D18" s="165">
        <v>1</v>
      </c>
      <c r="E18" s="165"/>
      <c r="F18" s="165"/>
      <c r="G18" s="165"/>
      <c r="H18" s="100" t="s">
        <v>329</v>
      </c>
      <c r="I18" s="100"/>
      <c r="J18" s="100"/>
      <c r="K18" s="141"/>
      <c r="L18" s="141"/>
      <c r="M18" s="141"/>
      <c r="N18" s="141"/>
    </row>
    <row r="19" spans="1:14" customFormat="1" ht="49.15" customHeight="1" x14ac:dyDescent="0.25">
      <c r="A19" s="137">
        <v>2</v>
      </c>
      <c r="B19" s="163"/>
      <c r="C19" s="164" t="s">
        <v>31</v>
      </c>
      <c r="D19" s="165"/>
      <c r="E19" s="165"/>
      <c r="F19" s="165">
        <v>1</v>
      </c>
      <c r="G19" s="165"/>
      <c r="H19" s="100" t="s">
        <v>320</v>
      </c>
      <c r="I19" s="100"/>
      <c r="J19" s="100"/>
      <c r="K19" s="141"/>
      <c r="L19" s="141"/>
      <c r="M19" s="141"/>
      <c r="N19" s="141"/>
    </row>
    <row r="20" spans="1:14" customFormat="1" ht="22.5" customHeight="1" x14ac:dyDescent="0.25">
      <c r="A20" s="166"/>
      <c r="B20" s="167" t="s">
        <v>33</v>
      </c>
      <c r="C20" s="167"/>
      <c r="D20" s="168">
        <f>SUM(D18:D19)</f>
        <v>1</v>
      </c>
      <c r="E20" s="168">
        <f>SUM(E18:E19)</f>
        <v>0</v>
      </c>
      <c r="F20" s="168">
        <f>SUM(F18:F19)</f>
        <v>1</v>
      </c>
      <c r="G20" s="168">
        <f>SUM(G18:G19)</f>
        <v>0</v>
      </c>
      <c r="H20" s="169">
        <f>+D20+E20+F20+G20</f>
        <v>2</v>
      </c>
      <c r="I20" s="169"/>
      <c r="J20" s="169"/>
      <c r="K20" s="170"/>
      <c r="L20" s="170"/>
      <c r="M20" s="170"/>
      <c r="N20" s="170"/>
    </row>
    <row r="21" spans="1:14" customFormat="1" ht="48" customHeight="1" x14ac:dyDescent="0.25">
      <c r="A21" s="137"/>
      <c r="B21" s="41" t="s">
        <v>272</v>
      </c>
      <c r="C21" s="42"/>
      <c r="D21" s="42"/>
      <c r="E21" s="42"/>
      <c r="F21" s="42"/>
      <c r="G21" s="42"/>
      <c r="H21" s="42"/>
      <c r="I21" s="42"/>
      <c r="J21" s="43"/>
      <c r="K21" s="141"/>
      <c r="L21" s="141"/>
      <c r="M21" s="141"/>
      <c r="N21" s="141"/>
    </row>
    <row r="22" spans="1:14" customFormat="1" ht="22.5" customHeight="1" x14ac:dyDescent="0.25">
      <c r="A22" s="137"/>
      <c r="B22" s="171" t="s">
        <v>35</v>
      </c>
      <c r="C22" s="171"/>
      <c r="D22" s="171"/>
      <c r="E22" s="171"/>
      <c r="F22" s="171"/>
      <c r="G22" s="171"/>
      <c r="H22" s="171"/>
      <c r="I22" s="172">
        <v>0.3</v>
      </c>
      <c r="J22" s="173">
        <f>(D40+F40)*I22/H40</f>
        <v>0.14000000000000001</v>
      </c>
      <c r="K22" s="141"/>
      <c r="L22" s="141"/>
      <c r="M22" s="141"/>
      <c r="N22" s="141"/>
    </row>
    <row r="23" spans="1:14" customFormat="1" ht="22.5" customHeight="1" x14ac:dyDescent="0.25">
      <c r="A23" s="137"/>
      <c r="B23" s="145"/>
      <c r="C23" s="162" t="s">
        <v>36</v>
      </c>
      <c r="D23" s="162" t="s">
        <v>23</v>
      </c>
      <c r="E23" s="162" t="s">
        <v>24</v>
      </c>
      <c r="F23" s="162" t="s">
        <v>25</v>
      </c>
      <c r="G23" s="162" t="s">
        <v>26</v>
      </c>
      <c r="H23" s="162" t="s">
        <v>27</v>
      </c>
      <c r="I23" s="162"/>
      <c r="J23" s="162"/>
      <c r="K23" s="141"/>
      <c r="L23" s="141"/>
      <c r="M23" s="141"/>
      <c r="N23" s="141"/>
    </row>
    <row r="24" spans="1:14" customFormat="1" ht="22.5" customHeight="1" x14ac:dyDescent="0.25">
      <c r="A24" s="137"/>
      <c r="B24" s="145"/>
      <c r="C24" s="162"/>
      <c r="D24" s="162"/>
      <c r="E24" s="162"/>
      <c r="F24" s="162"/>
      <c r="G24" s="162"/>
      <c r="H24" s="174" t="s">
        <v>37</v>
      </c>
      <c r="I24" s="175" t="s">
        <v>38</v>
      </c>
      <c r="J24" s="175"/>
      <c r="K24" s="141"/>
      <c r="L24" s="141"/>
      <c r="M24" s="141"/>
      <c r="N24" s="141"/>
    </row>
    <row r="25" spans="1:14" customFormat="1" ht="22.5" customHeight="1" x14ac:dyDescent="0.25">
      <c r="A25" s="137">
        <v>1</v>
      </c>
      <c r="B25" s="176" t="s">
        <v>39</v>
      </c>
      <c r="C25" s="177" t="s">
        <v>40</v>
      </c>
      <c r="D25" s="51"/>
      <c r="E25" s="51">
        <v>1</v>
      </c>
      <c r="F25" s="51"/>
      <c r="G25" s="51"/>
      <c r="H25" s="52">
        <v>0</v>
      </c>
      <c r="I25" s="178"/>
      <c r="J25" s="178"/>
      <c r="K25" s="179"/>
      <c r="L25" s="141"/>
      <c r="M25" s="141"/>
      <c r="N25" s="141"/>
    </row>
    <row r="26" spans="1:14" customFormat="1" ht="22.5" customHeight="1" x14ac:dyDescent="0.25">
      <c r="A26" s="137">
        <v>2</v>
      </c>
      <c r="B26" s="176"/>
      <c r="C26" s="177" t="s">
        <v>41</v>
      </c>
      <c r="D26" s="51"/>
      <c r="E26" s="51">
        <v>1</v>
      </c>
      <c r="F26" s="51"/>
      <c r="G26" s="51"/>
      <c r="H26" s="52">
        <v>0</v>
      </c>
      <c r="I26" s="180" t="e">
        <f>H26/$H$27</f>
        <v>#DIV/0!</v>
      </c>
      <c r="J26" s="180"/>
      <c r="K26" s="179"/>
      <c r="L26" s="141"/>
      <c r="M26" s="141"/>
      <c r="N26" s="141"/>
    </row>
    <row r="27" spans="1:14" customFormat="1" ht="22.5" customHeight="1" x14ac:dyDescent="0.25">
      <c r="A27" s="137">
        <v>3</v>
      </c>
      <c r="B27" s="176"/>
      <c r="C27" s="177" t="s">
        <v>42</v>
      </c>
      <c r="D27" s="51"/>
      <c r="E27" s="51">
        <v>1</v>
      </c>
      <c r="F27" s="51"/>
      <c r="G27" s="51"/>
      <c r="H27" s="52">
        <v>0</v>
      </c>
      <c r="I27" s="180" t="e">
        <f>H27/$H$27</f>
        <v>#DIV/0!</v>
      </c>
      <c r="J27" s="180"/>
      <c r="K27" s="179"/>
      <c r="L27" s="141"/>
      <c r="M27" s="141"/>
      <c r="N27" s="141"/>
    </row>
    <row r="28" spans="1:14" customFormat="1" ht="27.6" customHeight="1" x14ac:dyDescent="0.25">
      <c r="A28" s="137">
        <v>4</v>
      </c>
      <c r="B28" s="176"/>
      <c r="C28" s="181" t="s">
        <v>43</v>
      </c>
      <c r="D28" s="51">
        <v>1</v>
      </c>
      <c r="E28" s="51"/>
      <c r="F28" s="51"/>
      <c r="G28" s="51"/>
      <c r="H28" s="52">
        <v>3</v>
      </c>
      <c r="I28" s="180" t="e">
        <f>H28/$H$27</f>
        <v>#DIV/0!</v>
      </c>
      <c r="J28" s="180"/>
      <c r="K28" s="141"/>
      <c r="L28" s="141"/>
      <c r="M28" s="141"/>
      <c r="N28" s="141"/>
    </row>
    <row r="29" spans="1:14" customFormat="1" ht="31.35" customHeight="1" x14ac:dyDescent="0.25">
      <c r="A29" s="137">
        <v>5</v>
      </c>
      <c r="B29" s="182" t="s">
        <v>44</v>
      </c>
      <c r="C29" s="181" t="s">
        <v>45</v>
      </c>
      <c r="D29" s="51"/>
      <c r="E29" s="51">
        <v>1</v>
      </c>
      <c r="F29" s="51"/>
      <c r="G29" s="51"/>
      <c r="H29" s="57">
        <v>0</v>
      </c>
      <c r="I29" s="183" t="e">
        <f>H29/$H$29</f>
        <v>#DIV/0!</v>
      </c>
      <c r="J29" s="183"/>
      <c r="K29" s="141"/>
      <c r="L29" s="141"/>
      <c r="M29" s="141"/>
      <c r="N29" s="141"/>
    </row>
    <row r="30" spans="1:14" customFormat="1" ht="39.6" customHeight="1" x14ac:dyDescent="0.25">
      <c r="A30" s="137">
        <v>6</v>
      </c>
      <c r="B30" s="182"/>
      <c r="C30" s="181" t="s">
        <v>46</v>
      </c>
      <c r="D30" s="59">
        <v>1</v>
      </c>
      <c r="E30" s="51"/>
      <c r="F30" s="51"/>
      <c r="G30" s="51"/>
      <c r="H30" s="52">
        <v>1</v>
      </c>
      <c r="I30" s="183" t="e">
        <f>H30/$H$29</f>
        <v>#DIV/0!</v>
      </c>
      <c r="J30" s="183"/>
      <c r="K30" s="141"/>
      <c r="L30" s="141"/>
      <c r="M30" s="141"/>
      <c r="N30" s="141"/>
    </row>
    <row r="31" spans="1:14" customFormat="1" ht="41.85" customHeight="1" x14ac:dyDescent="0.25">
      <c r="A31" s="137">
        <v>7</v>
      </c>
      <c r="B31" s="182"/>
      <c r="C31" s="181" t="s">
        <v>47</v>
      </c>
      <c r="D31" s="59">
        <v>1</v>
      </c>
      <c r="E31" s="51"/>
      <c r="F31" s="51"/>
      <c r="G31" s="51"/>
      <c r="H31" s="60">
        <v>0</v>
      </c>
      <c r="I31" s="183" t="e">
        <f>H31/$H$29</f>
        <v>#DIV/0!</v>
      </c>
      <c r="J31" s="183"/>
      <c r="K31" s="141"/>
      <c r="L31" s="184" t="s">
        <v>48</v>
      </c>
      <c r="M31" s="184"/>
      <c r="N31" s="141"/>
    </row>
    <row r="32" spans="1:14" customFormat="1" ht="40.9" customHeight="1" x14ac:dyDescent="0.25">
      <c r="A32" s="137">
        <v>8</v>
      </c>
      <c r="B32" s="185"/>
      <c r="C32" s="181" t="s">
        <v>49</v>
      </c>
      <c r="D32" s="59"/>
      <c r="E32" s="51">
        <v>1</v>
      </c>
      <c r="F32" s="51"/>
      <c r="G32" s="51"/>
      <c r="H32" s="60">
        <v>0</v>
      </c>
      <c r="I32" s="186"/>
      <c r="J32" s="187"/>
      <c r="K32" s="141"/>
      <c r="L32" s="188"/>
      <c r="M32" s="188"/>
      <c r="N32" s="141"/>
    </row>
    <row r="33" spans="1:14" customFormat="1" ht="51.4" customHeight="1" x14ac:dyDescent="0.25">
      <c r="A33" s="137">
        <v>9</v>
      </c>
      <c r="B33" s="185"/>
      <c r="C33" s="181" t="s">
        <v>50</v>
      </c>
      <c r="D33" s="59"/>
      <c r="E33" s="51">
        <v>1</v>
      </c>
      <c r="F33" s="51"/>
      <c r="G33" s="51"/>
      <c r="H33" s="60">
        <v>0</v>
      </c>
      <c r="I33" s="186"/>
      <c r="J33" s="187"/>
      <c r="K33" s="141"/>
      <c r="L33" s="188"/>
      <c r="M33" s="188"/>
      <c r="N33" s="141"/>
    </row>
    <row r="34" spans="1:14" customFormat="1" ht="44.85" customHeight="1" x14ac:dyDescent="0.25">
      <c r="A34" s="137">
        <v>10</v>
      </c>
      <c r="B34" s="189" t="s">
        <v>51</v>
      </c>
      <c r="C34" s="181" t="s">
        <v>52</v>
      </c>
      <c r="D34" s="67"/>
      <c r="E34" s="68">
        <v>1</v>
      </c>
      <c r="F34" s="68"/>
      <c r="G34" s="68"/>
      <c r="H34" s="57">
        <v>0</v>
      </c>
      <c r="I34" s="183">
        <f>H34/$H$28</f>
        <v>0</v>
      </c>
      <c r="J34" s="183"/>
      <c r="K34" s="141"/>
      <c r="L34" s="188" t="s">
        <v>53</v>
      </c>
      <c r="M34" s="188" t="s">
        <v>54</v>
      </c>
      <c r="N34" s="141"/>
    </row>
    <row r="35" spans="1:14" customFormat="1" ht="54.4" customHeight="1" x14ac:dyDescent="0.25">
      <c r="A35" s="137">
        <v>11</v>
      </c>
      <c r="B35" s="189"/>
      <c r="C35" s="181" t="s">
        <v>55</v>
      </c>
      <c r="D35" s="67">
        <v>1</v>
      </c>
      <c r="E35" s="68"/>
      <c r="F35" s="68"/>
      <c r="G35" s="68"/>
      <c r="H35" s="57">
        <v>1</v>
      </c>
      <c r="I35" s="183">
        <f>H35/$H$28</f>
        <v>0.33333333333333331</v>
      </c>
      <c r="J35" s="183"/>
      <c r="K35" s="141"/>
      <c r="L35" s="190" t="s">
        <v>56</v>
      </c>
      <c r="M35" s="190" t="s">
        <v>57</v>
      </c>
      <c r="N35" s="141"/>
    </row>
    <row r="36" spans="1:14" customFormat="1" ht="71.650000000000006" customHeight="1" x14ac:dyDescent="0.25">
      <c r="A36" s="137">
        <v>12</v>
      </c>
      <c r="B36" s="189"/>
      <c r="C36" s="181" t="s">
        <v>58</v>
      </c>
      <c r="D36" s="67"/>
      <c r="E36" s="68">
        <v>1</v>
      </c>
      <c r="F36" s="68"/>
      <c r="G36" s="68"/>
      <c r="H36" s="60">
        <v>0</v>
      </c>
      <c r="I36" s="183">
        <f>H36/$H$28</f>
        <v>0</v>
      </c>
      <c r="J36" s="183"/>
      <c r="K36" s="141"/>
      <c r="L36" s="190" t="s">
        <v>59</v>
      </c>
      <c r="M36" s="190" t="s">
        <v>60</v>
      </c>
      <c r="N36" s="141"/>
    </row>
    <row r="37" spans="1:14" customFormat="1" ht="72.400000000000006" customHeight="1" x14ac:dyDescent="0.25">
      <c r="A37" s="137">
        <v>13</v>
      </c>
      <c r="B37" s="189"/>
      <c r="C37" s="181" t="s">
        <v>61</v>
      </c>
      <c r="D37" s="70">
        <v>1</v>
      </c>
      <c r="E37" s="68"/>
      <c r="F37" s="68"/>
      <c r="G37" s="68"/>
      <c r="H37" s="60">
        <v>0</v>
      </c>
      <c r="I37" s="183">
        <f>H37/$H$28</f>
        <v>0</v>
      </c>
      <c r="J37" s="183"/>
      <c r="K37" s="141"/>
      <c r="L37" s="190" t="s">
        <v>62</v>
      </c>
      <c r="M37" s="190" t="s">
        <v>63</v>
      </c>
      <c r="N37" s="141"/>
    </row>
    <row r="38" spans="1:14" customFormat="1" ht="52.9" customHeight="1" x14ac:dyDescent="0.25">
      <c r="A38" s="137">
        <v>14</v>
      </c>
      <c r="B38" s="189"/>
      <c r="C38" s="191" t="s">
        <v>64</v>
      </c>
      <c r="D38" s="51"/>
      <c r="E38" s="51"/>
      <c r="F38" s="51">
        <v>1</v>
      </c>
      <c r="G38" s="51"/>
      <c r="H38" s="60">
        <v>0</v>
      </c>
      <c r="I38" s="180">
        <f>H38/$H$30</f>
        <v>0</v>
      </c>
      <c r="J38" s="180"/>
      <c r="K38" s="141"/>
      <c r="L38" s="190" t="s">
        <v>65</v>
      </c>
      <c r="M38" s="190" t="s">
        <v>66</v>
      </c>
      <c r="N38" s="141"/>
    </row>
    <row r="39" spans="1:14" customFormat="1" ht="84.95" customHeight="1" x14ac:dyDescent="0.25">
      <c r="A39" s="137">
        <v>15</v>
      </c>
      <c r="B39" s="189"/>
      <c r="C39" s="181" t="s">
        <v>67</v>
      </c>
      <c r="D39" s="71"/>
      <c r="E39" s="72"/>
      <c r="F39" s="71">
        <v>1</v>
      </c>
      <c r="G39" s="71"/>
      <c r="H39" s="73">
        <v>0</v>
      </c>
      <c r="I39" s="192" t="e">
        <f>H39/H38</f>
        <v>#DIV/0!</v>
      </c>
      <c r="J39" s="192"/>
      <c r="K39" s="141"/>
      <c r="L39" s="141"/>
      <c r="M39" s="141"/>
      <c r="N39" s="141"/>
    </row>
    <row r="40" spans="1:14" customFormat="1" ht="22.5" customHeight="1" x14ac:dyDescent="0.25">
      <c r="A40" s="166"/>
      <c r="B40" s="167" t="s">
        <v>68</v>
      </c>
      <c r="C40" s="167"/>
      <c r="D40" s="193">
        <f>SUM(D25:D39)</f>
        <v>5</v>
      </c>
      <c r="E40" s="193">
        <f>SUM(E25:E39)</f>
        <v>8</v>
      </c>
      <c r="F40" s="193">
        <f>SUM(F25:F39)</f>
        <v>2</v>
      </c>
      <c r="G40" s="193">
        <f>SUM(G25:G39)</f>
        <v>0</v>
      </c>
      <c r="H40" s="167">
        <f>+D40+E40+F40+G40</f>
        <v>15</v>
      </c>
      <c r="I40" s="167"/>
      <c r="J40" s="167"/>
      <c r="K40" s="194"/>
      <c r="L40" s="170"/>
      <c r="M40" s="170"/>
      <c r="N40" s="170"/>
    </row>
    <row r="41" spans="1:14" customFormat="1" ht="32.25" customHeight="1" x14ac:dyDescent="0.25">
      <c r="A41" s="137"/>
      <c r="B41" s="41" t="s">
        <v>273</v>
      </c>
      <c r="C41" s="195"/>
      <c r="D41" s="195"/>
      <c r="E41" s="195"/>
      <c r="F41" s="195"/>
      <c r="G41" s="195"/>
      <c r="H41" s="195"/>
      <c r="I41" s="195"/>
      <c r="J41" s="196"/>
      <c r="K41" s="138"/>
      <c r="L41" s="138"/>
      <c r="M41" s="138"/>
      <c r="N41" s="138"/>
    </row>
    <row r="42" spans="1:14" customFormat="1" ht="22.5" customHeight="1" x14ac:dyDescent="0.25">
      <c r="A42" s="137"/>
      <c r="B42" s="197" t="s">
        <v>70</v>
      </c>
      <c r="C42" s="197"/>
      <c r="D42" s="197"/>
      <c r="E42" s="197"/>
      <c r="F42" s="197"/>
      <c r="G42" s="197"/>
      <c r="H42" s="197"/>
      <c r="I42" s="172">
        <v>0.05</v>
      </c>
      <c r="J42" s="173">
        <f>(D49+F49)*I42/H49</f>
        <v>0.05</v>
      </c>
      <c r="K42" s="138"/>
      <c r="L42" s="138"/>
      <c r="M42" s="138"/>
      <c r="N42" s="138"/>
    </row>
    <row r="43" spans="1:14" customFormat="1" ht="22.5" customHeight="1" x14ac:dyDescent="0.25">
      <c r="A43" s="137"/>
      <c r="B43" s="198"/>
      <c r="C43" s="160"/>
      <c r="D43" s="161" t="s">
        <v>23</v>
      </c>
      <c r="E43" s="161" t="s">
        <v>24</v>
      </c>
      <c r="F43" s="161" t="s">
        <v>25</v>
      </c>
      <c r="G43" s="161" t="s">
        <v>26</v>
      </c>
      <c r="H43" s="162" t="s">
        <v>27</v>
      </c>
      <c r="I43" s="162"/>
      <c r="J43" s="162"/>
      <c r="K43" s="141"/>
      <c r="L43" s="141"/>
      <c r="M43" s="141"/>
      <c r="N43" s="141"/>
    </row>
    <row r="44" spans="1:14" customFormat="1" ht="64.900000000000006" customHeight="1" x14ac:dyDescent="0.25">
      <c r="A44" s="137">
        <v>1</v>
      </c>
      <c r="B44" s="198"/>
      <c r="C44" s="181" t="s">
        <v>71</v>
      </c>
      <c r="D44" s="165">
        <v>1</v>
      </c>
      <c r="E44" s="165"/>
      <c r="F44" s="165"/>
      <c r="G44" s="165"/>
      <c r="H44" s="100" t="s">
        <v>165</v>
      </c>
      <c r="I44" s="100"/>
      <c r="J44" s="100"/>
      <c r="K44" s="138"/>
      <c r="L44" s="138"/>
      <c r="M44" s="138"/>
      <c r="N44" s="138"/>
    </row>
    <row r="45" spans="1:14" customFormat="1" ht="56.65" customHeight="1" x14ac:dyDescent="0.25">
      <c r="A45" s="137">
        <v>2</v>
      </c>
      <c r="B45" s="199"/>
      <c r="C45" s="181" t="s">
        <v>73</v>
      </c>
      <c r="D45" s="165">
        <v>1</v>
      </c>
      <c r="E45" s="165"/>
      <c r="F45" s="165"/>
      <c r="G45" s="165"/>
      <c r="H45" s="100" t="s">
        <v>165</v>
      </c>
      <c r="I45" s="100"/>
      <c r="J45" s="100"/>
      <c r="K45" s="200"/>
      <c r="L45" s="141"/>
      <c r="M45" s="141"/>
      <c r="N45" s="141"/>
    </row>
    <row r="46" spans="1:14" customFormat="1" ht="73.900000000000006" customHeight="1" x14ac:dyDescent="0.25">
      <c r="A46" s="137">
        <v>3</v>
      </c>
      <c r="B46" s="201"/>
      <c r="C46" s="202" t="s">
        <v>75</v>
      </c>
      <c r="D46" s="165">
        <v>1</v>
      </c>
      <c r="E46" s="165"/>
      <c r="F46" s="165"/>
      <c r="G46" s="165"/>
      <c r="H46" s="100" t="s">
        <v>167</v>
      </c>
      <c r="I46" s="100"/>
      <c r="J46" s="100"/>
      <c r="K46" s="200"/>
      <c r="L46" s="141"/>
      <c r="M46" s="141"/>
      <c r="N46" s="141"/>
    </row>
    <row r="47" spans="1:14" customFormat="1" ht="96.95" customHeight="1" x14ac:dyDescent="0.25">
      <c r="A47" s="137">
        <v>4</v>
      </c>
      <c r="B47" s="201"/>
      <c r="C47" s="181" t="s">
        <v>77</v>
      </c>
      <c r="D47" s="165">
        <v>1</v>
      </c>
      <c r="E47" s="165"/>
      <c r="F47" s="165"/>
      <c r="G47" s="165"/>
      <c r="H47" s="100" t="s">
        <v>168</v>
      </c>
      <c r="I47" s="100"/>
      <c r="J47" s="100"/>
      <c r="K47" s="200"/>
      <c r="L47" s="141"/>
      <c r="M47" s="141"/>
      <c r="N47" s="141"/>
    </row>
    <row r="48" spans="1:14" customFormat="1" ht="100.7" customHeight="1" x14ac:dyDescent="0.25">
      <c r="A48" s="137">
        <v>5</v>
      </c>
      <c r="B48" s="201"/>
      <c r="C48" s="181" t="s">
        <v>79</v>
      </c>
      <c r="D48" s="165">
        <v>1</v>
      </c>
      <c r="E48" s="165"/>
      <c r="F48" s="165"/>
      <c r="G48" s="165"/>
      <c r="H48" s="100" t="s">
        <v>168</v>
      </c>
      <c r="I48" s="100"/>
      <c r="J48" s="100"/>
      <c r="K48" s="200"/>
      <c r="L48" s="141"/>
      <c r="M48" s="141"/>
      <c r="N48" s="141"/>
    </row>
    <row r="49" spans="1:14" customFormat="1" ht="22.5" customHeight="1" x14ac:dyDescent="0.25">
      <c r="A49" s="166"/>
      <c r="B49" s="203" t="s">
        <v>81</v>
      </c>
      <c r="C49" s="203"/>
      <c r="D49" s="204">
        <f>SUM(D44:D48)</f>
        <v>5</v>
      </c>
      <c r="E49" s="204">
        <f>SUM(E44:E48)</f>
        <v>0</v>
      </c>
      <c r="F49" s="204">
        <f>SUM(F44:F48)</f>
        <v>0</v>
      </c>
      <c r="G49" s="204">
        <f>SUM(G44:G48)</f>
        <v>0</v>
      </c>
      <c r="H49" s="205">
        <f>SUM(D49:G49)</f>
        <v>5</v>
      </c>
      <c r="I49" s="205"/>
      <c r="J49" s="205"/>
      <c r="K49" s="138"/>
      <c r="L49" s="138"/>
      <c r="M49" s="138"/>
      <c r="N49" s="138"/>
    </row>
    <row r="50" spans="1:14" customFormat="1" ht="54.75" customHeight="1" x14ac:dyDescent="0.25">
      <c r="A50" s="137"/>
      <c r="B50" s="89" t="s">
        <v>82</v>
      </c>
      <c r="C50" s="89"/>
      <c r="D50" s="89"/>
      <c r="E50" s="89"/>
      <c r="F50" s="89"/>
      <c r="G50" s="89"/>
      <c r="H50" s="89"/>
      <c r="I50" s="89"/>
      <c r="J50" s="89"/>
      <c r="K50" s="138"/>
      <c r="L50" s="138"/>
      <c r="M50" s="138"/>
      <c r="N50" s="141"/>
    </row>
    <row r="51" spans="1:14" customFormat="1" ht="22.5" customHeight="1" x14ac:dyDescent="0.25">
      <c r="A51" s="137"/>
      <c r="B51" s="160" t="s">
        <v>83</v>
      </c>
      <c r="C51" s="206"/>
      <c r="D51" s="207"/>
      <c r="E51" s="207"/>
      <c r="F51" s="207"/>
      <c r="G51" s="207"/>
      <c r="H51" s="208">
        <v>0.05</v>
      </c>
      <c r="I51" s="208"/>
      <c r="J51" s="209">
        <f>+(D56+F56)*H51/H56</f>
        <v>2.5000000000000001E-2</v>
      </c>
      <c r="K51" s="210"/>
      <c r="L51" s="211"/>
      <c r="M51" s="211"/>
      <c r="N51" s="141"/>
    </row>
    <row r="52" spans="1:14" customFormat="1" ht="22.5" customHeight="1" x14ac:dyDescent="0.25">
      <c r="A52" s="137"/>
      <c r="B52" s="6"/>
      <c r="C52" s="6"/>
      <c r="D52" s="212" t="s">
        <v>23</v>
      </c>
      <c r="E52" s="212" t="s">
        <v>24</v>
      </c>
      <c r="F52" s="212" t="s">
        <v>25</v>
      </c>
      <c r="G52" s="212" t="s">
        <v>26</v>
      </c>
      <c r="H52" s="162" t="s">
        <v>27</v>
      </c>
      <c r="I52" s="162"/>
      <c r="J52" s="162"/>
      <c r="K52" s="200"/>
      <c r="L52" s="141"/>
      <c r="M52" s="141"/>
      <c r="N52" s="141"/>
    </row>
    <row r="53" spans="1:14" s="218" customFormat="1" ht="107.45" customHeight="1" x14ac:dyDescent="0.25">
      <c r="A53" s="213">
        <v>1</v>
      </c>
      <c r="B53" s="214" t="s">
        <v>84</v>
      </c>
      <c r="C53" s="214"/>
      <c r="D53" s="215">
        <v>1</v>
      </c>
      <c r="E53" s="215"/>
      <c r="F53" s="215"/>
      <c r="G53" s="215"/>
      <c r="H53" s="100" t="s">
        <v>85</v>
      </c>
      <c r="I53" s="100"/>
      <c r="J53" s="100"/>
      <c r="K53" s="216"/>
      <c r="L53" s="217"/>
      <c r="M53" s="217"/>
      <c r="N53" s="217"/>
    </row>
    <row r="54" spans="1:14" s="218" customFormat="1" ht="46.9" customHeight="1" x14ac:dyDescent="0.25">
      <c r="A54" s="213">
        <v>2</v>
      </c>
      <c r="B54" s="219" t="s">
        <v>86</v>
      </c>
      <c r="C54" s="219"/>
      <c r="D54" s="215"/>
      <c r="E54" s="215">
        <v>1</v>
      </c>
      <c r="F54" s="215"/>
      <c r="G54" s="215"/>
      <c r="H54" s="100"/>
      <c r="I54" s="100"/>
      <c r="J54" s="100"/>
      <c r="K54" s="216"/>
      <c r="L54" s="217"/>
      <c r="M54" s="217"/>
      <c r="N54" s="217"/>
    </row>
    <row r="55" spans="1:14" customFormat="1" ht="22.5" customHeight="1" x14ac:dyDescent="0.25">
      <c r="A55" s="137"/>
      <c r="B55" s="220" t="s">
        <v>88</v>
      </c>
      <c r="C55" s="220"/>
      <c r="D55" s="212" t="s">
        <v>23</v>
      </c>
      <c r="E55" s="212" t="s">
        <v>24</v>
      </c>
      <c r="F55" s="212" t="s">
        <v>25</v>
      </c>
      <c r="G55" s="212" t="s">
        <v>26</v>
      </c>
      <c r="H55" s="221"/>
      <c r="I55" s="222"/>
      <c r="J55" s="223"/>
      <c r="K55" s="141"/>
      <c r="L55" s="141"/>
      <c r="M55" s="141"/>
      <c r="N55" s="141"/>
    </row>
    <row r="56" spans="1:14" customFormat="1" ht="22.5" customHeight="1" x14ac:dyDescent="0.25">
      <c r="A56" s="224"/>
      <c r="B56" s="220"/>
      <c r="C56" s="220"/>
      <c r="D56" s="225">
        <f>+D54+D53</f>
        <v>1</v>
      </c>
      <c r="E56" s="225">
        <f t="shared" ref="E56:G56" si="0">+E54+E53</f>
        <v>1</v>
      </c>
      <c r="F56" s="225">
        <f t="shared" si="0"/>
        <v>0</v>
      </c>
      <c r="G56" s="225">
        <f t="shared" si="0"/>
        <v>0</v>
      </c>
      <c r="H56" s="226">
        <f>+D56+E56+F56+G56</f>
        <v>2</v>
      </c>
      <c r="I56" s="227"/>
      <c r="J56" s="228"/>
      <c r="K56" s="229"/>
      <c r="L56" s="229"/>
      <c r="M56" s="229"/>
      <c r="N56" s="229"/>
    </row>
    <row r="57" spans="1:14" customFormat="1" ht="39" customHeight="1" x14ac:dyDescent="0.25">
      <c r="A57" s="137"/>
      <c r="B57" s="89" t="s">
        <v>274</v>
      </c>
      <c r="C57" s="89"/>
      <c r="D57" s="89"/>
      <c r="E57" s="89"/>
      <c r="F57" s="89"/>
      <c r="G57" s="89"/>
      <c r="H57" s="89"/>
      <c r="I57" s="89"/>
      <c r="J57" s="89"/>
      <c r="K57" s="141"/>
      <c r="L57" s="141"/>
      <c r="M57" s="141"/>
      <c r="N57" s="141"/>
    </row>
    <row r="58" spans="1:14" customFormat="1" ht="22.5" customHeight="1" x14ac:dyDescent="0.25">
      <c r="A58" s="137"/>
      <c r="B58" s="197" t="s">
        <v>90</v>
      </c>
      <c r="C58" s="197"/>
      <c r="D58" s="197"/>
      <c r="E58" s="197"/>
      <c r="F58" s="197"/>
      <c r="G58" s="197"/>
      <c r="H58" s="197"/>
      <c r="I58" s="172">
        <v>0.05</v>
      </c>
      <c r="J58" s="173">
        <f>(D61+F61)*I58/H61</f>
        <v>0.05</v>
      </c>
      <c r="K58" s="141"/>
      <c r="L58" s="141"/>
      <c r="M58" s="141"/>
      <c r="N58" s="141"/>
    </row>
    <row r="59" spans="1:14" customFormat="1" ht="22.5" customHeight="1" x14ac:dyDescent="0.25">
      <c r="A59" s="137"/>
      <c r="B59" s="212"/>
      <c r="C59" s="230" t="s">
        <v>39</v>
      </c>
      <c r="D59" s="230" t="s">
        <v>23</v>
      </c>
      <c r="E59" s="230" t="s">
        <v>24</v>
      </c>
      <c r="F59" s="230" t="s">
        <v>25</v>
      </c>
      <c r="G59" s="230" t="s">
        <v>26</v>
      </c>
      <c r="H59" s="162" t="s">
        <v>27</v>
      </c>
      <c r="I59" s="162"/>
      <c r="J59" s="162"/>
      <c r="K59" s="141"/>
      <c r="L59" s="141"/>
      <c r="M59" s="141"/>
      <c r="N59" s="141"/>
    </row>
    <row r="60" spans="1:14" customFormat="1" ht="79.5" customHeight="1" x14ac:dyDescent="0.25">
      <c r="A60" s="137">
        <v>1</v>
      </c>
      <c r="B60" s="198"/>
      <c r="C60" s="231" t="s">
        <v>91</v>
      </c>
      <c r="D60" s="165">
        <v>1</v>
      </c>
      <c r="E60" s="165"/>
      <c r="F60" s="165"/>
      <c r="G60" s="165"/>
      <c r="H60" s="416" t="s">
        <v>172</v>
      </c>
      <c r="I60" s="416"/>
      <c r="J60" s="416"/>
      <c r="K60" s="141"/>
      <c r="L60" s="141"/>
      <c r="M60" s="141"/>
      <c r="N60" s="141"/>
    </row>
    <row r="61" spans="1:14" customFormat="1" ht="22.5" customHeight="1" x14ac:dyDescent="0.25">
      <c r="A61" s="166"/>
      <c r="B61" s="203" t="s">
        <v>93</v>
      </c>
      <c r="C61" s="203"/>
      <c r="D61" s="233">
        <f>SUM(D60:D60)</f>
        <v>1</v>
      </c>
      <c r="E61" s="233">
        <f>SUM(E60:E60)</f>
        <v>0</v>
      </c>
      <c r="F61" s="233">
        <f>SUM(F60:F60)</f>
        <v>0</v>
      </c>
      <c r="G61" s="233">
        <f>SUM(G60:G60)</f>
        <v>0</v>
      </c>
      <c r="H61" s="169">
        <f>+D61+E61+F61+G61</f>
        <v>1</v>
      </c>
      <c r="I61" s="169"/>
      <c r="J61" s="169"/>
      <c r="K61" s="170"/>
      <c r="L61" s="170"/>
      <c r="M61" s="170"/>
      <c r="N61" s="170"/>
    </row>
    <row r="62" spans="1:14" customFormat="1" ht="22.5" customHeight="1" x14ac:dyDescent="0.25">
      <c r="A62" s="137"/>
      <c r="B62" s="41" t="s">
        <v>94</v>
      </c>
      <c r="C62" s="42"/>
      <c r="D62" s="42"/>
      <c r="E62" s="42"/>
      <c r="F62" s="42"/>
      <c r="G62" s="42"/>
      <c r="H62" s="42"/>
      <c r="I62" s="42"/>
      <c r="J62" s="43"/>
      <c r="K62" s="141"/>
      <c r="L62" s="141"/>
      <c r="M62" s="141"/>
      <c r="N62" s="141"/>
    </row>
    <row r="63" spans="1:14" customFormat="1" ht="22.5" customHeight="1" x14ac:dyDescent="0.25">
      <c r="A63" s="137"/>
      <c r="B63" s="234" t="s">
        <v>95</v>
      </c>
      <c r="C63" s="234"/>
      <c r="D63" s="234"/>
      <c r="E63" s="234"/>
      <c r="F63" s="234"/>
      <c r="G63" s="234"/>
      <c r="H63" s="234"/>
      <c r="I63" s="235">
        <v>0.05</v>
      </c>
      <c r="J63" s="235">
        <f>(D66+F66)*I63/H66</f>
        <v>0.05</v>
      </c>
      <c r="K63" s="141"/>
      <c r="L63" s="141"/>
      <c r="M63" s="141"/>
      <c r="N63" s="141"/>
    </row>
    <row r="64" spans="1:14" customFormat="1" ht="22.5" customHeight="1" x14ac:dyDescent="0.25">
      <c r="A64" s="137"/>
      <c r="B64" s="236"/>
      <c r="C64" s="151"/>
      <c r="D64" s="174" t="s">
        <v>23</v>
      </c>
      <c r="E64" s="174" t="s">
        <v>24</v>
      </c>
      <c r="F64" s="174" t="s">
        <v>25</v>
      </c>
      <c r="G64" s="174" t="s">
        <v>26</v>
      </c>
      <c r="H64" s="162" t="s">
        <v>27</v>
      </c>
      <c r="I64" s="162"/>
      <c r="J64" s="162"/>
      <c r="K64" s="141"/>
      <c r="L64" s="141"/>
      <c r="M64" s="141"/>
      <c r="N64" s="141"/>
    </row>
    <row r="65" spans="1:14" customFormat="1" ht="69.400000000000006" customHeight="1" x14ac:dyDescent="0.25">
      <c r="A65" s="137">
        <v>1</v>
      </c>
      <c r="B65" s="236"/>
      <c r="C65" s="191" t="s">
        <v>96</v>
      </c>
      <c r="D65" s="237">
        <v>1</v>
      </c>
      <c r="E65" s="237"/>
      <c r="F65" s="237"/>
      <c r="G65" s="237"/>
      <c r="H65" s="100" t="s">
        <v>173</v>
      </c>
      <c r="I65" s="100"/>
      <c r="J65" s="100"/>
      <c r="K65" s="141"/>
      <c r="L65" s="141"/>
      <c r="M65" s="141"/>
      <c r="N65" s="141"/>
    </row>
    <row r="66" spans="1:14" customFormat="1" ht="22.5" customHeight="1" x14ac:dyDescent="0.25">
      <c r="A66" s="166"/>
      <c r="B66" s="167" t="s">
        <v>98</v>
      </c>
      <c r="C66" s="167"/>
      <c r="D66" s="238">
        <f>SUM(D65:D65)</f>
        <v>1</v>
      </c>
      <c r="E66" s="238">
        <f>SUM(E65:E65)</f>
        <v>0</v>
      </c>
      <c r="F66" s="238">
        <f>SUM(F65:F65)</f>
        <v>0</v>
      </c>
      <c r="G66" s="238">
        <f>SUM(G65:G65)</f>
        <v>0</v>
      </c>
      <c r="H66" s="239">
        <f>+D66+E66+F66+G66</f>
        <v>1</v>
      </c>
      <c r="I66" s="239"/>
      <c r="J66" s="239"/>
      <c r="K66" s="170"/>
      <c r="L66" s="170"/>
      <c r="M66" s="170"/>
      <c r="N66" s="170"/>
    </row>
    <row r="67" spans="1:14" customFormat="1" ht="36" customHeight="1" x14ac:dyDescent="0.25">
      <c r="A67" s="137"/>
      <c r="B67" s="89" t="s">
        <v>99</v>
      </c>
      <c r="C67" s="121"/>
      <c r="D67" s="121"/>
      <c r="E67" s="121"/>
      <c r="F67" s="121"/>
      <c r="G67" s="121"/>
      <c r="H67" s="121"/>
      <c r="I67" s="121"/>
      <c r="J67" s="121"/>
      <c r="K67" s="141"/>
      <c r="L67" s="141"/>
      <c r="M67" s="141"/>
      <c r="N67" s="141"/>
    </row>
    <row r="68" spans="1:14" customFormat="1" ht="22.5" customHeight="1" x14ac:dyDescent="0.25">
      <c r="A68" s="137"/>
      <c r="B68" s="171" t="s">
        <v>100</v>
      </c>
      <c r="C68" s="171"/>
      <c r="D68" s="171"/>
      <c r="E68" s="171"/>
      <c r="F68" s="171"/>
      <c r="G68" s="171"/>
      <c r="H68" s="171"/>
      <c r="I68" s="235">
        <v>0.1</v>
      </c>
      <c r="J68" s="235">
        <f>(D73+F73)*I68/H73</f>
        <v>0.10000000000000002</v>
      </c>
      <c r="K68" s="141"/>
      <c r="L68" s="141"/>
      <c r="M68" s="141"/>
      <c r="N68" s="141"/>
    </row>
    <row r="69" spans="1:14" customFormat="1" ht="22.5" customHeight="1" x14ac:dyDescent="0.25">
      <c r="A69" s="137"/>
      <c r="B69" s="240"/>
      <c r="C69" s="151"/>
      <c r="D69" s="174" t="s">
        <v>23</v>
      </c>
      <c r="E69" s="174" t="s">
        <v>24</v>
      </c>
      <c r="F69" s="174" t="s">
        <v>25</v>
      </c>
      <c r="G69" s="174" t="s">
        <v>26</v>
      </c>
      <c r="H69" s="162" t="s">
        <v>27</v>
      </c>
      <c r="I69" s="162"/>
      <c r="J69" s="162"/>
      <c r="K69" s="141"/>
      <c r="L69" s="141"/>
      <c r="M69" s="141"/>
      <c r="N69" s="141"/>
    </row>
    <row r="70" spans="1:14" customFormat="1" ht="32.1" customHeight="1" x14ac:dyDescent="0.25">
      <c r="A70" s="137">
        <v>1</v>
      </c>
      <c r="B70" s="240"/>
      <c r="C70" s="164" t="s">
        <v>101</v>
      </c>
      <c r="D70" s="165">
        <v>1</v>
      </c>
      <c r="E70" s="165"/>
      <c r="F70" s="165"/>
      <c r="G70" s="165"/>
      <c r="H70" s="417" t="s">
        <v>174</v>
      </c>
      <c r="I70" s="417"/>
      <c r="J70" s="417"/>
      <c r="K70" s="141"/>
      <c r="L70" s="141"/>
      <c r="M70" s="141"/>
      <c r="N70" s="141"/>
    </row>
    <row r="71" spans="1:14" customFormat="1" ht="65.650000000000006" customHeight="1" x14ac:dyDescent="0.25">
      <c r="A71" s="137">
        <v>2</v>
      </c>
      <c r="B71" s="240"/>
      <c r="C71" s="164" t="s">
        <v>103</v>
      </c>
      <c r="D71" s="165">
        <v>1</v>
      </c>
      <c r="E71" s="165"/>
      <c r="F71" s="165"/>
      <c r="G71" s="165"/>
      <c r="H71" s="417" t="s">
        <v>176</v>
      </c>
      <c r="I71" s="417"/>
      <c r="J71" s="417"/>
      <c r="K71" s="141"/>
      <c r="L71" s="141"/>
      <c r="M71" s="141"/>
      <c r="N71" s="141"/>
    </row>
    <row r="72" spans="1:14" customFormat="1" ht="63" customHeight="1" x14ac:dyDescent="0.25">
      <c r="A72" s="137">
        <v>3</v>
      </c>
      <c r="B72" s="240"/>
      <c r="C72" s="191" t="s">
        <v>105</v>
      </c>
      <c r="D72" s="165">
        <v>1</v>
      </c>
      <c r="E72" s="165"/>
      <c r="F72" s="165"/>
      <c r="G72" s="165"/>
      <c r="H72" s="100" t="s">
        <v>177</v>
      </c>
      <c r="I72" s="100"/>
      <c r="J72" s="100"/>
      <c r="K72" s="141"/>
      <c r="L72" s="141"/>
      <c r="M72" s="141"/>
      <c r="N72" s="141"/>
    </row>
    <row r="73" spans="1:14" customFormat="1" ht="22.5" customHeight="1" x14ac:dyDescent="0.25">
      <c r="A73" s="166"/>
      <c r="B73" s="167" t="s">
        <v>107</v>
      </c>
      <c r="C73" s="167"/>
      <c r="D73" s="233">
        <f>SUM(D70:D72)</f>
        <v>3</v>
      </c>
      <c r="E73" s="233">
        <f>SUM(E70:E72)</f>
        <v>0</v>
      </c>
      <c r="F73" s="233">
        <f>SUM(F70:F72)</f>
        <v>0</v>
      </c>
      <c r="G73" s="233">
        <f>SUM(G70:G72)</f>
        <v>0</v>
      </c>
      <c r="H73" s="169">
        <f>+D73+E73+F73+G73</f>
        <v>3</v>
      </c>
      <c r="I73" s="169"/>
      <c r="J73" s="169"/>
      <c r="K73" s="170"/>
      <c r="L73" s="170"/>
      <c r="M73" s="170"/>
      <c r="N73" s="170"/>
    </row>
    <row r="74" spans="1:14" customFormat="1" ht="22.5" customHeight="1" x14ac:dyDescent="0.25">
      <c r="A74" s="137"/>
      <c r="B74" s="89" t="s">
        <v>108</v>
      </c>
      <c r="C74" s="89"/>
      <c r="D74" s="89"/>
      <c r="E74" s="89"/>
      <c r="F74" s="89"/>
      <c r="G74" s="89"/>
      <c r="H74" s="89"/>
      <c r="I74" s="89"/>
      <c r="J74" s="89"/>
      <c r="K74" s="141"/>
      <c r="L74" s="141"/>
      <c r="M74" s="141"/>
      <c r="N74" s="141"/>
    </row>
    <row r="75" spans="1:14" customFormat="1" ht="22.5" customHeight="1" x14ac:dyDescent="0.25">
      <c r="A75" s="137"/>
      <c r="B75" s="197" t="s">
        <v>109</v>
      </c>
      <c r="C75" s="197"/>
      <c r="D75" s="197"/>
      <c r="E75" s="197"/>
      <c r="F75" s="197"/>
      <c r="G75" s="197"/>
      <c r="H75" s="197"/>
      <c r="I75" s="172">
        <v>0.1</v>
      </c>
      <c r="J75" s="173">
        <f>(D81+F81)*I75/H81</f>
        <v>0.1</v>
      </c>
      <c r="K75" s="141"/>
      <c r="L75" s="141"/>
      <c r="M75" s="141"/>
      <c r="N75" s="141"/>
    </row>
    <row r="76" spans="1:14" customFormat="1" ht="22.5" customHeight="1" x14ac:dyDescent="0.25">
      <c r="A76" s="137"/>
      <c r="B76" s="198"/>
      <c r="C76" s="160"/>
      <c r="D76" s="161" t="s">
        <v>23</v>
      </c>
      <c r="E76" s="161" t="s">
        <v>24</v>
      </c>
      <c r="F76" s="161" t="s">
        <v>25</v>
      </c>
      <c r="G76" s="161" t="s">
        <v>26</v>
      </c>
      <c r="H76" s="162" t="s">
        <v>27</v>
      </c>
      <c r="I76" s="162"/>
      <c r="J76" s="162"/>
      <c r="K76" s="141"/>
      <c r="L76" s="141"/>
      <c r="M76" s="141"/>
      <c r="N76" s="141"/>
    </row>
    <row r="77" spans="1:14" customFormat="1" ht="69.400000000000006" customHeight="1" x14ac:dyDescent="0.25">
      <c r="A77" s="137">
        <v>1</v>
      </c>
      <c r="B77" s="198"/>
      <c r="C77" s="177" t="s">
        <v>110</v>
      </c>
      <c r="D77" s="165">
        <v>1</v>
      </c>
      <c r="E77" s="165"/>
      <c r="F77" s="165"/>
      <c r="G77" s="165"/>
      <c r="H77" s="100" t="s">
        <v>178</v>
      </c>
      <c r="I77" s="100"/>
      <c r="J77" s="100"/>
      <c r="K77" s="141"/>
      <c r="L77" s="141"/>
      <c r="M77" s="141"/>
      <c r="N77" s="141"/>
    </row>
    <row r="78" spans="1:14" customFormat="1" ht="53.65" customHeight="1" x14ac:dyDescent="0.25">
      <c r="A78" s="137">
        <v>2</v>
      </c>
      <c r="B78" s="198"/>
      <c r="C78" s="177" t="s">
        <v>112</v>
      </c>
      <c r="D78" s="165">
        <v>1</v>
      </c>
      <c r="E78" s="165"/>
      <c r="F78" s="165"/>
      <c r="G78" s="165"/>
      <c r="H78" s="100" t="s">
        <v>180</v>
      </c>
      <c r="I78" s="100"/>
      <c r="J78" s="100"/>
      <c r="K78" s="141"/>
      <c r="L78" s="141"/>
      <c r="M78" s="141"/>
      <c r="N78" s="141"/>
    </row>
    <row r="79" spans="1:14" customFormat="1" ht="59.65" customHeight="1" x14ac:dyDescent="0.25">
      <c r="A79" s="137">
        <v>3</v>
      </c>
      <c r="B79" s="198"/>
      <c r="C79" s="177" t="s">
        <v>114</v>
      </c>
      <c r="D79" s="165">
        <v>1</v>
      </c>
      <c r="E79" s="165"/>
      <c r="F79" s="165"/>
      <c r="G79" s="165"/>
      <c r="H79" s="100" t="s">
        <v>182</v>
      </c>
      <c r="I79" s="100"/>
      <c r="J79" s="100"/>
      <c r="K79" s="141"/>
      <c r="L79" s="141"/>
      <c r="M79" s="141"/>
      <c r="N79" s="141"/>
    </row>
    <row r="80" spans="1:14" customFormat="1" ht="48.6" customHeight="1" x14ac:dyDescent="0.25">
      <c r="A80" s="137">
        <v>4</v>
      </c>
      <c r="B80" s="198"/>
      <c r="C80" s="177" t="s">
        <v>116</v>
      </c>
      <c r="D80" s="165">
        <v>1</v>
      </c>
      <c r="E80" s="165"/>
      <c r="F80" s="165"/>
      <c r="G80" s="165"/>
      <c r="H80" s="100" t="s">
        <v>183</v>
      </c>
      <c r="I80" s="100"/>
      <c r="J80" s="100"/>
      <c r="K80" s="244"/>
      <c r="L80" s="141"/>
      <c r="M80" s="141"/>
      <c r="N80" s="141"/>
    </row>
    <row r="81" spans="1:14" customFormat="1" ht="22.5" customHeight="1" x14ac:dyDescent="0.25">
      <c r="A81" s="166"/>
      <c r="B81" s="167" t="s">
        <v>118</v>
      </c>
      <c r="C81" s="167"/>
      <c r="D81" s="233">
        <f>SUM(D77:D80)</f>
        <v>4</v>
      </c>
      <c r="E81" s="233">
        <f>SUM(E77:E80)</f>
        <v>0</v>
      </c>
      <c r="F81" s="233">
        <f>SUM(F77:F80)</f>
        <v>0</v>
      </c>
      <c r="G81" s="233">
        <f>SUM(G77:G80)</f>
        <v>0</v>
      </c>
      <c r="H81" s="169">
        <f>+D81+E81+F81+G81</f>
        <v>4</v>
      </c>
      <c r="I81" s="169"/>
      <c r="J81" s="169"/>
      <c r="K81" s="170"/>
      <c r="L81" s="170"/>
      <c r="M81" s="170"/>
      <c r="N81" s="170"/>
    </row>
    <row r="82" spans="1:14" customFormat="1" ht="36" customHeight="1" x14ac:dyDescent="0.25">
      <c r="A82" s="137"/>
      <c r="B82" s="89" t="s">
        <v>119</v>
      </c>
      <c r="C82" s="89"/>
      <c r="D82" s="89"/>
      <c r="E82" s="89"/>
      <c r="F82" s="89"/>
      <c r="G82" s="89"/>
      <c r="H82" s="89"/>
      <c r="I82" s="89"/>
      <c r="J82" s="89"/>
      <c r="K82" s="141"/>
      <c r="L82" s="141"/>
      <c r="M82" s="141"/>
      <c r="N82" s="141"/>
    </row>
    <row r="83" spans="1:14" customFormat="1" ht="22.5" customHeight="1" x14ac:dyDescent="0.25">
      <c r="A83" s="137"/>
      <c r="B83" s="197" t="s">
        <v>120</v>
      </c>
      <c r="C83" s="197"/>
      <c r="D83" s="197"/>
      <c r="E83" s="197"/>
      <c r="F83" s="197"/>
      <c r="G83" s="197"/>
      <c r="H83" s="197"/>
      <c r="I83" s="172">
        <v>0.2</v>
      </c>
      <c r="J83" s="173">
        <f>(D92+F92)*I83/H92</f>
        <v>0.1142857142857143</v>
      </c>
      <c r="K83" s="217"/>
      <c r="L83" s="141"/>
      <c r="M83" s="141"/>
      <c r="N83" s="141"/>
    </row>
    <row r="84" spans="1:14" customFormat="1" ht="22.5" customHeight="1" x14ac:dyDescent="0.25">
      <c r="A84" s="137"/>
      <c r="B84" s="198"/>
      <c r="C84" s="160"/>
      <c r="D84" s="161" t="s">
        <v>23</v>
      </c>
      <c r="E84" s="161" t="s">
        <v>24</v>
      </c>
      <c r="F84" s="161" t="s">
        <v>25</v>
      </c>
      <c r="G84" s="161" t="s">
        <v>26</v>
      </c>
      <c r="H84" s="162" t="s">
        <v>121</v>
      </c>
      <c r="I84" s="162"/>
      <c r="J84" s="162"/>
      <c r="K84" s="141"/>
      <c r="L84" s="141"/>
      <c r="M84" s="141"/>
      <c r="N84" s="141"/>
    </row>
    <row r="85" spans="1:14" customFormat="1" ht="90.95" customHeight="1" x14ac:dyDescent="0.25">
      <c r="A85" s="137">
        <v>1</v>
      </c>
      <c r="B85" s="198"/>
      <c r="C85" s="181" t="s">
        <v>122</v>
      </c>
      <c r="D85" s="245"/>
      <c r="E85" s="245">
        <v>1</v>
      </c>
      <c r="F85" s="245"/>
      <c r="G85" s="245"/>
      <c r="H85" s="100" t="s">
        <v>185</v>
      </c>
      <c r="I85" s="100"/>
      <c r="J85" s="100"/>
      <c r="K85" s="141"/>
      <c r="L85" s="141"/>
      <c r="M85" s="141"/>
      <c r="N85" s="141"/>
    </row>
    <row r="86" spans="1:14" customFormat="1" ht="143.25" customHeight="1" x14ac:dyDescent="0.25">
      <c r="A86" s="137">
        <v>2</v>
      </c>
      <c r="B86" s="198"/>
      <c r="C86" s="181" t="s">
        <v>124</v>
      </c>
      <c r="D86" s="245"/>
      <c r="E86" s="245">
        <v>1</v>
      </c>
      <c r="F86" s="245"/>
      <c r="G86" s="245"/>
      <c r="H86" s="100" t="s">
        <v>185</v>
      </c>
      <c r="I86" s="100"/>
      <c r="J86" s="100"/>
      <c r="K86" s="141"/>
      <c r="L86" s="141"/>
      <c r="M86" s="141"/>
      <c r="N86" s="141"/>
    </row>
    <row r="87" spans="1:14" customFormat="1" ht="104.45" customHeight="1" x14ac:dyDescent="0.25">
      <c r="A87" s="137">
        <v>3</v>
      </c>
      <c r="B87" s="198"/>
      <c r="C87" s="181" t="s">
        <v>125</v>
      </c>
      <c r="D87" s="245">
        <v>1</v>
      </c>
      <c r="E87" s="245"/>
      <c r="F87" s="245"/>
      <c r="G87" s="245"/>
      <c r="H87" s="100" t="s">
        <v>186</v>
      </c>
      <c r="I87" s="100"/>
      <c r="J87" s="100"/>
      <c r="K87" s="141"/>
      <c r="L87" s="141"/>
      <c r="M87" s="141"/>
      <c r="N87" s="141"/>
    </row>
    <row r="88" spans="1:14" customFormat="1" ht="84.4" customHeight="1" x14ac:dyDescent="0.25">
      <c r="A88" s="137">
        <v>4</v>
      </c>
      <c r="B88" s="198"/>
      <c r="C88" s="181" t="s">
        <v>127</v>
      </c>
      <c r="D88" s="245"/>
      <c r="E88" s="245">
        <v>1</v>
      </c>
      <c r="F88" s="245"/>
      <c r="G88" s="245"/>
      <c r="H88" s="100" t="s">
        <v>128</v>
      </c>
      <c r="I88" s="100"/>
      <c r="J88" s="100"/>
      <c r="K88" s="141"/>
      <c r="L88" s="141"/>
      <c r="M88" s="141"/>
      <c r="N88" s="141"/>
    </row>
    <row r="89" spans="1:14" customFormat="1" ht="78.400000000000006" customHeight="1" x14ac:dyDescent="0.25">
      <c r="A89" s="137">
        <v>5</v>
      </c>
      <c r="B89" s="198"/>
      <c r="C89" s="181" t="s">
        <v>129</v>
      </c>
      <c r="D89" s="245">
        <v>1</v>
      </c>
      <c r="E89" s="245"/>
      <c r="F89" s="245"/>
      <c r="G89" s="245"/>
      <c r="H89" s="100" t="s">
        <v>188</v>
      </c>
      <c r="I89" s="100"/>
      <c r="J89" s="100"/>
      <c r="K89" s="141"/>
      <c r="L89" s="141"/>
      <c r="M89" s="141"/>
      <c r="N89" s="141"/>
    </row>
    <row r="90" spans="1:14" customFormat="1" ht="64.900000000000006" customHeight="1" x14ac:dyDescent="0.25">
      <c r="A90" s="137">
        <v>6</v>
      </c>
      <c r="B90" s="201"/>
      <c r="C90" s="181" t="s">
        <v>131</v>
      </c>
      <c r="D90" s="165">
        <v>1</v>
      </c>
      <c r="E90" s="165"/>
      <c r="F90" s="165"/>
      <c r="G90" s="165"/>
      <c r="H90" s="100" t="s">
        <v>190</v>
      </c>
      <c r="I90" s="100"/>
      <c r="J90" s="100"/>
      <c r="K90" s="141"/>
      <c r="L90" s="141"/>
      <c r="M90" s="141"/>
      <c r="N90" s="141"/>
    </row>
    <row r="91" spans="1:14" customFormat="1" ht="72.400000000000006" customHeight="1" x14ac:dyDescent="0.25">
      <c r="A91" s="137">
        <v>7</v>
      </c>
      <c r="B91" s="201"/>
      <c r="C91" s="181" t="s">
        <v>133</v>
      </c>
      <c r="D91" s="165">
        <v>1</v>
      </c>
      <c r="E91" s="165"/>
      <c r="F91" s="165"/>
      <c r="G91" s="165"/>
      <c r="H91" s="100" t="s">
        <v>190</v>
      </c>
      <c r="I91" s="100"/>
      <c r="J91" s="100"/>
      <c r="K91" s="141"/>
      <c r="L91" s="141"/>
      <c r="M91" s="141"/>
      <c r="N91" s="141"/>
    </row>
    <row r="92" spans="1:14" customFormat="1" ht="22.5" customHeight="1" x14ac:dyDescent="0.25">
      <c r="A92" s="166"/>
      <c r="B92" s="246" t="s">
        <v>134</v>
      </c>
      <c r="C92" s="246"/>
      <c r="D92" s="233">
        <f>SUM(D85:D91)</f>
        <v>4</v>
      </c>
      <c r="E92" s="233">
        <f>SUM(E85:E91)</f>
        <v>3</v>
      </c>
      <c r="F92" s="233">
        <f>SUM(F85:F90)</f>
        <v>0</v>
      </c>
      <c r="G92" s="233">
        <f>SUM(G85:G90)</f>
        <v>0</v>
      </c>
      <c r="H92" s="169">
        <f>+D92+E92+F92+G92</f>
        <v>7</v>
      </c>
      <c r="I92" s="169"/>
      <c r="J92" s="169"/>
      <c r="K92" s="170"/>
      <c r="L92" s="170"/>
      <c r="M92" s="170"/>
      <c r="N92" s="170"/>
    </row>
    <row r="93" spans="1:14" customFormat="1" ht="22.5" customHeight="1" x14ac:dyDescent="0.25">
      <c r="A93" s="137"/>
      <c r="B93" s="41" t="s">
        <v>135</v>
      </c>
      <c r="C93" s="42"/>
      <c r="D93" s="42"/>
      <c r="E93" s="42"/>
      <c r="F93" s="42"/>
      <c r="G93" s="42"/>
      <c r="H93" s="42"/>
      <c r="I93" s="42"/>
      <c r="J93" s="43"/>
      <c r="K93" s="141"/>
      <c r="L93" s="141"/>
      <c r="M93" s="141"/>
      <c r="N93" s="141"/>
    </row>
    <row r="94" spans="1:14" customFormat="1" ht="22.5" customHeight="1" x14ac:dyDescent="0.25">
      <c r="A94" s="137"/>
      <c r="B94" s="247" t="s">
        <v>136</v>
      </c>
      <c r="C94" s="247"/>
      <c r="D94" s="247"/>
      <c r="E94" s="247"/>
      <c r="F94" s="247"/>
      <c r="G94" s="247"/>
      <c r="H94" s="247"/>
      <c r="I94" s="247"/>
      <c r="J94" s="247"/>
      <c r="K94" s="141"/>
      <c r="L94" s="141"/>
      <c r="M94" s="141"/>
      <c r="N94" s="141"/>
    </row>
    <row r="95" spans="1:14" customFormat="1" ht="22.5" customHeight="1" x14ac:dyDescent="0.25">
      <c r="A95" s="137"/>
      <c r="B95" s="248" t="s">
        <v>137</v>
      </c>
      <c r="C95" s="249"/>
      <c r="D95" s="250" t="s">
        <v>192</v>
      </c>
      <c r="E95" s="250"/>
      <c r="F95" s="250"/>
      <c r="G95" s="250"/>
      <c r="H95" s="250"/>
      <c r="I95" s="250"/>
      <c r="J95" s="250"/>
      <c r="K95" s="141"/>
      <c r="L95" s="141"/>
      <c r="M95" s="141"/>
      <c r="N95" s="141"/>
    </row>
    <row r="96" spans="1:14" customFormat="1" ht="22.5" customHeight="1" x14ac:dyDescent="0.25">
      <c r="A96" s="137"/>
      <c r="B96" s="248" t="s">
        <v>139</v>
      </c>
      <c r="C96" s="249"/>
      <c r="D96" s="250" t="s">
        <v>193</v>
      </c>
      <c r="E96" s="250"/>
      <c r="F96" s="250"/>
      <c r="G96" s="250"/>
      <c r="H96" s="250"/>
      <c r="I96" s="250"/>
      <c r="J96" s="250"/>
      <c r="K96" s="141"/>
      <c r="L96" s="141"/>
      <c r="M96" s="141"/>
      <c r="N96" s="141"/>
    </row>
    <row r="97" spans="1:14" customFormat="1" ht="22.5" customHeight="1" x14ac:dyDescent="0.25">
      <c r="A97" s="137"/>
      <c r="B97" s="248" t="s">
        <v>141</v>
      </c>
      <c r="C97" s="249"/>
      <c r="D97" s="250" t="s">
        <v>275</v>
      </c>
      <c r="E97" s="250"/>
      <c r="F97" s="250"/>
      <c r="G97" s="250"/>
      <c r="H97" s="250"/>
      <c r="I97" s="250"/>
      <c r="J97" s="250"/>
      <c r="K97" s="141"/>
      <c r="L97" s="141"/>
      <c r="M97" s="141"/>
      <c r="N97" s="141"/>
    </row>
    <row r="98" spans="1:14" customFormat="1" ht="22.5" customHeight="1" x14ac:dyDescent="0.25">
      <c r="A98" s="137"/>
      <c r="B98" s="248" t="s">
        <v>143</v>
      </c>
      <c r="C98" s="249"/>
      <c r="D98" s="250" t="s">
        <v>195</v>
      </c>
      <c r="E98" s="250"/>
      <c r="F98" s="250"/>
      <c r="G98" s="250"/>
      <c r="H98" s="250"/>
      <c r="I98" s="250"/>
      <c r="J98" s="250"/>
      <c r="K98" s="141"/>
      <c r="L98" s="141"/>
      <c r="M98" s="141"/>
      <c r="N98" s="141"/>
    </row>
    <row r="99" spans="1:14" customFormat="1" ht="22.5" customHeight="1" x14ac:dyDescent="0.25">
      <c r="A99" s="137"/>
      <c r="B99" s="141"/>
      <c r="C99" s="141"/>
      <c r="D99" s="141"/>
      <c r="E99" s="141"/>
      <c r="F99" s="141"/>
      <c r="G99" s="141"/>
      <c r="H99" s="141"/>
      <c r="I99" s="141"/>
      <c r="J99" s="141"/>
      <c r="K99" s="141"/>
      <c r="L99" s="141"/>
      <c r="M99" s="141"/>
      <c r="N99" s="141"/>
    </row>
    <row r="100" spans="1:14" customFormat="1" ht="22.5" customHeight="1" x14ac:dyDescent="0.25">
      <c r="A100" s="137"/>
      <c r="B100" s="141"/>
      <c r="C100" s="251" t="str">
        <f>+B6</f>
        <v>LISTA DE CHEQUEO CANCER DE PROSTATA Y COLORRECTAL</v>
      </c>
      <c r="D100" s="251"/>
      <c r="E100" s="251"/>
      <c r="F100" s="251"/>
      <c r="G100" s="251"/>
      <c r="H100" s="251"/>
      <c r="I100" s="251"/>
      <c r="J100" s="251"/>
      <c r="K100" s="251"/>
      <c r="L100" s="251"/>
      <c r="M100" s="141"/>
      <c r="N100" s="141"/>
    </row>
    <row r="101" spans="1:14" customFormat="1" ht="22.5" customHeight="1" x14ac:dyDescent="0.25">
      <c r="A101" s="137"/>
      <c r="B101" s="141"/>
      <c r="C101" s="251" t="s">
        <v>145</v>
      </c>
      <c r="D101" s="251" t="s">
        <v>146</v>
      </c>
      <c r="E101" s="251" t="s">
        <v>147</v>
      </c>
      <c r="F101" s="251" t="s">
        <v>148</v>
      </c>
      <c r="G101" s="251" t="s">
        <v>23</v>
      </c>
      <c r="H101" s="251" t="s">
        <v>24</v>
      </c>
      <c r="I101" s="251" t="s">
        <v>25</v>
      </c>
      <c r="J101" s="251" t="s">
        <v>26</v>
      </c>
      <c r="K101" s="251" t="s">
        <v>149</v>
      </c>
      <c r="L101" s="251" t="s">
        <v>150</v>
      </c>
      <c r="M101" s="141"/>
      <c r="N101" s="141"/>
    </row>
    <row r="102" spans="1:14" customFormat="1" ht="22.5" customHeight="1" x14ac:dyDescent="0.25">
      <c r="A102" s="137"/>
      <c r="B102" s="141"/>
      <c r="C102" s="133" t="str">
        <f>+B16</f>
        <v>1. CAPACIDAD INSTALADA Y RED (INVENTARIO RECURSO FISICO Y HUMANO )</v>
      </c>
      <c r="D102" s="133">
        <f>+A19</f>
        <v>2</v>
      </c>
      <c r="E102" s="252">
        <f>+I16</f>
        <v>0.1</v>
      </c>
      <c r="F102" s="252">
        <f>+J16</f>
        <v>0.1</v>
      </c>
      <c r="G102" s="133">
        <f>+D20</f>
        <v>1</v>
      </c>
      <c r="H102" s="133">
        <f>+E20</f>
        <v>0</v>
      </c>
      <c r="I102" s="133">
        <f>+F20</f>
        <v>1</v>
      </c>
      <c r="J102" s="133">
        <f>+G20</f>
        <v>0</v>
      </c>
      <c r="K102" s="231" t="str">
        <f>+B21</f>
        <v>OBSERVACIONES: Cuentan con 1 médico general durante la jornada completa de atención en salud y 2 médicos especialistas internistas con la capacidad y orientación para abordar todos los cursos de vida y aplicación de las acciones específicas de cada uno de ellos según la Ruta Integral de Atención en Salud de Promoción y Mantenimiento en la Unidad Intermedia de Cuba.</v>
      </c>
      <c r="L102" s="133"/>
      <c r="M102" s="141"/>
      <c r="N102" s="141"/>
    </row>
    <row r="103" spans="1:14" customFormat="1" ht="22.5" customHeight="1" x14ac:dyDescent="0.25">
      <c r="A103" s="137"/>
      <c r="B103" s="141"/>
      <c r="C103" s="133" t="str">
        <f>+B22</f>
        <v>2. COBERTURAS  DT, PE E INDICADORES PROPIOS DEL PROGRAMA</v>
      </c>
      <c r="D103" s="133">
        <f>+A39</f>
        <v>15</v>
      </c>
      <c r="E103" s="252">
        <f>+I22</f>
        <v>0.3</v>
      </c>
      <c r="F103" s="252">
        <f>+J22</f>
        <v>0.14000000000000001</v>
      </c>
      <c r="G103" s="133">
        <f>+D40</f>
        <v>5</v>
      </c>
      <c r="H103" s="133">
        <f>+E40</f>
        <v>8</v>
      </c>
      <c r="I103" s="133">
        <f>+F40</f>
        <v>2</v>
      </c>
      <c r="J103" s="133">
        <f>+G40</f>
        <v>0</v>
      </c>
      <c r="K103" s="231" t="str">
        <f>+B41</f>
        <v>OBSERVACIONES: Se observó que dentro del proceso de información institucional no se cuenta con la desagregación de la población objeto de tamización, diagnósticos, tratamiento y demás por centros y puesto de salud que permitan dar una trazabilidad al estado de los usuarios por cursos de vida.</v>
      </c>
      <c r="L103" s="134" t="s">
        <v>151</v>
      </c>
      <c r="M103" s="141"/>
      <c r="N103" s="141"/>
    </row>
    <row r="104" spans="1:14" customFormat="1" ht="22.5" customHeight="1" x14ac:dyDescent="0.25">
      <c r="A104" s="137"/>
      <c r="B104" s="141"/>
      <c r="C104" s="133" t="str">
        <f>+B42</f>
        <v>3. DEMANDA INDUCIDA</v>
      </c>
      <c r="D104" s="133">
        <f>+A48</f>
        <v>5</v>
      </c>
      <c r="E104" s="252">
        <f>+I42</f>
        <v>0.05</v>
      </c>
      <c r="F104" s="252">
        <f>+J42</f>
        <v>0.05</v>
      </c>
      <c r="G104" s="133">
        <f>+D49</f>
        <v>5</v>
      </c>
      <c r="H104" s="133">
        <f>+E49</f>
        <v>0</v>
      </c>
      <c r="I104" s="133">
        <f>+F49</f>
        <v>0</v>
      </c>
      <c r="J104" s="133">
        <f>+G49</f>
        <v>0</v>
      </c>
      <c r="K104" s="231" t="str">
        <f>+B50</f>
        <v xml:space="preserve">OBSERVACIONES: Cuentan con una enfermera profesional encargada del programa o los usuarios objeto de tamización y diagnóstico de cáncer de estómago, próstata y colorrectal según Ruta Integral de atención en salud por cursos de vida adultez y vejez. Así mismo realiza seguimiento a los usuarios por medio de llamadas telefónicas, asignación de citas por médico general para seguimiento.   </v>
      </c>
      <c r="L104" s="133"/>
      <c r="M104" s="141"/>
      <c r="N104" s="141"/>
    </row>
    <row r="105" spans="1:14" customFormat="1" ht="22.5" customHeight="1" x14ac:dyDescent="0.25">
      <c r="A105" s="137"/>
      <c r="B105" s="141"/>
      <c r="C105" s="133" t="str">
        <f>+B51</f>
        <v>4. CARACTERIZACIÓN POBLACIONAL</v>
      </c>
      <c r="D105" s="133">
        <f>+A54</f>
        <v>2</v>
      </c>
      <c r="E105" s="252">
        <f>+H51</f>
        <v>0.05</v>
      </c>
      <c r="F105" s="252">
        <f>+J51</f>
        <v>2.5000000000000001E-2</v>
      </c>
      <c r="G105" s="133">
        <f>+D56</f>
        <v>1</v>
      </c>
      <c r="H105" s="133">
        <f>+E56</f>
        <v>1</v>
      </c>
      <c r="I105" s="133">
        <f>+F56</f>
        <v>0</v>
      </c>
      <c r="J105" s="133">
        <f>+G56</f>
        <v>0</v>
      </c>
      <c r="K105" s="231" t="str">
        <f>+B57</f>
        <v xml:space="preserve">OBSERVACIONES: Cuentan con una enfermera profesional encargada del programa que realiza seguimiento a los usuarios a los usuarios por medio de llamadas telefónicas, asignación de citas por médico general para seguimiento. Al momento de la visita de asesoría y asistencia técnica no cuentan con la información de códigos CIE 10 facturados a la fecha concernientes a las patologías de exámenes de pesquisas para cáncer de próstata, colorrectal y estómago.  </v>
      </c>
      <c r="L105" s="404" t="s">
        <v>265</v>
      </c>
      <c r="M105" s="141"/>
      <c r="N105" s="141"/>
    </row>
    <row r="106" spans="1:14" customFormat="1" ht="22.5" customHeight="1" x14ac:dyDescent="0.25">
      <c r="A106" s="137"/>
      <c r="B106" s="141"/>
      <c r="C106" s="133" t="str">
        <f>+B58</f>
        <v>5.   ATENCION A POBLACIONES CON ENFOQUE DIFERENCIAL</v>
      </c>
      <c r="D106" s="133">
        <f>+A60</f>
        <v>1</v>
      </c>
      <c r="E106" s="252">
        <f>+I58</f>
        <v>0.05</v>
      </c>
      <c r="F106" s="252">
        <f>+J58</f>
        <v>0.05</v>
      </c>
      <c r="G106" s="133">
        <f>+D61</f>
        <v>1</v>
      </c>
      <c r="H106" s="133">
        <f>+E61</f>
        <v>0</v>
      </c>
      <c r="I106" s="133">
        <f>+F61</f>
        <v>0</v>
      </c>
      <c r="J106" s="133">
        <f>+G61</f>
        <v>0</v>
      </c>
      <c r="K106" s="231" t="str">
        <f>+B62</f>
        <v>OBSERVACIONES: El software institucional de Historia Clínica contiene la marcación de campo obligatorio diligenciamiento de la población con enfoque diferencial.</v>
      </c>
      <c r="L106" s="133"/>
      <c r="M106" s="141"/>
      <c r="N106" s="141"/>
    </row>
    <row r="107" spans="1:14" customFormat="1" ht="22.5" customHeight="1" x14ac:dyDescent="0.25">
      <c r="A107" s="137"/>
      <c r="B107" s="141"/>
      <c r="C107" s="133" t="str">
        <f>+B63</f>
        <v>6. ACCESIBILIDAD</v>
      </c>
      <c r="D107" s="133">
        <f>+A65</f>
        <v>1</v>
      </c>
      <c r="E107" s="252">
        <f>+I63</f>
        <v>0.05</v>
      </c>
      <c r="F107" s="252">
        <f>+J63</f>
        <v>0.05</v>
      </c>
      <c r="G107" s="133">
        <f>+D66</f>
        <v>1</v>
      </c>
      <c r="H107" s="133">
        <f>+E66</f>
        <v>0</v>
      </c>
      <c r="I107" s="133">
        <f>+F66</f>
        <v>0</v>
      </c>
      <c r="J107" s="133">
        <f>+G66</f>
        <v>0</v>
      </c>
      <c r="K107" s="231" t="str">
        <f>+B67</f>
        <v>OBSERVACION: En la ESE salud Pereira tenemos un proceso de inducción y reinducción por medio de capacitación mediante la plataforma plexo con algunos cursos que contienen algunas rutas. por ahora no se cuenta con inducción de ruta de cáncer de próstata y colorrectal.</v>
      </c>
      <c r="L107" s="133"/>
      <c r="M107" s="141"/>
      <c r="N107" s="141"/>
    </row>
    <row r="108" spans="1:14" customFormat="1" ht="22.5" customHeight="1" x14ac:dyDescent="0.25">
      <c r="A108" s="137"/>
      <c r="B108" s="141"/>
      <c r="C108" s="133" t="str">
        <f>+B68</f>
        <v>7. OPORTUNIDAD</v>
      </c>
      <c r="D108" s="133">
        <f>+A72</f>
        <v>3</v>
      </c>
      <c r="E108" s="252">
        <f>+I68</f>
        <v>0.1</v>
      </c>
      <c r="F108" s="252">
        <f>+J68</f>
        <v>0.10000000000000002</v>
      </c>
      <c r="G108" s="133">
        <f>+D73</f>
        <v>3</v>
      </c>
      <c r="H108" s="133">
        <f>+E73</f>
        <v>0</v>
      </c>
      <c r="I108" s="133">
        <f>+F73</f>
        <v>0</v>
      </c>
      <c r="J108" s="133">
        <f>+G73</f>
        <v>0</v>
      </c>
      <c r="K108" s="231" t="str">
        <f>+B74</f>
        <v>OBSERVACIONES: Cuentan con líneas habilitadas de Call Center para consultas de morbilidad y citas de agendamiento preferencial en el SIAU y presencial para todos los cursos de vida contemplados en la Resolución 3280 del 2018.</v>
      </c>
      <c r="L108" s="133"/>
      <c r="M108" s="141"/>
      <c r="N108" s="141"/>
    </row>
    <row r="109" spans="1:14" customFormat="1" ht="22.5" customHeight="1" x14ac:dyDescent="0.25">
      <c r="A109" s="137"/>
      <c r="B109" s="141"/>
      <c r="C109" s="133" t="str">
        <f>+B75</f>
        <v>8. SEGURIDAD</v>
      </c>
      <c r="D109" s="133">
        <f>+A80</f>
        <v>4</v>
      </c>
      <c r="E109" s="252">
        <f>+I75</f>
        <v>0.1</v>
      </c>
      <c r="F109" s="252">
        <f>+J75</f>
        <v>0.1</v>
      </c>
      <c r="G109" s="133">
        <f>+D81</f>
        <v>4</v>
      </c>
      <c r="H109" s="133">
        <f>+E81</f>
        <v>0</v>
      </c>
      <c r="I109" s="133">
        <f>+F81</f>
        <v>0</v>
      </c>
      <c r="J109" s="133">
        <f>+G81</f>
        <v>0</v>
      </c>
      <c r="K109" s="231" t="str">
        <f>+B82</f>
        <v>OBSERVACIONES: Se cuenta en la intranet el cual es el aplicativo de la ESE Salud Pereira al cual todos los trabajadores tenemos acceso la disponibilidad de Guía de práctica clínica, cáncer de colon y recto Código CM-EX-033 y Guía De Práctica Clínica de Próstata Código CM-EX-032.</v>
      </c>
      <c r="L109" s="133"/>
      <c r="M109" s="141"/>
      <c r="N109" s="141"/>
    </row>
    <row r="110" spans="1:14" customFormat="1" ht="22.5" customHeight="1" x14ac:dyDescent="0.25">
      <c r="A110" s="137"/>
      <c r="B110" s="141"/>
      <c r="C110" s="133" t="str">
        <f>+B83</f>
        <v>9. PERTINENCIA</v>
      </c>
      <c r="D110" s="133">
        <f>+A91</f>
        <v>7</v>
      </c>
      <c r="E110" s="252">
        <f>+I83</f>
        <v>0.2</v>
      </c>
      <c r="F110" s="252">
        <f>+J83</f>
        <v>0.1142857142857143</v>
      </c>
      <c r="G110" s="133">
        <f>+D92</f>
        <v>4</v>
      </c>
      <c r="H110" s="133">
        <f>+E92</f>
        <v>3</v>
      </c>
      <c r="I110" s="133">
        <f>+F92</f>
        <v>0</v>
      </c>
      <c r="J110" s="133">
        <f>+G92</f>
        <v>0</v>
      </c>
      <c r="K110" s="231" t="str">
        <f>+B93</f>
        <v xml:space="preserve">OBSERVACIONES: Con base a las auditorias de historias clínicas revisadas en anterior visita de asistencia técnica se pudo evidenciar que no se realiza la clasificación del riesgo según antecedentes personales y familiares; sin embargo, la auditora institucional refiere que ya se ha venido mejorando el proceso. </v>
      </c>
      <c r="L110" s="134" t="s">
        <v>152</v>
      </c>
      <c r="M110" s="141"/>
      <c r="N110" s="141"/>
    </row>
    <row r="111" spans="1:14" customFormat="1" ht="22.5" customHeight="1" x14ac:dyDescent="0.25">
      <c r="A111" s="137"/>
      <c r="B111" s="141"/>
      <c r="C111" s="133" t="s">
        <v>153</v>
      </c>
      <c r="D111" s="133">
        <f t="shared" ref="D111:J111" si="1">SUM(D102:D110)</f>
        <v>40</v>
      </c>
      <c r="E111" s="253">
        <f t="shared" si="1"/>
        <v>1</v>
      </c>
      <c r="F111" s="253">
        <f t="shared" si="1"/>
        <v>0.72928571428571431</v>
      </c>
      <c r="G111" s="133">
        <f t="shared" si="1"/>
        <v>25</v>
      </c>
      <c r="H111" s="133">
        <f t="shared" si="1"/>
        <v>12</v>
      </c>
      <c r="I111" s="133">
        <f t="shared" si="1"/>
        <v>3</v>
      </c>
      <c r="J111" s="133">
        <f t="shared" si="1"/>
        <v>0</v>
      </c>
      <c r="K111" s="231"/>
      <c r="L111" s="133"/>
      <c r="M111" s="141"/>
      <c r="N111" s="141"/>
    </row>
  </sheetData>
  <mergeCells count="119">
    <mergeCell ref="B93:J93"/>
    <mergeCell ref="B94:J94"/>
    <mergeCell ref="D95:J95"/>
    <mergeCell ref="D96:J96"/>
    <mergeCell ref="D97:J97"/>
    <mergeCell ref="D98:J98"/>
    <mergeCell ref="H88:J88"/>
    <mergeCell ref="H89:J89"/>
    <mergeCell ref="H90:J90"/>
    <mergeCell ref="H91:J91"/>
    <mergeCell ref="B92:C92"/>
    <mergeCell ref="H92:J92"/>
    <mergeCell ref="B82:J82"/>
    <mergeCell ref="B83:H83"/>
    <mergeCell ref="H84:J84"/>
    <mergeCell ref="H85:J85"/>
    <mergeCell ref="H86:J86"/>
    <mergeCell ref="H87:J87"/>
    <mergeCell ref="H76:J76"/>
    <mergeCell ref="H77:J77"/>
    <mergeCell ref="H78:J78"/>
    <mergeCell ref="H79:J79"/>
    <mergeCell ref="H80:J80"/>
    <mergeCell ref="B81:C81"/>
    <mergeCell ref="H81:J81"/>
    <mergeCell ref="H71:J71"/>
    <mergeCell ref="H72:J72"/>
    <mergeCell ref="B73:C73"/>
    <mergeCell ref="H73:J73"/>
    <mergeCell ref="B74:J74"/>
    <mergeCell ref="B75:H75"/>
    <mergeCell ref="B66:C66"/>
    <mergeCell ref="H66:J66"/>
    <mergeCell ref="B67:J67"/>
    <mergeCell ref="B68:H68"/>
    <mergeCell ref="H69:J69"/>
    <mergeCell ref="H70:J70"/>
    <mergeCell ref="B61:C61"/>
    <mergeCell ref="H61:J61"/>
    <mergeCell ref="B62:J62"/>
    <mergeCell ref="B63:H63"/>
    <mergeCell ref="B64:B65"/>
    <mergeCell ref="H64:J64"/>
    <mergeCell ref="H65:J65"/>
    <mergeCell ref="B55:C56"/>
    <mergeCell ref="H56:J56"/>
    <mergeCell ref="B57:J57"/>
    <mergeCell ref="B58:H58"/>
    <mergeCell ref="H59:J59"/>
    <mergeCell ref="H60:J60"/>
    <mergeCell ref="H51:I51"/>
    <mergeCell ref="H52:J52"/>
    <mergeCell ref="B53:C53"/>
    <mergeCell ref="H53:J53"/>
    <mergeCell ref="B54:C54"/>
    <mergeCell ref="H54:J54"/>
    <mergeCell ref="H48:J48"/>
    <mergeCell ref="B49:C49"/>
    <mergeCell ref="H49:J49"/>
    <mergeCell ref="K49:N49"/>
    <mergeCell ref="B50:J50"/>
    <mergeCell ref="K50:M50"/>
    <mergeCell ref="H43:J43"/>
    <mergeCell ref="H44:J44"/>
    <mergeCell ref="K44:N44"/>
    <mergeCell ref="H45:J45"/>
    <mergeCell ref="H46:J46"/>
    <mergeCell ref="H47:J47"/>
    <mergeCell ref="B40:C40"/>
    <mergeCell ref="H40:J40"/>
    <mergeCell ref="B41:J41"/>
    <mergeCell ref="K41:N41"/>
    <mergeCell ref="B42:H42"/>
    <mergeCell ref="K42:N42"/>
    <mergeCell ref="L31:M31"/>
    <mergeCell ref="B34:B39"/>
    <mergeCell ref="I34:J34"/>
    <mergeCell ref="I35:J35"/>
    <mergeCell ref="I36:J36"/>
    <mergeCell ref="I37:J37"/>
    <mergeCell ref="I38:J38"/>
    <mergeCell ref="I39:J39"/>
    <mergeCell ref="B25:B28"/>
    <mergeCell ref="I25:J25"/>
    <mergeCell ref="I26:J26"/>
    <mergeCell ref="I27:J27"/>
    <mergeCell ref="I28:J28"/>
    <mergeCell ref="B29:B31"/>
    <mergeCell ref="I29:J29"/>
    <mergeCell ref="I30:J30"/>
    <mergeCell ref="I31:J31"/>
    <mergeCell ref="B21:J21"/>
    <mergeCell ref="B22:H22"/>
    <mergeCell ref="C23:C24"/>
    <mergeCell ref="D23:D24"/>
    <mergeCell ref="E23:E24"/>
    <mergeCell ref="F23:F24"/>
    <mergeCell ref="G23:G24"/>
    <mergeCell ref="H23:J23"/>
    <mergeCell ref="I24:J24"/>
    <mergeCell ref="B16:H16"/>
    <mergeCell ref="H17:J17"/>
    <mergeCell ref="B18:B19"/>
    <mergeCell ref="H18:J18"/>
    <mergeCell ref="H19:J19"/>
    <mergeCell ref="B20:C20"/>
    <mergeCell ref="H20:J20"/>
    <mergeCell ref="D10:J10"/>
    <mergeCell ref="D11:J11"/>
    <mergeCell ref="D12:J12"/>
    <mergeCell ref="D13:J13"/>
    <mergeCell ref="D14:J14"/>
    <mergeCell ref="D15:J15"/>
    <mergeCell ref="B1:C4"/>
    <mergeCell ref="D1:K1"/>
    <mergeCell ref="D2:J4"/>
    <mergeCell ref="C5:L5"/>
    <mergeCell ref="B6:J6"/>
    <mergeCell ref="C7:C9"/>
  </mergeCells>
  <conditionalFormatting sqref="H81">
    <cfRule type="cellIs" dxfId="67" priority="14" stopIfTrue="1" operator="notEqual">
      <formula>#REF!</formula>
    </cfRule>
  </conditionalFormatting>
  <conditionalFormatting sqref="H61">
    <cfRule type="cellIs" dxfId="66" priority="7" stopIfTrue="1" operator="notEqual">
      <formula>#REF!</formula>
    </cfRule>
  </conditionalFormatting>
  <conditionalFormatting sqref="H92">
    <cfRule type="cellIs" dxfId="65" priority="16" stopIfTrue="1" operator="notEqual">
      <formula>#REF!</formula>
    </cfRule>
  </conditionalFormatting>
  <conditionalFormatting sqref="H81">
    <cfRule type="cellIs" dxfId="64" priority="13" stopIfTrue="1" operator="notEqual">
      <formula>#REF!</formula>
    </cfRule>
  </conditionalFormatting>
  <conditionalFormatting sqref="H61">
    <cfRule type="cellIs" dxfId="63" priority="6" stopIfTrue="1" operator="notEqual">
      <formula>#REF!</formula>
    </cfRule>
  </conditionalFormatting>
  <conditionalFormatting sqref="H92">
    <cfRule type="cellIs" dxfId="62" priority="17" stopIfTrue="1" operator="notEqual">
      <formula>#REF!</formula>
    </cfRule>
  </conditionalFormatting>
  <conditionalFormatting sqref="H20">
    <cfRule type="cellIs" dxfId="61" priority="18" stopIfTrue="1" operator="notEqual">
      <formula>$A$19</formula>
    </cfRule>
  </conditionalFormatting>
  <conditionalFormatting sqref="H40">
    <cfRule type="cellIs" dxfId="60" priority="2" stopIfTrue="1" operator="notEqual">
      <formula>$A$39</formula>
    </cfRule>
  </conditionalFormatting>
  <conditionalFormatting sqref="H49">
    <cfRule type="cellIs" dxfId="59" priority="4" stopIfTrue="1" operator="notEqual">
      <formula>$A$48</formula>
    </cfRule>
  </conditionalFormatting>
  <conditionalFormatting sqref="H49">
    <cfRule type="cellIs" dxfId="58" priority="3" stopIfTrue="1" operator="notEqual">
      <formula>$A$48</formula>
    </cfRule>
  </conditionalFormatting>
  <conditionalFormatting sqref="H61">
    <cfRule type="cellIs" dxfId="57" priority="5" stopIfTrue="1" operator="notEqual">
      <formula>$A$60</formula>
    </cfRule>
  </conditionalFormatting>
  <conditionalFormatting sqref="H66">
    <cfRule type="cellIs" dxfId="56" priority="9" stopIfTrue="1" operator="notEqual">
      <formula>$A$65</formula>
    </cfRule>
  </conditionalFormatting>
  <conditionalFormatting sqref="H66">
    <cfRule type="cellIs" dxfId="55" priority="8" stopIfTrue="1" operator="notEqual">
      <formula>$A$65</formula>
    </cfRule>
  </conditionalFormatting>
  <conditionalFormatting sqref="H73">
    <cfRule type="cellIs" dxfId="54" priority="11" stopIfTrue="1" operator="notEqual">
      <formula>$A$72</formula>
    </cfRule>
  </conditionalFormatting>
  <conditionalFormatting sqref="H73">
    <cfRule type="cellIs" dxfId="53" priority="10" stopIfTrue="1" operator="notEqual">
      <formula>$A$72</formula>
    </cfRule>
  </conditionalFormatting>
  <conditionalFormatting sqref="H81">
    <cfRule type="cellIs" dxfId="52" priority="12" stopIfTrue="1" operator="notEqual">
      <formula>$A$80</formula>
    </cfRule>
  </conditionalFormatting>
  <conditionalFormatting sqref="H92">
    <cfRule type="cellIs" dxfId="51" priority="15" stopIfTrue="1" operator="notEqual">
      <formula>$A$91</formula>
    </cfRule>
  </conditionalFormatting>
  <conditionalFormatting sqref="J16">
    <cfRule type="cellIs" dxfId="50" priority="19" stopIfTrue="1" operator="lessThan">
      <formula>$I$16</formula>
    </cfRule>
  </conditionalFormatting>
  <conditionalFormatting sqref="J16">
    <cfRule type="cellIs" dxfId="49" priority="20" stopIfTrue="1" operator="lessThan">
      <formula>$I$16</formula>
    </cfRule>
  </conditionalFormatting>
  <conditionalFormatting sqref="J22">
    <cfRule type="cellIs" dxfId="48" priority="21" stopIfTrue="1" operator="lessThan">
      <formula>$I$22</formula>
    </cfRule>
  </conditionalFormatting>
  <conditionalFormatting sqref="J22">
    <cfRule type="cellIs" dxfId="47" priority="22" stopIfTrue="1" operator="lessThan">
      <formula>$I$22</formula>
    </cfRule>
  </conditionalFormatting>
  <conditionalFormatting sqref="J42">
    <cfRule type="cellIs" dxfId="46" priority="23" stopIfTrue="1" operator="lessThan">
      <formula>$I$42</formula>
    </cfRule>
  </conditionalFormatting>
  <conditionalFormatting sqref="J42">
    <cfRule type="cellIs" dxfId="45" priority="24" stopIfTrue="1" operator="lessThan">
      <formula>$I$42</formula>
    </cfRule>
  </conditionalFormatting>
  <conditionalFormatting sqref="J58">
    <cfRule type="cellIs" dxfId="44" priority="26" stopIfTrue="1" operator="lessThan">
      <formula>$I$58</formula>
    </cfRule>
  </conditionalFormatting>
  <conditionalFormatting sqref="J58">
    <cfRule type="cellIs" dxfId="43" priority="25" stopIfTrue="1" operator="lessThan">
      <formula>$I$58</formula>
    </cfRule>
  </conditionalFormatting>
  <conditionalFormatting sqref="J63">
    <cfRule type="cellIs" dxfId="42" priority="28" stopIfTrue="1" operator="lessThan">
      <formula>$I$63</formula>
    </cfRule>
  </conditionalFormatting>
  <conditionalFormatting sqref="J63">
    <cfRule type="cellIs" dxfId="41" priority="27" stopIfTrue="1" operator="lessThan">
      <formula>$I$63</formula>
    </cfRule>
  </conditionalFormatting>
  <conditionalFormatting sqref="J68">
    <cfRule type="cellIs" dxfId="40" priority="30" stopIfTrue="1" operator="lessThan">
      <formula>$I$68</formula>
    </cfRule>
  </conditionalFormatting>
  <conditionalFormatting sqref="J68">
    <cfRule type="cellIs" dxfId="39" priority="29" stopIfTrue="1" operator="lessThan">
      <formula>$I$68</formula>
    </cfRule>
  </conditionalFormatting>
  <conditionalFormatting sqref="J75">
    <cfRule type="cellIs" dxfId="38" priority="32" stopIfTrue="1" operator="lessThan">
      <formula>$I$75</formula>
    </cfRule>
  </conditionalFormatting>
  <conditionalFormatting sqref="J75">
    <cfRule type="cellIs" dxfId="37" priority="31" stopIfTrue="1" operator="lessThan">
      <formula>$I$75</formula>
    </cfRule>
  </conditionalFormatting>
  <conditionalFormatting sqref="J83">
    <cfRule type="cellIs" dxfId="36" priority="33" stopIfTrue="1" operator="lessThan">
      <formula>$I$83</formula>
    </cfRule>
  </conditionalFormatting>
  <conditionalFormatting sqref="J83">
    <cfRule type="cellIs" dxfId="35" priority="34" stopIfTrue="1" operator="lessThan">
      <formula>$I$83</formula>
    </cfRule>
  </conditionalFormatting>
  <conditionalFormatting sqref="H56:J56">
    <cfRule type="cellIs" dxfId="34" priority="1" operator="notEqual">
      <formula>$A$54</formula>
    </cfRule>
  </conditionalFormatting>
  <dataValidations count="3">
    <dataValidation type="whole" operator="equal" showInputMessage="1" showErrorMessage="1" sqref="D25:G38">
      <formula1>1</formula1>
      <formula2>0</formula2>
    </dataValidation>
    <dataValidation type="whole" operator="equal" showInputMessage="1" showErrorMessage="1" sqref="D18:G19 D44:G48 D56:G56 D60:G60 D65:G65 D70:G72 D77:G80 D85:G91 D39:G39">
      <formula1>1</formula1>
    </dataValidation>
    <dataValidation allowBlank="1" showInputMessage="1" showErrorMessage="1" sqref="H39"/>
  </dataValidations>
  <hyperlinks>
    <hyperlink ref="D12" r:id="rId1"/>
  </hyperlinks>
  <pageMargins left="0.7" right="0.7" top="0.75" bottom="0.75" header="0.3" footer="0.3"/>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L111"/>
  <sheetViews>
    <sheetView workbookViewId="0">
      <selection activeCell="A10" sqref="A10"/>
    </sheetView>
  </sheetViews>
  <sheetFormatPr baseColWidth="10" defaultRowHeight="22.5" customHeight="1" x14ac:dyDescent="0.25"/>
  <cols>
    <col min="1" max="1" width="12.140625" style="254" customWidth="1"/>
    <col min="2" max="2" width="18.85546875" style="6" customWidth="1"/>
    <col min="3" max="3" width="37.42578125" style="6" customWidth="1"/>
    <col min="4" max="9" width="11.28515625" style="6" customWidth="1"/>
    <col min="10" max="10" width="26" style="6" customWidth="1"/>
    <col min="11" max="11" width="11.7109375" style="6" customWidth="1"/>
    <col min="12" max="12" width="24.28515625" style="6" customWidth="1"/>
    <col min="13" max="1024" width="11.28515625" style="6" customWidth="1"/>
    <col min="1025" max="1026" width="11.42578125" style="6"/>
  </cols>
  <sheetData>
    <row r="1" spans="1:14" customFormat="1" ht="22.5" customHeight="1" x14ac:dyDescent="0.25">
      <c r="A1" s="137"/>
      <c r="B1" s="138"/>
      <c r="C1" s="138"/>
      <c r="D1" s="139"/>
      <c r="E1" s="139"/>
      <c r="F1" s="139"/>
      <c r="G1" s="139"/>
      <c r="H1" s="139"/>
      <c r="I1" s="139"/>
      <c r="J1" s="139"/>
      <c r="K1" s="139"/>
      <c r="L1" s="140"/>
      <c r="M1" s="141"/>
      <c r="N1" s="141"/>
    </row>
    <row r="2" spans="1:14" customFormat="1" ht="22.5" customHeight="1" x14ac:dyDescent="0.25">
      <c r="A2" s="137"/>
      <c r="B2" s="138"/>
      <c r="C2" s="138"/>
      <c r="D2" s="142" t="s">
        <v>0</v>
      </c>
      <c r="E2" s="142"/>
      <c r="F2" s="142"/>
      <c r="G2" s="142"/>
      <c r="H2" s="142"/>
      <c r="I2" s="142"/>
      <c r="J2" s="142"/>
      <c r="K2" s="141"/>
      <c r="L2" s="141"/>
      <c r="M2" s="141"/>
      <c r="N2" s="141"/>
    </row>
    <row r="3" spans="1:14" customFormat="1" ht="22.5" customHeight="1" x14ac:dyDescent="0.25">
      <c r="A3" s="137"/>
      <c r="B3" s="138"/>
      <c r="C3" s="138"/>
      <c r="D3" s="142"/>
      <c r="E3" s="142"/>
      <c r="F3" s="142"/>
      <c r="G3" s="142"/>
      <c r="H3" s="142"/>
      <c r="I3" s="142"/>
      <c r="J3" s="142"/>
      <c r="K3" s="141"/>
      <c r="L3" s="141"/>
      <c r="M3" s="141"/>
      <c r="N3" s="141"/>
    </row>
    <row r="4" spans="1:14" customFormat="1" ht="22.5" customHeight="1" x14ac:dyDescent="0.25">
      <c r="A4" s="137"/>
      <c r="B4" s="138"/>
      <c r="C4" s="138"/>
      <c r="D4" s="142"/>
      <c r="E4" s="142"/>
      <c r="F4" s="142"/>
      <c r="G4" s="142"/>
      <c r="H4" s="142"/>
      <c r="I4" s="142"/>
      <c r="J4" s="142"/>
      <c r="K4" s="141"/>
      <c r="L4" s="141"/>
      <c r="M4" s="141"/>
      <c r="N4" s="141"/>
    </row>
    <row r="5" spans="1:14" customFormat="1" ht="29.25" customHeight="1" x14ac:dyDescent="0.25">
      <c r="A5" s="137"/>
      <c r="B5" s="143"/>
      <c r="C5" s="139"/>
      <c r="D5" s="139"/>
      <c r="E5" s="139"/>
      <c r="F5" s="139"/>
      <c r="G5" s="139"/>
      <c r="H5" s="139"/>
      <c r="I5" s="139"/>
      <c r="J5" s="139"/>
      <c r="K5" s="139"/>
      <c r="L5" s="139"/>
      <c r="M5" s="141"/>
      <c r="N5" s="141"/>
    </row>
    <row r="6" spans="1:14" customFormat="1" ht="22.5" customHeight="1" x14ac:dyDescent="0.25">
      <c r="A6" s="137"/>
      <c r="B6" s="144" t="s">
        <v>1</v>
      </c>
      <c r="C6" s="144"/>
      <c r="D6" s="144"/>
      <c r="E6" s="144"/>
      <c r="F6" s="144"/>
      <c r="G6" s="144"/>
      <c r="H6" s="144"/>
      <c r="I6" s="144"/>
      <c r="J6" s="144"/>
      <c r="K6" s="141"/>
      <c r="L6" s="141"/>
      <c r="M6" s="141"/>
      <c r="N6" s="141"/>
    </row>
    <row r="7" spans="1:14" customFormat="1" ht="22.5" customHeight="1" x14ac:dyDescent="0.25">
      <c r="A7" s="137"/>
      <c r="B7" s="145"/>
      <c r="C7" s="146" t="s">
        <v>2</v>
      </c>
      <c r="D7" s="147" t="s">
        <v>3</v>
      </c>
      <c r="E7" s="147" t="s">
        <v>4</v>
      </c>
      <c r="F7" s="147" t="s">
        <v>4</v>
      </c>
      <c r="G7" s="148" t="s">
        <v>5</v>
      </c>
      <c r="H7" s="148" t="s">
        <v>6</v>
      </c>
      <c r="I7" s="148" t="s">
        <v>7</v>
      </c>
      <c r="J7" s="148" t="s">
        <v>8</v>
      </c>
      <c r="K7" s="141"/>
      <c r="L7" s="141"/>
      <c r="M7" s="141"/>
      <c r="N7" s="141"/>
    </row>
    <row r="8" spans="1:14" customFormat="1" ht="22.5" customHeight="1" x14ac:dyDescent="0.25">
      <c r="A8" s="137"/>
      <c r="B8" s="145"/>
      <c r="C8" s="146"/>
      <c r="D8" s="412" t="s">
        <v>330</v>
      </c>
      <c r="E8" s="412" t="s">
        <v>330</v>
      </c>
      <c r="F8" s="412"/>
      <c r="G8" s="412" t="s">
        <v>330</v>
      </c>
      <c r="H8" s="412" t="s">
        <v>267</v>
      </c>
      <c r="I8" s="149"/>
      <c r="J8" s="148"/>
      <c r="K8" s="141"/>
      <c r="L8" s="141"/>
      <c r="M8" s="141"/>
      <c r="N8" s="141"/>
    </row>
    <row r="9" spans="1:14" customFormat="1" ht="22.5" customHeight="1" x14ac:dyDescent="0.25">
      <c r="A9" s="137"/>
      <c r="B9" s="145"/>
      <c r="C9" s="146"/>
      <c r="D9" s="412" t="s">
        <v>331</v>
      </c>
      <c r="E9" s="412" t="s">
        <v>331</v>
      </c>
      <c r="F9" s="412"/>
      <c r="G9" s="412" t="s">
        <v>331</v>
      </c>
      <c r="H9" s="412" t="s">
        <v>332</v>
      </c>
      <c r="I9" s="149"/>
      <c r="J9" s="150"/>
      <c r="K9" s="141"/>
      <c r="L9" s="141"/>
      <c r="M9" s="141"/>
      <c r="N9" s="141"/>
    </row>
    <row r="10" spans="1:14" customFormat="1" ht="22.5" customHeight="1" x14ac:dyDescent="0.25">
      <c r="A10" s="137"/>
      <c r="B10" s="145"/>
      <c r="C10" s="151" t="s">
        <v>12</v>
      </c>
      <c r="D10" s="152" t="s">
        <v>157</v>
      </c>
      <c r="E10" s="152"/>
      <c r="F10" s="152"/>
      <c r="G10" s="152"/>
      <c r="H10" s="152"/>
      <c r="I10" s="152"/>
      <c r="J10" s="152"/>
      <c r="K10" s="141"/>
      <c r="L10" s="141"/>
      <c r="M10" s="141"/>
      <c r="N10" s="141"/>
    </row>
    <row r="11" spans="1:14" customFormat="1" ht="22.5" customHeight="1" x14ac:dyDescent="0.25">
      <c r="A11" s="137"/>
      <c r="B11" s="145"/>
      <c r="C11" s="151" t="s">
        <v>14</v>
      </c>
      <c r="D11" s="152" t="s">
        <v>269</v>
      </c>
      <c r="E11" s="152"/>
      <c r="F11" s="152"/>
      <c r="G11" s="152"/>
      <c r="H11" s="152"/>
      <c r="I11" s="152"/>
      <c r="J11" s="152"/>
      <c r="K11" s="141"/>
      <c r="L11" s="141"/>
      <c r="M11" s="141"/>
      <c r="N11" s="141"/>
    </row>
    <row r="12" spans="1:14" customFormat="1" ht="22.5" customHeight="1" x14ac:dyDescent="0.25">
      <c r="A12" s="137"/>
      <c r="B12" s="145"/>
      <c r="C12" s="151" t="s">
        <v>16</v>
      </c>
      <c r="D12" s="408" t="s">
        <v>159</v>
      </c>
      <c r="E12" s="409"/>
      <c r="F12" s="409"/>
      <c r="G12" s="409"/>
      <c r="H12" s="409"/>
      <c r="I12" s="409"/>
      <c r="J12" s="409"/>
      <c r="K12" s="141"/>
      <c r="L12" s="141"/>
      <c r="M12" s="141"/>
      <c r="N12" s="141"/>
    </row>
    <row r="13" spans="1:14" customFormat="1" ht="22.5" customHeight="1" x14ac:dyDescent="0.25">
      <c r="A13" s="137"/>
      <c r="B13" s="145"/>
      <c r="C13" s="151" t="s">
        <v>18</v>
      </c>
      <c r="D13" s="152">
        <v>3117029108</v>
      </c>
      <c r="E13" s="152"/>
      <c r="F13" s="152"/>
      <c r="G13" s="152"/>
      <c r="H13" s="152"/>
      <c r="I13" s="152"/>
      <c r="J13" s="152"/>
      <c r="K13" s="141"/>
      <c r="L13" s="141"/>
      <c r="M13" s="141"/>
      <c r="N13" s="141"/>
    </row>
    <row r="14" spans="1:14" customFormat="1" ht="22.5" customHeight="1" x14ac:dyDescent="0.25">
      <c r="A14" s="137"/>
      <c r="B14" s="145"/>
      <c r="C14" s="151" t="s">
        <v>19</v>
      </c>
      <c r="D14" s="152" t="s">
        <v>160</v>
      </c>
      <c r="E14" s="152"/>
      <c r="F14" s="152"/>
      <c r="G14" s="152"/>
      <c r="H14" s="152"/>
      <c r="I14" s="152"/>
      <c r="J14" s="152"/>
      <c r="K14" s="141"/>
      <c r="L14" s="141"/>
      <c r="M14" s="141"/>
      <c r="N14" s="141"/>
    </row>
    <row r="15" spans="1:14" customFormat="1" ht="22.5" customHeight="1" x14ac:dyDescent="0.25">
      <c r="A15" s="137"/>
      <c r="B15" s="145"/>
      <c r="C15" s="155" t="s">
        <v>21</v>
      </c>
      <c r="D15" s="156">
        <v>44510</v>
      </c>
      <c r="E15" s="156"/>
      <c r="F15" s="156"/>
      <c r="G15" s="156"/>
      <c r="H15" s="156"/>
      <c r="I15" s="156"/>
      <c r="J15" s="156"/>
      <c r="K15" s="141"/>
      <c r="L15" s="141"/>
      <c r="M15" s="141"/>
      <c r="N15" s="141"/>
    </row>
    <row r="16" spans="1:14" customFormat="1" ht="22.5" customHeight="1" x14ac:dyDescent="0.25">
      <c r="A16" s="137"/>
      <c r="B16" s="157" t="s">
        <v>22</v>
      </c>
      <c r="C16" s="157"/>
      <c r="D16" s="157"/>
      <c r="E16" s="157"/>
      <c r="F16" s="157"/>
      <c r="G16" s="157"/>
      <c r="H16" s="157"/>
      <c r="I16" s="158">
        <v>0.1</v>
      </c>
      <c r="J16" s="159">
        <f>(D20+F20)*I16/H20</f>
        <v>0.1</v>
      </c>
      <c r="K16" s="141"/>
      <c r="L16" s="141"/>
      <c r="M16" s="141"/>
      <c r="N16" s="141"/>
    </row>
    <row r="17" spans="1:14" customFormat="1" ht="22.5" customHeight="1" x14ac:dyDescent="0.25">
      <c r="A17" s="137"/>
      <c r="B17" s="145"/>
      <c r="C17" s="160"/>
      <c r="D17" s="161" t="s">
        <v>23</v>
      </c>
      <c r="E17" s="161" t="s">
        <v>24</v>
      </c>
      <c r="F17" s="161" t="s">
        <v>25</v>
      </c>
      <c r="G17" s="161" t="s">
        <v>26</v>
      </c>
      <c r="H17" s="162" t="s">
        <v>27</v>
      </c>
      <c r="I17" s="162"/>
      <c r="J17" s="162"/>
      <c r="K17" s="141"/>
      <c r="L17" s="141"/>
      <c r="M17" s="141"/>
      <c r="N17" s="141"/>
    </row>
    <row r="18" spans="1:14" customFormat="1" ht="22.5" customHeight="1" x14ac:dyDescent="0.25">
      <c r="A18" s="137">
        <v>1</v>
      </c>
      <c r="B18" s="163" t="s">
        <v>28</v>
      </c>
      <c r="C18" s="164" t="s">
        <v>29</v>
      </c>
      <c r="D18" s="165">
        <v>1</v>
      </c>
      <c r="E18" s="165"/>
      <c r="F18" s="165"/>
      <c r="G18" s="165"/>
      <c r="H18" s="100" t="s">
        <v>270</v>
      </c>
      <c r="I18" s="100"/>
      <c r="J18" s="100"/>
      <c r="K18" s="141"/>
      <c r="L18" s="141"/>
      <c r="M18" s="141"/>
      <c r="N18" s="141"/>
    </row>
    <row r="19" spans="1:14" customFormat="1" ht="49.15" customHeight="1" x14ac:dyDescent="0.25">
      <c r="A19" s="137">
        <v>2</v>
      </c>
      <c r="B19" s="163"/>
      <c r="C19" s="164" t="s">
        <v>31</v>
      </c>
      <c r="D19" s="165"/>
      <c r="E19" s="165"/>
      <c r="F19" s="165">
        <v>1</v>
      </c>
      <c r="G19" s="165"/>
      <c r="H19" s="100" t="s">
        <v>271</v>
      </c>
      <c r="I19" s="100"/>
      <c r="J19" s="100"/>
      <c r="K19" s="141"/>
      <c r="L19" s="141"/>
      <c r="M19" s="141"/>
      <c r="N19" s="141"/>
    </row>
    <row r="20" spans="1:14" customFormat="1" ht="22.5" customHeight="1" x14ac:dyDescent="0.25">
      <c r="A20" s="166"/>
      <c r="B20" s="167" t="s">
        <v>33</v>
      </c>
      <c r="C20" s="167"/>
      <c r="D20" s="168">
        <f>SUM(D18:D19)</f>
        <v>1</v>
      </c>
      <c r="E20" s="168">
        <f>SUM(E18:E19)</f>
        <v>0</v>
      </c>
      <c r="F20" s="168">
        <f>SUM(F18:F19)</f>
        <v>1</v>
      </c>
      <c r="G20" s="168">
        <f>SUM(G18:G19)</f>
        <v>0</v>
      </c>
      <c r="H20" s="169">
        <f>+D20+E20+F20+G20</f>
        <v>2</v>
      </c>
      <c r="I20" s="169"/>
      <c r="J20" s="169"/>
      <c r="K20" s="170"/>
      <c r="L20" s="170"/>
      <c r="M20" s="170"/>
      <c r="N20" s="170"/>
    </row>
    <row r="21" spans="1:14" customFormat="1" ht="48" customHeight="1" x14ac:dyDescent="0.25">
      <c r="A21" s="137"/>
      <c r="B21" s="41" t="s">
        <v>272</v>
      </c>
      <c r="C21" s="42"/>
      <c r="D21" s="42"/>
      <c r="E21" s="42"/>
      <c r="F21" s="42"/>
      <c r="G21" s="42"/>
      <c r="H21" s="42"/>
      <c r="I21" s="42"/>
      <c r="J21" s="43"/>
      <c r="K21" s="141"/>
      <c r="L21" s="141"/>
      <c r="M21" s="141"/>
      <c r="N21" s="141"/>
    </row>
    <row r="22" spans="1:14" customFormat="1" ht="22.5" customHeight="1" x14ac:dyDescent="0.25">
      <c r="A22" s="137"/>
      <c r="B22" s="171" t="s">
        <v>35</v>
      </c>
      <c r="C22" s="171"/>
      <c r="D22" s="171"/>
      <c r="E22" s="171"/>
      <c r="F22" s="171"/>
      <c r="G22" s="171"/>
      <c r="H22" s="171"/>
      <c r="I22" s="172">
        <v>0.3</v>
      </c>
      <c r="J22" s="173">
        <f>(D40+F40)*I22/H40</f>
        <v>0.18</v>
      </c>
      <c r="K22" s="141"/>
      <c r="L22" s="141"/>
      <c r="M22" s="141"/>
      <c r="N22" s="141"/>
    </row>
    <row r="23" spans="1:14" customFormat="1" ht="22.5" customHeight="1" x14ac:dyDescent="0.25">
      <c r="A23" s="137"/>
      <c r="B23" s="145"/>
      <c r="C23" s="162" t="s">
        <v>36</v>
      </c>
      <c r="D23" s="162" t="s">
        <v>23</v>
      </c>
      <c r="E23" s="162" t="s">
        <v>24</v>
      </c>
      <c r="F23" s="162" t="s">
        <v>25</v>
      </c>
      <c r="G23" s="162" t="s">
        <v>26</v>
      </c>
      <c r="H23" s="162" t="s">
        <v>27</v>
      </c>
      <c r="I23" s="162"/>
      <c r="J23" s="162"/>
      <c r="K23" s="141"/>
      <c r="L23" s="141"/>
      <c r="M23" s="141"/>
      <c r="N23" s="141"/>
    </row>
    <row r="24" spans="1:14" customFormat="1" ht="22.5" customHeight="1" x14ac:dyDescent="0.25">
      <c r="A24" s="137"/>
      <c r="B24" s="145"/>
      <c r="C24" s="162"/>
      <c r="D24" s="162"/>
      <c r="E24" s="162"/>
      <c r="F24" s="162"/>
      <c r="G24" s="162"/>
      <c r="H24" s="174" t="s">
        <v>37</v>
      </c>
      <c r="I24" s="175" t="s">
        <v>38</v>
      </c>
      <c r="J24" s="175"/>
      <c r="K24" s="141"/>
      <c r="L24" s="141"/>
      <c r="M24" s="141"/>
      <c r="N24" s="141"/>
    </row>
    <row r="25" spans="1:14" customFormat="1" ht="22.5" customHeight="1" x14ac:dyDescent="0.25">
      <c r="A25" s="137">
        <v>1</v>
      </c>
      <c r="B25" s="176" t="s">
        <v>39</v>
      </c>
      <c r="C25" s="177" t="s">
        <v>40</v>
      </c>
      <c r="D25" s="51"/>
      <c r="E25" s="51">
        <v>1</v>
      </c>
      <c r="F25" s="51"/>
      <c r="G25" s="51"/>
      <c r="H25" s="52">
        <v>0</v>
      </c>
      <c r="I25" s="178"/>
      <c r="J25" s="178"/>
      <c r="K25" s="179"/>
      <c r="L25" s="141"/>
      <c r="M25" s="141"/>
      <c r="N25" s="141"/>
    </row>
    <row r="26" spans="1:14" customFormat="1" ht="22.5" customHeight="1" x14ac:dyDescent="0.25">
      <c r="A26" s="137">
        <v>2</v>
      </c>
      <c r="B26" s="176"/>
      <c r="C26" s="177" t="s">
        <v>41</v>
      </c>
      <c r="D26" s="51"/>
      <c r="E26" s="51">
        <v>1</v>
      </c>
      <c r="F26" s="51"/>
      <c r="G26" s="51"/>
      <c r="H26" s="52">
        <v>0</v>
      </c>
      <c r="I26" s="180" t="e">
        <f>H26/$H$27</f>
        <v>#DIV/0!</v>
      </c>
      <c r="J26" s="180"/>
      <c r="K26" s="179"/>
      <c r="L26" s="141"/>
      <c r="M26" s="141"/>
      <c r="N26" s="141"/>
    </row>
    <row r="27" spans="1:14" customFormat="1" ht="22.5" customHeight="1" x14ac:dyDescent="0.25">
      <c r="A27" s="137">
        <v>3</v>
      </c>
      <c r="B27" s="176"/>
      <c r="C27" s="177" t="s">
        <v>42</v>
      </c>
      <c r="D27" s="51"/>
      <c r="E27" s="51">
        <v>1</v>
      </c>
      <c r="F27" s="51"/>
      <c r="G27" s="51"/>
      <c r="H27" s="52">
        <v>0</v>
      </c>
      <c r="I27" s="180" t="e">
        <f>H27/$H$27</f>
        <v>#DIV/0!</v>
      </c>
      <c r="J27" s="180"/>
      <c r="K27" s="179"/>
      <c r="L27" s="141"/>
      <c r="M27" s="141"/>
      <c r="N27" s="141"/>
    </row>
    <row r="28" spans="1:14" customFormat="1" ht="27.6" customHeight="1" x14ac:dyDescent="0.25">
      <c r="A28" s="137">
        <v>4</v>
      </c>
      <c r="B28" s="176"/>
      <c r="C28" s="181" t="s">
        <v>43</v>
      </c>
      <c r="D28" s="51">
        <v>1</v>
      </c>
      <c r="E28" s="51"/>
      <c r="F28" s="51"/>
      <c r="G28" s="51"/>
      <c r="H28" s="52">
        <v>16</v>
      </c>
      <c r="I28" s="180" t="e">
        <f>H28/$H$27</f>
        <v>#DIV/0!</v>
      </c>
      <c r="J28" s="180"/>
      <c r="K28" s="141"/>
      <c r="L28" s="141"/>
      <c r="M28" s="141"/>
      <c r="N28" s="141"/>
    </row>
    <row r="29" spans="1:14" customFormat="1" ht="31.35" customHeight="1" x14ac:dyDescent="0.25">
      <c r="A29" s="137">
        <v>5</v>
      </c>
      <c r="B29" s="182" t="s">
        <v>44</v>
      </c>
      <c r="C29" s="181" t="s">
        <v>45</v>
      </c>
      <c r="D29" s="51">
        <v>1</v>
      </c>
      <c r="E29" s="51"/>
      <c r="F29" s="51"/>
      <c r="G29" s="51"/>
      <c r="H29" s="57">
        <v>1</v>
      </c>
      <c r="I29" s="183">
        <f>H29/$H$29</f>
        <v>1</v>
      </c>
      <c r="J29" s="183"/>
      <c r="K29" s="141"/>
      <c r="L29" s="141"/>
      <c r="M29" s="141"/>
      <c r="N29" s="141"/>
    </row>
    <row r="30" spans="1:14" customFormat="1" ht="39.6" customHeight="1" x14ac:dyDescent="0.25">
      <c r="A30" s="137">
        <v>6</v>
      </c>
      <c r="B30" s="182"/>
      <c r="C30" s="181" t="s">
        <v>46</v>
      </c>
      <c r="D30" s="59">
        <v>1</v>
      </c>
      <c r="E30" s="51"/>
      <c r="F30" s="51"/>
      <c r="G30" s="51"/>
      <c r="H30" s="52">
        <v>2</v>
      </c>
      <c r="I30" s="183">
        <f>H30/$H$29</f>
        <v>2</v>
      </c>
      <c r="J30" s="183"/>
      <c r="K30" s="141"/>
      <c r="L30" s="141"/>
      <c r="M30" s="141"/>
      <c r="N30" s="141"/>
    </row>
    <row r="31" spans="1:14" customFormat="1" ht="41.85" customHeight="1" x14ac:dyDescent="0.25">
      <c r="A31" s="137">
        <v>7</v>
      </c>
      <c r="B31" s="182"/>
      <c r="C31" s="181" t="s">
        <v>47</v>
      </c>
      <c r="D31" s="59">
        <v>1</v>
      </c>
      <c r="E31" s="51"/>
      <c r="F31" s="51"/>
      <c r="G31" s="51"/>
      <c r="H31" s="60">
        <v>2</v>
      </c>
      <c r="I31" s="183">
        <f>H31/$H$29</f>
        <v>2</v>
      </c>
      <c r="J31" s="183"/>
      <c r="K31" s="141"/>
      <c r="L31" s="184" t="s">
        <v>48</v>
      </c>
      <c r="M31" s="184"/>
      <c r="N31" s="141"/>
    </row>
    <row r="32" spans="1:14" customFormat="1" ht="40.9" customHeight="1" x14ac:dyDescent="0.25">
      <c r="A32" s="137">
        <v>8</v>
      </c>
      <c r="B32" s="185"/>
      <c r="C32" s="181" t="s">
        <v>49</v>
      </c>
      <c r="D32" s="59"/>
      <c r="E32" s="51">
        <v>1</v>
      </c>
      <c r="F32" s="51"/>
      <c r="G32" s="51"/>
      <c r="H32" s="60">
        <v>0</v>
      </c>
      <c r="I32" s="186"/>
      <c r="J32" s="187"/>
      <c r="K32" s="141"/>
      <c r="L32" s="188"/>
      <c r="M32" s="188"/>
      <c r="N32" s="141"/>
    </row>
    <row r="33" spans="1:14" customFormat="1" ht="51.4" customHeight="1" x14ac:dyDescent="0.25">
      <c r="A33" s="137">
        <v>9</v>
      </c>
      <c r="B33" s="185"/>
      <c r="C33" s="181" t="s">
        <v>50</v>
      </c>
      <c r="D33" s="59"/>
      <c r="E33" s="51">
        <v>1</v>
      </c>
      <c r="F33" s="51"/>
      <c r="G33" s="51"/>
      <c r="H33" s="60">
        <v>0</v>
      </c>
      <c r="I33" s="186"/>
      <c r="J33" s="187"/>
      <c r="K33" s="141"/>
      <c r="L33" s="188"/>
      <c r="M33" s="188"/>
      <c r="N33" s="141"/>
    </row>
    <row r="34" spans="1:14" customFormat="1" ht="44.85" customHeight="1" x14ac:dyDescent="0.25">
      <c r="A34" s="137">
        <v>10</v>
      </c>
      <c r="B34" s="189" t="s">
        <v>51</v>
      </c>
      <c r="C34" s="181" t="s">
        <v>52</v>
      </c>
      <c r="D34" s="67">
        <v>1</v>
      </c>
      <c r="E34" s="68"/>
      <c r="F34" s="68"/>
      <c r="G34" s="68"/>
      <c r="H34" s="57">
        <v>1</v>
      </c>
      <c r="I34" s="183">
        <f>H34/$H$28</f>
        <v>6.25E-2</v>
      </c>
      <c r="J34" s="183"/>
      <c r="K34" s="141"/>
      <c r="L34" s="188" t="s">
        <v>53</v>
      </c>
      <c r="M34" s="188" t="s">
        <v>54</v>
      </c>
      <c r="N34" s="141"/>
    </row>
    <row r="35" spans="1:14" customFormat="1" ht="54.4" customHeight="1" x14ac:dyDescent="0.25">
      <c r="A35" s="137">
        <v>11</v>
      </c>
      <c r="B35" s="189"/>
      <c r="C35" s="181" t="s">
        <v>55</v>
      </c>
      <c r="D35" s="67">
        <v>1</v>
      </c>
      <c r="E35" s="68"/>
      <c r="F35" s="68"/>
      <c r="G35" s="68"/>
      <c r="H35" s="57">
        <v>2</v>
      </c>
      <c r="I35" s="183">
        <f>H35/$H$28</f>
        <v>0.125</v>
      </c>
      <c r="J35" s="183"/>
      <c r="K35" s="141"/>
      <c r="L35" s="190" t="s">
        <v>56</v>
      </c>
      <c r="M35" s="190" t="s">
        <v>57</v>
      </c>
      <c r="N35" s="141"/>
    </row>
    <row r="36" spans="1:14" customFormat="1" ht="71.650000000000006" customHeight="1" x14ac:dyDescent="0.25">
      <c r="A36" s="137">
        <v>12</v>
      </c>
      <c r="B36" s="189"/>
      <c r="C36" s="181" t="s">
        <v>58</v>
      </c>
      <c r="D36" s="67"/>
      <c r="E36" s="68">
        <v>1</v>
      </c>
      <c r="F36" s="68"/>
      <c r="G36" s="68"/>
      <c r="H36" s="60">
        <v>0</v>
      </c>
      <c r="I36" s="183">
        <f>H36/$H$28</f>
        <v>0</v>
      </c>
      <c r="J36" s="183"/>
      <c r="K36" s="141"/>
      <c r="L36" s="190" t="s">
        <v>59</v>
      </c>
      <c r="M36" s="190" t="s">
        <v>60</v>
      </c>
      <c r="N36" s="141"/>
    </row>
    <row r="37" spans="1:14" customFormat="1" ht="72.400000000000006" customHeight="1" x14ac:dyDescent="0.25">
      <c r="A37" s="137">
        <v>13</v>
      </c>
      <c r="B37" s="189"/>
      <c r="C37" s="181" t="s">
        <v>61</v>
      </c>
      <c r="D37" s="70">
        <v>1</v>
      </c>
      <c r="E37" s="68"/>
      <c r="F37" s="68"/>
      <c r="G37" s="68"/>
      <c r="H37" s="60">
        <v>1</v>
      </c>
      <c r="I37" s="183">
        <f>H37/$H$28</f>
        <v>6.25E-2</v>
      </c>
      <c r="J37" s="183"/>
      <c r="K37" s="141"/>
      <c r="L37" s="190" t="s">
        <v>62</v>
      </c>
      <c r="M37" s="190" t="s">
        <v>63</v>
      </c>
      <c r="N37" s="141"/>
    </row>
    <row r="38" spans="1:14" customFormat="1" ht="52.9" customHeight="1" x14ac:dyDescent="0.25">
      <c r="A38" s="137">
        <v>14</v>
      </c>
      <c r="B38" s="189"/>
      <c r="C38" s="191" t="s">
        <v>64</v>
      </c>
      <c r="D38" s="51"/>
      <c r="E38" s="51"/>
      <c r="F38" s="51">
        <v>1</v>
      </c>
      <c r="G38" s="51"/>
      <c r="H38" s="60">
        <v>0</v>
      </c>
      <c r="I38" s="180">
        <f>H38/$H$30</f>
        <v>0</v>
      </c>
      <c r="J38" s="180"/>
      <c r="K38" s="141"/>
      <c r="L38" s="190" t="s">
        <v>65</v>
      </c>
      <c r="M38" s="190" t="s">
        <v>66</v>
      </c>
      <c r="N38" s="141"/>
    </row>
    <row r="39" spans="1:14" customFormat="1" ht="84.95" customHeight="1" x14ac:dyDescent="0.25">
      <c r="A39" s="137">
        <v>15</v>
      </c>
      <c r="B39" s="189"/>
      <c r="C39" s="181" t="s">
        <v>67</v>
      </c>
      <c r="D39" s="71"/>
      <c r="E39" s="72"/>
      <c r="F39" s="71">
        <v>1</v>
      </c>
      <c r="G39" s="71"/>
      <c r="H39" s="73">
        <v>0</v>
      </c>
      <c r="I39" s="192" t="e">
        <f>H39/H38</f>
        <v>#DIV/0!</v>
      </c>
      <c r="J39" s="192"/>
      <c r="K39" s="141"/>
      <c r="L39" s="141"/>
      <c r="M39" s="141"/>
      <c r="N39" s="141"/>
    </row>
    <row r="40" spans="1:14" customFormat="1" ht="22.5" customHeight="1" x14ac:dyDescent="0.25">
      <c r="A40" s="166"/>
      <c r="B40" s="167" t="s">
        <v>68</v>
      </c>
      <c r="C40" s="167"/>
      <c r="D40" s="193">
        <f>SUM(D25:D39)</f>
        <v>7</v>
      </c>
      <c r="E40" s="193">
        <f>SUM(E25:E39)</f>
        <v>6</v>
      </c>
      <c r="F40" s="193">
        <f>SUM(F25:F39)</f>
        <v>2</v>
      </c>
      <c r="G40" s="193">
        <f>SUM(G25:G39)</f>
        <v>0</v>
      </c>
      <c r="H40" s="167">
        <f>+D40+E40+F40+G40</f>
        <v>15</v>
      </c>
      <c r="I40" s="167"/>
      <c r="J40" s="167"/>
      <c r="K40" s="194"/>
      <c r="L40" s="170"/>
      <c r="M40" s="170"/>
      <c r="N40" s="170"/>
    </row>
    <row r="41" spans="1:14" customFormat="1" ht="32.25" customHeight="1" x14ac:dyDescent="0.25">
      <c r="A41" s="137"/>
      <c r="B41" s="41" t="s">
        <v>273</v>
      </c>
      <c r="C41" s="195"/>
      <c r="D41" s="195"/>
      <c r="E41" s="195"/>
      <c r="F41" s="195"/>
      <c r="G41" s="195"/>
      <c r="H41" s="195"/>
      <c r="I41" s="195"/>
      <c r="J41" s="196"/>
      <c r="K41" s="138"/>
      <c r="L41" s="138"/>
      <c r="M41" s="138"/>
      <c r="N41" s="138"/>
    </row>
    <row r="42" spans="1:14" customFormat="1" ht="22.5" customHeight="1" x14ac:dyDescent="0.25">
      <c r="A42" s="137"/>
      <c r="B42" s="197" t="s">
        <v>70</v>
      </c>
      <c r="C42" s="197"/>
      <c r="D42" s="197"/>
      <c r="E42" s="197"/>
      <c r="F42" s="197"/>
      <c r="G42" s="197"/>
      <c r="H42" s="197"/>
      <c r="I42" s="172">
        <v>0.05</v>
      </c>
      <c r="J42" s="173">
        <f>(D49+F49)*I42/H49</f>
        <v>0.05</v>
      </c>
      <c r="K42" s="138"/>
      <c r="L42" s="138"/>
      <c r="M42" s="138"/>
      <c r="N42" s="138"/>
    </row>
    <row r="43" spans="1:14" customFormat="1" ht="22.5" customHeight="1" x14ac:dyDescent="0.25">
      <c r="A43" s="137"/>
      <c r="B43" s="198"/>
      <c r="C43" s="160"/>
      <c r="D43" s="161" t="s">
        <v>23</v>
      </c>
      <c r="E43" s="161" t="s">
        <v>24</v>
      </c>
      <c r="F43" s="161" t="s">
        <v>25</v>
      </c>
      <c r="G43" s="161" t="s">
        <v>26</v>
      </c>
      <c r="H43" s="162" t="s">
        <v>27</v>
      </c>
      <c r="I43" s="162"/>
      <c r="J43" s="162"/>
      <c r="K43" s="141"/>
      <c r="L43" s="141"/>
      <c r="M43" s="141"/>
      <c r="N43" s="141"/>
    </row>
    <row r="44" spans="1:14" customFormat="1" ht="64.900000000000006" customHeight="1" x14ac:dyDescent="0.25">
      <c r="A44" s="137">
        <v>1</v>
      </c>
      <c r="B44" s="198"/>
      <c r="C44" s="181" t="s">
        <v>71</v>
      </c>
      <c r="D44" s="165">
        <v>1</v>
      </c>
      <c r="E44" s="165"/>
      <c r="F44" s="165"/>
      <c r="G44" s="165"/>
      <c r="H44" s="100" t="s">
        <v>165</v>
      </c>
      <c r="I44" s="100"/>
      <c r="J44" s="100"/>
      <c r="K44" s="138"/>
      <c r="L44" s="138"/>
      <c r="M44" s="138"/>
      <c r="N44" s="138"/>
    </row>
    <row r="45" spans="1:14" customFormat="1" ht="56.65" customHeight="1" x14ac:dyDescent="0.25">
      <c r="A45" s="137">
        <v>2</v>
      </c>
      <c r="B45" s="199"/>
      <c r="C45" s="181" t="s">
        <v>73</v>
      </c>
      <c r="D45" s="165">
        <v>1</v>
      </c>
      <c r="E45" s="165"/>
      <c r="F45" s="165"/>
      <c r="G45" s="165"/>
      <c r="H45" s="100" t="s">
        <v>165</v>
      </c>
      <c r="I45" s="100"/>
      <c r="J45" s="100"/>
      <c r="K45" s="200"/>
      <c r="L45" s="141"/>
      <c r="M45" s="141"/>
      <c r="N45" s="141"/>
    </row>
    <row r="46" spans="1:14" customFormat="1" ht="73.900000000000006" customHeight="1" x14ac:dyDescent="0.25">
      <c r="A46" s="137">
        <v>3</v>
      </c>
      <c r="B46" s="201"/>
      <c r="C46" s="202" t="s">
        <v>75</v>
      </c>
      <c r="D46" s="165">
        <v>1</v>
      </c>
      <c r="E46" s="165"/>
      <c r="F46" s="165"/>
      <c r="G46" s="165"/>
      <c r="H46" s="100" t="s">
        <v>167</v>
      </c>
      <c r="I46" s="100"/>
      <c r="J46" s="100"/>
      <c r="K46" s="200"/>
      <c r="L46" s="141"/>
      <c r="M46" s="141"/>
      <c r="N46" s="141"/>
    </row>
    <row r="47" spans="1:14" customFormat="1" ht="96.95" customHeight="1" x14ac:dyDescent="0.25">
      <c r="A47" s="137">
        <v>4</v>
      </c>
      <c r="B47" s="201"/>
      <c r="C47" s="181" t="s">
        <v>77</v>
      </c>
      <c r="D47" s="165">
        <v>1</v>
      </c>
      <c r="E47" s="165"/>
      <c r="F47" s="165"/>
      <c r="G47" s="165"/>
      <c r="H47" s="100" t="s">
        <v>168</v>
      </c>
      <c r="I47" s="100"/>
      <c r="J47" s="100"/>
      <c r="K47" s="200"/>
      <c r="L47" s="141"/>
      <c r="M47" s="141"/>
      <c r="N47" s="141"/>
    </row>
    <row r="48" spans="1:14" customFormat="1" ht="100.7" customHeight="1" x14ac:dyDescent="0.25">
      <c r="A48" s="137">
        <v>5</v>
      </c>
      <c r="B48" s="201"/>
      <c r="C48" s="181" t="s">
        <v>79</v>
      </c>
      <c r="D48" s="165">
        <v>1</v>
      </c>
      <c r="E48" s="165"/>
      <c r="F48" s="165"/>
      <c r="G48" s="165"/>
      <c r="H48" s="100" t="s">
        <v>168</v>
      </c>
      <c r="I48" s="100"/>
      <c r="J48" s="100"/>
      <c r="K48" s="200"/>
      <c r="L48" s="141"/>
      <c r="M48" s="141"/>
      <c r="N48" s="141"/>
    </row>
    <row r="49" spans="1:14" customFormat="1" ht="22.5" customHeight="1" x14ac:dyDescent="0.25">
      <c r="A49" s="166"/>
      <c r="B49" s="203" t="s">
        <v>81</v>
      </c>
      <c r="C49" s="203"/>
      <c r="D49" s="204">
        <f>SUM(D44:D48)</f>
        <v>5</v>
      </c>
      <c r="E49" s="204">
        <f>SUM(E44:E48)</f>
        <v>0</v>
      </c>
      <c r="F49" s="204">
        <f>SUM(F44:F48)</f>
        <v>0</v>
      </c>
      <c r="G49" s="204">
        <f>SUM(G44:G48)</f>
        <v>0</v>
      </c>
      <c r="H49" s="205">
        <f>SUM(D49:G49)</f>
        <v>5</v>
      </c>
      <c r="I49" s="205"/>
      <c r="J49" s="205"/>
      <c r="K49" s="138"/>
      <c r="L49" s="138"/>
      <c r="M49" s="138"/>
      <c r="N49" s="138"/>
    </row>
    <row r="50" spans="1:14" customFormat="1" ht="54.75" customHeight="1" x14ac:dyDescent="0.25">
      <c r="A50" s="137"/>
      <c r="B50" s="89" t="s">
        <v>82</v>
      </c>
      <c r="C50" s="89"/>
      <c r="D50" s="89"/>
      <c r="E50" s="89"/>
      <c r="F50" s="89"/>
      <c r="G50" s="89"/>
      <c r="H50" s="89"/>
      <c r="I50" s="89"/>
      <c r="J50" s="89"/>
      <c r="K50" s="138"/>
      <c r="L50" s="138"/>
      <c r="M50" s="138"/>
      <c r="N50" s="141"/>
    </row>
    <row r="51" spans="1:14" customFormat="1" ht="22.5" customHeight="1" x14ac:dyDescent="0.25">
      <c r="A51" s="137"/>
      <c r="B51" s="160" t="s">
        <v>83</v>
      </c>
      <c r="C51" s="206"/>
      <c r="D51" s="207"/>
      <c r="E51" s="207"/>
      <c r="F51" s="207"/>
      <c r="G51" s="207"/>
      <c r="H51" s="208">
        <v>0.05</v>
      </c>
      <c r="I51" s="208"/>
      <c r="J51" s="209">
        <f>+(D56+F56)*H51/H56</f>
        <v>2.5000000000000001E-2</v>
      </c>
      <c r="K51" s="210"/>
      <c r="L51" s="211"/>
      <c r="M51" s="211"/>
      <c r="N51" s="141"/>
    </row>
    <row r="52" spans="1:14" customFormat="1" ht="22.5" customHeight="1" x14ac:dyDescent="0.25">
      <c r="A52" s="137"/>
      <c r="B52" s="6"/>
      <c r="C52" s="6"/>
      <c r="D52" s="212" t="s">
        <v>23</v>
      </c>
      <c r="E52" s="212" t="s">
        <v>24</v>
      </c>
      <c r="F52" s="212" t="s">
        <v>25</v>
      </c>
      <c r="G52" s="212" t="s">
        <v>26</v>
      </c>
      <c r="H52" s="162" t="s">
        <v>27</v>
      </c>
      <c r="I52" s="162"/>
      <c r="J52" s="162"/>
      <c r="K52" s="200"/>
      <c r="L52" s="141"/>
      <c r="M52" s="141"/>
      <c r="N52" s="141"/>
    </row>
    <row r="53" spans="1:14" s="218" customFormat="1" ht="107.45" customHeight="1" x14ac:dyDescent="0.25">
      <c r="A53" s="213">
        <v>1</v>
      </c>
      <c r="B53" s="214" t="s">
        <v>84</v>
      </c>
      <c r="C53" s="214"/>
      <c r="D53" s="215">
        <v>1</v>
      </c>
      <c r="E53" s="215"/>
      <c r="F53" s="215"/>
      <c r="G53" s="215"/>
      <c r="H53" s="100" t="s">
        <v>85</v>
      </c>
      <c r="I53" s="100"/>
      <c r="J53" s="100"/>
      <c r="K53" s="216"/>
      <c r="L53" s="217"/>
      <c r="M53" s="217"/>
      <c r="N53" s="217"/>
    </row>
    <row r="54" spans="1:14" s="218" customFormat="1" ht="46.9" customHeight="1" x14ac:dyDescent="0.25">
      <c r="A54" s="213">
        <v>2</v>
      </c>
      <c r="B54" s="219" t="s">
        <v>86</v>
      </c>
      <c r="C54" s="219"/>
      <c r="D54" s="215"/>
      <c r="E54" s="215">
        <v>1</v>
      </c>
      <c r="F54" s="215"/>
      <c r="G54" s="215"/>
      <c r="H54" s="100"/>
      <c r="I54" s="100"/>
      <c r="J54" s="100"/>
      <c r="K54" s="216"/>
      <c r="L54" s="217"/>
      <c r="M54" s="217"/>
      <c r="N54" s="217"/>
    </row>
    <row r="55" spans="1:14" customFormat="1" ht="22.5" customHeight="1" x14ac:dyDescent="0.25">
      <c r="A55" s="137"/>
      <c r="B55" s="220" t="s">
        <v>88</v>
      </c>
      <c r="C55" s="220"/>
      <c r="D55" s="212" t="s">
        <v>23</v>
      </c>
      <c r="E55" s="212" t="s">
        <v>24</v>
      </c>
      <c r="F55" s="212" t="s">
        <v>25</v>
      </c>
      <c r="G55" s="212" t="s">
        <v>26</v>
      </c>
      <c r="H55" s="221"/>
      <c r="I55" s="222"/>
      <c r="J55" s="223"/>
      <c r="K55" s="141"/>
      <c r="L55" s="141"/>
      <c r="M55" s="141"/>
      <c r="N55" s="141"/>
    </row>
    <row r="56" spans="1:14" customFormat="1" ht="22.5" customHeight="1" x14ac:dyDescent="0.25">
      <c r="A56" s="224"/>
      <c r="B56" s="220"/>
      <c r="C56" s="220"/>
      <c r="D56" s="225">
        <f>+D54+D53</f>
        <v>1</v>
      </c>
      <c r="E56" s="225">
        <f t="shared" ref="E56:G56" si="0">+E54+E53</f>
        <v>1</v>
      </c>
      <c r="F56" s="225">
        <f t="shared" si="0"/>
        <v>0</v>
      </c>
      <c r="G56" s="225">
        <f t="shared" si="0"/>
        <v>0</v>
      </c>
      <c r="H56" s="226">
        <f>+D56+E56+F56+G56</f>
        <v>2</v>
      </c>
      <c r="I56" s="227"/>
      <c r="J56" s="228"/>
      <c r="K56" s="229"/>
      <c r="L56" s="229"/>
      <c r="M56" s="229"/>
      <c r="N56" s="229"/>
    </row>
    <row r="57" spans="1:14" customFormat="1" ht="39" customHeight="1" x14ac:dyDescent="0.25">
      <c r="A57" s="137"/>
      <c r="B57" s="89" t="s">
        <v>274</v>
      </c>
      <c r="C57" s="89"/>
      <c r="D57" s="89"/>
      <c r="E57" s="89"/>
      <c r="F57" s="89"/>
      <c r="G57" s="89"/>
      <c r="H57" s="89"/>
      <c r="I57" s="89"/>
      <c r="J57" s="89"/>
      <c r="K57" s="141"/>
      <c r="L57" s="141"/>
      <c r="M57" s="141"/>
      <c r="N57" s="141"/>
    </row>
    <row r="58" spans="1:14" customFormat="1" ht="22.5" customHeight="1" x14ac:dyDescent="0.25">
      <c r="A58" s="137"/>
      <c r="B58" s="197" t="s">
        <v>90</v>
      </c>
      <c r="C58" s="197"/>
      <c r="D58" s="197"/>
      <c r="E58" s="197"/>
      <c r="F58" s="197"/>
      <c r="G58" s="197"/>
      <c r="H58" s="197"/>
      <c r="I58" s="172">
        <v>0.05</v>
      </c>
      <c r="J58" s="173">
        <f>(D61+F61)*I58/H61</f>
        <v>0.05</v>
      </c>
      <c r="K58" s="141"/>
      <c r="L58" s="141"/>
      <c r="M58" s="141"/>
      <c r="N58" s="141"/>
    </row>
    <row r="59" spans="1:14" customFormat="1" ht="22.5" customHeight="1" x14ac:dyDescent="0.25">
      <c r="A59" s="137"/>
      <c r="B59" s="212"/>
      <c r="C59" s="230" t="s">
        <v>39</v>
      </c>
      <c r="D59" s="230" t="s">
        <v>23</v>
      </c>
      <c r="E59" s="230" t="s">
        <v>24</v>
      </c>
      <c r="F59" s="230" t="s">
        <v>25</v>
      </c>
      <c r="G59" s="230" t="s">
        <v>26</v>
      </c>
      <c r="H59" s="162" t="s">
        <v>27</v>
      </c>
      <c r="I59" s="162"/>
      <c r="J59" s="162"/>
      <c r="K59" s="141"/>
      <c r="L59" s="141"/>
      <c r="M59" s="141"/>
      <c r="N59" s="141"/>
    </row>
    <row r="60" spans="1:14" customFormat="1" ht="79.5" customHeight="1" x14ac:dyDescent="0.25">
      <c r="A60" s="137">
        <v>1</v>
      </c>
      <c r="B60" s="198"/>
      <c r="C60" s="231" t="s">
        <v>91</v>
      </c>
      <c r="D60" s="165">
        <v>1</v>
      </c>
      <c r="E60" s="165"/>
      <c r="F60" s="165"/>
      <c r="G60" s="165"/>
      <c r="H60" s="232" t="s">
        <v>172</v>
      </c>
      <c r="I60" s="232"/>
      <c r="J60" s="232"/>
      <c r="K60" s="141"/>
      <c r="L60" s="141"/>
      <c r="M60" s="141"/>
      <c r="N60" s="141"/>
    </row>
    <row r="61" spans="1:14" customFormat="1" ht="22.5" customHeight="1" x14ac:dyDescent="0.25">
      <c r="A61" s="166"/>
      <c r="B61" s="203" t="s">
        <v>93</v>
      </c>
      <c r="C61" s="203"/>
      <c r="D61" s="233">
        <f>SUM(D60:D60)</f>
        <v>1</v>
      </c>
      <c r="E61" s="233">
        <f>SUM(E60:E60)</f>
        <v>0</v>
      </c>
      <c r="F61" s="233">
        <f>SUM(F60:F60)</f>
        <v>0</v>
      </c>
      <c r="G61" s="233">
        <f>SUM(G60:G60)</f>
        <v>0</v>
      </c>
      <c r="H61" s="169">
        <f>+D61+E61+F61+G61</f>
        <v>1</v>
      </c>
      <c r="I61" s="169"/>
      <c r="J61" s="169"/>
      <c r="K61" s="170"/>
      <c r="L61" s="170"/>
      <c r="M61" s="170"/>
      <c r="N61" s="170"/>
    </row>
    <row r="62" spans="1:14" customFormat="1" ht="22.5" customHeight="1" x14ac:dyDescent="0.25">
      <c r="A62" s="137"/>
      <c r="B62" s="41" t="s">
        <v>94</v>
      </c>
      <c r="C62" s="42"/>
      <c r="D62" s="42"/>
      <c r="E62" s="42"/>
      <c r="F62" s="42"/>
      <c r="G62" s="42"/>
      <c r="H62" s="42"/>
      <c r="I62" s="42"/>
      <c r="J62" s="43"/>
      <c r="K62" s="141"/>
      <c r="L62" s="141"/>
      <c r="M62" s="141"/>
      <c r="N62" s="141"/>
    </row>
    <row r="63" spans="1:14" customFormat="1" ht="22.5" customHeight="1" x14ac:dyDescent="0.25">
      <c r="A63" s="137"/>
      <c r="B63" s="234" t="s">
        <v>95</v>
      </c>
      <c r="C63" s="234"/>
      <c r="D63" s="234"/>
      <c r="E63" s="234"/>
      <c r="F63" s="234"/>
      <c r="G63" s="234"/>
      <c r="H63" s="234"/>
      <c r="I63" s="235">
        <v>0.05</v>
      </c>
      <c r="J63" s="235">
        <f>(D66+F66)*I63/H66</f>
        <v>0.05</v>
      </c>
      <c r="K63" s="141"/>
      <c r="L63" s="141"/>
      <c r="M63" s="141"/>
      <c r="N63" s="141"/>
    </row>
    <row r="64" spans="1:14" customFormat="1" ht="22.5" customHeight="1" x14ac:dyDescent="0.25">
      <c r="A64" s="137"/>
      <c r="B64" s="236"/>
      <c r="C64" s="151"/>
      <c r="D64" s="174" t="s">
        <v>23</v>
      </c>
      <c r="E64" s="174" t="s">
        <v>24</v>
      </c>
      <c r="F64" s="174" t="s">
        <v>25</v>
      </c>
      <c r="G64" s="174" t="s">
        <v>26</v>
      </c>
      <c r="H64" s="162" t="s">
        <v>27</v>
      </c>
      <c r="I64" s="162"/>
      <c r="J64" s="162"/>
      <c r="K64" s="141"/>
      <c r="L64" s="141"/>
      <c r="M64" s="141"/>
      <c r="N64" s="141"/>
    </row>
    <row r="65" spans="1:14" customFormat="1" ht="69.400000000000006" customHeight="1" x14ac:dyDescent="0.25">
      <c r="A65" s="137">
        <v>1</v>
      </c>
      <c r="B65" s="236"/>
      <c r="C65" s="191" t="s">
        <v>96</v>
      </c>
      <c r="D65" s="237">
        <v>1</v>
      </c>
      <c r="E65" s="237"/>
      <c r="F65" s="237"/>
      <c r="G65" s="237"/>
      <c r="H65" s="100" t="s">
        <v>173</v>
      </c>
      <c r="I65" s="100"/>
      <c r="J65" s="100"/>
      <c r="K65" s="141"/>
      <c r="L65" s="141"/>
      <c r="M65" s="141"/>
      <c r="N65" s="141"/>
    </row>
    <row r="66" spans="1:14" customFormat="1" ht="22.5" customHeight="1" x14ac:dyDescent="0.25">
      <c r="A66" s="166"/>
      <c r="B66" s="167" t="s">
        <v>98</v>
      </c>
      <c r="C66" s="167"/>
      <c r="D66" s="238">
        <f>SUM(D65:D65)</f>
        <v>1</v>
      </c>
      <c r="E66" s="238">
        <f>SUM(E65:E65)</f>
        <v>0</v>
      </c>
      <c r="F66" s="238">
        <f>SUM(F65:F65)</f>
        <v>0</v>
      </c>
      <c r="G66" s="238">
        <f>SUM(G65:G65)</f>
        <v>0</v>
      </c>
      <c r="H66" s="239">
        <f>+D66+E66+F66+G66</f>
        <v>1</v>
      </c>
      <c r="I66" s="239"/>
      <c r="J66" s="239"/>
      <c r="K66" s="170"/>
      <c r="L66" s="170"/>
      <c r="M66" s="170"/>
      <c r="N66" s="170"/>
    </row>
    <row r="67" spans="1:14" customFormat="1" ht="36" customHeight="1" x14ac:dyDescent="0.25">
      <c r="A67" s="137"/>
      <c r="B67" s="89" t="s">
        <v>99</v>
      </c>
      <c r="C67" s="121"/>
      <c r="D67" s="121"/>
      <c r="E67" s="121"/>
      <c r="F67" s="121"/>
      <c r="G67" s="121"/>
      <c r="H67" s="121"/>
      <c r="I67" s="121"/>
      <c r="J67" s="121"/>
      <c r="K67" s="141"/>
      <c r="L67" s="141"/>
      <c r="M67" s="141"/>
      <c r="N67" s="141"/>
    </row>
    <row r="68" spans="1:14" customFormat="1" ht="22.5" customHeight="1" x14ac:dyDescent="0.25">
      <c r="A68" s="137"/>
      <c r="B68" s="171" t="s">
        <v>100</v>
      </c>
      <c r="C68" s="171"/>
      <c r="D68" s="171"/>
      <c r="E68" s="171"/>
      <c r="F68" s="171"/>
      <c r="G68" s="171"/>
      <c r="H68" s="171"/>
      <c r="I68" s="235">
        <v>0.1</v>
      </c>
      <c r="J68" s="235">
        <f>(D73+F73)*I68/H73</f>
        <v>0.10000000000000002</v>
      </c>
      <c r="K68" s="141"/>
      <c r="L68" s="141"/>
      <c r="M68" s="141"/>
      <c r="N68" s="141"/>
    </row>
    <row r="69" spans="1:14" customFormat="1" ht="22.5" customHeight="1" x14ac:dyDescent="0.25">
      <c r="A69" s="137"/>
      <c r="B69" s="240"/>
      <c r="C69" s="151"/>
      <c r="D69" s="174" t="s">
        <v>23</v>
      </c>
      <c r="E69" s="174" t="s">
        <v>24</v>
      </c>
      <c r="F69" s="174" t="s">
        <v>25</v>
      </c>
      <c r="G69" s="174" t="s">
        <v>26</v>
      </c>
      <c r="H69" s="162" t="s">
        <v>27</v>
      </c>
      <c r="I69" s="162"/>
      <c r="J69" s="162"/>
      <c r="K69" s="141"/>
      <c r="L69" s="141"/>
      <c r="M69" s="141"/>
      <c r="N69" s="141"/>
    </row>
    <row r="70" spans="1:14" customFormat="1" ht="32.1" customHeight="1" x14ac:dyDescent="0.25">
      <c r="A70" s="137">
        <v>1</v>
      </c>
      <c r="B70" s="240"/>
      <c r="C70" s="164" t="s">
        <v>101</v>
      </c>
      <c r="D70" s="165">
        <v>1</v>
      </c>
      <c r="E70" s="165"/>
      <c r="F70" s="165"/>
      <c r="G70" s="165"/>
      <c r="H70" s="241" t="s">
        <v>174</v>
      </c>
      <c r="I70" s="241"/>
      <c r="J70" s="241"/>
      <c r="K70" s="141"/>
      <c r="L70" s="141"/>
      <c r="M70" s="141"/>
      <c r="N70" s="141"/>
    </row>
    <row r="71" spans="1:14" customFormat="1" ht="65.650000000000006" customHeight="1" x14ac:dyDescent="0.25">
      <c r="A71" s="137">
        <v>2</v>
      </c>
      <c r="B71" s="240"/>
      <c r="C71" s="164" t="s">
        <v>103</v>
      </c>
      <c r="D71" s="165">
        <v>1</v>
      </c>
      <c r="E71" s="165"/>
      <c r="F71" s="165"/>
      <c r="G71" s="165"/>
      <c r="H71" s="241" t="s">
        <v>176</v>
      </c>
      <c r="I71" s="241"/>
      <c r="J71" s="241"/>
      <c r="K71" s="141"/>
      <c r="L71" s="141"/>
      <c r="M71" s="141"/>
      <c r="N71" s="141"/>
    </row>
    <row r="72" spans="1:14" customFormat="1" ht="63" customHeight="1" x14ac:dyDescent="0.25">
      <c r="A72" s="137">
        <v>3</v>
      </c>
      <c r="B72" s="240"/>
      <c r="C72" s="191" t="s">
        <v>105</v>
      </c>
      <c r="D72" s="165">
        <v>1</v>
      </c>
      <c r="E72" s="165"/>
      <c r="F72" s="165"/>
      <c r="G72" s="165"/>
      <c r="H72" s="242" t="s">
        <v>177</v>
      </c>
      <c r="I72" s="243"/>
      <c r="J72" s="243"/>
      <c r="K72" s="141"/>
      <c r="L72" s="141"/>
      <c r="M72" s="141"/>
      <c r="N72" s="141"/>
    </row>
    <row r="73" spans="1:14" customFormat="1" ht="22.5" customHeight="1" x14ac:dyDescent="0.25">
      <c r="A73" s="166"/>
      <c r="B73" s="167" t="s">
        <v>107</v>
      </c>
      <c r="C73" s="167"/>
      <c r="D73" s="233">
        <f>SUM(D70:D72)</f>
        <v>3</v>
      </c>
      <c r="E73" s="233">
        <f>SUM(E70:E72)</f>
        <v>0</v>
      </c>
      <c r="F73" s="233">
        <f>SUM(F70:F72)</f>
        <v>0</v>
      </c>
      <c r="G73" s="233">
        <f>SUM(G70:G72)</f>
        <v>0</v>
      </c>
      <c r="H73" s="169">
        <f>+D73+E73+F73+G73</f>
        <v>3</v>
      </c>
      <c r="I73" s="169"/>
      <c r="J73" s="169"/>
      <c r="K73" s="170"/>
      <c r="L73" s="170"/>
      <c r="M73" s="170"/>
      <c r="N73" s="170"/>
    </row>
    <row r="74" spans="1:14" customFormat="1" ht="30.75" customHeight="1" x14ac:dyDescent="0.25">
      <c r="A74" s="137"/>
      <c r="B74" s="89" t="s">
        <v>108</v>
      </c>
      <c r="C74" s="89"/>
      <c r="D74" s="89"/>
      <c r="E74" s="89"/>
      <c r="F74" s="89"/>
      <c r="G74" s="89"/>
      <c r="H74" s="89"/>
      <c r="I74" s="89"/>
      <c r="J74" s="89"/>
      <c r="K74" s="141"/>
      <c r="L74" s="141"/>
      <c r="M74" s="141"/>
      <c r="N74" s="141"/>
    </row>
    <row r="75" spans="1:14" customFormat="1" ht="22.5" customHeight="1" x14ac:dyDescent="0.25">
      <c r="A75" s="137"/>
      <c r="B75" s="197" t="s">
        <v>109</v>
      </c>
      <c r="C75" s="197"/>
      <c r="D75" s="197"/>
      <c r="E75" s="197"/>
      <c r="F75" s="197"/>
      <c r="G75" s="197"/>
      <c r="H75" s="197"/>
      <c r="I75" s="172">
        <v>0.1</v>
      </c>
      <c r="J75" s="173">
        <f>(D81+F81)*I75/H81</f>
        <v>0.1</v>
      </c>
      <c r="K75" s="141"/>
      <c r="L75" s="141"/>
      <c r="M75" s="141"/>
      <c r="N75" s="141"/>
    </row>
    <row r="76" spans="1:14" customFormat="1" ht="22.5" customHeight="1" x14ac:dyDescent="0.25">
      <c r="A76" s="137"/>
      <c r="B76" s="198"/>
      <c r="C76" s="160"/>
      <c r="D76" s="161" t="s">
        <v>23</v>
      </c>
      <c r="E76" s="161" t="s">
        <v>24</v>
      </c>
      <c r="F76" s="161" t="s">
        <v>25</v>
      </c>
      <c r="G76" s="161" t="s">
        <v>26</v>
      </c>
      <c r="H76" s="162" t="s">
        <v>27</v>
      </c>
      <c r="I76" s="162"/>
      <c r="J76" s="162"/>
      <c r="K76" s="141"/>
      <c r="L76" s="141"/>
      <c r="M76" s="141"/>
      <c r="N76" s="141"/>
    </row>
    <row r="77" spans="1:14" customFormat="1" ht="69.400000000000006" customHeight="1" x14ac:dyDescent="0.25">
      <c r="A77" s="137">
        <v>1</v>
      </c>
      <c r="B77" s="198"/>
      <c r="C77" s="177" t="s">
        <v>110</v>
      </c>
      <c r="D77" s="165">
        <v>1</v>
      </c>
      <c r="E77" s="165"/>
      <c r="F77" s="165"/>
      <c r="G77" s="165"/>
      <c r="H77" s="100" t="s">
        <v>178</v>
      </c>
      <c r="I77" s="100"/>
      <c r="J77" s="100"/>
      <c r="K77" s="141"/>
      <c r="L77" s="141"/>
      <c r="M77" s="141"/>
      <c r="N77" s="141"/>
    </row>
    <row r="78" spans="1:14" customFormat="1" ht="53.65" customHeight="1" x14ac:dyDescent="0.25">
      <c r="A78" s="137">
        <v>2</v>
      </c>
      <c r="B78" s="198"/>
      <c r="C78" s="177" t="s">
        <v>112</v>
      </c>
      <c r="D78" s="165">
        <v>1</v>
      </c>
      <c r="E78" s="165"/>
      <c r="F78" s="165"/>
      <c r="G78" s="165"/>
      <c r="H78" s="100" t="s">
        <v>180</v>
      </c>
      <c r="I78" s="100"/>
      <c r="J78" s="100"/>
      <c r="K78" s="141"/>
      <c r="L78" s="141"/>
      <c r="M78" s="141"/>
      <c r="N78" s="141"/>
    </row>
    <row r="79" spans="1:14" customFormat="1" ht="59.65" customHeight="1" x14ac:dyDescent="0.25">
      <c r="A79" s="137">
        <v>3</v>
      </c>
      <c r="B79" s="198"/>
      <c r="C79" s="177" t="s">
        <v>114</v>
      </c>
      <c r="D79" s="165">
        <v>1</v>
      </c>
      <c r="E79" s="165"/>
      <c r="F79" s="165"/>
      <c r="G79" s="165"/>
      <c r="H79" s="100" t="s">
        <v>182</v>
      </c>
      <c r="I79" s="100"/>
      <c r="J79" s="100"/>
      <c r="K79" s="141"/>
      <c r="L79" s="141"/>
      <c r="M79" s="141"/>
      <c r="N79" s="141"/>
    </row>
    <row r="80" spans="1:14" customFormat="1" ht="48.6" customHeight="1" x14ac:dyDescent="0.25">
      <c r="A80" s="137">
        <v>4</v>
      </c>
      <c r="B80" s="198"/>
      <c r="C80" s="177" t="s">
        <v>116</v>
      </c>
      <c r="D80" s="165">
        <v>1</v>
      </c>
      <c r="E80" s="165"/>
      <c r="F80" s="165"/>
      <c r="G80" s="165"/>
      <c r="H80" s="100" t="s">
        <v>183</v>
      </c>
      <c r="I80" s="100"/>
      <c r="J80" s="100"/>
      <c r="K80" s="244"/>
      <c r="L80" s="141"/>
      <c r="M80" s="141"/>
      <c r="N80" s="141"/>
    </row>
    <row r="81" spans="1:14" customFormat="1" ht="22.5" customHeight="1" x14ac:dyDescent="0.25">
      <c r="A81" s="166"/>
      <c r="B81" s="167" t="s">
        <v>118</v>
      </c>
      <c r="C81" s="167"/>
      <c r="D81" s="233">
        <f>SUM(D77:D80)</f>
        <v>4</v>
      </c>
      <c r="E81" s="233">
        <f>SUM(E77:E80)</f>
        <v>0</v>
      </c>
      <c r="F81" s="233">
        <f>SUM(F77:F80)</f>
        <v>0</v>
      </c>
      <c r="G81" s="233">
        <f>SUM(G77:G80)</f>
        <v>0</v>
      </c>
      <c r="H81" s="169">
        <f>+D81+E81+F81+G81</f>
        <v>4</v>
      </c>
      <c r="I81" s="169"/>
      <c r="J81" s="169"/>
      <c r="K81" s="170"/>
      <c r="L81" s="170"/>
      <c r="M81" s="170"/>
      <c r="N81" s="170"/>
    </row>
    <row r="82" spans="1:14" customFormat="1" ht="36" customHeight="1" x14ac:dyDescent="0.25">
      <c r="A82" s="137"/>
      <c r="B82" s="89" t="s">
        <v>119</v>
      </c>
      <c r="C82" s="89"/>
      <c r="D82" s="89"/>
      <c r="E82" s="89"/>
      <c r="F82" s="89"/>
      <c r="G82" s="89"/>
      <c r="H82" s="89"/>
      <c r="I82" s="89"/>
      <c r="J82" s="89"/>
      <c r="K82" s="141"/>
      <c r="L82" s="141"/>
      <c r="M82" s="141"/>
      <c r="N82" s="141"/>
    </row>
    <row r="83" spans="1:14" customFormat="1" ht="22.5" customHeight="1" x14ac:dyDescent="0.25">
      <c r="A83" s="137"/>
      <c r="B83" s="197" t="s">
        <v>120</v>
      </c>
      <c r="C83" s="197"/>
      <c r="D83" s="197"/>
      <c r="E83" s="197"/>
      <c r="F83" s="197"/>
      <c r="G83" s="197"/>
      <c r="H83" s="197"/>
      <c r="I83" s="172">
        <v>0.2</v>
      </c>
      <c r="J83" s="173">
        <f>(D92+F92)*I83/H92</f>
        <v>0.1142857142857143</v>
      </c>
      <c r="K83" s="217"/>
      <c r="L83" s="141"/>
      <c r="M83" s="141"/>
      <c r="N83" s="141"/>
    </row>
    <row r="84" spans="1:14" customFormat="1" ht="22.5" customHeight="1" x14ac:dyDescent="0.25">
      <c r="A84" s="137"/>
      <c r="B84" s="198"/>
      <c r="C84" s="160"/>
      <c r="D84" s="161" t="s">
        <v>23</v>
      </c>
      <c r="E84" s="161" t="s">
        <v>24</v>
      </c>
      <c r="F84" s="161" t="s">
        <v>25</v>
      </c>
      <c r="G84" s="161" t="s">
        <v>26</v>
      </c>
      <c r="H84" s="162" t="s">
        <v>121</v>
      </c>
      <c r="I84" s="162"/>
      <c r="J84" s="162"/>
      <c r="K84" s="141"/>
      <c r="L84" s="141"/>
      <c r="M84" s="141"/>
      <c r="N84" s="141"/>
    </row>
    <row r="85" spans="1:14" customFormat="1" ht="90.95" customHeight="1" x14ac:dyDescent="0.25">
      <c r="A85" s="137">
        <v>1</v>
      </c>
      <c r="B85" s="198"/>
      <c r="C85" s="181" t="s">
        <v>122</v>
      </c>
      <c r="D85" s="245"/>
      <c r="E85" s="245">
        <v>1</v>
      </c>
      <c r="F85" s="245"/>
      <c r="G85" s="245"/>
      <c r="H85" s="100" t="s">
        <v>185</v>
      </c>
      <c r="I85" s="100"/>
      <c r="J85" s="100"/>
      <c r="K85" s="141"/>
      <c r="L85" s="141"/>
      <c r="M85" s="141"/>
      <c r="N85" s="141"/>
    </row>
    <row r="86" spans="1:14" customFormat="1" ht="143.25" customHeight="1" x14ac:dyDescent="0.25">
      <c r="A86" s="137">
        <v>2</v>
      </c>
      <c r="B86" s="198"/>
      <c r="C86" s="181" t="s">
        <v>124</v>
      </c>
      <c r="D86" s="245"/>
      <c r="E86" s="245">
        <v>1</v>
      </c>
      <c r="F86" s="245"/>
      <c r="G86" s="245"/>
      <c r="H86" s="100" t="s">
        <v>185</v>
      </c>
      <c r="I86" s="100"/>
      <c r="J86" s="100"/>
      <c r="K86" s="141"/>
      <c r="L86" s="141"/>
      <c r="M86" s="141"/>
      <c r="N86" s="141"/>
    </row>
    <row r="87" spans="1:14" customFormat="1" ht="104.45" customHeight="1" x14ac:dyDescent="0.25">
      <c r="A87" s="137">
        <v>3</v>
      </c>
      <c r="B87" s="198"/>
      <c r="C87" s="181" t="s">
        <v>125</v>
      </c>
      <c r="D87" s="245">
        <v>1</v>
      </c>
      <c r="E87" s="245"/>
      <c r="F87" s="245"/>
      <c r="G87" s="245"/>
      <c r="H87" s="100" t="s">
        <v>186</v>
      </c>
      <c r="I87" s="100"/>
      <c r="J87" s="100"/>
      <c r="K87" s="141"/>
      <c r="L87" s="141"/>
      <c r="M87" s="141"/>
      <c r="N87" s="141"/>
    </row>
    <row r="88" spans="1:14" customFormat="1" ht="84.4" customHeight="1" x14ac:dyDescent="0.25">
      <c r="A88" s="137">
        <v>4</v>
      </c>
      <c r="B88" s="198"/>
      <c r="C88" s="181" t="s">
        <v>127</v>
      </c>
      <c r="D88" s="245"/>
      <c r="E88" s="245">
        <v>1</v>
      </c>
      <c r="F88" s="245"/>
      <c r="G88" s="245"/>
      <c r="H88" s="100" t="s">
        <v>128</v>
      </c>
      <c r="I88" s="100"/>
      <c r="J88" s="100"/>
      <c r="K88" s="141"/>
      <c r="L88" s="141"/>
      <c r="M88" s="141"/>
      <c r="N88" s="141"/>
    </row>
    <row r="89" spans="1:14" customFormat="1" ht="78.400000000000006" customHeight="1" x14ac:dyDescent="0.25">
      <c r="A89" s="137">
        <v>5</v>
      </c>
      <c r="B89" s="198"/>
      <c r="C89" s="181" t="s">
        <v>129</v>
      </c>
      <c r="D89" s="245">
        <v>1</v>
      </c>
      <c r="E89" s="245"/>
      <c r="F89" s="245"/>
      <c r="G89" s="245"/>
      <c r="H89" s="100" t="s">
        <v>188</v>
      </c>
      <c r="I89" s="100"/>
      <c r="J89" s="100"/>
      <c r="K89" s="141"/>
      <c r="L89" s="141"/>
      <c r="M89" s="141"/>
      <c r="N89" s="141"/>
    </row>
    <row r="90" spans="1:14" customFormat="1" ht="64.900000000000006" customHeight="1" x14ac:dyDescent="0.25">
      <c r="A90" s="137">
        <v>6</v>
      </c>
      <c r="B90" s="201"/>
      <c r="C90" s="181" t="s">
        <v>131</v>
      </c>
      <c r="D90" s="165">
        <v>1</v>
      </c>
      <c r="E90" s="165"/>
      <c r="F90" s="165"/>
      <c r="G90" s="165"/>
      <c r="H90" s="100" t="s">
        <v>190</v>
      </c>
      <c r="I90" s="100"/>
      <c r="J90" s="100"/>
      <c r="K90" s="141"/>
      <c r="L90" s="141"/>
      <c r="M90" s="141"/>
      <c r="N90" s="141"/>
    </row>
    <row r="91" spans="1:14" customFormat="1" ht="72.400000000000006" customHeight="1" x14ac:dyDescent="0.25">
      <c r="A91" s="137">
        <v>7</v>
      </c>
      <c r="B91" s="201"/>
      <c r="C91" s="181" t="s">
        <v>133</v>
      </c>
      <c r="D91" s="165">
        <v>1</v>
      </c>
      <c r="E91" s="165"/>
      <c r="F91" s="165"/>
      <c r="G91" s="165"/>
      <c r="H91" s="100" t="s">
        <v>190</v>
      </c>
      <c r="I91" s="100"/>
      <c r="J91" s="100"/>
      <c r="K91" s="141"/>
      <c r="L91" s="141"/>
      <c r="M91" s="141"/>
      <c r="N91" s="141"/>
    </row>
    <row r="92" spans="1:14" customFormat="1" ht="22.5" customHeight="1" x14ac:dyDescent="0.25">
      <c r="A92" s="166"/>
      <c r="B92" s="246" t="s">
        <v>134</v>
      </c>
      <c r="C92" s="246"/>
      <c r="D92" s="233">
        <f>SUM(D85:D91)</f>
        <v>4</v>
      </c>
      <c r="E92" s="233">
        <f>SUM(E85:E91)</f>
        <v>3</v>
      </c>
      <c r="F92" s="233">
        <f>SUM(F85:F90)</f>
        <v>0</v>
      </c>
      <c r="G92" s="233">
        <f>SUM(G85:G90)</f>
        <v>0</v>
      </c>
      <c r="H92" s="169">
        <f>+D92+E92+F92+G92</f>
        <v>7</v>
      </c>
      <c r="I92" s="169"/>
      <c r="J92" s="169"/>
      <c r="K92" s="170"/>
      <c r="L92" s="170"/>
      <c r="M92" s="170"/>
      <c r="N92" s="170"/>
    </row>
    <row r="93" spans="1:14" customFormat="1" ht="22.5" customHeight="1" x14ac:dyDescent="0.25">
      <c r="A93" s="137"/>
      <c r="B93" s="41" t="s">
        <v>135</v>
      </c>
      <c r="C93" s="42"/>
      <c r="D93" s="42"/>
      <c r="E93" s="42"/>
      <c r="F93" s="42"/>
      <c r="G93" s="42"/>
      <c r="H93" s="42"/>
      <c r="I93" s="42"/>
      <c r="J93" s="43"/>
      <c r="K93" s="141"/>
      <c r="L93" s="141"/>
      <c r="M93" s="141"/>
      <c r="N93" s="141"/>
    </row>
    <row r="94" spans="1:14" customFormat="1" ht="22.5" customHeight="1" x14ac:dyDescent="0.25">
      <c r="A94" s="137"/>
      <c r="B94" s="247" t="s">
        <v>136</v>
      </c>
      <c r="C94" s="247"/>
      <c r="D94" s="247"/>
      <c r="E94" s="247"/>
      <c r="F94" s="247"/>
      <c r="G94" s="247"/>
      <c r="H94" s="247"/>
      <c r="I94" s="247"/>
      <c r="J94" s="247"/>
      <c r="K94" s="141"/>
      <c r="L94" s="141"/>
      <c r="M94" s="141"/>
      <c r="N94" s="141"/>
    </row>
    <row r="95" spans="1:14" customFormat="1" ht="22.5" customHeight="1" x14ac:dyDescent="0.25">
      <c r="A95" s="137"/>
      <c r="B95" s="248" t="s">
        <v>137</v>
      </c>
      <c r="C95" s="249"/>
      <c r="D95" s="250" t="s">
        <v>192</v>
      </c>
      <c r="E95" s="250"/>
      <c r="F95" s="250"/>
      <c r="G95" s="250"/>
      <c r="H95" s="250"/>
      <c r="I95" s="250"/>
      <c r="J95" s="250"/>
      <c r="K95" s="141"/>
      <c r="L95" s="141"/>
      <c r="M95" s="141"/>
      <c r="N95" s="141"/>
    </row>
    <row r="96" spans="1:14" customFormat="1" ht="22.5" customHeight="1" x14ac:dyDescent="0.25">
      <c r="A96" s="137"/>
      <c r="B96" s="248" t="s">
        <v>139</v>
      </c>
      <c r="C96" s="249"/>
      <c r="D96" s="250" t="s">
        <v>193</v>
      </c>
      <c r="E96" s="250"/>
      <c r="F96" s="250"/>
      <c r="G96" s="250"/>
      <c r="H96" s="250"/>
      <c r="I96" s="250"/>
      <c r="J96" s="250"/>
      <c r="K96" s="141"/>
      <c r="L96" s="141"/>
      <c r="M96" s="141"/>
      <c r="N96" s="141"/>
    </row>
    <row r="97" spans="1:14" customFormat="1" ht="22.5" customHeight="1" x14ac:dyDescent="0.25">
      <c r="A97" s="137"/>
      <c r="B97" s="248" t="s">
        <v>141</v>
      </c>
      <c r="C97" s="249"/>
      <c r="D97" s="250" t="s">
        <v>275</v>
      </c>
      <c r="E97" s="250"/>
      <c r="F97" s="250"/>
      <c r="G97" s="250"/>
      <c r="H97" s="250"/>
      <c r="I97" s="250"/>
      <c r="J97" s="250"/>
      <c r="K97" s="141"/>
      <c r="L97" s="141"/>
      <c r="M97" s="141"/>
      <c r="N97" s="141"/>
    </row>
    <row r="98" spans="1:14" customFormat="1" ht="22.5" customHeight="1" x14ac:dyDescent="0.25">
      <c r="A98" s="137"/>
      <c r="B98" s="248" t="s">
        <v>143</v>
      </c>
      <c r="C98" s="249"/>
      <c r="D98" s="250" t="s">
        <v>195</v>
      </c>
      <c r="E98" s="250"/>
      <c r="F98" s="250"/>
      <c r="G98" s="250"/>
      <c r="H98" s="250"/>
      <c r="I98" s="250"/>
      <c r="J98" s="250"/>
      <c r="K98" s="141"/>
      <c r="L98" s="141"/>
      <c r="M98" s="141"/>
      <c r="N98" s="141"/>
    </row>
    <row r="99" spans="1:14" customFormat="1" ht="22.5" customHeight="1" x14ac:dyDescent="0.25">
      <c r="A99" s="137"/>
      <c r="B99" s="141"/>
      <c r="C99" s="141"/>
      <c r="D99" s="141"/>
      <c r="E99" s="141"/>
      <c r="F99" s="141"/>
      <c r="G99" s="141"/>
      <c r="H99" s="141"/>
      <c r="I99" s="141"/>
      <c r="J99" s="141"/>
      <c r="K99" s="141"/>
      <c r="L99" s="141"/>
      <c r="M99" s="141"/>
      <c r="N99" s="141"/>
    </row>
    <row r="100" spans="1:14" customFormat="1" ht="22.5" customHeight="1" x14ac:dyDescent="0.25">
      <c r="A100" s="137"/>
      <c r="B100" s="141"/>
      <c r="C100" s="251" t="str">
        <f>+B6</f>
        <v>LISTA DE CHEQUEO CANCER DE PROSTATA Y COLORRECTAL</v>
      </c>
      <c r="D100" s="251"/>
      <c r="E100" s="251"/>
      <c r="F100" s="251"/>
      <c r="G100" s="251"/>
      <c r="H100" s="251"/>
      <c r="I100" s="251"/>
      <c r="J100" s="251"/>
      <c r="K100" s="251"/>
      <c r="L100" s="251"/>
      <c r="M100" s="141"/>
      <c r="N100" s="141"/>
    </row>
    <row r="101" spans="1:14" customFormat="1" ht="22.5" customHeight="1" x14ac:dyDescent="0.25">
      <c r="A101" s="137"/>
      <c r="B101" s="141"/>
      <c r="C101" s="251" t="s">
        <v>145</v>
      </c>
      <c r="D101" s="251" t="s">
        <v>146</v>
      </c>
      <c r="E101" s="251" t="s">
        <v>147</v>
      </c>
      <c r="F101" s="251" t="s">
        <v>148</v>
      </c>
      <c r="G101" s="251" t="s">
        <v>23</v>
      </c>
      <c r="H101" s="251" t="s">
        <v>24</v>
      </c>
      <c r="I101" s="251" t="s">
        <v>25</v>
      </c>
      <c r="J101" s="251" t="s">
        <v>26</v>
      </c>
      <c r="K101" s="251" t="s">
        <v>149</v>
      </c>
      <c r="L101" s="251" t="s">
        <v>150</v>
      </c>
      <c r="M101" s="141"/>
      <c r="N101" s="141"/>
    </row>
    <row r="102" spans="1:14" customFormat="1" ht="22.5" customHeight="1" x14ac:dyDescent="0.25">
      <c r="A102" s="137"/>
      <c r="B102" s="141"/>
      <c r="C102" s="133" t="str">
        <f>+B16</f>
        <v>1. CAPACIDAD INSTALADA Y RED (INVENTARIO RECURSO FISICO Y HUMANO )</v>
      </c>
      <c r="D102" s="133">
        <f>+A19</f>
        <v>2</v>
      </c>
      <c r="E102" s="252">
        <f>+I16</f>
        <v>0.1</v>
      </c>
      <c r="F102" s="252">
        <f>+J16</f>
        <v>0.1</v>
      </c>
      <c r="G102" s="133">
        <f>+D20</f>
        <v>1</v>
      </c>
      <c r="H102" s="133">
        <f>+E20</f>
        <v>0</v>
      </c>
      <c r="I102" s="133">
        <f>+F20</f>
        <v>1</v>
      </c>
      <c r="J102" s="133">
        <f>+G20</f>
        <v>0</v>
      </c>
      <c r="K102" s="231" t="str">
        <f>+B21</f>
        <v>OBSERVACIONES: Cuentan con 1 médico general durante la jornada completa de atención en salud y 2 médicos especialistas internistas con la capacidad y orientación para abordar todos los cursos de vida y aplicación de las acciones específicas de cada uno de ellos según la Ruta Integral de Atención en Salud de Promoción y Mantenimiento en la Unidad Intermedia de Cuba.</v>
      </c>
      <c r="L102" s="133"/>
      <c r="M102" s="141"/>
      <c r="N102" s="141"/>
    </row>
    <row r="103" spans="1:14" customFormat="1" ht="22.5" customHeight="1" x14ac:dyDescent="0.25">
      <c r="A103" s="137"/>
      <c r="B103" s="141"/>
      <c r="C103" s="133" t="str">
        <f>+B22</f>
        <v>2. COBERTURAS  DT, PE E INDICADORES PROPIOS DEL PROGRAMA</v>
      </c>
      <c r="D103" s="133">
        <f>+A39</f>
        <v>15</v>
      </c>
      <c r="E103" s="252">
        <f>+I22</f>
        <v>0.3</v>
      </c>
      <c r="F103" s="252">
        <f>+J22</f>
        <v>0.18</v>
      </c>
      <c r="G103" s="133">
        <f>+D40</f>
        <v>7</v>
      </c>
      <c r="H103" s="133">
        <f>+E40</f>
        <v>6</v>
      </c>
      <c r="I103" s="133">
        <f>+F40</f>
        <v>2</v>
      </c>
      <c r="J103" s="133">
        <f>+G40</f>
        <v>0</v>
      </c>
      <c r="K103" s="231" t="str">
        <f>+B41</f>
        <v>OBSERVACIONES: Se observó que dentro del proceso de información institucional no se cuenta con la desagregación de la población objeto de tamización, diagnósticos, tratamiento y demás por centros y puesto de salud que permitan dar una trazabilidad al estado de los usuarios por cursos de vida.</v>
      </c>
      <c r="L103" s="134" t="s">
        <v>151</v>
      </c>
      <c r="M103" s="141"/>
      <c r="N103" s="141"/>
    </row>
    <row r="104" spans="1:14" customFormat="1" ht="22.5" customHeight="1" x14ac:dyDescent="0.25">
      <c r="A104" s="137"/>
      <c r="B104" s="141"/>
      <c r="C104" s="133" t="str">
        <f>+B42</f>
        <v>3. DEMANDA INDUCIDA</v>
      </c>
      <c r="D104" s="133">
        <f>+A48</f>
        <v>5</v>
      </c>
      <c r="E104" s="252">
        <f>+I42</f>
        <v>0.05</v>
      </c>
      <c r="F104" s="252">
        <f>+J42</f>
        <v>0.05</v>
      </c>
      <c r="G104" s="133">
        <f>+D49</f>
        <v>5</v>
      </c>
      <c r="H104" s="133">
        <f>+E49</f>
        <v>0</v>
      </c>
      <c r="I104" s="133">
        <f>+F49</f>
        <v>0</v>
      </c>
      <c r="J104" s="133">
        <f>+G49</f>
        <v>0</v>
      </c>
      <c r="K104" s="231" t="str">
        <f>+B50</f>
        <v xml:space="preserve">OBSERVACIONES: Cuentan con una enfermera profesional encargada del programa o los usuarios objeto de tamización y diagnóstico de cáncer de estómago, próstata y colorrectal según Ruta Integral de atención en salud por cursos de vida adultez y vejez. Así mismo realiza seguimiento a los usuarios por medio de llamadas telefónicas, asignación de citas por médico general para seguimiento.   </v>
      </c>
      <c r="L104" s="133"/>
      <c r="M104" s="141"/>
      <c r="N104" s="141"/>
    </row>
    <row r="105" spans="1:14" customFormat="1" ht="22.5" customHeight="1" x14ac:dyDescent="0.25">
      <c r="A105" s="137"/>
      <c r="B105" s="141"/>
      <c r="C105" s="133" t="str">
        <f>+B51</f>
        <v>4. CARACTERIZACIÓN POBLACIONAL</v>
      </c>
      <c r="D105" s="133">
        <f>+A54</f>
        <v>2</v>
      </c>
      <c r="E105" s="252">
        <f>+H51</f>
        <v>0.05</v>
      </c>
      <c r="F105" s="252">
        <f>+J51</f>
        <v>2.5000000000000001E-2</v>
      </c>
      <c r="G105" s="133">
        <f>+D56</f>
        <v>1</v>
      </c>
      <c r="H105" s="133">
        <f>+E56</f>
        <v>1</v>
      </c>
      <c r="I105" s="133">
        <f>+F56</f>
        <v>0</v>
      </c>
      <c r="J105" s="133">
        <f>+G56</f>
        <v>0</v>
      </c>
      <c r="K105" s="231" t="str">
        <f>+B57</f>
        <v xml:space="preserve">OBSERVACIONES: Cuentan con una enfermera profesional encargada del programa que realiza seguimiento a los usuarios a los usuarios por medio de llamadas telefónicas, asignación de citas por médico general para seguimiento. Al momento de la visita de asesoría y asistencia técnica no cuentan con la información de códigos CIE 10 facturados a la fecha concernientes a las patologías de exámenes de pesquisas para cáncer de próstata, colorrectal y estómago.  </v>
      </c>
      <c r="L105" s="404" t="s">
        <v>265</v>
      </c>
      <c r="M105" s="141"/>
      <c r="N105" s="141"/>
    </row>
    <row r="106" spans="1:14" customFormat="1" ht="22.5" customHeight="1" x14ac:dyDescent="0.25">
      <c r="A106" s="137"/>
      <c r="B106" s="141"/>
      <c r="C106" s="133" t="str">
        <f>+B58</f>
        <v>5.   ATENCION A POBLACIONES CON ENFOQUE DIFERENCIAL</v>
      </c>
      <c r="D106" s="133">
        <f>+A60</f>
        <v>1</v>
      </c>
      <c r="E106" s="252">
        <f>+I58</f>
        <v>0.05</v>
      </c>
      <c r="F106" s="252">
        <f>+J58</f>
        <v>0.05</v>
      </c>
      <c r="G106" s="133">
        <f>+D61</f>
        <v>1</v>
      </c>
      <c r="H106" s="133">
        <f>+E61</f>
        <v>0</v>
      </c>
      <c r="I106" s="133">
        <f>+F61</f>
        <v>0</v>
      </c>
      <c r="J106" s="133">
        <f>+G61</f>
        <v>0</v>
      </c>
      <c r="K106" s="231" t="str">
        <f>+B62</f>
        <v>OBSERVACIONES: El software institucional de Historia Clínica contiene la marcación de campo obligatorio diligenciamiento de la población con enfoque diferencial.</v>
      </c>
      <c r="L106" s="133"/>
      <c r="M106" s="141"/>
      <c r="N106" s="141"/>
    </row>
    <row r="107" spans="1:14" customFormat="1" ht="22.5" customHeight="1" x14ac:dyDescent="0.25">
      <c r="A107" s="137"/>
      <c r="B107" s="141"/>
      <c r="C107" s="133" t="str">
        <f>+B63</f>
        <v>6. ACCESIBILIDAD</v>
      </c>
      <c r="D107" s="133">
        <f>+A65</f>
        <v>1</v>
      </c>
      <c r="E107" s="252">
        <f>+I63</f>
        <v>0.05</v>
      </c>
      <c r="F107" s="252">
        <f>+J63</f>
        <v>0.05</v>
      </c>
      <c r="G107" s="133">
        <f>+D66</f>
        <v>1</v>
      </c>
      <c r="H107" s="133">
        <f>+E66</f>
        <v>0</v>
      </c>
      <c r="I107" s="133">
        <f>+F66</f>
        <v>0</v>
      </c>
      <c r="J107" s="133">
        <f>+G66</f>
        <v>0</v>
      </c>
      <c r="K107" s="231" t="str">
        <f>+B67</f>
        <v>OBSERVACION: En la ESE salud Pereira tenemos un proceso de inducción y reinducción por medio de capacitación mediante la plataforma plexo con algunos cursos que contienen algunas rutas. por ahora no se cuenta con inducción de ruta de cáncer de próstata y colorrectal.</v>
      </c>
      <c r="L107" s="133"/>
      <c r="M107" s="141"/>
      <c r="N107" s="141"/>
    </row>
    <row r="108" spans="1:14" customFormat="1" ht="22.5" customHeight="1" x14ac:dyDescent="0.25">
      <c r="A108" s="137"/>
      <c r="B108" s="141"/>
      <c r="C108" s="133" t="str">
        <f>+B68</f>
        <v>7. OPORTUNIDAD</v>
      </c>
      <c r="D108" s="133">
        <f>+A72</f>
        <v>3</v>
      </c>
      <c r="E108" s="252">
        <f>+I68</f>
        <v>0.1</v>
      </c>
      <c r="F108" s="252">
        <f>+J68</f>
        <v>0.10000000000000002</v>
      </c>
      <c r="G108" s="133">
        <f>+D73</f>
        <v>3</v>
      </c>
      <c r="H108" s="133">
        <f>+E73</f>
        <v>0</v>
      </c>
      <c r="I108" s="133">
        <f>+F73</f>
        <v>0</v>
      </c>
      <c r="J108" s="133">
        <f>+G73</f>
        <v>0</v>
      </c>
      <c r="K108" s="231" t="str">
        <f>+B74</f>
        <v>OBSERVACIONES: Cuentan con líneas habilitadas de Call Center para consultas de morbilidad y citas de agendamiento preferencial en el SIAU y presencial para todos los cursos de vida contemplados en la Resolución 3280 del 2018.</v>
      </c>
      <c r="L108" s="133"/>
      <c r="M108" s="141"/>
      <c r="N108" s="141"/>
    </row>
    <row r="109" spans="1:14" customFormat="1" ht="22.5" customHeight="1" x14ac:dyDescent="0.25">
      <c r="A109" s="137"/>
      <c r="B109" s="141"/>
      <c r="C109" s="133" t="str">
        <f>+B75</f>
        <v>8. SEGURIDAD</v>
      </c>
      <c r="D109" s="133">
        <f>+A80</f>
        <v>4</v>
      </c>
      <c r="E109" s="252">
        <f>+I75</f>
        <v>0.1</v>
      </c>
      <c r="F109" s="252">
        <f>+J75</f>
        <v>0.1</v>
      </c>
      <c r="G109" s="133">
        <f>+D81</f>
        <v>4</v>
      </c>
      <c r="H109" s="133">
        <f>+E81</f>
        <v>0</v>
      </c>
      <c r="I109" s="133">
        <f>+F81</f>
        <v>0</v>
      </c>
      <c r="J109" s="133">
        <f>+G81</f>
        <v>0</v>
      </c>
      <c r="K109" s="231" t="str">
        <f>+B82</f>
        <v>OBSERVACIONES: Se cuenta en la intranet el cual es el aplicativo de la ESE Salud Pereira al cual todos los trabajadores tenemos acceso la disponibilidad de Guía de práctica clínica, cáncer de colon y recto Código CM-EX-033 y Guía De Práctica Clínica de Próstata Código CM-EX-032.</v>
      </c>
      <c r="L109" s="133"/>
      <c r="M109" s="141"/>
      <c r="N109" s="141"/>
    </row>
    <row r="110" spans="1:14" customFormat="1" ht="22.5" customHeight="1" x14ac:dyDescent="0.25">
      <c r="A110" s="137"/>
      <c r="B110" s="141"/>
      <c r="C110" s="133" t="str">
        <f>+B83</f>
        <v>9. PERTINENCIA</v>
      </c>
      <c r="D110" s="133">
        <f>+A91</f>
        <v>7</v>
      </c>
      <c r="E110" s="252">
        <f>+I83</f>
        <v>0.2</v>
      </c>
      <c r="F110" s="252">
        <f>+J83</f>
        <v>0.1142857142857143</v>
      </c>
      <c r="G110" s="133">
        <f>+D92</f>
        <v>4</v>
      </c>
      <c r="H110" s="133">
        <f>+E92</f>
        <v>3</v>
      </c>
      <c r="I110" s="133">
        <f>+F92</f>
        <v>0</v>
      </c>
      <c r="J110" s="133">
        <f>+G92</f>
        <v>0</v>
      </c>
      <c r="K110" s="231" t="str">
        <f>+B93</f>
        <v xml:space="preserve">OBSERVACIONES: Con base a las auditorias de historias clínicas revisadas en anterior visita de asistencia técnica se pudo evidenciar que no se realiza la clasificación del riesgo según antecedentes personales y familiares; sin embargo, la auditora institucional refiere que ya se ha venido mejorando el proceso. </v>
      </c>
      <c r="L110" s="134" t="s">
        <v>152</v>
      </c>
      <c r="M110" s="141"/>
      <c r="N110" s="141"/>
    </row>
    <row r="111" spans="1:14" customFormat="1" ht="22.5" customHeight="1" x14ac:dyDescent="0.25">
      <c r="A111" s="137"/>
      <c r="B111" s="141"/>
      <c r="C111" s="133" t="s">
        <v>153</v>
      </c>
      <c r="D111" s="133">
        <f t="shared" ref="D111:J111" si="1">SUM(D102:D110)</f>
        <v>40</v>
      </c>
      <c r="E111" s="253">
        <f t="shared" si="1"/>
        <v>1</v>
      </c>
      <c r="F111" s="253">
        <f t="shared" si="1"/>
        <v>0.76928571428571435</v>
      </c>
      <c r="G111" s="133">
        <f t="shared" si="1"/>
        <v>27</v>
      </c>
      <c r="H111" s="133">
        <f t="shared" si="1"/>
        <v>10</v>
      </c>
      <c r="I111" s="133">
        <f t="shared" si="1"/>
        <v>3</v>
      </c>
      <c r="J111" s="133">
        <f t="shared" si="1"/>
        <v>0</v>
      </c>
      <c r="K111" s="231"/>
      <c r="L111" s="133"/>
      <c r="M111" s="141"/>
      <c r="N111" s="141"/>
    </row>
  </sheetData>
  <mergeCells count="119">
    <mergeCell ref="B93:J93"/>
    <mergeCell ref="B94:J94"/>
    <mergeCell ref="D95:J95"/>
    <mergeCell ref="D96:J96"/>
    <mergeCell ref="D97:J97"/>
    <mergeCell ref="D98:J98"/>
    <mergeCell ref="H88:J88"/>
    <mergeCell ref="H89:J89"/>
    <mergeCell ref="H90:J90"/>
    <mergeCell ref="H91:J91"/>
    <mergeCell ref="B92:C92"/>
    <mergeCell ref="H92:J92"/>
    <mergeCell ref="B82:J82"/>
    <mergeCell ref="B83:H83"/>
    <mergeCell ref="H84:J84"/>
    <mergeCell ref="H85:J85"/>
    <mergeCell ref="H86:J86"/>
    <mergeCell ref="H87:J87"/>
    <mergeCell ref="H76:J76"/>
    <mergeCell ref="H77:J77"/>
    <mergeCell ref="H78:J78"/>
    <mergeCell ref="H79:J79"/>
    <mergeCell ref="H80:J80"/>
    <mergeCell ref="B81:C81"/>
    <mergeCell ref="H81:J81"/>
    <mergeCell ref="H71:J71"/>
    <mergeCell ref="H72:J72"/>
    <mergeCell ref="B73:C73"/>
    <mergeCell ref="H73:J73"/>
    <mergeCell ref="B74:J74"/>
    <mergeCell ref="B75:H75"/>
    <mergeCell ref="B66:C66"/>
    <mergeCell ref="H66:J66"/>
    <mergeCell ref="B67:J67"/>
    <mergeCell ref="B68:H68"/>
    <mergeCell ref="H69:J69"/>
    <mergeCell ref="H70:J70"/>
    <mergeCell ref="B61:C61"/>
    <mergeCell ref="H61:J61"/>
    <mergeCell ref="B62:J62"/>
    <mergeCell ref="B63:H63"/>
    <mergeCell ref="B64:B65"/>
    <mergeCell ref="H64:J64"/>
    <mergeCell ref="H65:J65"/>
    <mergeCell ref="B55:C56"/>
    <mergeCell ref="H56:J56"/>
    <mergeCell ref="B57:J57"/>
    <mergeCell ref="B58:H58"/>
    <mergeCell ref="H59:J59"/>
    <mergeCell ref="H60:J60"/>
    <mergeCell ref="H51:I51"/>
    <mergeCell ref="H52:J52"/>
    <mergeCell ref="B53:C53"/>
    <mergeCell ref="H53:J53"/>
    <mergeCell ref="B54:C54"/>
    <mergeCell ref="H54:J54"/>
    <mergeCell ref="H48:J48"/>
    <mergeCell ref="B49:C49"/>
    <mergeCell ref="H49:J49"/>
    <mergeCell ref="K49:N49"/>
    <mergeCell ref="B50:J50"/>
    <mergeCell ref="K50:M50"/>
    <mergeCell ref="H43:J43"/>
    <mergeCell ref="H44:J44"/>
    <mergeCell ref="K44:N44"/>
    <mergeCell ref="H45:J45"/>
    <mergeCell ref="H46:J46"/>
    <mergeCell ref="H47:J47"/>
    <mergeCell ref="B40:C40"/>
    <mergeCell ref="H40:J40"/>
    <mergeCell ref="B41:J41"/>
    <mergeCell ref="K41:N41"/>
    <mergeCell ref="B42:H42"/>
    <mergeCell ref="K42:N42"/>
    <mergeCell ref="L31:M31"/>
    <mergeCell ref="B34:B39"/>
    <mergeCell ref="I34:J34"/>
    <mergeCell ref="I35:J35"/>
    <mergeCell ref="I36:J36"/>
    <mergeCell ref="I37:J37"/>
    <mergeCell ref="I38:J38"/>
    <mergeCell ref="I39:J39"/>
    <mergeCell ref="B25:B28"/>
    <mergeCell ref="I25:J25"/>
    <mergeCell ref="I26:J26"/>
    <mergeCell ref="I27:J27"/>
    <mergeCell ref="I28:J28"/>
    <mergeCell ref="B29:B31"/>
    <mergeCell ref="I29:J29"/>
    <mergeCell ref="I30:J30"/>
    <mergeCell ref="I31:J31"/>
    <mergeCell ref="B21:J21"/>
    <mergeCell ref="B22:H22"/>
    <mergeCell ref="C23:C24"/>
    <mergeCell ref="D23:D24"/>
    <mergeCell ref="E23:E24"/>
    <mergeCell ref="F23:F24"/>
    <mergeCell ref="G23:G24"/>
    <mergeCell ref="H23:J23"/>
    <mergeCell ref="I24:J24"/>
    <mergeCell ref="B16:H16"/>
    <mergeCell ref="H17:J17"/>
    <mergeCell ref="B18:B19"/>
    <mergeCell ref="H18:J18"/>
    <mergeCell ref="H19:J19"/>
    <mergeCell ref="B20:C20"/>
    <mergeCell ref="H20:J20"/>
    <mergeCell ref="D10:J10"/>
    <mergeCell ref="D11:J11"/>
    <mergeCell ref="D12:J12"/>
    <mergeCell ref="D13:J13"/>
    <mergeCell ref="D14:J14"/>
    <mergeCell ref="D15:J15"/>
    <mergeCell ref="B1:C4"/>
    <mergeCell ref="D1:K1"/>
    <mergeCell ref="D2:J4"/>
    <mergeCell ref="C5:L5"/>
    <mergeCell ref="B6:J6"/>
    <mergeCell ref="C7:C9"/>
  </mergeCells>
  <conditionalFormatting sqref="H81">
    <cfRule type="cellIs" dxfId="33" priority="14" stopIfTrue="1" operator="notEqual">
      <formula>#REF!</formula>
    </cfRule>
  </conditionalFormatting>
  <conditionalFormatting sqref="H61">
    <cfRule type="cellIs" dxfId="32" priority="7" stopIfTrue="1" operator="notEqual">
      <formula>#REF!</formula>
    </cfRule>
  </conditionalFormatting>
  <conditionalFormatting sqref="H92">
    <cfRule type="cellIs" dxfId="31" priority="16" stopIfTrue="1" operator="notEqual">
      <formula>#REF!</formula>
    </cfRule>
  </conditionalFormatting>
  <conditionalFormatting sqref="H81">
    <cfRule type="cellIs" dxfId="30" priority="13" stopIfTrue="1" operator="notEqual">
      <formula>#REF!</formula>
    </cfRule>
  </conditionalFormatting>
  <conditionalFormatting sqref="H61">
    <cfRule type="cellIs" dxfId="29" priority="6" stopIfTrue="1" operator="notEqual">
      <formula>#REF!</formula>
    </cfRule>
  </conditionalFormatting>
  <conditionalFormatting sqref="H92">
    <cfRule type="cellIs" dxfId="28" priority="17" stopIfTrue="1" operator="notEqual">
      <formula>#REF!</formula>
    </cfRule>
  </conditionalFormatting>
  <conditionalFormatting sqref="H20">
    <cfRule type="cellIs" dxfId="27" priority="18" stopIfTrue="1" operator="notEqual">
      <formula>$A$19</formula>
    </cfRule>
  </conditionalFormatting>
  <conditionalFormatting sqref="H40">
    <cfRule type="cellIs" dxfId="26" priority="2" stopIfTrue="1" operator="notEqual">
      <formula>$A$39</formula>
    </cfRule>
  </conditionalFormatting>
  <conditionalFormatting sqref="H49">
    <cfRule type="cellIs" dxfId="25" priority="4" stopIfTrue="1" operator="notEqual">
      <formula>$A$48</formula>
    </cfRule>
  </conditionalFormatting>
  <conditionalFormatting sqref="H49">
    <cfRule type="cellIs" dxfId="24" priority="3" stopIfTrue="1" operator="notEqual">
      <formula>$A$48</formula>
    </cfRule>
  </conditionalFormatting>
  <conditionalFormatting sqref="H61">
    <cfRule type="cellIs" dxfId="23" priority="5" stopIfTrue="1" operator="notEqual">
      <formula>$A$60</formula>
    </cfRule>
  </conditionalFormatting>
  <conditionalFormatting sqref="H66">
    <cfRule type="cellIs" dxfId="22" priority="9" stopIfTrue="1" operator="notEqual">
      <formula>$A$65</formula>
    </cfRule>
  </conditionalFormatting>
  <conditionalFormatting sqref="H66">
    <cfRule type="cellIs" dxfId="21" priority="8" stopIfTrue="1" operator="notEqual">
      <formula>$A$65</formula>
    </cfRule>
  </conditionalFormatting>
  <conditionalFormatting sqref="H73">
    <cfRule type="cellIs" dxfId="20" priority="11" stopIfTrue="1" operator="notEqual">
      <formula>$A$72</formula>
    </cfRule>
  </conditionalFormatting>
  <conditionalFormatting sqref="H73">
    <cfRule type="cellIs" dxfId="19" priority="10" stopIfTrue="1" operator="notEqual">
      <formula>$A$72</formula>
    </cfRule>
  </conditionalFormatting>
  <conditionalFormatting sqref="H81">
    <cfRule type="cellIs" dxfId="18" priority="12" stopIfTrue="1" operator="notEqual">
      <formula>$A$80</formula>
    </cfRule>
  </conditionalFormatting>
  <conditionalFormatting sqref="H92">
    <cfRule type="cellIs" dxfId="17" priority="15" stopIfTrue="1" operator="notEqual">
      <formula>$A$91</formula>
    </cfRule>
  </conditionalFormatting>
  <conditionalFormatting sqref="J16">
    <cfRule type="cellIs" dxfId="16" priority="19" stopIfTrue="1" operator="lessThan">
      <formula>$I$16</formula>
    </cfRule>
  </conditionalFormatting>
  <conditionalFormatting sqref="J16">
    <cfRule type="cellIs" dxfId="15" priority="20" stopIfTrue="1" operator="lessThan">
      <formula>$I$16</formula>
    </cfRule>
  </conditionalFormatting>
  <conditionalFormatting sqref="J22">
    <cfRule type="cellIs" dxfId="14" priority="21" stopIfTrue="1" operator="lessThan">
      <formula>$I$22</formula>
    </cfRule>
  </conditionalFormatting>
  <conditionalFormatting sqref="J22">
    <cfRule type="cellIs" dxfId="13" priority="22" stopIfTrue="1" operator="lessThan">
      <formula>$I$22</formula>
    </cfRule>
  </conditionalFormatting>
  <conditionalFormatting sqref="J42">
    <cfRule type="cellIs" dxfId="12" priority="23" stopIfTrue="1" operator="lessThan">
      <formula>$I$42</formula>
    </cfRule>
  </conditionalFormatting>
  <conditionalFormatting sqref="J42">
    <cfRule type="cellIs" dxfId="11" priority="24" stopIfTrue="1" operator="lessThan">
      <formula>$I$42</formula>
    </cfRule>
  </conditionalFormatting>
  <conditionalFormatting sqref="J58">
    <cfRule type="cellIs" dxfId="10" priority="26" stopIfTrue="1" operator="lessThan">
      <formula>$I$58</formula>
    </cfRule>
  </conditionalFormatting>
  <conditionalFormatting sqref="J58">
    <cfRule type="cellIs" dxfId="9" priority="25" stopIfTrue="1" operator="lessThan">
      <formula>$I$58</formula>
    </cfRule>
  </conditionalFormatting>
  <conditionalFormatting sqref="J63">
    <cfRule type="cellIs" dxfId="8" priority="28" stopIfTrue="1" operator="lessThan">
      <formula>$I$63</formula>
    </cfRule>
  </conditionalFormatting>
  <conditionalFormatting sqref="J63">
    <cfRule type="cellIs" dxfId="7" priority="27" stopIfTrue="1" operator="lessThan">
      <formula>$I$63</formula>
    </cfRule>
  </conditionalFormatting>
  <conditionalFormatting sqref="J68">
    <cfRule type="cellIs" dxfId="6" priority="30" stopIfTrue="1" operator="lessThan">
      <formula>$I$68</formula>
    </cfRule>
  </conditionalFormatting>
  <conditionalFormatting sqref="J68">
    <cfRule type="cellIs" dxfId="5" priority="29" stopIfTrue="1" operator="lessThan">
      <formula>$I$68</formula>
    </cfRule>
  </conditionalFormatting>
  <conditionalFormatting sqref="J75">
    <cfRule type="cellIs" dxfId="4" priority="32" stopIfTrue="1" operator="lessThan">
      <formula>$I$75</formula>
    </cfRule>
  </conditionalFormatting>
  <conditionalFormatting sqref="J75">
    <cfRule type="cellIs" dxfId="3" priority="31" stopIfTrue="1" operator="lessThan">
      <formula>$I$75</formula>
    </cfRule>
  </conditionalFormatting>
  <conditionalFormatting sqref="J83">
    <cfRule type="cellIs" dxfId="2" priority="33" stopIfTrue="1" operator="lessThan">
      <formula>$I$83</formula>
    </cfRule>
  </conditionalFormatting>
  <conditionalFormatting sqref="J83">
    <cfRule type="cellIs" dxfId="1" priority="34" stopIfTrue="1" operator="lessThan">
      <formula>$I$83</formula>
    </cfRule>
  </conditionalFormatting>
  <conditionalFormatting sqref="H56:J56">
    <cfRule type="cellIs" dxfId="0" priority="1" operator="notEqual">
      <formula>$A$54</formula>
    </cfRule>
  </conditionalFormatting>
  <dataValidations count="3">
    <dataValidation type="whole" operator="equal" showInputMessage="1" showErrorMessage="1" sqref="D25:G38">
      <formula1>1</formula1>
      <formula2>0</formula2>
    </dataValidation>
    <dataValidation type="whole" operator="equal" showInputMessage="1" showErrorMessage="1" sqref="D18:G19 D44:G48 D56:G56 D60:G60 D65:G65 D70:G72 D77:G80 D85:G91 D39:G39">
      <formula1>1</formula1>
    </dataValidation>
    <dataValidation allowBlank="1" showInputMessage="1" showErrorMessage="1" sqref="H39"/>
  </dataValidations>
  <hyperlinks>
    <hyperlink ref="D12" r:id="rId1"/>
  </hyperlinks>
  <pageMargins left="0.7" right="0.7" top="0.75" bottom="0.75" header="0.3" footer="0.3"/>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UI CENTRO</vt:lpstr>
      <vt:lpstr>UI CUBA</vt:lpstr>
      <vt:lpstr>UI KENNEDY</vt:lpstr>
      <vt:lpstr>CS BOSTON</vt:lpstr>
      <vt:lpstr>CS CASA DEL ABUELO</vt:lpstr>
      <vt:lpstr>CS REMANSO</vt:lpstr>
      <vt:lpstr>CS PERLA DEL OTUN</vt:lpstr>
      <vt:lpstr>CS SAN CAMILO</vt:lpstr>
      <vt:lpstr>CS SAN NICOLAS</vt:lpstr>
      <vt:lpstr>CS SANTA TERESITA</vt:lpstr>
      <vt:lpstr>CS VILLA CONSOTA</vt:lpstr>
      <vt:lpstr>CS VILLA SANTANA</vt:lpstr>
      <vt:lpstr>PS ALTAGRACIA</vt:lpstr>
      <vt:lpstr>PS ARABIA</vt:lpstr>
      <vt:lpstr>PS CAIMALITO</vt:lpstr>
      <vt:lpstr>PS CRUCERO COMBIA</vt:lpstr>
      <vt:lpstr>PS FONDA CENTRAL</vt:lpstr>
      <vt:lpstr>PS LA FLORIDA</vt:lpstr>
      <vt:lpstr>PS MORELIA</vt:lpstr>
      <vt:lpstr>PS PUERTO CALDAS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astrid henao murillo</dc:creator>
  <cp:lastModifiedBy>jennifer astrid henao murillo</cp:lastModifiedBy>
  <dcterms:created xsi:type="dcterms:W3CDTF">2021-12-03T04:30:42Z</dcterms:created>
  <dcterms:modified xsi:type="dcterms:W3CDTF">2021-12-03T05:03:57Z</dcterms:modified>
</cp:coreProperties>
</file>