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EAPB\INFORMES MENSUALES\"/>
    </mc:Choice>
  </mc:AlternateContent>
  <bookViews>
    <workbookView xWindow="0" yWindow="0" windowWidth="20370" windowHeight="6990"/>
  </bookViews>
  <sheets>
    <sheet name="ASMETSALUD" sheetId="1" r:id="rId1"/>
    <sheet name="COOMEVA" sheetId="2" r:id="rId2"/>
    <sheet name="COOSALUD" sheetId="3" r:id="rId3"/>
    <sheet name="FAMISANAR" sheetId="4" r:id="rId4"/>
    <sheet name="FIDUPREVISORA" sheetId="5" r:id="rId5"/>
    <sheet name="MEDIMAS" sheetId="6" r:id="rId6"/>
    <sheet name="NUEVA EPS" sheetId="7" r:id="rId7"/>
    <sheet name="PIJAOSALUD" sheetId="8" r:id="rId8"/>
    <sheet name="S.O.S" sheetId="9" r:id="rId9"/>
    <sheet name="SALUD TOTAL" sheetId="10" r:id="rId10"/>
    <sheet name="SANIDAD MILITAR" sheetId="11" r:id="rId11"/>
    <sheet name="SANIDAD POLICIA" sheetId="12" r:id="rId12"/>
    <sheet name="SANITAS" sheetId="13" r:id="rId13"/>
    <sheet name="SURA" sheetId="14"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8" i="14" l="1"/>
  <c r="F78" i="14"/>
  <c r="E78" i="14"/>
  <c r="D78" i="14"/>
  <c r="I77" i="14"/>
  <c r="I79" i="14" s="1"/>
  <c r="H77" i="14"/>
  <c r="D77" i="14"/>
  <c r="I76" i="14"/>
  <c r="D76" i="14"/>
  <c r="I75" i="14"/>
  <c r="H75" i="14"/>
  <c r="G75" i="14"/>
  <c r="F75" i="14"/>
  <c r="D75" i="14"/>
  <c r="H72" i="14"/>
  <c r="H78" i="14" s="1"/>
  <c r="G72" i="14"/>
  <c r="G78" i="14" s="1"/>
  <c r="F72" i="14"/>
  <c r="E72" i="14"/>
  <c r="H68" i="14"/>
  <c r="G68" i="14"/>
  <c r="G77" i="14" s="1"/>
  <c r="F68" i="14"/>
  <c r="F77" i="14" s="1"/>
  <c r="E68" i="14"/>
  <c r="D68" i="14" s="1"/>
  <c r="H46" i="14"/>
  <c r="H76" i="14" s="1"/>
  <c r="H79" i="14" s="1"/>
  <c r="G46" i="14"/>
  <c r="D46" i="14" s="1"/>
  <c r="E24" i="14" s="1"/>
  <c r="J76" i="14" s="1"/>
  <c r="F46" i="14"/>
  <c r="F76" i="14" s="1"/>
  <c r="E46" i="14"/>
  <c r="E76" i="14" s="1"/>
  <c r="H23" i="14"/>
  <c r="G23" i="14"/>
  <c r="F23" i="14"/>
  <c r="E23" i="14"/>
  <c r="E75" i="14" s="1"/>
  <c r="F79" i="14" l="1"/>
  <c r="G76" i="14"/>
  <c r="G79" i="14" s="1"/>
  <c r="E77" i="14"/>
  <c r="E79" i="14" s="1"/>
  <c r="D72" i="14"/>
  <c r="E69" i="14" s="1"/>
  <c r="J78" i="14" s="1"/>
  <c r="E47" i="14"/>
  <c r="J77" i="14" s="1"/>
  <c r="D23" i="14"/>
  <c r="E6" i="14" s="1"/>
  <c r="J75" i="14" s="1"/>
  <c r="J79" i="14" s="1"/>
  <c r="I78" i="13" l="1"/>
  <c r="F78" i="13"/>
  <c r="E78" i="13"/>
  <c r="D78" i="13"/>
  <c r="I77" i="13"/>
  <c r="H77" i="13"/>
  <c r="D77" i="13"/>
  <c r="I76" i="13"/>
  <c r="D76" i="13"/>
  <c r="I75" i="13"/>
  <c r="I79" i="13" s="1"/>
  <c r="G75" i="13"/>
  <c r="F75" i="13"/>
  <c r="D75" i="13"/>
  <c r="H72" i="13"/>
  <c r="H78" i="13" s="1"/>
  <c r="G72" i="13"/>
  <c r="D72" i="13" s="1"/>
  <c r="E69" i="13" s="1"/>
  <c r="J78" i="13" s="1"/>
  <c r="F72" i="13"/>
  <c r="E72" i="13"/>
  <c r="H68" i="13"/>
  <c r="G68" i="13"/>
  <c r="G77" i="13" s="1"/>
  <c r="F68" i="13"/>
  <c r="F77" i="13" s="1"/>
  <c r="E68" i="13"/>
  <c r="D68" i="13" s="1"/>
  <c r="H46" i="13"/>
  <c r="H76" i="13" s="1"/>
  <c r="G46" i="13"/>
  <c r="D46" i="13" s="1"/>
  <c r="E24" i="13" s="1"/>
  <c r="J76" i="13" s="1"/>
  <c r="F46" i="13"/>
  <c r="F76" i="13" s="1"/>
  <c r="E46" i="13"/>
  <c r="E76" i="13" s="1"/>
  <c r="H23" i="13"/>
  <c r="H75" i="13" s="1"/>
  <c r="H79" i="13" s="1"/>
  <c r="G23" i="13"/>
  <c r="F23" i="13"/>
  <c r="E23" i="13"/>
  <c r="E75" i="13" s="1"/>
  <c r="F79" i="13" l="1"/>
  <c r="E77" i="13"/>
  <c r="E79" i="13" s="1"/>
  <c r="E47" i="13"/>
  <c r="J77" i="13" s="1"/>
  <c r="G78" i="13"/>
  <c r="G76" i="13"/>
  <c r="G79" i="13" s="1"/>
  <c r="D23" i="13"/>
  <c r="E6" i="13" s="1"/>
  <c r="J75" i="13" s="1"/>
  <c r="J79" i="13" s="1"/>
  <c r="I78" i="12" l="1"/>
  <c r="F78" i="12"/>
  <c r="E78" i="12"/>
  <c r="D78" i="12"/>
  <c r="I77" i="12"/>
  <c r="H77" i="12"/>
  <c r="D77" i="12"/>
  <c r="I76" i="12"/>
  <c r="D76" i="12"/>
  <c r="I75" i="12"/>
  <c r="I79" i="12" s="1"/>
  <c r="G75" i="12"/>
  <c r="F75" i="12"/>
  <c r="D75" i="12"/>
  <c r="H72" i="12"/>
  <c r="H78" i="12" s="1"/>
  <c r="G72" i="12"/>
  <c r="G78" i="12" s="1"/>
  <c r="F72" i="12"/>
  <c r="E72" i="12"/>
  <c r="H68" i="12"/>
  <c r="G68" i="12"/>
  <c r="G77" i="12" s="1"/>
  <c r="F68" i="12"/>
  <c r="F77" i="12" s="1"/>
  <c r="E68" i="12"/>
  <c r="D68" i="12" s="1"/>
  <c r="H46" i="12"/>
  <c r="H76" i="12" s="1"/>
  <c r="G46" i="12"/>
  <c r="G76" i="12" s="1"/>
  <c r="G79" i="12" s="1"/>
  <c r="F46" i="12"/>
  <c r="F76" i="12" s="1"/>
  <c r="E46" i="12"/>
  <c r="E76" i="12" s="1"/>
  <c r="H23" i="12"/>
  <c r="H75" i="12" s="1"/>
  <c r="H79" i="12" s="1"/>
  <c r="G23" i="12"/>
  <c r="F23" i="12"/>
  <c r="E23" i="12"/>
  <c r="E75" i="12" s="1"/>
  <c r="F79" i="12" l="1"/>
  <c r="D46" i="12"/>
  <c r="E24" i="12" s="1"/>
  <c r="J76" i="12" s="1"/>
  <c r="D72" i="12"/>
  <c r="E69" i="12" s="1"/>
  <c r="J78" i="12" s="1"/>
  <c r="E47" i="12"/>
  <c r="J77" i="12" s="1"/>
  <c r="E77" i="12"/>
  <c r="E79" i="12" s="1"/>
  <c r="D23" i="12"/>
  <c r="E6" i="12" s="1"/>
  <c r="J75" i="12" s="1"/>
  <c r="J79" i="12" s="1"/>
  <c r="I78" i="11" l="1"/>
  <c r="F78" i="11"/>
  <c r="E78" i="11"/>
  <c r="D78" i="11"/>
  <c r="I77" i="11"/>
  <c r="H77" i="11"/>
  <c r="D77" i="11"/>
  <c r="I76" i="11"/>
  <c r="D76" i="11"/>
  <c r="I75" i="11"/>
  <c r="I79" i="11" s="1"/>
  <c r="G75" i="11"/>
  <c r="F75" i="11"/>
  <c r="D75" i="11"/>
  <c r="H72" i="11"/>
  <c r="H78" i="11" s="1"/>
  <c r="G72" i="11"/>
  <c r="G78" i="11" s="1"/>
  <c r="F72" i="11"/>
  <c r="E72" i="11"/>
  <c r="H68" i="11"/>
  <c r="G68" i="11"/>
  <c r="G77" i="11" s="1"/>
  <c r="F68" i="11"/>
  <c r="F77" i="11" s="1"/>
  <c r="E68" i="11"/>
  <c r="D68" i="11" s="1"/>
  <c r="H46" i="11"/>
  <c r="H76" i="11" s="1"/>
  <c r="G46" i="11"/>
  <c r="D46" i="11" s="1"/>
  <c r="F46" i="11"/>
  <c r="F76" i="11" s="1"/>
  <c r="E46" i="11"/>
  <c r="E76" i="11" s="1"/>
  <c r="H23" i="11"/>
  <c r="H75" i="11" s="1"/>
  <c r="H79" i="11" s="1"/>
  <c r="G23" i="11"/>
  <c r="F23" i="11"/>
  <c r="E23" i="11"/>
  <c r="E75" i="11" s="1"/>
  <c r="F79" i="11" l="1"/>
  <c r="E24" i="11"/>
  <c r="J76" i="11" s="1"/>
  <c r="G76" i="11"/>
  <c r="G79" i="11" s="1"/>
  <c r="D72" i="11"/>
  <c r="E69" i="11" s="1"/>
  <c r="J78" i="11" s="1"/>
  <c r="E47" i="11"/>
  <c r="J77" i="11" s="1"/>
  <c r="E77" i="11"/>
  <c r="E79" i="11" s="1"/>
  <c r="D23" i="11"/>
  <c r="E6" i="11" s="1"/>
  <c r="J75" i="11" s="1"/>
  <c r="J79" i="11" s="1"/>
  <c r="I78" i="10" l="1"/>
  <c r="E78" i="10"/>
  <c r="D78" i="10"/>
  <c r="I77" i="10"/>
  <c r="H77" i="10"/>
  <c r="D77" i="10"/>
  <c r="I76" i="10"/>
  <c r="D76" i="10"/>
  <c r="I75" i="10"/>
  <c r="I79" i="10" s="1"/>
  <c r="F75" i="10"/>
  <c r="D75" i="10"/>
  <c r="H72" i="10"/>
  <c r="H78" i="10" s="1"/>
  <c r="G72" i="10"/>
  <c r="G78" i="10" s="1"/>
  <c r="F72" i="10"/>
  <c r="F78" i="10" s="1"/>
  <c r="E72" i="10"/>
  <c r="D72" i="10" s="1"/>
  <c r="E69" i="10" s="1"/>
  <c r="J78" i="10" s="1"/>
  <c r="H68" i="10"/>
  <c r="G68" i="10"/>
  <c r="G77" i="10" s="1"/>
  <c r="F68" i="10"/>
  <c r="F77" i="10" s="1"/>
  <c r="E68" i="10"/>
  <c r="D68" i="10" s="1"/>
  <c r="H46" i="10"/>
  <c r="H76" i="10" s="1"/>
  <c r="G46" i="10"/>
  <c r="G76" i="10" s="1"/>
  <c r="F46" i="10"/>
  <c r="F76" i="10" s="1"/>
  <c r="E46" i="10"/>
  <c r="E76" i="10" s="1"/>
  <c r="H23" i="10"/>
  <c r="H75" i="10" s="1"/>
  <c r="H79" i="10" s="1"/>
  <c r="G23" i="10"/>
  <c r="G75" i="10" s="1"/>
  <c r="G79" i="10" s="1"/>
  <c r="F23" i="10"/>
  <c r="E23" i="10"/>
  <c r="E75" i="10" s="1"/>
  <c r="F79" i="10" l="1"/>
  <c r="D46" i="10"/>
  <c r="E24" i="10" s="1"/>
  <c r="J76" i="10" s="1"/>
  <c r="E77" i="10"/>
  <c r="E79" i="10" s="1"/>
  <c r="E47" i="10"/>
  <c r="J77" i="10" s="1"/>
  <c r="D23" i="10"/>
  <c r="E6" i="10" s="1"/>
  <c r="J75" i="10" s="1"/>
  <c r="J79" i="10" s="1"/>
  <c r="I78" i="9" l="1"/>
  <c r="F78" i="9"/>
  <c r="E78" i="9"/>
  <c r="D78" i="9"/>
  <c r="I77" i="9"/>
  <c r="H77" i="9"/>
  <c r="D77" i="9"/>
  <c r="I76" i="9"/>
  <c r="D76" i="9"/>
  <c r="I75" i="9"/>
  <c r="I79" i="9" s="1"/>
  <c r="G75" i="9"/>
  <c r="F75" i="9"/>
  <c r="D75" i="9"/>
  <c r="H72" i="9"/>
  <c r="H78" i="9" s="1"/>
  <c r="G72" i="9"/>
  <c r="G78" i="9" s="1"/>
  <c r="F72" i="9"/>
  <c r="E72" i="9"/>
  <c r="H68" i="9"/>
  <c r="G68" i="9"/>
  <c r="G77" i="9" s="1"/>
  <c r="F68" i="9"/>
  <c r="F77" i="9" s="1"/>
  <c r="E68" i="9"/>
  <c r="D68" i="9" s="1"/>
  <c r="H46" i="9"/>
  <c r="H76" i="9" s="1"/>
  <c r="G46" i="9"/>
  <c r="D46" i="9" s="1"/>
  <c r="E24" i="9" s="1"/>
  <c r="J76" i="9" s="1"/>
  <c r="F46" i="9"/>
  <c r="F76" i="9" s="1"/>
  <c r="E46" i="9"/>
  <c r="E76" i="9" s="1"/>
  <c r="H23" i="9"/>
  <c r="H75" i="9" s="1"/>
  <c r="H79" i="9" s="1"/>
  <c r="G23" i="9"/>
  <c r="F23" i="9"/>
  <c r="E23" i="9"/>
  <c r="E75" i="9" s="1"/>
  <c r="F79" i="9" l="1"/>
  <c r="E79" i="9"/>
  <c r="G76" i="9"/>
  <c r="G79" i="9" s="1"/>
  <c r="D72" i="9"/>
  <c r="E69" i="9" s="1"/>
  <c r="J78" i="9" s="1"/>
  <c r="E77" i="9"/>
  <c r="E47" i="9"/>
  <c r="J77" i="9" s="1"/>
  <c r="D23" i="9"/>
  <c r="E6" i="9" s="1"/>
  <c r="J75" i="9" s="1"/>
  <c r="J79" i="9" s="1"/>
  <c r="I78" i="8" l="1"/>
  <c r="F78" i="8"/>
  <c r="E78" i="8"/>
  <c r="D78" i="8"/>
  <c r="I77" i="8"/>
  <c r="H77" i="8"/>
  <c r="D77" i="8"/>
  <c r="I76" i="8"/>
  <c r="D76" i="8"/>
  <c r="I75" i="8"/>
  <c r="I79" i="8" s="1"/>
  <c r="G75" i="8"/>
  <c r="F75" i="8"/>
  <c r="D75" i="8"/>
  <c r="H72" i="8"/>
  <c r="H78" i="8" s="1"/>
  <c r="G72" i="8"/>
  <c r="D72" i="8" s="1"/>
  <c r="E69" i="8" s="1"/>
  <c r="J78" i="8" s="1"/>
  <c r="F72" i="8"/>
  <c r="E72" i="8"/>
  <c r="H68" i="8"/>
  <c r="G68" i="8"/>
  <c r="G77" i="8" s="1"/>
  <c r="F68" i="8"/>
  <c r="F77" i="8" s="1"/>
  <c r="E68" i="8"/>
  <c r="D68" i="8" s="1"/>
  <c r="H46" i="8"/>
  <c r="H76" i="8" s="1"/>
  <c r="G46" i="8"/>
  <c r="D46" i="8" s="1"/>
  <c r="F46" i="8"/>
  <c r="F76" i="8" s="1"/>
  <c r="E46" i="8"/>
  <c r="E76" i="8" s="1"/>
  <c r="H23" i="8"/>
  <c r="H75" i="8" s="1"/>
  <c r="H79" i="8" s="1"/>
  <c r="G23" i="8"/>
  <c r="F23" i="8"/>
  <c r="E23" i="8"/>
  <c r="E75" i="8" s="1"/>
  <c r="F79" i="8" l="1"/>
  <c r="E77" i="8"/>
  <c r="E79" i="8" s="1"/>
  <c r="E6" i="8"/>
  <c r="J75" i="8" s="1"/>
  <c r="J79" i="8" s="1"/>
  <c r="E47" i="8"/>
  <c r="J77" i="8" s="1"/>
  <c r="G78" i="8"/>
  <c r="E24" i="8"/>
  <c r="J76" i="8" s="1"/>
  <c r="G76" i="8"/>
  <c r="G79" i="8" s="1"/>
  <c r="D23" i="8"/>
  <c r="I78" i="7" l="1"/>
  <c r="H78" i="7"/>
  <c r="E78" i="7"/>
  <c r="D78" i="7"/>
  <c r="I77" i="7"/>
  <c r="G77" i="7"/>
  <c r="D77" i="7"/>
  <c r="I76" i="7"/>
  <c r="D76" i="7"/>
  <c r="I75" i="7"/>
  <c r="I79" i="7" s="1"/>
  <c r="F75" i="7"/>
  <c r="E75" i="7"/>
  <c r="D75" i="7"/>
  <c r="H72" i="7"/>
  <c r="G72" i="7"/>
  <c r="G78" i="7" s="1"/>
  <c r="F72" i="7"/>
  <c r="F78" i="7" s="1"/>
  <c r="E72" i="7"/>
  <c r="H68" i="7"/>
  <c r="H77" i="7" s="1"/>
  <c r="G68" i="7"/>
  <c r="F68" i="7"/>
  <c r="F77" i="7" s="1"/>
  <c r="E68" i="7"/>
  <c r="E47" i="7" s="1"/>
  <c r="J77" i="7" s="1"/>
  <c r="D68" i="7"/>
  <c r="H46" i="7"/>
  <c r="H76" i="7" s="1"/>
  <c r="G46" i="7"/>
  <c r="G76" i="7" s="1"/>
  <c r="F46" i="7"/>
  <c r="F76" i="7" s="1"/>
  <c r="E46" i="7"/>
  <c r="E76" i="7" s="1"/>
  <c r="H23" i="7"/>
  <c r="H75" i="7" s="1"/>
  <c r="H79" i="7" s="1"/>
  <c r="G23" i="7"/>
  <c r="G75" i="7" s="1"/>
  <c r="G79" i="7" s="1"/>
  <c r="F23" i="7"/>
  <c r="E23" i="7"/>
  <c r="E6" i="7" s="1"/>
  <c r="J75" i="7" s="1"/>
  <c r="D23" i="7"/>
  <c r="F79" i="7" l="1"/>
  <c r="D46" i="7"/>
  <c r="E24" i="7" s="1"/>
  <c r="J76" i="7" s="1"/>
  <c r="J79" i="7" s="1"/>
  <c r="D72" i="7"/>
  <c r="E69" i="7" s="1"/>
  <c r="J78" i="7" s="1"/>
  <c r="E77" i="7"/>
  <c r="E79" i="7" s="1"/>
  <c r="I78" i="6" l="1"/>
  <c r="E78" i="6"/>
  <c r="D78" i="6"/>
  <c r="I77" i="6"/>
  <c r="H77" i="6"/>
  <c r="D77" i="6"/>
  <c r="I76" i="6"/>
  <c r="D76" i="6"/>
  <c r="I75" i="6"/>
  <c r="I79" i="6" s="1"/>
  <c r="F75" i="6"/>
  <c r="D75" i="6"/>
  <c r="H72" i="6"/>
  <c r="H78" i="6" s="1"/>
  <c r="G72" i="6"/>
  <c r="G78" i="6" s="1"/>
  <c r="F72" i="6"/>
  <c r="F78" i="6" s="1"/>
  <c r="E72" i="6"/>
  <c r="H68" i="6"/>
  <c r="G68" i="6"/>
  <c r="G77" i="6" s="1"/>
  <c r="F68" i="6"/>
  <c r="F77" i="6" s="1"/>
  <c r="E68" i="6"/>
  <c r="D68" i="6" s="1"/>
  <c r="H46" i="6"/>
  <c r="H76" i="6" s="1"/>
  <c r="G46" i="6"/>
  <c r="G76" i="6" s="1"/>
  <c r="F46" i="6"/>
  <c r="F76" i="6" s="1"/>
  <c r="E46" i="6"/>
  <c r="E76" i="6" s="1"/>
  <c r="H23" i="6"/>
  <c r="H75" i="6" s="1"/>
  <c r="H79" i="6" s="1"/>
  <c r="G23" i="6"/>
  <c r="G75" i="6" s="1"/>
  <c r="G79" i="6" s="1"/>
  <c r="F23" i="6"/>
  <c r="E23" i="6"/>
  <c r="E75" i="6" s="1"/>
  <c r="F79" i="6" l="1"/>
  <c r="E79" i="6"/>
  <c r="D46" i="6"/>
  <c r="E24" i="6" s="1"/>
  <c r="J76" i="6" s="1"/>
  <c r="D72" i="6"/>
  <c r="E69" i="6" s="1"/>
  <c r="J78" i="6" s="1"/>
  <c r="E77" i="6"/>
  <c r="E47" i="6"/>
  <c r="J77" i="6" s="1"/>
  <c r="D23" i="6"/>
  <c r="E6" i="6" s="1"/>
  <c r="J75" i="6" s="1"/>
  <c r="J79" i="6" s="1"/>
  <c r="I78" i="5" l="1"/>
  <c r="F78" i="5"/>
  <c r="E78" i="5"/>
  <c r="D78" i="5"/>
  <c r="I77" i="5"/>
  <c r="H77" i="5"/>
  <c r="D77" i="5"/>
  <c r="I76" i="5"/>
  <c r="D76" i="5"/>
  <c r="I75" i="5"/>
  <c r="I79" i="5" s="1"/>
  <c r="G75" i="5"/>
  <c r="F75" i="5"/>
  <c r="D75" i="5"/>
  <c r="H72" i="5"/>
  <c r="H78" i="5" s="1"/>
  <c r="G72" i="5"/>
  <c r="D72" i="5" s="1"/>
  <c r="E69" i="5" s="1"/>
  <c r="J78" i="5" s="1"/>
  <c r="F72" i="5"/>
  <c r="E72" i="5"/>
  <c r="H68" i="5"/>
  <c r="G68" i="5"/>
  <c r="G77" i="5" s="1"/>
  <c r="F68" i="5"/>
  <c r="F77" i="5" s="1"/>
  <c r="E68" i="5"/>
  <c r="D68" i="5" s="1"/>
  <c r="H46" i="5"/>
  <c r="H76" i="5" s="1"/>
  <c r="G46" i="5"/>
  <c r="G76" i="5" s="1"/>
  <c r="F46" i="5"/>
  <c r="F76" i="5" s="1"/>
  <c r="E46" i="5"/>
  <c r="E76" i="5" s="1"/>
  <c r="H23" i="5"/>
  <c r="H75" i="5" s="1"/>
  <c r="H79" i="5" s="1"/>
  <c r="G23" i="5"/>
  <c r="F23" i="5"/>
  <c r="E23" i="5"/>
  <c r="E75" i="5" s="1"/>
  <c r="F79" i="5" l="1"/>
  <c r="D46" i="5"/>
  <c r="E24" i="5" s="1"/>
  <c r="J76" i="5" s="1"/>
  <c r="E47" i="5"/>
  <c r="J77" i="5" s="1"/>
  <c r="G78" i="5"/>
  <c r="G79" i="5" s="1"/>
  <c r="E77" i="5"/>
  <c r="E79" i="5" s="1"/>
  <c r="D23" i="5"/>
  <c r="E6" i="5" s="1"/>
  <c r="J75" i="5" s="1"/>
  <c r="J79" i="5" s="1"/>
  <c r="I78" i="4" l="1"/>
  <c r="F78" i="4"/>
  <c r="E78" i="4"/>
  <c r="D78" i="4"/>
  <c r="I77" i="4"/>
  <c r="H77" i="4"/>
  <c r="D77" i="4"/>
  <c r="I76" i="4"/>
  <c r="D76" i="4"/>
  <c r="I75" i="4"/>
  <c r="I79" i="4" s="1"/>
  <c r="G75" i="4"/>
  <c r="F75" i="4"/>
  <c r="D75" i="4"/>
  <c r="H72" i="4"/>
  <c r="H78" i="4" s="1"/>
  <c r="G72" i="4"/>
  <c r="G78" i="4" s="1"/>
  <c r="F72" i="4"/>
  <c r="E72" i="4"/>
  <c r="H68" i="4"/>
  <c r="G68" i="4"/>
  <c r="G77" i="4" s="1"/>
  <c r="F68" i="4"/>
  <c r="F77" i="4" s="1"/>
  <c r="E68" i="4"/>
  <c r="D68" i="4" s="1"/>
  <c r="H46" i="4"/>
  <c r="H76" i="4" s="1"/>
  <c r="G46" i="4"/>
  <c r="D46" i="4" s="1"/>
  <c r="E24" i="4" s="1"/>
  <c r="J76" i="4" s="1"/>
  <c r="F46" i="4"/>
  <c r="F76" i="4" s="1"/>
  <c r="E46" i="4"/>
  <c r="E76" i="4" s="1"/>
  <c r="H23" i="4"/>
  <c r="H75" i="4" s="1"/>
  <c r="H79" i="4" s="1"/>
  <c r="G23" i="4"/>
  <c r="F23" i="4"/>
  <c r="E23" i="4"/>
  <c r="E75" i="4" s="1"/>
  <c r="F79" i="4" l="1"/>
  <c r="G76" i="4"/>
  <c r="G79" i="4" s="1"/>
  <c r="D72" i="4"/>
  <c r="E69" i="4" s="1"/>
  <c r="J78" i="4" s="1"/>
  <c r="E47" i="4"/>
  <c r="J77" i="4" s="1"/>
  <c r="E77" i="4"/>
  <c r="E79" i="4" s="1"/>
  <c r="D23" i="4"/>
  <c r="E6" i="4" s="1"/>
  <c r="J75" i="4" s="1"/>
  <c r="J79" i="4" s="1"/>
  <c r="I78" i="3" l="1"/>
  <c r="F78" i="3"/>
  <c r="E78" i="3"/>
  <c r="D78" i="3"/>
  <c r="I77" i="3"/>
  <c r="H77" i="3"/>
  <c r="D77" i="3"/>
  <c r="I76" i="3"/>
  <c r="I79" i="3" s="1"/>
  <c r="D76" i="3"/>
  <c r="I75" i="3"/>
  <c r="H75" i="3"/>
  <c r="G75" i="3"/>
  <c r="F75" i="3"/>
  <c r="D75" i="3"/>
  <c r="H72" i="3"/>
  <c r="H78" i="3" s="1"/>
  <c r="G72" i="3"/>
  <c r="G78" i="3" s="1"/>
  <c r="F72" i="3"/>
  <c r="E72" i="3"/>
  <c r="H68" i="3"/>
  <c r="G68" i="3"/>
  <c r="G77" i="3" s="1"/>
  <c r="F68" i="3"/>
  <c r="F77" i="3" s="1"/>
  <c r="E68" i="3"/>
  <c r="D68" i="3" s="1"/>
  <c r="H46" i="3"/>
  <c r="H76" i="3" s="1"/>
  <c r="H79" i="3" s="1"/>
  <c r="G46" i="3"/>
  <c r="D46" i="3" s="1"/>
  <c r="E24" i="3" s="1"/>
  <c r="J76" i="3" s="1"/>
  <c r="F46" i="3"/>
  <c r="F76" i="3" s="1"/>
  <c r="E46" i="3"/>
  <c r="E76" i="3" s="1"/>
  <c r="H23" i="3"/>
  <c r="G23" i="3"/>
  <c r="F23" i="3"/>
  <c r="E23" i="3"/>
  <c r="E75" i="3" s="1"/>
  <c r="F79" i="3" l="1"/>
  <c r="G76" i="3"/>
  <c r="G79" i="3" s="1"/>
  <c r="D72" i="3"/>
  <c r="E69" i="3" s="1"/>
  <c r="J78" i="3" s="1"/>
  <c r="E77" i="3"/>
  <c r="E79" i="3" s="1"/>
  <c r="E47" i="3"/>
  <c r="J77" i="3" s="1"/>
  <c r="D23" i="3"/>
  <c r="E6" i="3" s="1"/>
  <c r="J75" i="3" s="1"/>
  <c r="J79" i="3" s="1"/>
  <c r="I78" i="2" l="1"/>
  <c r="F78" i="2"/>
  <c r="E78" i="2"/>
  <c r="D78" i="2"/>
  <c r="I77" i="2"/>
  <c r="H77" i="2"/>
  <c r="D77" i="2"/>
  <c r="I76" i="2"/>
  <c r="I79" i="2" s="1"/>
  <c r="D76" i="2"/>
  <c r="I75" i="2"/>
  <c r="H75" i="2"/>
  <c r="G75" i="2"/>
  <c r="F75" i="2"/>
  <c r="D75" i="2"/>
  <c r="H72" i="2"/>
  <c r="H78" i="2" s="1"/>
  <c r="G72" i="2"/>
  <c r="G78" i="2" s="1"/>
  <c r="F72" i="2"/>
  <c r="E72" i="2"/>
  <c r="H68" i="2"/>
  <c r="G68" i="2"/>
  <c r="G77" i="2" s="1"/>
  <c r="F68" i="2"/>
  <c r="F77" i="2" s="1"/>
  <c r="E68" i="2"/>
  <c r="D68" i="2" s="1"/>
  <c r="H46" i="2"/>
  <c r="H76" i="2" s="1"/>
  <c r="H79" i="2" s="1"/>
  <c r="G46" i="2"/>
  <c r="D46" i="2" s="1"/>
  <c r="E24" i="2" s="1"/>
  <c r="J76" i="2" s="1"/>
  <c r="F46" i="2"/>
  <c r="F76" i="2" s="1"/>
  <c r="E46" i="2"/>
  <c r="E76" i="2" s="1"/>
  <c r="H23" i="2"/>
  <c r="G23" i="2"/>
  <c r="F23" i="2"/>
  <c r="E23" i="2"/>
  <c r="E75" i="2" s="1"/>
  <c r="F79" i="2" l="1"/>
  <c r="G76" i="2"/>
  <c r="G79" i="2" s="1"/>
  <c r="D72" i="2"/>
  <c r="E69" i="2" s="1"/>
  <c r="J78" i="2" s="1"/>
  <c r="E77" i="2"/>
  <c r="E79" i="2" s="1"/>
  <c r="E47" i="2"/>
  <c r="J77" i="2" s="1"/>
  <c r="D23" i="2"/>
  <c r="E6" i="2" s="1"/>
  <c r="J75" i="2" s="1"/>
  <c r="J79" i="2" s="1"/>
  <c r="I78" i="1" l="1"/>
  <c r="D78" i="1"/>
  <c r="I77" i="1"/>
  <c r="D77" i="1"/>
  <c r="I76" i="1"/>
  <c r="D76" i="1"/>
  <c r="I75" i="1"/>
  <c r="I79" i="1" s="1"/>
  <c r="D75" i="1"/>
  <c r="H72" i="1"/>
  <c r="H78" i="1" s="1"/>
  <c r="G72" i="1"/>
  <c r="G78" i="1" s="1"/>
  <c r="F72" i="1"/>
  <c r="F78" i="1" s="1"/>
  <c r="E72" i="1"/>
  <c r="D72" i="1" s="1"/>
  <c r="H68" i="1"/>
  <c r="H77" i="1" s="1"/>
  <c r="G68" i="1"/>
  <c r="G77" i="1" s="1"/>
  <c r="F68" i="1"/>
  <c r="F77" i="1" s="1"/>
  <c r="E68" i="1"/>
  <c r="E77" i="1" s="1"/>
  <c r="H46" i="1"/>
  <c r="H76" i="1" s="1"/>
  <c r="G46" i="1"/>
  <c r="G76" i="1" s="1"/>
  <c r="F46" i="1"/>
  <c r="F76" i="1" s="1"/>
  <c r="E46" i="1"/>
  <c r="E76" i="1" s="1"/>
  <c r="H23" i="1"/>
  <c r="H75" i="1" s="1"/>
  <c r="H79" i="1" s="1"/>
  <c r="G23" i="1"/>
  <c r="D23" i="1" s="1"/>
  <c r="F23" i="1"/>
  <c r="F75" i="1" s="1"/>
  <c r="F79" i="1" s="1"/>
  <c r="E23" i="1"/>
  <c r="E75" i="1" s="1"/>
  <c r="E6" i="1" l="1"/>
  <c r="J75" i="1" s="1"/>
  <c r="E69" i="1"/>
  <c r="J78" i="1" s="1"/>
  <c r="E78" i="1"/>
  <c r="E79" i="1" s="1"/>
  <c r="E47" i="1"/>
  <c r="J77" i="1" s="1"/>
  <c r="D46" i="1"/>
  <c r="E24" i="1" s="1"/>
  <c r="J76" i="1" s="1"/>
  <c r="G75" i="1"/>
  <c r="G79" i="1" s="1"/>
  <c r="D68" i="1"/>
  <c r="J79" i="1" l="1"/>
</calcChain>
</file>

<file path=xl/sharedStrings.xml><?xml version="1.0" encoding="utf-8"?>
<sst xmlns="http://schemas.openxmlformats.org/spreadsheetml/2006/main" count="1695" uniqueCount="391">
  <si>
    <t>LISTA DE CHEQUEO EAPB 2021</t>
  </si>
  <si>
    <t>INSTITUCIÓN:</t>
  </si>
  <si>
    <t>ASMETSALUD</t>
  </si>
  <si>
    <t>FECHA:</t>
  </si>
  <si>
    <t>REFERENTE:</t>
  </si>
  <si>
    <t>Daniel Felipe Jiménez</t>
  </si>
  <si>
    <r>
      <t xml:space="preserve">5.1 </t>
    </r>
    <r>
      <rPr>
        <sz val="16"/>
        <color theme="0"/>
        <rFont val="Cambria"/>
        <family val="1"/>
      </rPr>
      <t>COMPONENTE ASEGURAMIENTO</t>
    </r>
  </si>
  <si>
    <t>ESTANDAR</t>
  </si>
  <si>
    <t>CRITERIO PARA EVALUAR</t>
  </si>
  <si>
    <t>MODO DE VERIFICACIÓN</t>
  </si>
  <si>
    <t xml:space="preserve">HALLAZGOS EN LA VISITA </t>
  </si>
  <si>
    <t>C</t>
  </si>
  <si>
    <t>NC</t>
  </si>
  <si>
    <t>NA</t>
  </si>
  <si>
    <t>NV</t>
  </si>
  <si>
    <t>Caracterización Poblacional</t>
  </si>
  <si>
    <t xml:space="preserve">1. La EPS cuenta con una caracterización poblacional que contenga el análisis demográfico de su población afiliada. </t>
  </si>
  <si>
    <t xml:space="preserve">Caracterización de la poblacion afiliada que permita identificar la poblacion en en ciclo  de vida de adultez y vejez y a su vez permita identificar demanda inducida y seguimiento </t>
  </si>
  <si>
    <t>BD NOMINAL DE LA POBLACION POR DIFERENTES CURSOS DE VIDA,</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</si>
  <si>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</si>
  <si>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Dentro de la caracterización e identificación de las primeras causas de morbi-mortalidad corelacionar con Ca de Próstata, Colorectal y Estomago</t>
  </si>
  <si>
    <t xml:space="preserve">BA DE COLON Y PROSTATA DE SEGUIMIENTO INSTITUCIONAL </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</si>
  <si>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</si>
  <si>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</si>
  <si>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</si>
  <si>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RESOLUCION INSTITUCIONAL DE HABILITACION.</t>
  </si>
  <si>
    <t>Mejoramiento de los indicadores de calidad</t>
  </si>
  <si>
    <t>4. La EPS realizó análisis de los indicadores de monitoreo de la calidad en salud (Res. 256/16) e implementó estrategias de mejoramiento.</t>
  </si>
  <si>
    <t>Verificar implementación de los indicadores de Gestión del Riesgo y Efectividad</t>
  </si>
  <si>
    <t>INDICADORES DE DESEMPEÑO EVALUADO TRIMESTRALMENTE DESDE LA SEDE NACIONAL CON LOS PAPELES DE TRABAJO Y RIPS</t>
  </si>
  <si>
    <t>Afiliación y Novedades</t>
  </si>
  <si>
    <t>5. La EPS cuenta con el rol en el Sistema de Afiliación Transaccional - SAT y realiza las verificaciones relacionadas con la afiliación y novedades.</t>
  </si>
  <si>
    <t xml:space="preserve">Verificacion del SAT </t>
  </si>
  <si>
    <t>SAT SE MANEJA DESDE AFILIACIONES EN LA SEDE NACIONAL, SE COMPARTE BD DE AFILIACIONES A LA INSTITUCION CON EL REPORTE DE NOVEDADES</t>
  </si>
  <si>
    <t>6. La EPS garantiza a los usuarios en movilidad o portabilidad la continuidad del aseguramiento y la prestación de los servicios que venían recibiendo.</t>
  </si>
  <si>
    <t>Marcación de usuarios con Ca de Próstata, Colorectal y Estomago que garantice su cobertura y prestación de servicio.</t>
  </si>
  <si>
    <t>ASMET SALUD CUENTA CON SOFWARE INSTITUCIONAL LLAMADA HYL SPARTA, QUE PERMITE REALIZAR SEGUIMIENTO Y CARACTERIZACION DE LOS DIFERENTES TIPOS DE CANCER, SE CUENTA CON UNA COHORTE DE CANCER DONDE ESTAN REGISTRADOS TODOS LOS CASOS INCIDENTES Y PREVALENTES DE CANCER</t>
  </si>
  <si>
    <t>Información</t>
  </si>
  <si>
    <t xml:space="preserve">7. La EPS cumple sus obligaciones de información (Res.256/16)
NOTA: la EPS  brindo la información  GAUDI oportunamente a la SDS? </t>
  </si>
  <si>
    <t>La EAPB reporta la información de su competencia contenida en el anexo 2 y 3 a traves de la plataforma de intercambio de información (PISIS) del sistema SISPRO</t>
  </si>
  <si>
    <t>SE ENVIA GAUDI OPORTUNAMENTE</t>
  </si>
  <si>
    <t xml:space="preserve">TOTAL </t>
  </si>
  <si>
    <t>5.2 COMPONENTE PRESTACIÓN DE SERVICIOS</t>
  </si>
  <si>
    <t>Garantía en la prestación de los servicios de salud</t>
  </si>
  <si>
    <t>8. La EPS garantiza a los afiliados la atención de los servicios de salud con accesibilidad, oportunidad y continuidad.</t>
  </si>
  <si>
    <t>Base de datos de la población con diagnóstico  de Ca de Próstata, Colorectal y Estomago  de acuerdo a la Resolución 3280 y la RUTA de cáncer. Caracterización de la población</t>
  </si>
  <si>
    <t>ESTIMACIONES, COHORTE Y CONTRATO HUSJ</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</si>
  <si>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</si>
  <si>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</si>
  <si>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</si>
  <si>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telefonicamente de manera aleatoria según bases de datos o cohortes de pacientes  (en presencia de la EAPB 5 llamadas telefonicas).</t>
  </si>
  <si>
    <t>COHORTE, RUTA ONCOLOGICA, S3EGUIMIENTO AL PRESTADOR COMPLEMENTARIO POR INDICADORES CONTRACTUALES DE MANERA MENSUAL CON UN REPORTE TRIMESTRAL</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</si>
  <si>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</si>
  <si>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</si>
  <si>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RESOLUCON 1552, INDICADORES DE OPORTUNIDAD CONTRACTUAL</t>
  </si>
  <si>
    <t>11. La EPS garantiza la operación del sistema de referencia y contrarreferencia dispone de una red de prestadores disponible y suficiente en todos los niveles de complejidad, así como la disponibilidad de la red de transporte y comunicaciones.</t>
  </si>
  <si>
    <t>Solicitar listado de pacientes de referencia y contrareferencia por niveles de complejidad, así como la disponibilidad de la red de transporte y comunicaciones</t>
  </si>
  <si>
    <t>CUENTA CON ANALISTA DE REFGENREICA Y CONTRAREFERENCIA EN LA SEDE DEPARTAMENTAL DE 7 A 5  Y DESPUES DE ESTA HORARIO SE REALIZA EL SEGUIMIENTO POR LA SEDE NACIONAL HASTA EL PROXIMO DIA HABIL,   SE ENTREGA F40 - EXPORTADO CONCURRENCIA  ENERO  A JULIO 2021</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</si>
  <si>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</si>
  <si>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</si>
  <si>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Asegurar la entrega de medicametos de manera inmediata 48 hrs despúes de  la solicitud ( numero de pacientes que pertenecen a las cohortes con tratamiento farmacologico, afiliados en tto Oncologico con Ca de Próstata, Colon y esetómago) .</t>
  </si>
  <si>
    <t>SEGÚN RESOLUCION 1604, CUENTAN CON BD DE SEGUIMIENTO DE OPORTUNIDAD EN ENTREGA DE MEDICAMENTOS</t>
  </si>
  <si>
    <t>13. La EPS garantiza los mecanismos de atención al usuario.</t>
  </si>
  <si>
    <t>Verificar si se cuenta con OFICINA DE ATENCION AL USUARIO, linea telefonica o pagina WEB o mecanismos virtuales para tramites y respuesta a  PQRS.</t>
  </si>
  <si>
    <t xml:space="preserve">LA EAPB CUENTA CON REDES SOCIALES, ASISTENTE VIRTUAL LINEA DE WHATSAPP 3106213604 </t>
  </si>
  <si>
    <t xml:space="preserve">14. La EPS resuelve las peticiones, quejas y reclamos oportunamente. </t>
  </si>
  <si>
    <t>Verificar fechas de apertura y seguimiento a los canales de PQR. Forma en que se consolidan, elegir aleatoriamente según el caso y realizar seguimiento .</t>
  </si>
  <si>
    <t>SE REALIZA POR DIFERENTES CANALES, BD DE INGRESO DE PQRD , GESTION Y SEGUIMIENTO DEL CASO, BUZÓN QUE SE DA APERTURA LOS DIAS VIERNES POR MEDIO DE ACTA</t>
  </si>
  <si>
    <t xml:space="preserve">15. La EPS tiene fallos de tutela en contra por tecnologías en salud incluidas en el Plan de Beneficios.
</t>
  </si>
  <si>
    <t xml:space="preserve">Revisión de fallos de tutela  grantizando la tecnologia en salud de casos específicos de pacientes con Cáncer de Estómago, Colon, Recto y Próstata de falla en la prestación del servicio y autorizaciones de procedimientos y pruebas especificas.  (según orden judicial o 5 dias habiles según la norma) REVISAR LA REAL PRESTACION DE SERVICIO. </t>
  </si>
  <si>
    <t>SE REALIZA POR DIFERENTES CANALES, BD DE INGRESO DE TUTELAS , GESTION Y SEGUIMIENTO DEL CASO, SE CLASICA POR IPS QUE DA APERTURA A LA TUTELA, EN ESTE CASO IPS ONCOLOGICA.</t>
  </si>
  <si>
    <t>5.3. COMPONENTE PRESTACIÓN DE SERVICIOS DE PROMOCIÓN Y DETECCION</t>
  </si>
  <si>
    <t xml:space="preserve">Prestación de servicios de promoción y detección </t>
  </si>
  <si>
    <t>16. La EPS cuenta con estrategias de demanda inducida.</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</si>
  <si>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</si>
  <si>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POR ESTIMACIONES DE BD NOMINAL, SE REALIZA DI EN CONJUNTO CON LAS IPS.</t>
  </si>
  <si>
    <t>ESTIMACIONES</t>
  </si>
  <si>
    <t>Verificación de actividades de demanda inducida para población objeto para tamizar y diagnosticar Cáncer de Estómago, Colon, Recto y Próstata.</t>
  </si>
  <si>
    <t>SE CUENTA CON UNA APS ENCARGADA DE REALIZAR DI A LOS DIFERENTES PROGRAMAS DE DT CANCER (IPS HORISOES)</t>
  </si>
  <si>
    <r>
      <t>17.</t>
    </r>
    <r>
      <rPr>
        <sz val="8"/>
        <rFont val="Calibri"/>
        <family val="2"/>
        <scheme val="minor"/>
      </rPr>
      <t xml:space="preserve"> La EPS garantiza las intervenciones individuales de la RIAS de Promoción y Mantenimiento de la Salud. </t>
    </r>
  </si>
  <si>
    <t>Revisar las interveciones realizadas en pacientes diagnosticados con  Cáncer de Estómago, Colon, Recto y Próstata. (La Resolución 5521 de 2013 contempla en sus tres (3) anexos, los tratamientos de
quimio y radioterapia, los exámenes paraclínicos, las imágenes diagnósticas y los medicamentos)</t>
  </si>
  <si>
    <t xml:space="preserve">PRESTADOR COMPLEMENTARIO HUSJ, SEGUIMIENTO CONSTRANTE POR CAC </t>
  </si>
  <si>
    <t>Contratación de la red. Identificar la población Objeto de las intervenciones , cohortes, bases de datos, indicadores con su respectivo seguimiento según los cursos de vida.</t>
  </si>
  <si>
    <t>CONTRATO HUSJ</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</si>
  <si>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</si>
  <si>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CONTRATACION PRESTADOR COMPLETMANTERIO POR PGP DONDE SE GARANTIZA LA ATENCION INTEGRAL SIN TRAMITES DE AUTORIZACION NI FREACCIONAMIENTO DE LA RED.</t>
  </si>
  <si>
    <r>
      <t>18.</t>
    </r>
    <r>
      <rPr>
        <sz val="8"/>
        <rFont val="Calibri"/>
        <family val="2"/>
        <scheme val="minor"/>
      </rPr>
      <t xml:space="preserve"> La EPS garantiza las intervenciones individuales de la Ruta Integral de Atención Materno Perinatal - RIAMP.</t>
    </r>
  </si>
  <si>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</si>
  <si>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Verificar que las intervenciones individuales solicitadas por el médico tratante se realicen de cuardo a lo relacionado en la circular 04 de 2014</t>
  </si>
  <si>
    <t>LA EAPB CUENTA CON UNA RUTA DE CANCER ESTABLECIDA CON EL HUSJ, DONDE SE CUENTA CON UN MODELO DE TRES ENFERMERA DE SEGUIMIENTO DESDE LA IPS Y EN LA EAPB SE CUENTA CON 2 PROFESIONALES QUE DAN ACCESO CONTINUO A LOS USUARIOS, LLEGADO EL CASO PRESENTEN ALGUN RETRASO O INCONSITENCIA EN SU TRATAMIENTO.</t>
  </si>
  <si>
    <t>5.4 informacion</t>
  </si>
  <si>
    <t xml:space="preserve">19. La EPS cumple sus obligaciones de información
NOTA: la EPS  brindo la información  GAUDI oportunamente a los muncipios? </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</si>
  <si>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</si>
  <si>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LA EAPB CUENTA CON BD DE COHORTE DE CANCER Y CAC.</t>
  </si>
  <si>
    <t>%</t>
  </si>
  <si>
    <t>COOMEVA</t>
  </si>
  <si>
    <t>VIVIANA MARULANDA</t>
  </si>
  <si>
    <t xml:space="preserve">Caracterización de la población afiliada que permita identificar la población en  ciclo  de vida de adultez y vejez y a su vez permita identificar demanda inducida y seguimiento </t>
  </si>
  <si>
    <t>Cuentan con la caracterización de la población por curso de vida la cual se saca de la base de datos de la población en general</t>
  </si>
  <si>
    <t>Dentro de la caracterización e identificación de las primeras causas de morbi-mortalidad correlacionar con Ca de Próstata, Colorectal y Estomago</t>
  </si>
  <si>
    <t>Cuentan con perfil epidemiológico de morbilidad y maternidad en donde se relacionan las neoplasias</t>
  </si>
  <si>
    <t>Se evidencia certificado de habilitación de red integral de prestadores de servicios de salud RIPSS</t>
  </si>
  <si>
    <t>Desde el área de calidad cuentan con comité de gestión compartida donde se reúnen de manera mensual con las IPS primarias.</t>
  </si>
  <si>
    <t xml:space="preserve">Verificación del SAT </t>
  </si>
  <si>
    <t>Desde la EAPB realizan la notificación a la Secretaria  de Salud a través der CERT las novedades de portabilidad, novedades, afiliaciones y portabilidad por resolución.</t>
  </si>
  <si>
    <t>El software CICKLOS y SINET de historia clínica institucional tiene marcación  de población diagnosticada con cáncer.</t>
  </si>
  <si>
    <t>La EAPB reporta la información de su competencia contenida en el anexo 2 y 3 a través de la plataforma de intercambio de información (PISIS) del sistema SISPRO</t>
  </si>
  <si>
    <t>Realizaron el reporte oportuno a la Secretaría de Salud Departamental en lo concerniente  a calidad de servicios.</t>
  </si>
  <si>
    <t>Gestora y navegadores administrativos que realizan el seguimiento y gestión y articulación para la atención integral de pacientes de neoplasias en adultos en donde se incluye cáncer de estómago, próstata y colorrectal.</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</si>
  <si>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</si>
  <si>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El seguimiento a la oportunidad del servicio al prestador complementario la realiza la gestora de atención oncológica a través de levantamiento, actualiza la base de datos de los prestadores donde define la fecha de inicio de tratamiento y oportunidad de días de inicio de tratamiento.</t>
  </si>
  <si>
    <t>La gestora de calidad realiza el seguimiento de la oportunidad del servicio a través del visor institucional a la pis primarias.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</si>
  <si>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</si>
  <si>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</si>
  <si>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 través del gestor concurrente hospitalario se realiza el proceso de referencia ay contrarreferencia, también  a través del CRAUH NACIONAL se gestiona los de fuera de horario de oficina y fines de semana.</t>
  </si>
  <si>
    <t>Asegurar la entrega de medicamentos de manera inmediata 48 horas después de  la solicitud ( numero de pacientes que pertenecen a las cohortes con tratamiento farmacológico, afiliados en tratamiento Oncológico con Ca de Próstata, Colon y estómago) .</t>
  </si>
  <si>
    <t>A partir de el contrato con Audifarma y Medes a nivel nacional se realiza monitoreo desde esta sede, dejando como soporte base de datos de entrega del mismo con fecha de solicitud y fecha de entrega.</t>
  </si>
  <si>
    <t>Verificar si se cuenta con OFICINA DE ATENCION AL USUARIO, línea telefónica o pagina WEB o mecanismos virtuales para tramites y respuesta a  PQRS.</t>
  </si>
  <si>
    <t xml:space="preserve">Servicio al cliente a través de una auxiliar administrativa con horario de atención de oficina. 
Pagina WEB
</t>
  </si>
  <si>
    <t>Oficina de atención sala SIP 
Portal WEB
Consolidación de PQRS a través de la plataforma institucional la cual permite filtrar e identificar fecha e radicación, estado y seguimiento.</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</si>
  <si>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</si>
  <si>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Cuentan con un área administrativa con profesionales de enfermería, auxiliar administrativa analista y un abogado, en donde actualizar la base de datos con radicación, fallos, gestiones y trazabilidad de las tutelas. A la fecha con 3 fallos de tutela.</t>
  </si>
  <si>
    <t>A través del formato EPSFT109 estandarizado para la aplicación del prestador primario se soporta la demanda inducida a las diferentes actividades por curso de vida, esta se comparte con la EPS de manera mensual.</t>
  </si>
  <si>
    <t>Se verifica base de datos en el formato institucional de la demanda inducida en el curso de vida adultez y vejez</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</si>
  <si>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</si>
  <si>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Cohorte de la gestora oncológica de pacientes diagnosticados y estado o trazabilidad del mismo.</t>
  </si>
  <si>
    <t xml:space="preserve">El prestador complementario en Clínica los Rosales y Clínica San Rafael el cual tiene contrato por PGP, donde allí realizan tramites administrativos internos que evita las barreras para la prestación del servicio para el usuario.
</t>
  </si>
  <si>
    <t>Cuentan rutas y flujogramas para la atención integral del paciente diagnosticado con cáncer con base al cumplimiento de la Ruta Integral de atención en salud de Promoción y Mantenimiento de la Salud.</t>
  </si>
  <si>
    <t>Verificar que las intervenciones individuales solicitadas por el médico tratante se realicen de cuadro a lo relacionado en la circular 04 de 2014</t>
  </si>
  <si>
    <t>Atenciones integrales</t>
  </si>
  <si>
    <t>5.4 información</t>
  </si>
  <si>
    <t xml:space="preserve">19. La EPS cumple sus obligaciones de información
NOTA: la EPS  brindo la información  GAUDI oportunamente a los municipios? </t>
  </si>
  <si>
    <t>Base de datos de seguimiento al cumplimiento de la resolución 3280, instrumento que contiene todos los componentes de valoración integral, detección temprana, protección específica para la salud.</t>
  </si>
  <si>
    <t>COOSALUD</t>
  </si>
  <si>
    <t>VIVIANA IDARRAGA</t>
  </si>
  <si>
    <t>Cuentan con aplicativo institucional que permite consultar la caracterización poblacional</t>
  </si>
  <si>
    <t>Base de datos de la población afiliada por cursos de vida</t>
  </si>
  <si>
    <t>Se encuentran en el proceso de habilitación por medio de renovación de contratos, cartas de intenciones y prorrogas como proceso de habilitación</t>
  </si>
  <si>
    <t>Los indicadores se manejan a nivel nacional los cuales se analizan mensualmente por medio de comité.</t>
  </si>
  <si>
    <t>La superintendencia de salud por proceso de inicio en la región emitió permiso para SAT, sin embrago queda pendiente la habilitación.</t>
  </si>
  <si>
    <t>El proceso de marcación se inicia bajo la confirmación del diagnóstico y posteriormente se solicita la identificación al sistema desde la sede nacional</t>
  </si>
  <si>
    <t>Actividad realizada desde la sede nacional y que su vez comparte los reportes a las regiones</t>
  </si>
  <si>
    <t>Cuentan con formato institucional para base de datos de población con neoplasias, sin embargo a la fecha no cuentan con usuarios diagnosticados con estas patologías.</t>
  </si>
  <si>
    <t>El prestador complementario es Liga Contra El Cáncer por contrato de Evento, al cual se le realiza seguimiento para oportunidad de servicio de manera trimestral desde la sede nacional.
También cuentan con proceso de autogestión con el prestador que permite la atención integral sin barreras para el inicio de tratamiento oncológico</t>
  </si>
  <si>
    <t>El prestador complementario para consultas con especialidades es el Hospital Universitario San Jorge por contratación por evento. Por medio de las auditoras de calidad y del cumplimiento de la Resolución 1552 se realiza seguimiento a la oportunidad del servicio de manera mensual.</t>
  </si>
  <si>
    <t>Se realiza a través de plataforma para notificación para búsqueda y cumplimiento d ella necesidad. Así mismo cuentan con base de datos que permite dar trazabilidad de las prestaciones, lugares, tiempo.</t>
  </si>
  <si>
    <t>A través de base de datos que comparte el prestador de farmacia de manera mensual se da seguimiento a la oportunidad del servicio</t>
  </si>
  <si>
    <t>Línea de frente con horario de atención de  7 a 4
Línea telefónica gratuita e celular marcando # 922
Pagina WEB : www.coosalud</t>
  </si>
  <si>
    <t>Consolidación de PQRS a través de la plataforma institucional la cual permite filtrar e identificar fecha e radicación, estado y seguimiento.</t>
  </si>
  <si>
    <t>Cuentan con un área administrativa en sede nacional con profesionales en donde la gestión se inicia por correo de notificaciones judiciales.</t>
  </si>
  <si>
    <t>La EPS envía la base de datos de la IPS primaria para realizar demanda inducida por medio de visitas extramurales en donde se identifican los riesgos y cursos de vida utilizando formato estándar institucional.</t>
  </si>
  <si>
    <t>Se verifica carpeta de formatos de visitas de demanda inducida realizadas.</t>
  </si>
  <si>
    <t>También cuentan con proceso de autogestión con el prestador que permite la atención integral sin barreras para el inicio de tratamiento oncológico</t>
  </si>
  <si>
    <t>IPS Salud Familiar con red nacional que cuenta con base de datos por curos de vida que permite dar seguimiento a las actividades realizadas y pendientes, su seguimiento se realiza desde la sede nacional</t>
  </si>
  <si>
    <t>El prestador complementario es Liga Contra El Cáncer por contrato de Evento, al cual se le realiza seguimiento para oportunidad de servicio de manera trimestral desde la sede nacional.</t>
  </si>
  <si>
    <t>FAMISANAR</t>
  </si>
  <si>
    <t>NATALIA BOTERO</t>
  </si>
  <si>
    <t>Desde la sede nacional realizan la caracterización poblacional por medio del aplicativo PROCEX el cual permite consolidar la caracterización por curso de vida, grupo hectáreas, perfil epidemiológico.</t>
  </si>
  <si>
    <t>De manera mensual la sede nacional realiza actualización y envío a las regiones del perfil epidemiológico con las causas de morbilidad y mortalidad</t>
  </si>
  <si>
    <t>En el momento se encuentran a la revisión de la documentación que se debe presentar para la habilitación, así mismo se encuentran con permiso de operación temporal.</t>
  </si>
  <si>
    <t>Los coordinadores de gestión salud por medio de un shark point realizan el seguimiento a los informes de indicadores de calidad ya que los prestadores notifican los resultados a nivel nacional, de allí hacen el análisis y el informe mensual.</t>
  </si>
  <si>
    <t>Por medio del portal transaccional institucional pueden verificar y consultar en tiempo real la situación o necesidades específicas</t>
  </si>
  <si>
    <t>Cuando el usuario es diagnosticado con cáncer se realiza una marcación en la plataforma institucional desde el área de línea de frente, generando alertas en los momentos de consulta.</t>
  </si>
  <si>
    <t>Desde la Secretaria de Salud no se ha recibido ningún requerimiento frente a la GAUDI</t>
  </si>
  <si>
    <t>Cuentan con base de datos de la cohorte de alto riesgo, en donde se evidencian los usuarios con diagnósticos de neoplasias y a la fecha con 1 paciente de sistema urinario.</t>
  </si>
  <si>
    <t>El prestador complementario institucional es Oncólogos con un contrato por evento por lo que la atención es de manera integral, con una oportunidad de servicio de manera inmediata.</t>
  </si>
  <si>
    <t>Desde la sede nacional realizan seguimiento a indicadores de oportunidad de servicios a través de la Resolución 1552 del 2013.</t>
  </si>
  <si>
    <t>Cuentan con módulo institucional con sede nacional y con equipo interdisciplinario de donde se gestiona y se realiza todo el proceso de referencia y contrarreferencia.</t>
  </si>
  <si>
    <t>El prestador es Colsubsidio para necesidad primaria y Audifarma para complementario al cual se les realiza seguimiento de manera mensual por medio de informes y tableros de trazabilidad de suministros.</t>
  </si>
  <si>
    <t xml:space="preserve">
Cuentan también con portal WEB, línea telefónica, buzón físico</t>
  </si>
  <si>
    <t>Institucionalmente cuentan con el portal FAMIGO permite conocer el ingreso, estado y trazabilidad de las PQRS.</t>
  </si>
  <si>
    <t>Se encuentra regionalizado con suroccidente con un equipo jurídico y con aplicativo BONITASOF institucional que permite conocer en tiempo real la tutela y su trazabilidad.</t>
  </si>
  <si>
    <t>A través de piezas publicitarias se realiza de menara diaria demanda inducida a la población en general por el portal WEB.
Así mismo realizan campañas por call center con base de datos de la efectividad.</t>
  </si>
  <si>
    <t>Cuentan con la caracterización de la población afiliada según cursos de vida, así mismo tablero de usuarios con diagnósticos de cáncer para seguimiento según la resolución 3280.</t>
  </si>
  <si>
    <t xml:space="preserve">Base de datos de usuarios diagnosticados con cáncer que se encuentran con tratamiento en prestador complementario que permite Identificar las especialidades, fecha de atención y demás. </t>
  </si>
  <si>
    <t>El prestador primario institucional es Comfamiliar con un contrato por evento por lo que la atención es de manera integral, con una oportunidad de servicio acorde a la normatividad</t>
  </si>
  <si>
    <t>De manera interna se maneja la atención integral del usuario , sin barreras de autorizaciones con el prestador complemengtariio Oncólogos.</t>
  </si>
  <si>
    <t>Por medio de la plataforma PROCEX realizan el monitoreo de procesos de manera mensual verificando indicadores de gestión del riesgo</t>
  </si>
  <si>
    <t>FIDUPREVISORA</t>
  </si>
  <si>
    <t>MAURA MARIN</t>
  </si>
  <si>
    <t>Cuentan con la caracterización de la población por patologías, atenciones, vulnerabilidad y discapacidad.</t>
  </si>
  <si>
    <t>Cuentan con perfil epidemiológico que permite identificar la población por cursos de vida, género entre otros.</t>
  </si>
  <si>
    <t>Se pudo evidenciar certificado emitido con concepto favorable habilitación RIPS</t>
  </si>
  <si>
    <t>Cada área cuenta con sus propios indicadores entre ellos se encuentran los de promoción y prevención, a los cuales se les realiza seguimiento a los indicadores de comportamiento de los operadores en el componente de salud por medio del formato institucional FIATS.</t>
  </si>
  <si>
    <t xml:space="preserve">Cuentan con un área institucional conformado por técnicos administrativos los cuales realizan asesoría y gestión en el componente de sistema de afiliación transaccional.  </t>
  </si>
  <si>
    <t>Por medio del software de historia clínica institucional DUSOFT al ingresar el documento de identidad permite evidenciar los diagnósticos que ha tenido el usuario.</t>
  </si>
  <si>
    <t>A la fecha no se ha reportado soportes para GAUDI</t>
  </si>
  <si>
    <t>Cuentan con la caracterización de la población afiliada según cursos de vida, así mismo identificación de usuarios con diagnósticos de cáncer para seguimiento según la resolución 3280.</t>
  </si>
  <si>
    <t xml:space="preserve">El prestador complementario en Liga contra el Cáncer y Pinares Médica el cual tiene contrato por paquete global por mes, donde allí realizan tramites administrativos internos que evita las barreras para la prestación del servicio para el usuario.
</t>
  </si>
  <si>
    <t>Cuentan con prestador exclusivo para población objeto   por lo que no media autorización evitando barreras de acceso a la prestación de servicios integrales.</t>
  </si>
  <si>
    <t>En los casos eventuales de presentarse casos de referencia y contra referencia se lidera por un equipo interdisciplinario por la plataforma DUSOFT en donde se manejan tiempos específicos para los casos y las diferentes áreas.</t>
  </si>
  <si>
    <t>Cuentan con auditor de medicamentos quien se encarga de realizar seguimiento a la entrega oportuna de medicamentos.</t>
  </si>
  <si>
    <t>Oficina con atención de lunes a viernes de 7:00 am a 5:00 pm en jornada continua. 
Página WEB: www.cosmitet.net
Línea: 3400879 - 018000189863</t>
  </si>
  <si>
    <t>Cuentan con base de datos que permite conocer las PQRS y su trazabilidad.</t>
  </si>
  <si>
    <t>Cuentan con base de datos institucional donde se consolida los trámites de tutela, fallos, diagnósticos y demás.</t>
  </si>
  <si>
    <t>Cuentan con formato institucional específico para demanda inducida el cual contiene cursos de vida, tema, medio utilizado, entre otros.</t>
  </si>
  <si>
    <t>Realizan demanda inducida a través de estrategias IEC utilizando diferentes canales como la página WEB, mensajes de texto y de manera presencial.</t>
  </si>
  <si>
    <t>Flujograma de eventos por cursos de vida</t>
  </si>
  <si>
    <t>MEDIMAS</t>
  </si>
  <si>
    <t>Yulian Caroly Arias Marín</t>
  </si>
  <si>
    <t>El portal del Software institucional permite realizar consultas y consolidación permanente de la población afiliada, la cual se puede consultar por caracterización demográfica y caracterización por evento de interés en salud pública.</t>
  </si>
  <si>
    <t>Al verificar el portal BUSINESS INTELLIGENCE cuentan con una línea llamada Circula 001 en la cual se evidencia la caracterización poblacional por curso de vida, y se puede verificar tasa mortalidad por neoplasias.</t>
  </si>
  <si>
    <t>El portan institucional en la línea de Red Integral de Prestadores se evidencia el concepto técnico y actualización de RIPSS por vigencia. Se verifica año 2021</t>
  </si>
  <si>
    <t>El software institucional cuenta con una línea de trabajo llamado indicadores de calidad los cuales van ligados a efectividad y gestión, experiencia de atención, dominio y experiencia de la atención, dominio de efectividad y gestión del riesgo.</t>
  </si>
  <si>
    <t>El software institucional cuenta con una línea de trabajo llamada Novedades SAT en donde se evidenció transacciones, geografía, detallados y novedades por periodos requeridos.</t>
  </si>
  <si>
    <t>Al verificar la plataforma HEON se evidencia marcación en la afiliación en programas especiales con alertas rojas según cursos de vida</t>
  </si>
  <si>
    <t>Actividad realizada desde la sede nacional. Se verifica por medio de soporte de cargue.</t>
  </si>
  <si>
    <t>En la base de datos de la cohorte de cuenta de alto costo se puede identificar la población afiliada con diagnósticos de neoplasias de próstata y colorrectal. Se verifica base de datos.</t>
  </si>
  <si>
    <t>El prestador complementario para tratamiento de cáncer se encuentra contratado con la Clínica San Rafal por PGP haciendo que el usuario no requiera previa autorización para el tratamiento integral. Su captación se realiza por consultas médicas y especialidades.</t>
  </si>
  <si>
    <t>Los paraclínicos complementarios son solicitados por especialidades y al ser requeridos no es necesario autorizaciones.
El prestador complementario rinde informe mensual de las solicitudes realizadas para actividades diagnósticas y de tratamiento.</t>
  </si>
  <si>
    <t>Desde la plataforma HEON cuentan con línea de trabajo de referencia y contra referencia de consulta ya que la sede nacional está a cargo de los requerimientos.</t>
  </si>
  <si>
    <t>La contratación de atención integral oncológico incluyendo farmacológico se encuentra con Clínica San Rafael la cual no requiere autorización.
Los no requeridos para tratamiento oncológico que requieran autorización se entregan en la Clínica San Rafael por PGP y son entregados en el transcurso de 48 horas después de la entrega de autorización.
La cohorte al 03-08-2021 cuenta con 1750 en tratamiento oncológico de Pereira</t>
  </si>
  <si>
    <t xml:space="preserve">Oficina de atención al usuario en el horario de lunes a viernes de 07:00 am a 02:00 pm jornada continua.
Pagina WEB: www. Medimas.com.co
Buzón de sugerencias en sala de espera </t>
  </si>
  <si>
    <t>El buzón de sugerencias se realiza apertura los jueves en horas de la tarde y se levanta acta. Y cuando es fin de mes se realiza el último día.
Institucionalmente cuentan con una persona para dar trámite a las PQRS, así mismo de 02:00 a  05:00 pm realizan trámites de virtuales desde línea de frente</t>
  </si>
  <si>
    <t>El software de información institucional cuenta con portal de tutelas para consultas y verificaciones.
Desde el área de tutelas comparten base de datos de tutelas evidenciándose un total 3 vigentes con corte a julio 2021.</t>
  </si>
  <si>
    <t>El prestador primario contratado es la ESE Salud Pereira por cápita, en donde de manera mensual la EPS envía población objeto para detección temprana y protección específica por cursos de vida.</t>
  </si>
  <si>
    <t>Se verifica base de datos del prestador primario de PSA, y SOMF el cual comparten de manera mensual. Se puede evidenciar fecha de solicitud, fecha de toma y resultado con alertas en alteraciones</t>
  </si>
  <si>
    <t>Base de datos de alto costo la cual cuenta con parámetros de diagnóstico, tratamiento, paraclínicos, prestador y estado actual que permite identificar las necesidades de la atención integral.</t>
  </si>
  <si>
    <t>Contratación prestador complementario para servicios oncológicos a través de PGP con la Clínica San Rafael.</t>
  </si>
  <si>
    <t xml:space="preserve">Atenciones integrales con el prestador complementario por lo que no se requiere autorización para tratamiento oncológicos.
Las autorizaciones que no son de tratamiento oncológico tienen una vigencia de 90 días </t>
  </si>
  <si>
    <t>Atenciones integrales con el prestador complementario por lo que no se requiere autorización para tratamiento oncológicos  y farmacológicos.
Las autorizaciones que no son de tratamiento oncológico tienen una vigencia de 90 días y también son entregados en la clínica San Rafael</t>
  </si>
  <si>
    <t>Informe mensual del prestador complementario en donde se identifica los procedimientos, tratamientos y ayudas para la atención integral de cáncer.</t>
  </si>
  <si>
    <t>El portal del Software institucional Business Inteligence permite realizar consultas y consolidación permanente de la población afiliada, la cual se puede consultar por caracterización demográfica y caracterización por evento de interés en salud pública, para así tener un análisis situacional en salud actualizado y programar vigilancia e procesos y tecnologías.</t>
  </si>
  <si>
    <t>NUEVA EPS</t>
  </si>
  <si>
    <t>Ana María Cardona López</t>
  </si>
  <si>
    <t>Así mismo cuentan con la caracterización de la población por patologías, atenciones, vulnerabilidad y discapacidad, prestador, cohortes , entre otros</t>
  </si>
  <si>
    <t>Por medio de la plataforma PROCEX realizan el monitoreo de procesos de manera mensual verificando indicadores de gestión del riesgo. Así mismo a nivel nacional realizan de manera mensual con los prestadores el seguimiento de la calidad y efectividad.</t>
  </si>
  <si>
    <t>A través del talero PROCEX se le da seguimiento en la integralidad de la información que arroja los indicadores e la resolución y desde la EAPB se realiza seguimiento a los mismo.</t>
  </si>
  <si>
    <t xml:space="preserve">
Cuentan con base de datos de la población afiliada y diagnostica o en tratamiento de cáncer de próstata o colorectal., el cual permite dar un seguimiento desde el diagnóstico hasta la fecha deseada en tiempo real</t>
  </si>
  <si>
    <t>Por medio de Cliente oculto se verifica la oportunidad de servicio al prestador por curso de vida, el cual se realiza de manea mensual.
También por el aplicativo de agendas abiertas se puede evidenciar la oportunidad del servicio.</t>
  </si>
  <si>
    <t>A través del tablero de PROCEX de indicadores se puede verificar y dar seguimiento a los indicadores de oportunidad.</t>
  </si>
  <si>
    <t>Cuentan con base de datos de la población de referencie y contrarrefencia la cual permite identificar datos personales, motivo, estado y trazabilidad.</t>
  </si>
  <si>
    <t>De manera semanal  realizan seguimiento con el prestador de entrega  de medicamentos en donde se socializan las dificultades, quejas, indicadores de alto impacto, entre otras. De allí parte plan de oportunidad de mejora</t>
  </si>
  <si>
    <t xml:space="preserve">
Cuentan también con portal WEB, línea telefónica</t>
  </si>
  <si>
    <t>Buzón de PQRS con apertura de manera diaria y así mismo se ingresa al sistema.
Institucionalmente cuentan con el portal MODULO PQR permite conocer el ingreso, estado y trazabilidad de las PQRS.</t>
  </si>
  <si>
    <t>A través del Modulo V3 se le da seguimiento en la integralidad de la información que arroja los indicadores de la resolución y desde la EAPB se realiza seguimiento a los mismo.</t>
  </si>
  <si>
    <t>La realizan por cuñas radiales, estrategias IEC por Facebook, Instagram, envían mensajes de texto y correos electrónicos.
También comparten con el prestador primario población objeto de actividades</t>
  </si>
  <si>
    <t>Cuentan con contratación de prestador primario IDIME por medio de Pago por capital por lo que no media autorización evitando barreras de acceso a la prestación de servicios integrales.</t>
  </si>
  <si>
    <t>El prestador complementario en Liga contra el Cáncer, MAC San Rafael y Unión de Cirujanos el cual tiene contrato por evento, donde allí realizan tramites administrativos internos que evita las barreras para la prestación del servicio para el usuario.
También realiza comité oncológico de manera semanal los jueves en donde se revisan los casos de cáncer.</t>
  </si>
  <si>
    <t xml:space="preserve">Prestadores complementarios contratados por evento donde allí realizan tramites administrativos internos que evita las barreras para la prestación del servicio para el usuario. </t>
  </si>
  <si>
    <t>EAPB Pijaosalu</t>
  </si>
  <si>
    <t>Liliana Gaviria Loaiza</t>
  </si>
  <si>
    <t>Cuentan con base de datos y análisis situacional en salud compartido y estructurado desde la sede nacional de Ibagué, ésta cuenta con los curos vida y las causas de morbilidad por las mismas.</t>
  </si>
  <si>
    <t>Dentro del análisis situacional en salud institucional se puede identificar las morbi-mortalidades relacionadas con neoplasias, sin embargo no específico para próstata y colorrectal.</t>
  </si>
  <si>
    <t>Desde la nacional se recepcionan los RIPS que envía la IPS primaria prestadora de manera mensual. Se verifica archivo plano, se exporta a Excel y se toma soporte.</t>
  </si>
  <si>
    <t>Cuentan con base de datos en donde plasman los indicadores de la Resolución 256 y del PAMEC de todos los municipios en donde se realiza análisis general de manera trimestral. Se puede verificar el instrumento institucional.</t>
  </si>
  <si>
    <t>Se inicia con el ingreso a la plataforma mi seguridad social ya sea por parte del usuario o en ocasiones por parte de la EPS, también desde la nacional notifican los usuarios ingresados por la plataforma para dar seguimiento. Verificación d e la plataforma</t>
  </si>
  <si>
    <t>Cuentan con formato de autorización de movilidad para la continuación de los servicios.</t>
  </si>
  <si>
    <t>Actividad realizada desde la nacional. Se puede verificar el cargue a PISIS por notificación correo de cargue</t>
  </si>
  <si>
    <t>La institución cuenta con base de datos de población diagnosticada con cáncer, así mismo con código CIE 10, sin embrago, a la fecha no se cuenta con usuarios con estos tipos de cáncer residentes en Pereira.</t>
  </si>
  <si>
    <t>Se socializa por parte de la EPS que con la ESE Salud Pereira la oportunidad del servicios de consulta externa se tiene a 3 días, así mismo con el prestador complementario para usuarios diagnosticados con Cáncer específico con Oncólogos de Occidente tiene oportunidad de servicios a una semana ya que la asignación de las citas se maneja de manera interna por correo electrónico. También realizan seguimiento a estas oportunidades por medio de llamadas telefónicas.
Se verifica seguimiento por consulta medica general a través de matriz con ítems de solicitud y asignación de citas
Se verifica correos electrónicos de solicitud y asignación de citas a usuarios con prestador complementario.</t>
  </si>
  <si>
    <t>Gestión realzada por la EPS de manera virtual a través de correo electrónico al prestador primario, posteriormente llaman al usuario y le brindan todas las indicaciones. Se pudo evidenciar correo electrónico sede solicitudes.</t>
  </si>
  <si>
    <t>11. La EPS garantiza la operación del sistema de referencia y contrarefrencia dispone de una red de prestadores disponible y suficiente en todos los niveles de complejidad, así como la disponibilidad de la red de transporte y comunicaciones.</t>
  </si>
  <si>
    <t>Se maneja desde la nacional y se realiza con comunicación directa con los transportadores y os prestadores para la aceptación de los usuarios. Posteriormente se retroalimenta a la regional para seguimiento y gestión del riesgo de manera diaria por correo electrónico. Anexan historia clínica. 
Se verificó por medio de correo electrónico de casos y listado.</t>
  </si>
  <si>
    <t>Cuentan con base de datos de seguimiento de entrega de medicamentos a usuarios con diagnósticos de neoplasias, cabe aclarar que a la fecha no cuentan con usuarios de diagnóstico específico de cáncer de próstata, estómago o colorrectal.</t>
  </si>
  <si>
    <t>Cuentan con los siguientes mecanismos:
Página virtual: ww.pijaossalud.com, http://www.pijaossalud.com/preguntas-quejas-y-reclamos/
Línea telefónica: 3455547 - 3455788
Buzón de sugerencias: Lunes a viernes de 7:00 a 11:30 y de 2:00 a 5:00 pm</t>
  </si>
  <si>
    <t>El canal virtual se verifica de manera diaria.
El cala telefónico se atiende en horario de atención al público
El buzón de sugerencias se abre todos los viernes a presencia de usuarios, allí se realizan actas y firmas.</t>
  </si>
  <si>
    <t>La eps a la fecha no cuenta con casos activos para cáncer de próstata, colorrectal y estómago, sin embargo, se logra evidenciar que realizaron notificación a la Secretaria de Salud Municipal de Pereira sin cargue de casos durante el primer semestre del año 2021</t>
  </si>
  <si>
    <t>La EPS tiene plantilla institucional que permite identificar la población específica para detección temprana y protección específica por curso de vida, la cual es realizada por los promotores de salud de manera extramural e intramural por llamadas telefónica, visitas domiciliarias, brigadas de salud</t>
  </si>
  <si>
    <t>Se verifica a través del formato de demanda inducida institucional donde se evidencia la protección específica, valoración integral, detección temprana, salud pública y otros por cursos de vida</t>
  </si>
  <si>
    <t>Institucionalmente cuentan con Software de información que tiene acceso de auditoria de facturación en donde permite identificar las atenciones de alto costo con solicitudes, autorizaciones y prestaciones de servicios. Esta información se verifica mensualmente.
Se verifica información en usuarios en general no residentes en Pereira para conocer la estructura del mismo ya que no se cuenta con usuarios con estos diagnósticos en el municipio de Pereira.</t>
  </si>
  <si>
    <t>La autorizaciones de quimioterapia o radioterapia son realizadas de manera mensual partiendo de la solicitud del prestador complementario, evitando así barreras de trámites a los usuarios.</t>
  </si>
  <si>
    <t>No cuentan con limitantes para la solicitud y autorización de exámenes complementarios para la población en general.</t>
  </si>
  <si>
    <t>Institucionalmente no se realiza negación de servicios en salud a los usuarios, todo se solicita, se tramita y se asigna cita en la EPS directamente.</t>
  </si>
  <si>
    <t>Software institucional GEMA que cuenta con la variables de aseguramiento, promoción y prevención, autorizaciones y auditoria de cuentas que permite identificar la población por cursos de vida el cual a su vez muestra la trazabilidad de P y P, afiliaciones y demás dando seguimiento a lo autorizado, facturado y prestado.</t>
  </si>
  <si>
    <t>S.O.S</t>
  </si>
  <si>
    <t>Adriana Patricia López Benavides</t>
  </si>
  <si>
    <t>La caracterización de la población se realiza desde el área de salud pública y gestión del riesgo de la sede nacional.</t>
  </si>
  <si>
    <t>Cuentan el análisis situacional en salud con las primeras 10 causas de morbimortalidad,  allí hay un subgrupo de patologías en donde se interpreta neoplasias malignas con relación a cáncer de próstata y demás.</t>
  </si>
  <si>
    <t>Se verificó la Habilitación de la Red Integral de Prestadores de Servicios de Salud – RIPSS  mediante resolución 1441 del 2016 en el articulo 10</t>
  </si>
  <si>
    <t>Cuentan con indicadores bajo la  RESOLUCIÓN 0256 DE 2016
S.O.S. EPS - RESULTADOS NACIONALES</t>
  </si>
  <si>
    <t>Cada archivo de SAT entregado por el Ministerio, es copiado la carteta de SAT  que se encuentra en el servidor de SOS clnemesis, con el fin de realizar el cargue de la información a través de la aplicación de SQL llamada ETL.</t>
  </si>
  <si>
    <t>Cuentan con la marcación en el sistema que permite identificar el usuario con necesidades específicas y así mismo consolidar bases de datos de patologías como cáncer, en donde se identifica próstata y colorrectal</t>
  </si>
  <si>
    <t>Se verifica reporte de entrega a la plataforma de PISIS de indicadores de calidad</t>
  </si>
  <si>
    <t>Cuentan con bases de datos de la población afiliada con diagnóstico de cáncer de próstata y colorrectal.
También cuentan con la ruta institucional de la atención de los usuarios con estas patologías.</t>
  </si>
  <si>
    <t>La prestación del servicio a cáncer por medio de la rutas integrales se realiza por medio de un prestador integral con convenio de PGP, así mismo en el proceso se realiza seguimiento por medio de garantía e la calidad mediante aplicación de lista de chequeo interna y allí se verifica la oportunidad en la prestación del servicio</t>
  </si>
  <si>
    <t>El contrato con el prestador integral y exclusivo que es Comfamiliar es por PGP sin restricción de actividades por lo que se atiende al usuario integralmente sin barreras</t>
  </si>
  <si>
    <t>Cuentan con un área y profesionales de referencia y contrareferencia quienes realizan el seguimiento y gestión de las actividades concernientes a los usuarios con necesidades específicas para esta línea de trabajo.</t>
  </si>
  <si>
    <t xml:space="preserve">Por medio del seguimiento de los indicadores de calidad se verifica la entrega oportuna de medicamentos al usuario </t>
  </si>
  <si>
    <t>Cuentan con canales de atención de la siguiente manera: 
Página web: www.sos.com.co
Oficina virtual Afiliados:
https://centralaplicaciones.sos.com.co/PortalTransaccionalWeb/paginas/
afiliados/Luego/login
Línea a nivel nacional: 018000 938777 Opción cero</t>
  </si>
  <si>
    <t>Cuentan con base de datos de PQRS con sus ajustes respuestas, seguimientos, anal utilizado, fecha de apertura, entre otros.</t>
  </si>
  <si>
    <t>Cuentan con un área institucional con asesores jurídicos a cargo de recibir y dar trámite a las acciones interpuestas por diferentes razones, así mismo pueden verificar estados, patologías y fallos de las mismas.
Se verifica que en la cohorte de enero a julio del año 2021 no se ha recibido ninguna acción de tutela relacionada con cáncer de próstata, estómago o colorrectal</t>
  </si>
  <si>
    <t>Desde el área de comunicaciones de la IPS en conjunto con la EPS en reuniones de mesa los miércoles cada 15 días se socializa las demanda inducidas realizadas por medio de piezas publicitarias, llamadas telefónicas, invitaciones por correos electrónicos, entre otras. 
La verificación parte de base de datos comparada desde la sede nacional</t>
  </si>
  <si>
    <t>Se verifica página de Facebook, YouTube y redes sociales</t>
  </si>
  <si>
    <t>En base a la integralidad de las rutas se establece institucionalmente la prestación del servicio con un prestador pago por PGP que realiza una atención sin barreras, sin necesidades de autorizaciones y demás, desde allí se le asignan citas, se entregan medicamentos, se realizan quimios  demás que sean necesarios para su patología.</t>
  </si>
  <si>
    <t>Se verifica contrato con el prestador para la atención de servicios asistenciales del plan obligatorio suscrito bajo la modalidad de evento</t>
  </si>
  <si>
    <t>Se evidencia contrato con el prestador con clausulas de atención integral sin autorizaciones para casos de alto costo o enfermedades catastróficas.</t>
  </si>
  <si>
    <t>MANUAL OPERATIVO PARA EL SUMINISTRO DE MEDICAMENTOS, INSUMOS Y DISPOSITIVOS MEDICOS SUSCRITO ENTRE SERVICIO OCCIDENTAL DE SALUD S.O.S. E.P.S. Y EVEDISA S.A BAJO CONTRATO PGP PBS, PGP NO PBS y EVENTO</t>
  </si>
  <si>
    <t>Se verifica los ajenos técnicos de contratación en donde se refleja las intervenciones por usuarios.</t>
  </si>
  <si>
    <t>SALUD TOTAL</t>
  </si>
  <si>
    <t>ERIKA HERNANDEZ</t>
  </si>
  <si>
    <t>Cuentan con base de datos de la caracterización poblacional según curso d vida que contiene programa, control, datos básicos.</t>
  </si>
  <si>
    <t>Cuentan con perfil epidemiológico que permite identificar las primeras causas tanto de mobilidad como de mortalidad, en donde se evidencian las neoplasias estando inmersas cáncer de próstata, colorrectal.</t>
  </si>
  <si>
    <t>Se evidencia el concepto de habilitación de las redes integrales. Este proceso es realizado desde la sede nacional.</t>
  </si>
  <si>
    <t>A través de la plataforma ALMERA se puede consultar los indicadores de manera zonal y en tiempo real</t>
  </si>
  <si>
    <t>A través de la declaración en salud se identifica información de lo concerniente al sistema de afiliación transaccional</t>
  </si>
  <si>
    <t>A través del Software de programas especiales se realiza marcación de identificación de los pacientes con diagnósticos de alto costo como las neoplasias, incluyendo cáncer de estómago, próstata y colorrectal</t>
  </si>
  <si>
    <t>Cuentan con concepto de la superintendencia de salud en notificación y entrega GAUDI</t>
  </si>
  <si>
    <t>A través de la plataforma de programas especiales se logra evidenciar base de datos de población con diagnóstico de neoplasias con especificación de cada tipo de cáncer teniendo inmerso próstata, estómago y colorrectal.</t>
  </si>
  <si>
    <t>A través del software de programas especiales se realiza seguimiento  a la oportunidad de servicios incluyendo inicio de tratamiento oncológico, esto se hace desde la sede nacional de manera periódica con el fin de dar cumplimiento a los estándares de calidad y seguir la incidencia de cáncer.</t>
  </si>
  <si>
    <t>El prestador complementario es Oncólogos de Occidente el cual tienen contratación PGP que garantiza una atención integral sin barreras y sin autorizaciones para la atención.</t>
  </si>
  <si>
    <t>Por tener contratación de PGP no se genera remisiones o referencia, sin embargo, cuentan con un auditor AMI ( auditor médico institucional) que se encarga de realizar seguimiento con e prestador y necesidad de cada paciente para dar trámite a todo lo necesario.</t>
  </si>
  <si>
    <t>A través de la plataforma intranet por el módulo de autorizaciones se puede verificar y dar trazabilidad en la oportunidad de entrega de medicamentos.</t>
  </si>
  <si>
    <t>Atención del usuario PAU de lunes a sábado jornada continua
PAU VIRTUAL
Línea telefónica: 3497300</t>
  </si>
  <si>
    <t>Cuentan con un área institucional conformado por profesionales en salud y jurídicos que realizan los trámites, seguimiento, respuesta y trazabilidad de las PQRS y Tutelas.</t>
  </si>
  <si>
    <t xml:space="preserve">Cuentan con estrategia de CERO TUTELAS PACIENTES CON CANCER </t>
  </si>
  <si>
    <t>El prestador primario cuenta con los mismo programas y software informativo que permite consultar, exportar y programar la población por cursos de vida para actividades de demanda inducida.</t>
  </si>
  <si>
    <t>Prestador primario exclusivo que se encarga de realizar la tamización de población en el curso de vida de vejez y adultez, la cual se puede revisar en tiempo real de agendas para tamización</t>
  </si>
  <si>
    <t>SANIDAD MILITAR BASAM</t>
  </si>
  <si>
    <t xml:space="preserve">Leidy Viviana Gómez Rodas </t>
  </si>
  <si>
    <t>A partir del censo poblacional cuentan con caracterización de los afiliados que permite identificar los cursos de vida</t>
  </si>
  <si>
    <t>Permiso de funcionalidad</t>
  </si>
  <si>
    <t xml:space="preserve">A través de los lineamientos de indicadores de efectividad institucional </t>
  </si>
  <si>
    <t>A través de puntos de magnetización específicos en ciudades de referencia.</t>
  </si>
  <si>
    <t>La institución no cuenta con la marcación o identificación por medio de software de historia clínica o institucional que permita identificar los usuarios con neoplasias</t>
  </si>
  <si>
    <t>No se realiza reportes de indicadores de calidad a través del sistema SISPRO</t>
  </si>
  <si>
    <t>Acciones con prestador externo complementario</t>
  </si>
  <si>
    <t>Contratación con prestador complementario a través de PGP para atención integral y oportuna</t>
  </si>
  <si>
    <t>No cuentan con proceso estructurado o verificable de referencia y contrarreferencia</t>
  </si>
  <si>
    <t>A través de seguimiento por aplicación de listas de chequeo al prestar de medicamentos se verifica desabastecimiento, fechas de caducidad, fechas de entrega y demás.</t>
  </si>
  <si>
    <t>La institución cuenta con oficina de atención al usuario  la cual cuenta , con  el buzón de sugerencias,  pagina web y aplicativo de la súper salud  para realizar tramites de PQRS</t>
  </si>
  <si>
    <t>La institución cuenta con área de tutelas</t>
  </si>
  <si>
    <t xml:space="preserve">La institución tiene un tiempo establecido  para dar respuesta  por la súper salud riesgo de vida 48 horas , regulares 5 días hábiles  por el aplicativo DIGSA peticiones y quejas  10 días hábiles </t>
  </si>
  <si>
    <t>Por medio de llamadas telefónicas a los usuarios se realiza demanda inducida por cursos de vida, también por medo de sala de espera.</t>
  </si>
  <si>
    <t>También se realiza celebración de fechas especiales de días internacionales de lucha o tamizaje en donde se captan usuarios y se atienden por cursos de vida</t>
  </si>
  <si>
    <t>Área de Aseguramiento en Salud #3 (Sanidad Policía)</t>
  </si>
  <si>
    <t>03 Agosto de 2021</t>
  </si>
  <si>
    <t xml:space="preserve">Yina Marcela Osorio Montes </t>
  </si>
  <si>
    <t>Desde cuenta de alto costo cuentan con identificación de la población por curso de vida, por municipio, por morbilidad, grupo poblacional, entre otros.</t>
  </si>
  <si>
    <t>Con esta base de datos realizan análisis situacional en salud, programación de intervenciones de protección específica y detección temprana por cursos de vida y ligados a la norma vigente.</t>
  </si>
  <si>
    <t xml:space="preserve">Articulo 4 decreto 1011 </t>
  </si>
  <si>
    <t>El análisis de indicadores de la gestión del riesgo en calidad se realiza de manera mensual por medio de la plataforma institucional GEINF. Se verifica la plataforma y el reporte.</t>
  </si>
  <si>
    <t xml:space="preserve">Institución que realizan el ingreso por escuelas de policía </t>
  </si>
  <si>
    <t>La prestación del servicio es integral y automático por la red por ser régimen de excepción.
Los beneficiarios debe definir el sitio de vivienda para realizar la novedad y continuar la prestación del servicio integral</t>
  </si>
  <si>
    <t>Desde la Dirección de sanidad a nivel nacional se realiza la exportación de la información por la plataforma GEINF y a su vez realizan el cargue a las plataformas de intercambio de información  del sistema SISPRO</t>
  </si>
  <si>
    <t>Cuentan con base de datos de la población con diagnóstico de cáncer de próstata, estómago y colorrectal.</t>
  </si>
  <si>
    <t>La institución realiza seguimiento de garantía de calidad a los prestadores complementarias de manera semestral bajo la supervisión de cada contrato.
Se Verifica que la oportunidad del servicio está a máximo 10 días en consultas por primera vez, sin embargo para continuación de procesos y servicios se maneja de manera interna haciendo que la oportunidad del servicio sea de 5 días máximo.</t>
  </si>
  <si>
    <t>Usuarios que son priorizados cuando están diagnosticados y  su trazabilidad se realiza d e manera interna e inmediata.
Usuarios con sospecha pasa de inmediato a especialidades que estén en la institución ( medicina interna, medicina familiar, urología…)</t>
  </si>
  <si>
    <t>Institucionalmente cuenta con área de referencia y contra referencia a cargo de un médico, una enfermera, y un intendente.</t>
  </si>
  <si>
    <t xml:space="preserve">Los tratamientos de médico general son entregados en menos de 48 horas ya que cuentan con farmacia institucional en la instalación.
Los tratamientos farmacológicos oncológicos son contratados por paquete completo con el prestador complementario con el fin de no fraccionar la prestación del servicio.
</t>
  </si>
  <si>
    <t>Oficina atención al usuario: Primer piso institucional de lunes a viernes de 07:00 a 12:00 y de 02:00 a 06:00 pm
Página Web: www.policia.gov.co
Línea telefónica: 3217102182
Buzón de sugerencia</t>
  </si>
  <si>
    <t>La apertura del buzón se realiza semanalmente los jueves y se levanta acta de la actividad.
Se evidencia acta de apertura el 29 de Julio a las 03:00 p.m.</t>
  </si>
  <si>
    <t>No se tiene discriminado o evidenciado los fallos o trámites de tutela específicos por patologías.</t>
  </si>
  <si>
    <t>Se realiza seguimiento a la estrategia alianza saludable en donde se vincula la población por curos de vida para la oferta y prestación de servicio de detección temprana y protección específica a cargo de la Gerontóloga.</t>
  </si>
  <si>
    <t>Se verifica acta se demanda inducida</t>
  </si>
  <si>
    <t>La prestación del servicio para cáncer se realiza por contratación con prestador complementario al cual se le realiza seguimiento por medio de auditoria de calidad de manera semestral.
Se evidencia auditoria realizada a Liga contra el Cáncer</t>
  </si>
  <si>
    <t>Desde la sede nacional realizan  envío de base de datos nominal para programación de actividades y se ajusta a la base de consultas.</t>
  </si>
  <si>
    <t>Las autorizaciones independientemente del caso o procedimiento tiene una vigencia de 180 días</t>
  </si>
  <si>
    <t>Con la base de datos nominal se realiza programación de actividades por curso de vida, así mismo permite dar seguimiento a los mismos.</t>
  </si>
  <si>
    <t>Todas las actividades se encuentran establecidas por curso de vida y así mismo por cada línea tiene  una líder.</t>
  </si>
  <si>
    <t>Por medio de cuenta de alto costo de diagnóstico, tratamiento y seguimiento y estado actual consolidan la información que permite realizar el análisis situacional en salud de los proceso de atención.</t>
  </si>
  <si>
    <t>SANITAS</t>
  </si>
  <si>
    <t>Carolina Correa Rivas</t>
  </si>
  <si>
    <t>Así mismo cuentan con la caracterización de la población por patologías, atenciones, vulnerabilidad y discapacidad.</t>
  </si>
  <si>
    <t>Cuentan con unos tableros institucionales de resultados en salud que se verifican y se las realiza trazabilidad por medio del software llamado POWERBI que permite dar continuidad y seguimiento por patología de neoplasias incluyendo en la priorización mama, cérvix, próstata y colorrectal.
También realiza comité oncológico de manera mensual en donde se invitan a representantes de la IPS primaria y complementaria en donde se analizan los indicadores del tablero.</t>
  </si>
  <si>
    <t>Cuentan con instructivo para los usuarios para la utilización del SAT, también se ha capacitado a la asociación de usuarios en lo concerniente a SAT.</t>
  </si>
  <si>
    <t>Cuando el usuario es diagnosticado con cáncer se realiza una marcación en la plataforma institucional desde el área de línea de frente.</t>
  </si>
  <si>
    <t>A través del tablero POWERBIT se le da seguimiento en la integralidad de la información que arroja los indicadores e la resolución y desde la EAPB se realiza seguimiento a los mismo.</t>
  </si>
  <si>
    <t>El prestador complementario en Liga contra el Cáncer el cual tiene contrato por evento, donde allí realizan tramites administrativos internos que evita las barreras para la prestación del servicio para el usuario.
También realiza comité oncológico de manera mensual en donde se invitan a representantes de la IPS primaria y complementaria en donde se analizan los indicadores del tablero.</t>
  </si>
  <si>
    <t>Cuentan con contratación de prestador primario IDIME por medio de Pago Fijo Global por lo que no media autorización evitando barreras de acceso a la prestación de servicios integrales.</t>
  </si>
  <si>
    <t>En los casos eventuales de presentarse casos de referencia y contra referencia el auditor hospitalizo realiza seguimiento, así mismo cuentan con un back especializado institucional realizan la remisión y contra remisión ya que está habilitado 24 horas.</t>
  </si>
  <si>
    <t>La EAPB realiza seguimiento a la oportunidad de entrega de medicamentos por medio de las quejas y el comité de usuarios con reuniones de manera mensual con el prestador.</t>
  </si>
  <si>
    <t>Oficina con atención de lunes a viernes de 8:00 am a 3:00 pm en jornada continua. Sábados de 09:00 a 12:00 M.
Página WEB: epssanitas.com
Chat Ana María
Buzón de PQRS con apertura diaria para cargue a la plataforma institucional</t>
  </si>
  <si>
    <t>Cuentan con software institucional Wordplot donde se consolida los trámites de tutela, fallos, diagnósticos y demás.</t>
  </si>
  <si>
    <t>Realizan demanda inducida a través de estrategias IEC utilizando diferentes canales como la página EB, YouTube, mensajes de texto y correos electrónicos.</t>
  </si>
  <si>
    <t>Se verificó a través de la página de YouTube orientación y demanda inducida en cáncer colorrectal</t>
  </si>
  <si>
    <t>El prestador complementario en Liga contra el Cáncer el cual tiene contrato por evento, donde allí realizan tramites administrativos internos que evita las barreras para la prestación del servicio para el usuario.</t>
  </si>
  <si>
    <t>Contratación con prestador complementario pago por PGP que no requiere autorizaciones o mediadores para la atención integral en enfermedades de alto costo.</t>
  </si>
  <si>
    <t>También realiza comité oncológico de manera mensual en donde se invitan a representantes de la IPS primaria y complementaria en donde se analizan los indicadores del tablero.</t>
  </si>
  <si>
    <t>SURA</t>
  </si>
  <si>
    <t>NATALIA VILLEGAS ALVAREZ</t>
  </si>
  <si>
    <t>Cuentan con Software informativo institucional llamado SINCO el cual permite consultar en tiempo real la caracterización poblacional afiliada a la EAPB</t>
  </si>
  <si>
    <t>Dentro de la caracterización poblacional tienen  discriminado la primeras causas de morbi-mortalidad incluyendo las neoplasias, correlacionando  próstata, colorrectal y estómago</t>
  </si>
  <si>
    <t>Cuentan con el concepto emitido de la habilitación de la Red Integral RIPSS</t>
  </si>
  <si>
    <t>Realizan seguimiento de manera mensual a los prestadores por medio de los auditores de calidad de la institución.</t>
  </si>
  <si>
    <t>Por medio de la página de la EAPB realiza todo el proceso de afiliaciones y demás. También se pudo evidenciar la notificación de novedades a la Secretaria de Salud de Pereira.</t>
  </si>
  <si>
    <t>Cuentan con marcación en el sistema SINCO que permite exportar base de datos de la población objeto y eliminar barreras de autorización.</t>
  </si>
  <si>
    <t>A la fecha no han realizado la entrega de soportes correspondiente a GAUDI a la Secretaria de Salud ya que el oficio ingresó a la institución el 18 de Agosto del 2021 y se cuenta con 15 días hábiles para la gestión de los mismo cumpliéndose ésta el 08 de septiembre del mismo año.</t>
  </si>
  <si>
    <t>Cuentan con base de datos de la población diagnosticada con neoplasias y de alto costo la cual permite identificar y dar trazabilidad a la población con diagnósticos de cáncer de próstata, estómago y colorrectal.</t>
  </si>
  <si>
    <t>El seguimiento a la oportunidad del servicio al prestador complementario la realiza el auditor de alto costo a través de auditoria de los prestadores de manera mensual donde define la fecha de inicio de tratamiento y oportunidad de días de inicio de tratamiento.</t>
  </si>
  <si>
    <t xml:space="preserve">Cuentan con prestador primario exclusivo para población EPS SURA.
 El prestador complementario es contratado por cápita y para las autorizaciones se realizan por medio de la promesa de servicios a través de apoyo administrativo interno, eliminando barreras de acceso y entregando un servicio integral.
</t>
  </si>
  <si>
    <t>La línea de PRESATADOR SURA desde la sede nacional tiene el área de referencia y contrarreferencia con trámites internos administrativos</t>
  </si>
  <si>
    <t>Por medio de la auditora del prestador básico realiza el seguimiento a la oportunidad de entrega de medicamentos tanto presencial como domiciliario.</t>
  </si>
  <si>
    <t xml:space="preserve">Oficina de atención con horario de 8 a 1 jornada contínua
Portal WEB: epssura.com.co
Canales telefónicos
Redes Sociales
</t>
  </si>
  <si>
    <t>Consolidación de PQRS a través del aplicativo SALES FORCE institucional la cual permite filtrar e identificar fecha de radicación, estado y seguimiento.</t>
  </si>
  <si>
    <t>Cuentan con área jurídica compuesto por abogados y auditor,  en donde se ingresan, tramitan y dar seguimiento a los fallos de tutela.</t>
  </si>
  <si>
    <t>Por medio del prestador primario con contrato exclusivo a través de la implementación de las rutas integrales por curso de vida realizan los tamizaje, basados en la población objeto enviada por la EPS de manera semestral.</t>
  </si>
  <si>
    <t xml:space="preserve"> El prestador complementario es contratado por cápita y para las autorizaciones se realizan por medio de la promesa de servicios a través de apoyo administrativo interno, eliminando barreras de acceso y entregando un servicio integral.</t>
  </si>
  <si>
    <t>Cuentan con  auxiliar administrativa de tiempo completo en el prestador complementario quien realiza los trámites administrativos d los usuarios</t>
  </si>
  <si>
    <t xml:space="preserve">El prestador complementario cuenta con ruta interna donde allí realizan tramites administrativos internos que evita las barreras para la prestación del servicio para el usuario.
</t>
  </si>
  <si>
    <t>Prestador primario exclusivo el cual permite una atención integral sin barreras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</si>
</sst>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sz val="11"/>
      <color theme="1"/>
      <name val="Arial"/>
      <family val="2"/>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auto="1"/>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medium">
        <color auto="1"/>
      </left>
      <right/>
      <top style="medium">
        <color auto="1"/>
      </top>
      <bottom/>
      <diagonal/>
    </border>
    <border>
      <left style="medium">
        <color indexed="64"/>
      </left>
      <right/>
      <top style="thin">
        <color auto="1"/>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0" fontId="0" fillId="0" borderId="0" xfId="0" applyAlignment="1">
      <alignment horizontal="center"/>
    </xf>
    <xf numFmtId="0" fontId="3" fillId="0" borderId="0" xfId="0" applyFont="1" applyAlignment="1">
      <alignment horizontal="center" vertical="center"/>
    </xf>
    <xf numFmtId="0" fontId="2" fillId="0" borderId="0" xfId="0" applyFont="1"/>
    <xf numFmtId="14" fontId="0" fillId="0" borderId="0" xfId="0" applyNumberForma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5" fillId="0" borderId="4" xfId="1" applyFont="1" applyBorder="1" applyAlignment="1">
      <alignment horizont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justify" vertical="center" wrapText="1"/>
    </xf>
    <xf numFmtId="0" fontId="7" fillId="0" borderId="9" xfId="0" applyFont="1" applyBorder="1" applyAlignment="1">
      <alignment horizontal="center" vertical="center" wrapText="1"/>
    </xf>
    <xf numFmtId="0" fontId="8" fillId="0" borderId="5"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8" fillId="0" borderId="9"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4" fillId="2" borderId="10" xfId="0" applyFont="1" applyFill="1" applyBorder="1" applyAlignment="1">
      <alignment horizontal="center" vertical="center"/>
    </xf>
    <xf numFmtId="0" fontId="4" fillId="2" borderId="10" xfId="0" applyFont="1" applyFill="1" applyBorder="1" applyAlignment="1">
      <alignment vertical="center"/>
    </xf>
    <xf numFmtId="0" fontId="0" fillId="0" borderId="11" xfId="0" applyBorder="1"/>
    <xf numFmtId="0" fontId="0" fillId="0" borderId="2" xfId="0" applyBorder="1"/>
    <xf numFmtId="0" fontId="0" fillId="0" borderId="12" xfId="0" applyBorder="1"/>
    <xf numFmtId="0" fontId="4"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3" borderId="13"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7" fillId="3" borderId="9" xfId="0" applyFont="1" applyFill="1" applyBorder="1" applyAlignment="1">
      <alignment horizontal="center" vertical="center" wrapText="1"/>
    </xf>
    <xf numFmtId="0" fontId="8" fillId="3" borderId="14" xfId="0" applyFont="1" applyFill="1" applyBorder="1" applyAlignment="1">
      <alignment horizontal="justify" vertical="center" wrapText="1"/>
    </xf>
    <xf numFmtId="0" fontId="8" fillId="3" borderId="9"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8" fillId="3" borderId="5" xfId="0" applyFont="1" applyFill="1" applyBorder="1" applyAlignment="1">
      <alignment horizontal="justify" vertical="center" wrapText="1"/>
    </xf>
    <xf numFmtId="0" fontId="9" fillId="3" borderId="8"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5" xfId="0" applyFont="1" applyFill="1" applyBorder="1" applyAlignment="1">
      <alignment horizontal="justify" vertical="center" wrapText="1"/>
    </xf>
    <xf numFmtId="0" fontId="8" fillId="3" borderId="15" xfId="0" applyFont="1" applyFill="1" applyBorder="1" applyAlignment="1">
      <alignment horizontal="justify" vertical="center" wrapText="1"/>
    </xf>
    <xf numFmtId="0" fontId="8" fillId="3" borderId="16" xfId="0" applyFont="1" applyFill="1" applyBorder="1" applyAlignment="1">
      <alignment horizontal="justify" vertical="center" wrapText="1"/>
    </xf>
    <xf numFmtId="0" fontId="7" fillId="3" borderId="5" xfId="0" applyFont="1" applyFill="1" applyBorder="1" applyAlignment="1">
      <alignment horizontal="center" vertical="center" wrapText="1"/>
    </xf>
    <xf numFmtId="0" fontId="8" fillId="3" borderId="17" xfId="0" applyFont="1" applyFill="1" applyBorder="1" applyAlignment="1">
      <alignment horizontal="justify" vertical="center" wrapText="1"/>
    </xf>
    <xf numFmtId="0" fontId="8" fillId="3" borderId="18" xfId="0" applyFont="1" applyFill="1" applyBorder="1" applyAlignment="1">
      <alignment horizontal="justify" vertical="center" wrapText="1"/>
    </xf>
    <xf numFmtId="0" fontId="0" fillId="0" borderId="3" xfId="0" applyBorder="1"/>
    <xf numFmtId="0" fontId="6" fillId="2" borderId="1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3" borderId="21" xfId="0" applyFont="1" applyFill="1" applyBorder="1" applyAlignment="1">
      <alignment horizontal="justify" vertical="center" wrapText="1"/>
    </xf>
    <xf numFmtId="0" fontId="9" fillId="0" borderId="15" xfId="0" applyFont="1" applyBorder="1" applyAlignment="1">
      <alignment horizontal="left" vertical="center" wrapText="1"/>
    </xf>
    <xf numFmtId="0" fontId="9" fillId="0" borderId="22" xfId="0" applyFont="1" applyBorder="1" applyAlignment="1">
      <alignment horizontal="left" vertical="center" wrapText="1"/>
    </xf>
    <xf numFmtId="0" fontId="8" fillId="4" borderId="4" xfId="0" applyFont="1" applyFill="1" applyBorder="1" applyAlignment="1">
      <alignment vertical="center" wrapText="1"/>
    </xf>
    <xf numFmtId="0" fontId="8" fillId="3" borderId="23" xfId="0" applyFont="1" applyFill="1" applyBorder="1" applyAlignment="1">
      <alignment horizontal="justify" vertical="center" wrapText="1"/>
    </xf>
    <xf numFmtId="0" fontId="9" fillId="0" borderId="24" xfId="0" applyFont="1" applyBorder="1" applyAlignment="1">
      <alignment horizontal="left" vertical="center" wrapText="1"/>
    </xf>
    <xf numFmtId="0" fontId="8" fillId="3" borderId="25" xfId="0" applyFont="1" applyFill="1" applyBorder="1" applyAlignment="1">
      <alignment horizontal="justify" vertical="center" wrapText="1"/>
    </xf>
    <xf numFmtId="0" fontId="8" fillId="0" borderId="12" xfId="0" applyFont="1" applyBorder="1" applyAlignment="1">
      <alignment horizontal="left" vertical="center" wrapText="1"/>
    </xf>
    <xf numFmtId="0" fontId="7" fillId="4" borderId="8" xfId="0" applyFont="1" applyFill="1" applyBorder="1" applyAlignment="1">
      <alignment horizontal="justify" vertical="center" wrapText="1"/>
    </xf>
    <xf numFmtId="0" fontId="9" fillId="0" borderId="15" xfId="0" applyFont="1" applyBorder="1" applyAlignment="1">
      <alignment horizontal="left" vertical="center" wrapText="1"/>
    </xf>
    <xf numFmtId="0" fontId="9" fillId="0" borderId="26" xfId="0" applyFont="1" applyBorder="1" applyAlignment="1">
      <alignment horizontal="left" vertical="center" wrapText="1"/>
    </xf>
    <xf numFmtId="0" fontId="7" fillId="4" borderId="1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9" xfId="0" applyFont="1" applyFill="1" applyBorder="1" applyAlignment="1">
      <alignment horizontal="justify"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17"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7" fillId="4" borderId="1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9" fillId="0" borderId="32" xfId="0" applyFont="1" applyBorder="1" applyAlignment="1">
      <alignment horizontal="left" vertical="center" wrapText="1"/>
    </xf>
    <xf numFmtId="0" fontId="4" fillId="2" borderId="0" xfId="0" applyFont="1" applyFill="1" applyBorder="1" applyAlignment="1">
      <alignment vertical="center"/>
    </xf>
    <xf numFmtId="0" fontId="8" fillId="0" borderId="8" xfId="0" applyFont="1" applyBorder="1" applyAlignment="1">
      <alignment vertical="center" wrapText="1"/>
    </xf>
    <xf numFmtId="0" fontId="8" fillId="0" borderId="5" xfId="0" applyFont="1" applyBorder="1" applyAlignment="1">
      <alignment vertical="center" wrapText="1"/>
    </xf>
    <xf numFmtId="0" fontId="10" fillId="0" borderId="0" xfId="0" applyFont="1"/>
    <xf numFmtId="0" fontId="6" fillId="2" borderId="33" xfId="0" applyFont="1" applyFill="1" applyBorder="1" applyAlignment="1">
      <alignment horizontal="center" vertical="center" wrapText="1"/>
    </xf>
    <xf numFmtId="0" fontId="0" fillId="0" borderId="34" xfId="0" applyBorder="1"/>
    <xf numFmtId="0" fontId="0" fillId="0" borderId="34" xfId="0" applyBorder="1" applyAlignment="1">
      <alignment horizontal="center" vertical="center"/>
    </xf>
    <xf numFmtId="9" fontId="0" fillId="0" borderId="35" xfId="0" applyNumberFormat="1" applyBorder="1" applyAlignment="1">
      <alignment horizontal="center" vertical="center"/>
    </xf>
    <xf numFmtId="9" fontId="0" fillId="0" borderId="35" xfId="1" applyFont="1" applyBorder="1" applyAlignment="1">
      <alignment horizontal="center" vertical="center"/>
    </xf>
    <xf numFmtId="0" fontId="0" fillId="0" borderId="36" xfId="0" applyBorder="1"/>
    <xf numFmtId="0" fontId="0" fillId="0" borderId="36" xfId="0" applyBorder="1" applyAlignment="1">
      <alignment horizontal="center" vertical="center"/>
    </xf>
    <xf numFmtId="9" fontId="0" fillId="0" borderId="37" xfId="0" applyNumberFormat="1" applyBorder="1" applyAlignment="1">
      <alignment horizontal="center" vertical="center"/>
    </xf>
    <xf numFmtId="0" fontId="9" fillId="0" borderId="38" xfId="0" applyFont="1" applyBorder="1" applyAlignment="1">
      <alignment horizontal="left" vertical="center" wrapText="1"/>
    </xf>
    <xf numFmtId="0" fontId="8" fillId="0" borderId="2" xfId="0" applyFont="1" applyBorder="1" applyAlignment="1">
      <alignment horizontal="left" vertical="center" wrapText="1"/>
    </xf>
  </cellXfs>
  <cellStyles count="2">
    <cellStyle name="Normal" xfId="0" builtinId="0"/>
    <cellStyle name="Porcentaje" xfId="1" builtinId="5"/>
  </cellStyles>
  <dxfs count="2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13101</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08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4" sqref="C4:H4"/>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2</v>
      </c>
      <c r="D2" s="1"/>
      <c r="E2" s="1"/>
      <c r="F2" s="1"/>
      <c r="G2" s="1"/>
      <c r="H2" s="1"/>
    </row>
    <row r="3" spans="1:8" x14ac:dyDescent="0.25">
      <c r="A3" s="1"/>
      <c r="B3" s="3" t="s">
        <v>3</v>
      </c>
      <c r="C3" s="4">
        <v>44425</v>
      </c>
      <c r="D3" s="4"/>
      <c r="E3" s="4"/>
      <c r="F3" s="4"/>
      <c r="G3" s="4"/>
      <c r="H3" s="4"/>
    </row>
    <row r="4" spans="1:8" x14ac:dyDescent="0.25">
      <c r="A4" s="1"/>
      <c r="B4" s="3" t="s">
        <v>4</v>
      </c>
      <c r="C4" s="1" t="s">
        <v>5</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17</v>
      </c>
      <c r="D8" s="13" t="s">
        <v>18</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20</v>
      </c>
      <c r="D10" s="13" t="s">
        <v>21</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25</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29</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32</v>
      </c>
      <c r="D17" s="13" t="s">
        <v>33</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36</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39</v>
      </c>
      <c r="D21" s="13" t="s">
        <v>40</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46</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50</v>
      </c>
      <c r="D30" s="34" t="s">
        <v>51</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54</v>
      </c>
      <c r="E32" s="34">
        <v>1</v>
      </c>
      <c r="F32" s="34"/>
      <c r="G32" s="34"/>
      <c r="H32" s="34"/>
    </row>
    <row r="33" spans="1:8" ht="65.25" customHeight="1" thickBot="1" x14ac:dyDescent="0.3">
      <c r="A33" s="35"/>
      <c r="B33" s="38"/>
      <c r="C33" s="39"/>
      <c r="D33" s="39"/>
      <c r="E33" s="39"/>
      <c r="F33" s="39"/>
      <c r="G33" s="39"/>
      <c r="H33" s="39"/>
    </row>
    <row r="34" spans="1:8" x14ac:dyDescent="0.25">
      <c r="A34" s="35"/>
      <c r="B34" s="33" t="s">
        <v>55</v>
      </c>
      <c r="C34" s="41" t="s">
        <v>56</v>
      </c>
      <c r="D34" s="34" t="s">
        <v>57</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60</v>
      </c>
      <c r="D36" s="34" t="s">
        <v>61</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63</v>
      </c>
      <c r="D40" s="34" t="s">
        <v>64</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67</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69</v>
      </c>
      <c r="D44" s="34" t="s">
        <v>70</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75</v>
      </c>
      <c r="E49" s="55">
        <v>1</v>
      </c>
      <c r="F49" s="55"/>
      <c r="G49" s="55"/>
      <c r="H49" s="55"/>
    </row>
    <row r="50" spans="1:8" ht="15" hidden="1" customHeight="1" x14ac:dyDescent="0.25">
      <c r="A50" s="35"/>
      <c r="B50" s="56"/>
      <c r="C50" s="57"/>
      <c r="D50" s="54" t="s">
        <v>76</v>
      </c>
      <c r="E50" s="55"/>
      <c r="F50" s="55"/>
      <c r="G50" s="55"/>
      <c r="H50" s="55"/>
    </row>
    <row r="51" spans="1:8" ht="34.5" thickBot="1" x14ac:dyDescent="0.3">
      <c r="A51" s="35"/>
      <c r="B51" s="58"/>
      <c r="C51" s="59" t="s">
        <v>77</v>
      </c>
      <c r="D51" s="54" t="s">
        <v>78</v>
      </c>
      <c r="E51" s="55">
        <v>1</v>
      </c>
      <c r="F51" s="55"/>
      <c r="G51" s="55"/>
      <c r="H51" s="55"/>
    </row>
    <row r="52" spans="1:8" ht="15" customHeight="1" x14ac:dyDescent="0.25">
      <c r="A52" s="35"/>
      <c r="B52" s="60" t="s">
        <v>79</v>
      </c>
      <c r="C52" s="61" t="s">
        <v>80</v>
      </c>
      <c r="D52" s="62" t="s">
        <v>81</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83</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85</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85</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88</v>
      </c>
      <c r="D65" s="62" t="s">
        <v>89</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90</v>
      </c>
      <c r="B69" s="28"/>
      <c r="C69" s="28"/>
      <c r="D69" s="28"/>
      <c r="E69" s="8">
        <f>+(E72+G72)/D72</f>
        <v>1</v>
      </c>
      <c r="F69" s="8"/>
      <c r="G69" s="8"/>
      <c r="H69" s="8"/>
    </row>
    <row r="70" spans="1:10" ht="63" customHeight="1" x14ac:dyDescent="0.25">
      <c r="A70" s="78" t="s">
        <v>37</v>
      </c>
      <c r="B70" s="34" t="s">
        <v>91</v>
      </c>
      <c r="C70" s="34" t="s">
        <v>92</v>
      </c>
      <c r="D70" s="34" t="s">
        <v>93</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informacion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223" priority="16" operator="notEqual">
      <formula>$C$23</formula>
    </cfRule>
  </conditionalFormatting>
  <conditionalFormatting sqref="D46">
    <cfRule type="cellIs" dxfId="222" priority="15" operator="notEqual">
      <formula>$C$46</formula>
    </cfRule>
  </conditionalFormatting>
  <conditionalFormatting sqref="D68">
    <cfRule type="cellIs" dxfId="221" priority="14" operator="notEqual">
      <formula>$C$68</formula>
    </cfRule>
  </conditionalFormatting>
  <conditionalFormatting sqref="D72">
    <cfRule type="cellIs" dxfId="220" priority="13" operator="notEqual">
      <formula>$C$72</formula>
    </cfRule>
  </conditionalFormatting>
  <conditionalFormatting sqref="E6:H6">
    <cfRule type="cellIs" dxfId="219" priority="10" operator="between">
      <formula>0</formula>
      <formula>0.69</formula>
    </cfRule>
    <cfRule type="cellIs" dxfId="218" priority="11" operator="between">
      <formula>0.7</formula>
      <formula>0.89</formula>
    </cfRule>
    <cfRule type="cellIs" dxfId="217" priority="12" operator="between">
      <formula>0.9</formula>
      <formula>1</formula>
    </cfRule>
  </conditionalFormatting>
  <conditionalFormatting sqref="E24:H24">
    <cfRule type="cellIs" dxfId="216" priority="7" operator="between">
      <formula>0</formula>
      <formula>0.69</formula>
    </cfRule>
    <cfRule type="cellIs" dxfId="215" priority="8" operator="between">
      <formula>0.7</formula>
      <formula>0.89</formula>
    </cfRule>
    <cfRule type="cellIs" dxfId="214" priority="9" operator="between">
      <formula>0.9</formula>
      <formula>1</formula>
    </cfRule>
  </conditionalFormatting>
  <conditionalFormatting sqref="E47:H47">
    <cfRule type="cellIs" dxfId="213" priority="4" operator="between">
      <formula>0</formula>
      <formula>0.69</formula>
    </cfRule>
    <cfRule type="cellIs" dxfId="212" priority="5" operator="between">
      <formula>0.7</formula>
      <formula>0.89</formula>
    </cfRule>
    <cfRule type="cellIs" dxfId="211" priority="6" operator="between">
      <formula>0.9</formula>
      <formula>1</formula>
    </cfRule>
  </conditionalFormatting>
  <conditionalFormatting sqref="E69:H69">
    <cfRule type="cellIs" dxfId="210" priority="1" operator="between">
      <formula>0</formula>
      <formula>0.69</formula>
    </cfRule>
    <cfRule type="cellIs" dxfId="209" priority="2" operator="between">
      <formula>0.7</formula>
      <formula>0.89</formula>
    </cfRule>
    <cfRule type="cellIs" dxfId="208"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289</v>
      </c>
      <c r="D2" s="1"/>
      <c r="E2" s="1"/>
      <c r="F2" s="1"/>
      <c r="G2" s="1"/>
      <c r="H2" s="1"/>
    </row>
    <row r="3" spans="1:8" x14ac:dyDescent="0.25">
      <c r="A3" s="1"/>
      <c r="B3" s="3" t="s">
        <v>3</v>
      </c>
      <c r="C3" s="4">
        <v>44435</v>
      </c>
      <c r="D3" s="1"/>
      <c r="E3" s="1"/>
      <c r="F3" s="1"/>
      <c r="G3" s="1"/>
      <c r="H3" s="1"/>
    </row>
    <row r="4" spans="1:8" x14ac:dyDescent="0.25">
      <c r="A4" s="1"/>
      <c r="B4" s="3" t="s">
        <v>4</v>
      </c>
      <c r="C4" s="1" t="s">
        <v>290</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291</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292</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293</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294</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295</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296</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297</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298</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299</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300</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301</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302</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303</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304</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305</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306</v>
      </c>
      <c r="E49" s="55">
        <v>1</v>
      </c>
      <c r="F49" s="55"/>
      <c r="G49" s="55"/>
      <c r="H49" s="55"/>
    </row>
    <row r="50" spans="1:8" ht="15" hidden="1" customHeight="1" x14ac:dyDescent="0.25">
      <c r="A50" s="35"/>
      <c r="B50" s="56"/>
      <c r="C50" s="57"/>
      <c r="D50" s="89"/>
      <c r="E50" s="55"/>
      <c r="F50" s="55"/>
      <c r="G50" s="55"/>
      <c r="H50" s="55"/>
    </row>
    <row r="51" spans="1:8" ht="45.75" thickBot="1" x14ac:dyDescent="0.3">
      <c r="A51" s="35"/>
      <c r="B51" s="58"/>
      <c r="C51" s="59" t="s">
        <v>77</v>
      </c>
      <c r="D51" s="90" t="s">
        <v>307</v>
      </c>
      <c r="E51" s="55">
        <v>1</v>
      </c>
      <c r="F51" s="55"/>
      <c r="G51" s="55"/>
      <c r="H51" s="55"/>
    </row>
    <row r="52" spans="1:8" ht="15" customHeight="1" x14ac:dyDescent="0.25">
      <c r="A52" s="35"/>
      <c r="B52" s="60" t="s">
        <v>79</v>
      </c>
      <c r="C52" s="61" t="s">
        <v>124</v>
      </c>
      <c r="D52" s="62" t="s">
        <v>300</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292</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301</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299</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129</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298</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79" priority="16" operator="notEqual">
      <formula>$C$23</formula>
    </cfRule>
  </conditionalFormatting>
  <conditionalFormatting sqref="D46">
    <cfRule type="cellIs" dxfId="78" priority="15" operator="notEqual">
      <formula>$C$46</formula>
    </cfRule>
  </conditionalFormatting>
  <conditionalFormatting sqref="D68">
    <cfRule type="cellIs" dxfId="77" priority="14" operator="notEqual">
      <formula>$C$68</formula>
    </cfRule>
  </conditionalFormatting>
  <conditionalFormatting sqref="D72">
    <cfRule type="cellIs" dxfId="76" priority="13" operator="notEqual">
      <formula>$C$72</formula>
    </cfRule>
  </conditionalFormatting>
  <conditionalFormatting sqref="E6:H6">
    <cfRule type="cellIs" dxfId="75" priority="10" operator="between">
      <formula>0</formula>
      <formula>0.69</formula>
    </cfRule>
    <cfRule type="cellIs" dxfId="74" priority="11" operator="between">
      <formula>0.7</formula>
      <formula>0.89</formula>
    </cfRule>
    <cfRule type="cellIs" dxfId="73" priority="12" operator="between">
      <formula>0.9</formula>
      <formula>1</formula>
    </cfRule>
  </conditionalFormatting>
  <conditionalFormatting sqref="E24:H24">
    <cfRule type="cellIs" dxfId="72" priority="7" operator="between">
      <formula>0</formula>
      <formula>0.69</formula>
    </cfRule>
    <cfRule type="cellIs" dxfId="71" priority="8" operator="between">
      <formula>0.7</formula>
      <formula>0.89</formula>
    </cfRule>
    <cfRule type="cellIs" dxfId="70" priority="9" operator="between">
      <formula>0.9</formula>
      <formula>1</formula>
    </cfRule>
  </conditionalFormatting>
  <conditionalFormatting sqref="E47:H47">
    <cfRule type="cellIs" dxfId="69" priority="4" operator="between">
      <formula>0</formula>
      <formula>0.69</formula>
    </cfRule>
    <cfRule type="cellIs" dxfId="68" priority="5" operator="between">
      <formula>0.7</formula>
      <formula>0.89</formula>
    </cfRule>
    <cfRule type="cellIs" dxfId="67" priority="6" operator="between">
      <formula>0.9</formula>
      <formula>1</formula>
    </cfRule>
  </conditionalFormatting>
  <conditionalFormatting sqref="E69:H69">
    <cfRule type="cellIs" dxfId="66" priority="1" operator="between">
      <formula>0</formula>
      <formula>0.69</formula>
    </cfRule>
    <cfRule type="cellIs" dxfId="65" priority="2" operator="between">
      <formula>0.7</formula>
      <formula>0.89</formula>
    </cfRule>
    <cfRule type="cellIs" dxfId="64"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308</v>
      </c>
      <c r="D2" s="1"/>
      <c r="E2" s="1"/>
      <c r="F2" s="1"/>
      <c r="G2" s="1"/>
      <c r="H2" s="1"/>
    </row>
    <row r="3" spans="1:8" x14ac:dyDescent="0.25">
      <c r="A3" s="1"/>
      <c r="B3" s="3" t="s">
        <v>3</v>
      </c>
      <c r="C3" s="4">
        <v>44468</v>
      </c>
      <c r="D3" s="1"/>
      <c r="E3" s="1"/>
      <c r="F3" s="1"/>
      <c r="G3" s="1"/>
      <c r="H3" s="1"/>
    </row>
    <row r="4" spans="1:8" x14ac:dyDescent="0.25">
      <c r="A4" s="1"/>
      <c r="B4" s="3" t="s">
        <v>4</v>
      </c>
      <c r="C4" s="1" t="s">
        <v>309</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0.7142857142857143</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310</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181</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311</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312</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313</v>
      </c>
      <c r="E17" s="13"/>
      <c r="F17" s="13"/>
      <c r="G17" s="13">
        <v>1</v>
      </c>
      <c r="H17" s="13"/>
    </row>
    <row r="18" spans="1:8" ht="32.25" customHeight="1" thickBot="1" x14ac:dyDescent="0.3">
      <c r="A18" s="18"/>
      <c r="B18" s="15"/>
      <c r="C18" s="15"/>
      <c r="D18" s="15"/>
      <c r="E18" s="15"/>
      <c r="F18" s="15"/>
      <c r="G18" s="15"/>
      <c r="H18" s="15"/>
    </row>
    <row r="19" spans="1:8" x14ac:dyDescent="0.25">
      <c r="A19" s="18"/>
      <c r="B19" s="13" t="s">
        <v>34</v>
      </c>
      <c r="C19" s="13" t="s">
        <v>35</v>
      </c>
      <c r="D19" s="13" t="s">
        <v>314</v>
      </c>
      <c r="E19" s="13"/>
      <c r="F19" s="13">
        <v>1</v>
      </c>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315</v>
      </c>
      <c r="E21" s="13"/>
      <c r="F21" s="13">
        <v>1</v>
      </c>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4</v>
      </c>
      <c r="F23" s="26">
        <f t="shared" ref="F23:H23" si="0">SUM(F8:F22)</f>
        <v>2</v>
      </c>
      <c r="G23" s="27">
        <f t="shared" si="0"/>
        <v>1</v>
      </c>
      <c r="H23" s="27">
        <f t="shared" si="0"/>
        <v>0</v>
      </c>
    </row>
    <row r="24" spans="1:8" ht="21" thickBot="1" x14ac:dyDescent="0.3">
      <c r="A24" s="28" t="s">
        <v>42</v>
      </c>
      <c r="B24" s="28"/>
      <c r="C24" s="28"/>
      <c r="D24" s="28"/>
      <c r="E24" s="8">
        <f>+(E46+G46)/D46</f>
        <v>0.625</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187</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316</v>
      </c>
      <c r="E30" s="34"/>
      <c r="F30" s="34"/>
      <c r="G30" s="34"/>
      <c r="H30" s="34">
        <v>1</v>
      </c>
    </row>
    <row r="31" spans="1:8" ht="111.75" customHeight="1" thickBot="1" x14ac:dyDescent="0.3">
      <c r="A31" s="35"/>
      <c r="B31" s="38"/>
      <c r="C31" s="39"/>
      <c r="D31" s="39"/>
      <c r="E31" s="39"/>
      <c r="F31" s="39"/>
      <c r="G31" s="39"/>
      <c r="H31" s="39"/>
    </row>
    <row r="32" spans="1:8" x14ac:dyDescent="0.25">
      <c r="A32" s="35"/>
      <c r="B32" s="33" t="s">
        <v>52</v>
      </c>
      <c r="C32" s="40" t="s">
        <v>53</v>
      </c>
      <c r="D32" s="34" t="s">
        <v>317</v>
      </c>
      <c r="E32" s="34"/>
      <c r="F32" s="34"/>
      <c r="G32" s="34"/>
      <c r="H32" s="34">
        <v>1</v>
      </c>
    </row>
    <row r="33" spans="1:8" ht="65.25" customHeight="1" thickBot="1" x14ac:dyDescent="0.3">
      <c r="A33" s="35"/>
      <c r="B33" s="38"/>
      <c r="C33" s="39"/>
      <c r="D33" s="39"/>
      <c r="E33" s="39"/>
      <c r="F33" s="39"/>
      <c r="G33" s="39"/>
      <c r="H33" s="39"/>
    </row>
    <row r="34" spans="1:8" x14ac:dyDescent="0.25">
      <c r="A34" s="35"/>
      <c r="B34" s="33" t="s">
        <v>112</v>
      </c>
      <c r="C34" s="41" t="s">
        <v>113</v>
      </c>
      <c r="D34" s="34" t="s">
        <v>318</v>
      </c>
      <c r="E34" s="34"/>
      <c r="F34" s="34"/>
      <c r="G34" s="34"/>
      <c r="H34" s="34">
        <v>1</v>
      </c>
    </row>
    <row r="35" spans="1:8" ht="57" customHeight="1" thickBot="1" x14ac:dyDescent="0.3">
      <c r="A35" s="35"/>
      <c r="B35" s="38"/>
      <c r="C35" s="42" t="s">
        <v>58</v>
      </c>
      <c r="D35" s="39"/>
      <c r="E35" s="39"/>
      <c r="F35" s="39"/>
      <c r="G35" s="39"/>
      <c r="H35" s="39"/>
    </row>
    <row r="36" spans="1:8" x14ac:dyDescent="0.25">
      <c r="A36" s="35"/>
      <c r="B36" s="33" t="s">
        <v>59</v>
      </c>
      <c r="C36" s="34" t="s">
        <v>115</v>
      </c>
      <c r="D36" s="34" t="s">
        <v>319</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320</v>
      </c>
      <c r="E40" s="34">
        <v>1</v>
      </c>
      <c r="F40" s="34"/>
      <c r="G40" s="34"/>
      <c r="H40" s="34"/>
    </row>
    <row r="41" spans="1:8" ht="24" customHeight="1" thickBot="1" x14ac:dyDescent="0.3">
      <c r="A41" s="35"/>
      <c r="B41" s="38"/>
      <c r="C41" s="39"/>
      <c r="D41" s="39"/>
      <c r="E41" s="39"/>
      <c r="F41" s="39"/>
      <c r="G41" s="39"/>
      <c r="H41" s="39"/>
    </row>
    <row r="42" spans="1:8" ht="15" customHeight="1" x14ac:dyDescent="0.25">
      <c r="A42" s="35"/>
      <c r="B42" s="33" t="s">
        <v>65</v>
      </c>
      <c r="C42" s="34" t="s">
        <v>66</v>
      </c>
      <c r="D42" s="34" t="s">
        <v>321</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322</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5</v>
      </c>
      <c r="F46" s="27">
        <f t="shared" ref="F46:H46" si="1">SUM(F26:F45)</f>
        <v>0</v>
      </c>
      <c r="G46" s="48">
        <f t="shared" si="1"/>
        <v>0</v>
      </c>
      <c r="H46" s="48">
        <f t="shared" si="1"/>
        <v>3</v>
      </c>
    </row>
    <row r="47" spans="1:8" ht="21" thickBot="1" x14ac:dyDescent="0.3">
      <c r="A47" s="28" t="s">
        <v>71</v>
      </c>
      <c r="B47" s="28"/>
      <c r="C47" s="28"/>
      <c r="D47" s="28"/>
      <c r="E47" s="8">
        <f>+(E68+G68)/D68</f>
        <v>0.5714285714285714</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323</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324</v>
      </c>
      <c r="E51" s="55">
        <v>1</v>
      </c>
      <c r="F51" s="55"/>
      <c r="G51" s="55"/>
      <c r="H51" s="55"/>
    </row>
    <row r="52" spans="1:8" ht="15" customHeight="1" x14ac:dyDescent="0.25">
      <c r="A52" s="35"/>
      <c r="B52" s="60" t="s">
        <v>79</v>
      </c>
      <c r="C52" s="61" t="s">
        <v>124</v>
      </c>
      <c r="D52" s="62" t="s">
        <v>174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317</v>
      </c>
      <c r="E55" s="72"/>
      <c r="F55" s="73"/>
      <c r="G55" s="73"/>
      <c r="H55" s="73">
        <v>1</v>
      </c>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316</v>
      </c>
      <c r="E58" s="61"/>
      <c r="F58" s="61"/>
      <c r="G58" s="61"/>
      <c r="H58" s="61">
        <v>1</v>
      </c>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316</v>
      </c>
      <c r="E62" s="72"/>
      <c r="F62" s="73"/>
      <c r="G62" s="73"/>
      <c r="H62" s="73">
        <v>1</v>
      </c>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4</v>
      </c>
      <c r="F68" s="27">
        <f t="shared" ref="F68:H68" si="2">SUM(F49:F67)</f>
        <v>0</v>
      </c>
      <c r="G68" s="27">
        <f t="shared" si="2"/>
        <v>0</v>
      </c>
      <c r="H68" s="27">
        <f t="shared" si="2"/>
        <v>3</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187</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4</v>
      </c>
      <c r="F75" s="83">
        <f>+F23</f>
        <v>2</v>
      </c>
      <c r="G75" s="83">
        <f>+G23</f>
        <v>1</v>
      </c>
      <c r="H75" s="83">
        <f>+H23</f>
        <v>0</v>
      </c>
      <c r="I75" s="83">
        <f>+C23</f>
        <v>7</v>
      </c>
      <c r="J75" s="84">
        <f>+E6</f>
        <v>0.7142857142857143</v>
      </c>
    </row>
    <row r="76" spans="1:10" x14ac:dyDescent="0.25">
      <c r="D76" s="82" t="str">
        <f>+A24</f>
        <v>5.2 COMPONENTE PRESTACIÓN DE SERVICIOS</v>
      </c>
      <c r="E76" s="83">
        <f>+E46</f>
        <v>5</v>
      </c>
      <c r="F76" s="83">
        <f>+F46</f>
        <v>0</v>
      </c>
      <c r="G76" s="83">
        <f>+G46</f>
        <v>0</v>
      </c>
      <c r="H76" s="83">
        <f>+H46</f>
        <v>3</v>
      </c>
      <c r="I76" s="83">
        <f>+C46</f>
        <v>8</v>
      </c>
      <c r="J76" s="85">
        <f>+E24</f>
        <v>0.625</v>
      </c>
    </row>
    <row r="77" spans="1:10" x14ac:dyDescent="0.25">
      <c r="D77" s="82" t="str">
        <f>+A47</f>
        <v>5.3. COMPONENTE PRESTACIÓN DE SERVICIOS DE PROMOCIÓN Y DETECCION</v>
      </c>
      <c r="E77" s="83">
        <f>+E68</f>
        <v>4</v>
      </c>
      <c r="F77" s="83">
        <f>+F68</f>
        <v>0</v>
      </c>
      <c r="G77" s="83">
        <f>+G68</f>
        <v>0</v>
      </c>
      <c r="H77" s="83">
        <f>+H68</f>
        <v>3</v>
      </c>
      <c r="I77" s="83">
        <f>+C68</f>
        <v>7</v>
      </c>
      <c r="J77" s="84">
        <f>+E47</f>
        <v>0.5714285714285714</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14</v>
      </c>
      <c r="F79" s="87">
        <f t="shared" ref="F79:H79" si="4">SUM(F75:F78)</f>
        <v>2</v>
      </c>
      <c r="G79" s="87">
        <f t="shared" si="4"/>
        <v>1</v>
      </c>
      <c r="H79" s="87">
        <f t="shared" si="4"/>
        <v>6</v>
      </c>
      <c r="I79" s="87">
        <f>SUM(I75:I78)</f>
        <v>23</v>
      </c>
      <c r="J79" s="88">
        <f>AVERAGE(J75:J78)</f>
        <v>0.7276785714285714</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63" priority="16" operator="notEqual">
      <formula>$C$23</formula>
    </cfRule>
  </conditionalFormatting>
  <conditionalFormatting sqref="D46">
    <cfRule type="cellIs" dxfId="62" priority="15" operator="notEqual">
      <formula>$C$46</formula>
    </cfRule>
  </conditionalFormatting>
  <conditionalFormatting sqref="D68">
    <cfRule type="cellIs" dxfId="61" priority="14" operator="notEqual">
      <formula>$C$68</formula>
    </cfRule>
  </conditionalFormatting>
  <conditionalFormatting sqref="D72">
    <cfRule type="cellIs" dxfId="60" priority="13" operator="notEqual">
      <formula>$C$72</formula>
    </cfRule>
  </conditionalFormatting>
  <conditionalFormatting sqref="E6:H6">
    <cfRule type="cellIs" dxfId="59" priority="10" operator="between">
      <formula>0</formula>
      <formula>0.69</formula>
    </cfRule>
    <cfRule type="cellIs" dxfId="58" priority="11" operator="between">
      <formula>0.7</formula>
      <formula>0.89</formula>
    </cfRule>
    <cfRule type="cellIs" dxfId="57" priority="12" operator="between">
      <formula>0.9</formula>
      <formula>1</formula>
    </cfRule>
  </conditionalFormatting>
  <conditionalFormatting sqref="E24:H24">
    <cfRule type="cellIs" dxfId="56" priority="7" operator="between">
      <formula>0</formula>
      <formula>0.69</formula>
    </cfRule>
    <cfRule type="cellIs" dxfId="55" priority="8" operator="between">
      <formula>0.7</formula>
      <formula>0.89</formula>
    </cfRule>
    <cfRule type="cellIs" dxfId="54" priority="9" operator="between">
      <formula>0.9</formula>
      <formula>1</formula>
    </cfRule>
  </conditionalFormatting>
  <conditionalFormatting sqref="E47:H47">
    <cfRule type="cellIs" dxfId="53" priority="4" operator="between">
      <formula>0</formula>
      <formula>0.69</formula>
    </cfRule>
    <cfRule type="cellIs" dxfId="52" priority="5" operator="between">
      <formula>0.7</formula>
      <formula>0.89</formula>
    </cfRule>
    <cfRule type="cellIs" dxfId="51" priority="6" operator="between">
      <formula>0.9</formula>
      <formula>1</formula>
    </cfRule>
  </conditionalFormatting>
  <conditionalFormatting sqref="E69:H69">
    <cfRule type="cellIs" dxfId="50" priority="1" operator="between">
      <formula>0</formula>
      <formula>0.69</formula>
    </cfRule>
    <cfRule type="cellIs" dxfId="49" priority="2" operator="between">
      <formula>0.7</formula>
      <formula>0.89</formula>
    </cfRule>
    <cfRule type="cellIs" dxfId="48"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325</v>
      </c>
      <c r="D2" s="1"/>
      <c r="E2" s="1"/>
      <c r="F2" s="1"/>
      <c r="G2" s="1"/>
      <c r="H2" s="1"/>
    </row>
    <row r="3" spans="1:8" x14ac:dyDescent="0.25">
      <c r="A3" s="1"/>
      <c r="B3" s="3" t="s">
        <v>3</v>
      </c>
      <c r="C3" s="4" t="s">
        <v>326</v>
      </c>
      <c r="D3" s="1"/>
      <c r="E3" s="1"/>
      <c r="F3" s="1"/>
      <c r="G3" s="1"/>
      <c r="H3" s="1"/>
    </row>
    <row r="4" spans="1:8" x14ac:dyDescent="0.25">
      <c r="A4" s="1"/>
      <c r="B4" s="3" t="s">
        <v>4</v>
      </c>
      <c r="C4" s="1" t="s">
        <v>327</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328</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329</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330</v>
      </c>
      <c r="E12" s="13"/>
      <c r="F12" s="13"/>
      <c r="G12" s="13">
        <v>1</v>
      </c>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331</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332</v>
      </c>
      <c r="E17" s="13"/>
      <c r="F17" s="13"/>
      <c r="G17" s="13">
        <v>1</v>
      </c>
      <c r="H17" s="13"/>
    </row>
    <row r="18" spans="1:8" ht="32.25" customHeight="1" thickBot="1" x14ac:dyDescent="0.3">
      <c r="A18" s="18"/>
      <c r="B18" s="15"/>
      <c r="C18" s="15"/>
      <c r="D18" s="15"/>
      <c r="E18" s="15"/>
      <c r="F18" s="15"/>
      <c r="G18" s="15"/>
      <c r="H18" s="15"/>
    </row>
    <row r="19" spans="1:8" x14ac:dyDescent="0.25">
      <c r="A19" s="18"/>
      <c r="B19" s="13" t="s">
        <v>34</v>
      </c>
      <c r="C19" s="13" t="s">
        <v>35</v>
      </c>
      <c r="D19" s="13" t="s">
        <v>333</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334</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5</v>
      </c>
      <c r="F23" s="26">
        <f t="shared" ref="F23:H23" si="0">SUM(F8:F22)</f>
        <v>0</v>
      </c>
      <c r="G23" s="27">
        <f t="shared" si="0"/>
        <v>2</v>
      </c>
      <c r="H23" s="27">
        <f t="shared" si="0"/>
        <v>0</v>
      </c>
    </row>
    <row r="24" spans="1:8" ht="21" thickBot="1" x14ac:dyDescent="0.3">
      <c r="A24" s="28" t="s">
        <v>42</v>
      </c>
      <c r="B24" s="28"/>
      <c r="C24" s="28"/>
      <c r="D24" s="28"/>
      <c r="E24" s="8">
        <f>+(E46+G46)/D46</f>
        <v>0.875</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335</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336</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337</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338</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339</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340</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341</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342</v>
      </c>
      <c r="E44" s="34"/>
      <c r="F44" s="34"/>
      <c r="G44" s="34"/>
      <c r="H44" s="34">
        <v>1</v>
      </c>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7</v>
      </c>
      <c r="F46" s="27">
        <f t="shared" ref="F46:H46" si="1">SUM(F26:F45)</f>
        <v>0</v>
      </c>
      <c r="G46" s="48">
        <f t="shared" si="1"/>
        <v>0</v>
      </c>
      <c r="H46" s="48">
        <f t="shared" si="1"/>
        <v>1</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343</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344</v>
      </c>
      <c r="E51" s="55">
        <v>1</v>
      </c>
      <c r="F51" s="55"/>
      <c r="G51" s="55"/>
      <c r="H51" s="55"/>
    </row>
    <row r="52" spans="1:8" ht="15" customHeight="1" x14ac:dyDescent="0.25">
      <c r="A52" s="35"/>
      <c r="B52" s="60" t="s">
        <v>79</v>
      </c>
      <c r="C52" s="61" t="s">
        <v>124</v>
      </c>
      <c r="D52" s="62" t="s">
        <v>345</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346</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347</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348</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349</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350</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5</v>
      </c>
      <c r="F75" s="83">
        <f>+F23</f>
        <v>0</v>
      </c>
      <c r="G75" s="83">
        <f>+G23</f>
        <v>2</v>
      </c>
      <c r="H75" s="83">
        <f>+H23</f>
        <v>0</v>
      </c>
      <c r="I75" s="83">
        <f>+C23</f>
        <v>7</v>
      </c>
      <c r="J75" s="84">
        <f>+E6</f>
        <v>1</v>
      </c>
    </row>
    <row r="76" spans="1:10" x14ac:dyDescent="0.25">
      <c r="D76" s="82" t="str">
        <f>+A24</f>
        <v>5.2 COMPONENTE PRESTACIÓN DE SERVICIOS</v>
      </c>
      <c r="E76" s="83">
        <f>+E46</f>
        <v>7</v>
      </c>
      <c r="F76" s="83">
        <f>+F46</f>
        <v>0</v>
      </c>
      <c r="G76" s="83">
        <f>+G46</f>
        <v>0</v>
      </c>
      <c r="H76" s="83">
        <f>+H46</f>
        <v>1</v>
      </c>
      <c r="I76" s="83">
        <f>+C46</f>
        <v>8</v>
      </c>
      <c r="J76" s="85">
        <f>+E24</f>
        <v>0.875</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20</v>
      </c>
      <c r="F79" s="87">
        <f t="shared" ref="F79:H79" si="4">SUM(F75:F78)</f>
        <v>0</v>
      </c>
      <c r="G79" s="87">
        <f t="shared" si="4"/>
        <v>2</v>
      </c>
      <c r="H79" s="87">
        <f t="shared" si="4"/>
        <v>1</v>
      </c>
      <c r="I79" s="87">
        <f>SUM(I75:I78)</f>
        <v>23</v>
      </c>
      <c r="J79" s="88">
        <f>AVERAGE(J75:J78)</f>
        <v>0.96875</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47" priority="16" operator="notEqual">
      <formula>$C$23</formula>
    </cfRule>
  </conditionalFormatting>
  <conditionalFormatting sqref="D46">
    <cfRule type="cellIs" dxfId="46" priority="15" operator="notEqual">
      <formula>$C$46</formula>
    </cfRule>
  </conditionalFormatting>
  <conditionalFormatting sqref="D68">
    <cfRule type="cellIs" dxfId="45" priority="14" operator="notEqual">
      <formula>$C$68</formula>
    </cfRule>
  </conditionalFormatting>
  <conditionalFormatting sqref="D72">
    <cfRule type="cellIs" dxfId="44" priority="13" operator="notEqual">
      <formula>$C$72</formula>
    </cfRule>
  </conditionalFormatting>
  <conditionalFormatting sqref="E6:H6">
    <cfRule type="cellIs" dxfId="43" priority="10" operator="between">
      <formula>0</formula>
      <formula>0.69</formula>
    </cfRule>
    <cfRule type="cellIs" dxfId="42" priority="11" operator="between">
      <formula>0.7</formula>
      <formula>0.89</formula>
    </cfRule>
    <cfRule type="cellIs" dxfId="41" priority="12" operator="between">
      <formula>0.9</formula>
      <formula>1</formula>
    </cfRule>
  </conditionalFormatting>
  <conditionalFormatting sqref="E24:H24">
    <cfRule type="cellIs" dxfId="40" priority="7" operator="between">
      <formula>0</formula>
      <formula>0.69</formula>
    </cfRule>
    <cfRule type="cellIs" dxfId="39" priority="8" operator="between">
      <formula>0.7</formula>
      <formula>0.89</formula>
    </cfRule>
    <cfRule type="cellIs" dxfId="38" priority="9" operator="between">
      <formula>0.9</formula>
      <formula>1</formula>
    </cfRule>
  </conditionalFormatting>
  <conditionalFormatting sqref="E47:H47">
    <cfRule type="cellIs" dxfId="37" priority="4" operator="between">
      <formula>0</formula>
      <formula>0.69</formula>
    </cfRule>
    <cfRule type="cellIs" dxfId="36" priority="5" operator="between">
      <formula>0.7</formula>
      <formula>0.89</formula>
    </cfRule>
    <cfRule type="cellIs" dxfId="35" priority="6" operator="between">
      <formula>0.9</formula>
      <formula>1</formula>
    </cfRule>
  </conditionalFormatting>
  <conditionalFormatting sqref="E69:H69">
    <cfRule type="cellIs" dxfId="34" priority="1" operator="between">
      <formula>0</formula>
      <formula>0.69</formula>
    </cfRule>
    <cfRule type="cellIs" dxfId="33" priority="2" operator="between">
      <formula>0.7</formula>
      <formula>0.89</formula>
    </cfRule>
    <cfRule type="cellIs" dxfId="32"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351</v>
      </c>
      <c r="D2" s="1"/>
      <c r="E2" s="1"/>
      <c r="F2" s="1"/>
      <c r="G2" s="1"/>
      <c r="H2" s="1"/>
    </row>
    <row r="3" spans="1:8" x14ac:dyDescent="0.25">
      <c r="A3" s="1"/>
      <c r="B3" s="3" t="s">
        <v>3</v>
      </c>
      <c r="C3" s="4">
        <v>44427</v>
      </c>
      <c r="D3" s="1"/>
      <c r="E3" s="1"/>
      <c r="F3" s="1"/>
      <c r="G3" s="1"/>
      <c r="H3" s="1"/>
    </row>
    <row r="4" spans="1:8" x14ac:dyDescent="0.25">
      <c r="A4" s="1"/>
      <c r="B4" s="3" t="s">
        <v>4</v>
      </c>
      <c r="C4" s="1" t="s">
        <v>352</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181</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353</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182</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354</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355</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356</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357</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173</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358</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359</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360</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361</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362</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193</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363</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364</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365</v>
      </c>
      <c r="E51" s="55">
        <v>1</v>
      </c>
      <c r="F51" s="55"/>
      <c r="G51" s="55"/>
      <c r="H51" s="55"/>
    </row>
    <row r="52" spans="1:8" ht="15" customHeight="1" x14ac:dyDescent="0.25">
      <c r="A52" s="35"/>
      <c r="B52" s="60" t="s">
        <v>79</v>
      </c>
      <c r="C52" s="61" t="s">
        <v>124</v>
      </c>
      <c r="D52" s="62" t="s">
        <v>174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359</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358</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366</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367</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368</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31" priority="16" operator="notEqual">
      <formula>$C$23</formula>
    </cfRule>
  </conditionalFormatting>
  <conditionalFormatting sqref="D46">
    <cfRule type="cellIs" dxfId="30" priority="15" operator="notEqual">
      <formula>$C$46</formula>
    </cfRule>
  </conditionalFormatting>
  <conditionalFormatting sqref="D68">
    <cfRule type="cellIs" dxfId="29" priority="14" operator="notEqual">
      <formula>$C$68</formula>
    </cfRule>
  </conditionalFormatting>
  <conditionalFormatting sqref="D72">
    <cfRule type="cellIs" dxfId="28" priority="13" operator="notEqual">
      <formula>$C$72</formula>
    </cfRule>
  </conditionalFormatting>
  <conditionalFormatting sqref="E6:H6">
    <cfRule type="cellIs" dxfId="27" priority="10" operator="between">
      <formula>0</formula>
      <formula>0.69</formula>
    </cfRule>
    <cfRule type="cellIs" dxfId="26" priority="11" operator="between">
      <formula>0.7</formula>
      <formula>0.89</formula>
    </cfRule>
    <cfRule type="cellIs" dxfId="25" priority="12" operator="between">
      <formula>0.9</formula>
      <formula>1</formula>
    </cfRule>
  </conditionalFormatting>
  <conditionalFormatting sqref="E24:H24">
    <cfRule type="cellIs" dxfId="24" priority="7" operator="between">
      <formula>0</formula>
      <formula>0.69</formula>
    </cfRule>
    <cfRule type="cellIs" dxfId="23" priority="8" operator="between">
      <formula>0.7</formula>
      <formula>0.89</formula>
    </cfRule>
    <cfRule type="cellIs" dxfId="22" priority="9" operator="between">
      <formula>0.9</formula>
      <formula>1</formula>
    </cfRule>
  </conditionalFormatting>
  <conditionalFormatting sqref="E47:H47">
    <cfRule type="cellIs" dxfId="21" priority="4" operator="between">
      <formula>0</formula>
      <formula>0.69</formula>
    </cfRule>
    <cfRule type="cellIs" dxfId="20" priority="5" operator="between">
      <formula>0.7</formula>
      <formula>0.89</formula>
    </cfRule>
    <cfRule type="cellIs" dxfId="19" priority="6" operator="between">
      <formula>0.9</formula>
      <formula>1</formula>
    </cfRule>
  </conditionalFormatting>
  <conditionalFormatting sqref="E69:H69">
    <cfRule type="cellIs" dxfId="18" priority="1" operator="between">
      <formula>0</formula>
      <formula>0.69</formula>
    </cfRule>
    <cfRule type="cellIs" dxfId="17" priority="2" operator="between">
      <formula>0.7</formula>
      <formula>0.89</formula>
    </cfRule>
    <cfRule type="cellIs" dxfId="16"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369</v>
      </c>
      <c r="D2" s="1"/>
      <c r="E2" s="1"/>
      <c r="F2" s="1"/>
      <c r="G2" s="1"/>
      <c r="H2" s="1"/>
    </row>
    <row r="3" spans="1:8" x14ac:dyDescent="0.25">
      <c r="A3" s="1"/>
      <c r="B3" s="3" t="s">
        <v>3</v>
      </c>
      <c r="C3" s="4">
        <v>44442</v>
      </c>
      <c r="D3" s="1"/>
      <c r="E3" s="1"/>
      <c r="F3" s="1"/>
      <c r="G3" s="1"/>
      <c r="H3" s="1"/>
    </row>
    <row r="4" spans="1:8" x14ac:dyDescent="0.25">
      <c r="A4" s="1"/>
      <c r="B4" s="3" t="s">
        <v>4</v>
      </c>
      <c r="C4" s="1" t="s">
        <v>370</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371</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372</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373</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374</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375</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376</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377</v>
      </c>
      <c r="E21" s="13"/>
      <c r="F21" s="13"/>
      <c r="G21" s="13">
        <v>1</v>
      </c>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6</v>
      </c>
      <c r="F23" s="26">
        <f t="shared" ref="F23:H23" si="0">SUM(F8:F22)</f>
        <v>0</v>
      </c>
      <c r="G23" s="27">
        <f t="shared" si="0"/>
        <v>1</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378</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379</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380</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381</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382</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383</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384</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385</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386</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123</v>
      </c>
      <c r="E51" s="55">
        <v>1</v>
      </c>
      <c r="F51" s="55"/>
      <c r="G51" s="55"/>
      <c r="H51" s="55"/>
    </row>
    <row r="52" spans="1:8" ht="15" customHeight="1" x14ac:dyDescent="0.25">
      <c r="A52" s="35"/>
      <c r="B52" s="60" t="s">
        <v>79</v>
      </c>
      <c r="C52" s="61" t="s">
        <v>124</v>
      </c>
      <c r="D52" s="62" t="s">
        <v>387</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388</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389</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127</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390</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132</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6</v>
      </c>
      <c r="F75" s="83">
        <f>+F23</f>
        <v>0</v>
      </c>
      <c r="G75" s="83">
        <f>+G23</f>
        <v>1</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22</v>
      </c>
      <c r="F79" s="87">
        <f t="shared" ref="F79:H79" si="4">SUM(F75:F78)</f>
        <v>0</v>
      </c>
      <c r="G79" s="87">
        <f t="shared" si="4"/>
        <v>1</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B5" sqref="B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95</v>
      </c>
      <c r="D2" s="1"/>
      <c r="E2" s="1"/>
      <c r="F2" s="1"/>
      <c r="G2" s="1"/>
      <c r="H2" s="1"/>
    </row>
    <row r="3" spans="1:8" x14ac:dyDescent="0.25">
      <c r="A3" s="1"/>
      <c r="B3" s="3" t="s">
        <v>3</v>
      </c>
      <c r="C3" s="4">
        <v>44433</v>
      </c>
      <c r="D3" s="1"/>
      <c r="E3" s="1"/>
      <c r="F3" s="1"/>
      <c r="G3" s="1"/>
      <c r="H3" s="1"/>
    </row>
    <row r="4" spans="1:8" x14ac:dyDescent="0.25">
      <c r="A4" s="1"/>
      <c r="B4" s="3" t="s">
        <v>4</v>
      </c>
      <c r="C4" s="1" t="s">
        <v>96</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98</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100</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101</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102</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104</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105</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107</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0.75</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108</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110</v>
      </c>
      <c r="E30" s="34"/>
      <c r="F30" s="34">
        <v>1</v>
      </c>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111</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114</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116</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118</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119</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121</v>
      </c>
      <c r="E44" s="34"/>
      <c r="F44" s="34">
        <v>1</v>
      </c>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6</v>
      </c>
      <c r="F46" s="27">
        <f t="shared" ref="F46:H46" si="1">SUM(F26:F45)</f>
        <v>2</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122</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123</v>
      </c>
      <c r="E51" s="55">
        <v>1</v>
      </c>
      <c r="F51" s="55"/>
      <c r="G51" s="55"/>
      <c r="H51" s="55"/>
    </row>
    <row r="52" spans="1:8" ht="15" customHeight="1" x14ac:dyDescent="0.25">
      <c r="A52" s="35"/>
      <c r="B52" s="60" t="s">
        <v>79</v>
      </c>
      <c r="C52" s="61" t="s">
        <v>124</v>
      </c>
      <c r="D52" s="62" t="s">
        <v>108</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125</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126</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127</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129</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132</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6</v>
      </c>
      <c r="F76" s="83">
        <f>+F46</f>
        <v>2</v>
      </c>
      <c r="G76" s="83">
        <f>+G46</f>
        <v>0</v>
      </c>
      <c r="H76" s="83">
        <f>+H46</f>
        <v>0</v>
      </c>
      <c r="I76" s="83">
        <f>+C46</f>
        <v>8</v>
      </c>
      <c r="J76" s="85">
        <f>+E24</f>
        <v>0.75</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21</v>
      </c>
      <c r="F79" s="87">
        <f t="shared" ref="F79:H79" si="4">SUM(F75:F78)</f>
        <v>2</v>
      </c>
      <c r="G79" s="87">
        <f t="shared" si="4"/>
        <v>0</v>
      </c>
      <c r="H79" s="87">
        <f t="shared" si="4"/>
        <v>0</v>
      </c>
      <c r="I79" s="87">
        <f>SUM(I75:I78)</f>
        <v>23</v>
      </c>
      <c r="J79" s="88">
        <f>AVERAGE(J75:J78)</f>
        <v>0.9375</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207" priority="16" operator="notEqual">
      <formula>$C$23</formula>
    </cfRule>
  </conditionalFormatting>
  <conditionalFormatting sqref="D46">
    <cfRule type="cellIs" dxfId="206" priority="15" operator="notEqual">
      <formula>$C$46</formula>
    </cfRule>
  </conditionalFormatting>
  <conditionalFormatting sqref="D68">
    <cfRule type="cellIs" dxfId="205" priority="14" operator="notEqual">
      <formula>$C$68</formula>
    </cfRule>
  </conditionalFormatting>
  <conditionalFormatting sqref="D72">
    <cfRule type="cellIs" dxfId="204" priority="13" operator="notEqual">
      <formula>$C$72</formula>
    </cfRule>
  </conditionalFormatting>
  <conditionalFormatting sqref="E6:H6">
    <cfRule type="cellIs" dxfId="203" priority="10" operator="between">
      <formula>0</formula>
      <formula>0.69</formula>
    </cfRule>
    <cfRule type="cellIs" dxfId="202" priority="11" operator="between">
      <formula>0.7</formula>
      <formula>0.89</formula>
    </cfRule>
    <cfRule type="cellIs" dxfId="201" priority="12" operator="between">
      <formula>0.9</formula>
      <formula>1</formula>
    </cfRule>
  </conditionalFormatting>
  <conditionalFormatting sqref="E24:H24">
    <cfRule type="cellIs" dxfId="200" priority="7" operator="between">
      <formula>0</formula>
      <formula>0.69</formula>
    </cfRule>
    <cfRule type="cellIs" dxfId="199" priority="8" operator="between">
      <formula>0.7</formula>
      <formula>0.89</formula>
    </cfRule>
    <cfRule type="cellIs" dxfId="198" priority="9" operator="between">
      <formula>0.9</formula>
      <formula>1</formula>
    </cfRule>
  </conditionalFormatting>
  <conditionalFormatting sqref="E47:H47">
    <cfRule type="cellIs" dxfId="197" priority="4" operator="between">
      <formula>0</formula>
      <formula>0.69</formula>
    </cfRule>
    <cfRule type="cellIs" dxfId="196" priority="5" operator="between">
      <formula>0.7</formula>
      <formula>0.89</formula>
    </cfRule>
    <cfRule type="cellIs" dxfId="195" priority="6" operator="between">
      <formula>0.9</formula>
      <formula>1</formula>
    </cfRule>
  </conditionalFormatting>
  <conditionalFormatting sqref="E69:H69">
    <cfRule type="cellIs" dxfId="194" priority="1" operator="between">
      <formula>0</formula>
      <formula>0.69</formula>
    </cfRule>
    <cfRule type="cellIs" dxfId="193" priority="2" operator="between">
      <formula>0.7</formula>
      <formula>0.89</formula>
    </cfRule>
    <cfRule type="cellIs" dxfId="192"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133</v>
      </c>
      <c r="D2" s="1"/>
      <c r="E2" s="1"/>
      <c r="F2" s="1"/>
      <c r="G2" s="1"/>
      <c r="H2" s="1"/>
    </row>
    <row r="3" spans="1:8" x14ac:dyDescent="0.25">
      <c r="A3" s="1"/>
      <c r="B3" s="3" t="s">
        <v>3</v>
      </c>
      <c r="C3" s="4">
        <v>44434</v>
      </c>
      <c r="D3" s="1"/>
      <c r="E3" s="1"/>
      <c r="F3" s="1"/>
      <c r="G3" s="1"/>
      <c r="H3" s="1"/>
    </row>
    <row r="4" spans="1:8" x14ac:dyDescent="0.25">
      <c r="A4" s="1"/>
      <c r="B4" s="3" t="s">
        <v>4</v>
      </c>
      <c r="C4" s="1" t="s">
        <v>134</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0.8571428571428571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135</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136</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137</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138</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139</v>
      </c>
      <c r="E17" s="13"/>
      <c r="F17" s="13">
        <v>1</v>
      </c>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140</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141</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6</v>
      </c>
      <c r="F23" s="26">
        <f t="shared" ref="F23:H23" si="0">SUM(F8:F22)</f>
        <v>1</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142</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143</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144</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145</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146</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147</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148</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149</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150</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151</v>
      </c>
      <c r="E51" s="55">
        <v>1</v>
      </c>
      <c r="F51" s="55"/>
      <c r="G51" s="55"/>
      <c r="H51" s="55"/>
    </row>
    <row r="52" spans="1:8" ht="15" customHeight="1" x14ac:dyDescent="0.25">
      <c r="A52" s="35"/>
      <c r="B52" s="60" t="s">
        <v>79</v>
      </c>
      <c r="C52" s="61" t="s">
        <v>124</v>
      </c>
      <c r="D52" s="62" t="s">
        <v>152</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153</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152</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154</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129</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143</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6</v>
      </c>
      <c r="F75" s="83">
        <f>+F23</f>
        <v>1</v>
      </c>
      <c r="G75" s="83">
        <f>+G23</f>
        <v>0</v>
      </c>
      <c r="H75" s="83">
        <f>+H23</f>
        <v>0</v>
      </c>
      <c r="I75" s="83">
        <f>+C23</f>
        <v>7</v>
      </c>
      <c r="J75" s="84">
        <f>+E6</f>
        <v>0.8571428571428571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22</v>
      </c>
      <c r="F79" s="87">
        <f t="shared" ref="F79:H79" si="4">SUM(F75:F78)</f>
        <v>1</v>
      </c>
      <c r="G79" s="87">
        <f t="shared" si="4"/>
        <v>0</v>
      </c>
      <c r="H79" s="87">
        <f t="shared" si="4"/>
        <v>0</v>
      </c>
      <c r="I79" s="87">
        <f>SUM(I75:I78)</f>
        <v>23</v>
      </c>
      <c r="J79" s="88">
        <f>AVERAGE(J75:J78)</f>
        <v>0.9642857142857143</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91" priority="16" operator="notEqual">
      <formula>$C$23</formula>
    </cfRule>
  </conditionalFormatting>
  <conditionalFormatting sqref="D46">
    <cfRule type="cellIs" dxfId="190" priority="15" operator="notEqual">
      <formula>$C$46</formula>
    </cfRule>
  </conditionalFormatting>
  <conditionalFormatting sqref="D68">
    <cfRule type="cellIs" dxfId="189" priority="14" operator="notEqual">
      <formula>$C$68</formula>
    </cfRule>
  </conditionalFormatting>
  <conditionalFormatting sqref="D72">
    <cfRule type="cellIs" dxfId="188" priority="13" operator="notEqual">
      <formula>$C$72</formula>
    </cfRule>
  </conditionalFormatting>
  <conditionalFormatting sqref="E6:H6">
    <cfRule type="cellIs" dxfId="187" priority="10" operator="between">
      <formula>0</formula>
      <formula>0.69</formula>
    </cfRule>
    <cfRule type="cellIs" dxfId="186" priority="11" operator="between">
      <formula>0.7</formula>
      <formula>0.89</formula>
    </cfRule>
    <cfRule type="cellIs" dxfId="185" priority="12" operator="between">
      <formula>0.9</formula>
      <formula>1</formula>
    </cfRule>
  </conditionalFormatting>
  <conditionalFormatting sqref="E24:H24">
    <cfRule type="cellIs" dxfId="184" priority="7" operator="between">
      <formula>0</formula>
      <formula>0.69</formula>
    </cfRule>
    <cfRule type="cellIs" dxfId="183" priority="8" operator="between">
      <formula>0.7</formula>
      <formula>0.89</formula>
    </cfRule>
    <cfRule type="cellIs" dxfId="182" priority="9" operator="between">
      <formula>0.9</formula>
      <formula>1</formula>
    </cfRule>
  </conditionalFormatting>
  <conditionalFormatting sqref="E47:H47">
    <cfRule type="cellIs" dxfId="181" priority="4" operator="between">
      <formula>0</formula>
      <formula>0.69</formula>
    </cfRule>
    <cfRule type="cellIs" dxfId="180" priority="5" operator="between">
      <formula>0.7</formula>
      <formula>0.89</formula>
    </cfRule>
    <cfRule type="cellIs" dxfId="179" priority="6" operator="between">
      <formula>0.9</formula>
      <formula>1</formula>
    </cfRule>
  </conditionalFormatting>
  <conditionalFormatting sqref="E69:H69">
    <cfRule type="cellIs" dxfId="178" priority="1" operator="between">
      <formula>0</formula>
      <formula>0.69</formula>
    </cfRule>
    <cfRule type="cellIs" dxfId="177" priority="2" operator="between">
      <formula>0.7</formula>
      <formula>0.89</formula>
    </cfRule>
    <cfRule type="cellIs" dxfId="176"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155</v>
      </c>
      <c r="D2" s="1"/>
      <c r="E2" s="1"/>
      <c r="F2" s="1"/>
      <c r="G2" s="1"/>
      <c r="H2" s="1"/>
    </row>
    <row r="3" spans="1:8" x14ac:dyDescent="0.25">
      <c r="A3" s="1"/>
      <c r="B3" s="3" t="s">
        <v>3</v>
      </c>
      <c r="C3" s="4">
        <v>44446</v>
      </c>
      <c r="D3" s="1"/>
      <c r="E3" s="1"/>
      <c r="F3" s="1"/>
      <c r="G3" s="1"/>
      <c r="H3" s="1"/>
    </row>
    <row r="4" spans="1:8" x14ac:dyDescent="0.25">
      <c r="A4" s="1"/>
      <c r="B4" s="3" t="s">
        <v>4</v>
      </c>
      <c r="C4" s="1" t="s">
        <v>156</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157</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158</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159</v>
      </c>
      <c r="E12" s="13"/>
      <c r="F12" s="13"/>
      <c r="G12" s="13">
        <v>1</v>
      </c>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160</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161</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162</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163</v>
      </c>
      <c r="E21" s="13"/>
      <c r="F21" s="13"/>
      <c r="G21" s="13">
        <v>1</v>
      </c>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5</v>
      </c>
      <c r="F23" s="26">
        <f t="shared" ref="F23:H23" si="0">SUM(F8:F22)</f>
        <v>0</v>
      </c>
      <c r="G23" s="27">
        <f t="shared" si="0"/>
        <v>2</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164</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165</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166</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167</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168</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169</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170</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171</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172</v>
      </c>
      <c r="E49" s="55">
        <v>1</v>
      </c>
      <c r="F49" s="55"/>
      <c r="G49" s="55"/>
      <c r="H49" s="55"/>
    </row>
    <row r="50" spans="1:8" ht="15" hidden="1" customHeight="1" x14ac:dyDescent="0.25">
      <c r="A50" s="35"/>
      <c r="B50" s="56"/>
      <c r="C50" s="57"/>
      <c r="D50" s="89"/>
      <c r="E50" s="55"/>
      <c r="F50" s="55"/>
      <c r="G50" s="55"/>
      <c r="H50" s="55"/>
    </row>
    <row r="51" spans="1:8" ht="45.75" thickBot="1" x14ac:dyDescent="0.3">
      <c r="A51" s="35"/>
      <c r="B51" s="58"/>
      <c r="C51" s="59" t="s">
        <v>77</v>
      </c>
      <c r="D51" s="90" t="s">
        <v>173</v>
      </c>
      <c r="E51" s="55">
        <v>1</v>
      </c>
      <c r="F51" s="55"/>
      <c r="G51" s="55"/>
      <c r="H51" s="55"/>
    </row>
    <row r="52" spans="1:8" ht="15" customHeight="1" x14ac:dyDescent="0.25">
      <c r="A52" s="35"/>
      <c r="B52" s="60" t="s">
        <v>79</v>
      </c>
      <c r="C52" s="61" t="s">
        <v>124</v>
      </c>
      <c r="D52" s="62" t="s">
        <v>174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175</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176</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71" t="s">
        <v>175</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69"/>
      <c r="E64" s="63"/>
      <c r="F64" s="64"/>
      <c r="G64" s="64"/>
      <c r="H64" s="64"/>
    </row>
    <row r="65" spans="1:10" x14ac:dyDescent="0.25">
      <c r="A65" s="35"/>
      <c r="B65" s="75"/>
      <c r="C65" s="61" t="s">
        <v>128</v>
      </c>
      <c r="D65" s="62" t="s">
        <v>177</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13" t="s">
        <v>157</v>
      </c>
      <c r="E70" s="37">
        <v>1</v>
      </c>
      <c r="F70" s="37"/>
      <c r="G70" s="37"/>
      <c r="H70" s="37"/>
    </row>
    <row r="71" spans="1:10" ht="67.5" customHeight="1" thickBot="1" x14ac:dyDescent="0.3">
      <c r="A71" s="79"/>
      <c r="B71" s="39"/>
      <c r="C71" s="39"/>
      <c r="D71" s="15"/>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5</v>
      </c>
      <c r="F75" s="83">
        <f>+F23</f>
        <v>0</v>
      </c>
      <c r="G75" s="83">
        <f>+G23</f>
        <v>2</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21</v>
      </c>
      <c r="F79" s="87">
        <f t="shared" ref="F79:H79" si="4">SUM(F75:F78)</f>
        <v>0</v>
      </c>
      <c r="G79" s="87">
        <f t="shared" si="4"/>
        <v>2</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75" priority="16" operator="notEqual">
      <formula>$C$23</formula>
    </cfRule>
  </conditionalFormatting>
  <conditionalFormatting sqref="D46">
    <cfRule type="cellIs" dxfId="174" priority="15" operator="notEqual">
      <formula>$C$46</formula>
    </cfRule>
  </conditionalFormatting>
  <conditionalFormatting sqref="D68">
    <cfRule type="cellIs" dxfId="173" priority="14" operator="notEqual">
      <formula>$C$68</formula>
    </cfRule>
  </conditionalFormatting>
  <conditionalFormatting sqref="D72">
    <cfRule type="cellIs" dxfId="172" priority="13" operator="notEqual">
      <formula>$C$72</formula>
    </cfRule>
  </conditionalFormatting>
  <conditionalFormatting sqref="E6:H6">
    <cfRule type="cellIs" dxfId="171" priority="10" operator="between">
      <formula>0</formula>
      <formula>0.69</formula>
    </cfRule>
    <cfRule type="cellIs" dxfId="170" priority="11" operator="between">
      <formula>0.7</formula>
      <formula>0.89</formula>
    </cfRule>
    <cfRule type="cellIs" dxfId="169" priority="12" operator="between">
      <formula>0.9</formula>
      <formula>1</formula>
    </cfRule>
  </conditionalFormatting>
  <conditionalFormatting sqref="E24:H24">
    <cfRule type="cellIs" dxfId="168" priority="7" operator="between">
      <formula>0</formula>
      <formula>0.69</formula>
    </cfRule>
    <cfRule type="cellIs" dxfId="167" priority="8" operator="between">
      <formula>0.7</formula>
      <formula>0.89</formula>
    </cfRule>
    <cfRule type="cellIs" dxfId="166" priority="9" operator="between">
      <formula>0.9</formula>
      <formula>1</formula>
    </cfRule>
  </conditionalFormatting>
  <conditionalFormatting sqref="E47:H47">
    <cfRule type="cellIs" dxfId="165" priority="4" operator="between">
      <formula>0</formula>
      <formula>0.69</formula>
    </cfRule>
    <cfRule type="cellIs" dxfId="164" priority="5" operator="between">
      <formula>0.7</formula>
      <formula>0.89</formula>
    </cfRule>
    <cfRule type="cellIs" dxfId="163" priority="6" operator="between">
      <formula>0.9</formula>
      <formula>1</formula>
    </cfRule>
  </conditionalFormatting>
  <conditionalFormatting sqref="E69:H69">
    <cfRule type="cellIs" dxfId="162" priority="1" operator="between">
      <formula>0</formula>
      <formula>0.69</formula>
    </cfRule>
    <cfRule type="cellIs" dxfId="161" priority="2" operator="between">
      <formula>0.7</formula>
      <formula>0.89</formula>
    </cfRule>
    <cfRule type="cellIs" dxfId="160"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178</v>
      </c>
      <c r="D2" s="1"/>
      <c r="E2" s="1"/>
      <c r="F2" s="1"/>
      <c r="G2" s="1"/>
      <c r="H2" s="1"/>
    </row>
    <row r="3" spans="1:8" x14ac:dyDescent="0.25">
      <c r="A3" s="1"/>
      <c r="B3" s="3" t="s">
        <v>3</v>
      </c>
      <c r="C3" s="4">
        <v>44454</v>
      </c>
      <c r="D3" s="1"/>
      <c r="E3" s="1"/>
      <c r="F3" s="1"/>
      <c r="G3" s="1"/>
      <c r="H3" s="1"/>
    </row>
    <row r="4" spans="1:8" x14ac:dyDescent="0.25">
      <c r="A4" s="1"/>
      <c r="B4" s="3" t="s">
        <v>4</v>
      </c>
      <c r="C4" s="1" t="s">
        <v>179</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0.8571428571428571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180</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181</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182</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183</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184</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185</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186</v>
      </c>
      <c r="E21" s="13"/>
      <c r="F21" s="13">
        <v>1</v>
      </c>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6</v>
      </c>
      <c r="F23" s="26">
        <f t="shared" ref="F23:H23" si="0">SUM(F8:F22)</f>
        <v>1</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187</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188</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189</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190</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191</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192</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193</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194</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195</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54" t="s">
        <v>196</v>
      </c>
      <c r="E51" s="55">
        <v>1</v>
      </c>
      <c r="F51" s="55"/>
      <c r="G51" s="55"/>
      <c r="H51" s="55"/>
    </row>
    <row r="52" spans="1:8" ht="15" customHeight="1" x14ac:dyDescent="0.25">
      <c r="A52" s="35"/>
      <c r="B52" s="60" t="s">
        <v>79</v>
      </c>
      <c r="C52" s="61" t="s">
        <v>124</v>
      </c>
      <c r="D52" s="62" t="s">
        <v>174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189</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188</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188</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197</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13" t="s">
        <v>180</v>
      </c>
      <c r="E70" s="37">
        <v>1</v>
      </c>
      <c r="F70" s="37"/>
      <c r="G70" s="37"/>
      <c r="H70" s="37"/>
    </row>
    <row r="71" spans="1:10" ht="67.5" customHeight="1" thickBot="1" x14ac:dyDescent="0.3">
      <c r="A71" s="79"/>
      <c r="B71" s="39"/>
      <c r="C71" s="39"/>
      <c r="D71" s="15"/>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6</v>
      </c>
      <c r="F75" s="83">
        <f>+F23</f>
        <v>1</v>
      </c>
      <c r="G75" s="83">
        <f>+G23</f>
        <v>0</v>
      </c>
      <c r="H75" s="83">
        <f>+H23</f>
        <v>0</v>
      </c>
      <c r="I75" s="83">
        <f>+C23</f>
        <v>7</v>
      </c>
      <c r="J75" s="84">
        <f>+E6</f>
        <v>0.8571428571428571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22</v>
      </c>
      <c r="F79" s="87">
        <f t="shared" ref="F79:H79" si="4">SUM(F75:F78)</f>
        <v>1</v>
      </c>
      <c r="G79" s="87">
        <f t="shared" si="4"/>
        <v>0</v>
      </c>
      <c r="H79" s="87">
        <f t="shared" si="4"/>
        <v>0</v>
      </c>
      <c r="I79" s="87">
        <f>SUM(I75:I78)</f>
        <v>23</v>
      </c>
      <c r="J79" s="88">
        <f>AVERAGE(J75:J78)</f>
        <v>0.9642857142857143</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59" priority="16" operator="notEqual">
      <formula>$C$23</formula>
    </cfRule>
  </conditionalFormatting>
  <conditionalFormatting sqref="D46">
    <cfRule type="cellIs" dxfId="158" priority="15" operator="notEqual">
      <formula>$C$46</formula>
    </cfRule>
  </conditionalFormatting>
  <conditionalFormatting sqref="D68">
    <cfRule type="cellIs" dxfId="157" priority="14" operator="notEqual">
      <formula>$C$68</formula>
    </cfRule>
  </conditionalFormatting>
  <conditionalFormatting sqref="D72">
    <cfRule type="cellIs" dxfId="156" priority="13" operator="notEqual">
      <formula>$C$72</formula>
    </cfRule>
  </conditionalFormatting>
  <conditionalFormatting sqref="E6:H6">
    <cfRule type="cellIs" dxfId="155" priority="10" operator="between">
      <formula>0</formula>
      <formula>0.69</formula>
    </cfRule>
    <cfRule type="cellIs" dxfId="154" priority="11" operator="between">
      <formula>0.7</formula>
      <formula>0.89</formula>
    </cfRule>
    <cfRule type="cellIs" dxfId="153" priority="12" operator="between">
      <formula>0.9</formula>
      <formula>1</formula>
    </cfRule>
  </conditionalFormatting>
  <conditionalFormatting sqref="E24:H24">
    <cfRule type="cellIs" dxfId="152" priority="7" operator="between">
      <formula>0</formula>
      <formula>0.69</formula>
    </cfRule>
    <cfRule type="cellIs" dxfId="151" priority="8" operator="between">
      <formula>0.7</formula>
      <formula>0.89</formula>
    </cfRule>
    <cfRule type="cellIs" dxfId="150" priority="9" operator="between">
      <formula>0.9</formula>
      <formula>1</formula>
    </cfRule>
  </conditionalFormatting>
  <conditionalFormatting sqref="E47:H47">
    <cfRule type="cellIs" dxfId="149" priority="4" operator="between">
      <formula>0</formula>
      <formula>0.69</formula>
    </cfRule>
    <cfRule type="cellIs" dxfId="148" priority="5" operator="between">
      <formula>0.7</formula>
      <formula>0.89</formula>
    </cfRule>
    <cfRule type="cellIs" dxfId="147" priority="6" operator="between">
      <formula>0.9</formula>
      <formula>1</formula>
    </cfRule>
  </conditionalFormatting>
  <conditionalFormatting sqref="E69:H69">
    <cfRule type="cellIs" dxfId="146" priority="1" operator="between">
      <formula>0</formula>
      <formula>0.69</formula>
    </cfRule>
    <cfRule type="cellIs" dxfId="145" priority="2" operator="between">
      <formula>0.7</formula>
      <formula>0.89</formula>
    </cfRule>
    <cfRule type="cellIs" dxfId="144"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198</v>
      </c>
      <c r="D2" s="1"/>
      <c r="E2" s="1"/>
      <c r="F2" s="1"/>
      <c r="G2" s="1"/>
      <c r="H2" s="1"/>
    </row>
    <row r="3" spans="1:8" x14ac:dyDescent="0.25">
      <c r="A3" s="1"/>
      <c r="B3" s="3" t="s">
        <v>3</v>
      </c>
      <c r="C3" s="4">
        <v>44411</v>
      </c>
      <c r="D3" s="1"/>
      <c r="E3" s="1"/>
      <c r="F3" s="1"/>
      <c r="G3" s="1"/>
      <c r="H3" s="1"/>
    </row>
    <row r="4" spans="1:8" x14ac:dyDescent="0.25">
      <c r="A4" s="1"/>
      <c r="B4" s="3" t="s">
        <v>4</v>
      </c>
      <c r="C4" s="1" t="s">
        <v>199</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200</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201</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202</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203</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204</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205</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206</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207</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208</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209</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210</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211</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212</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213</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214</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215</v>
      </c>
      <c r="E49" s="55">
        <v>1</v>
      </c>
      <c r="F49" s="55"/>
      <c r="G49" s="55"/>
      <c r="H49" s="55"/>
    </row>
    <row r="50" spans="1:8" ht="15" hidden="1" customHeight="1" x14ac:dyDescent="0.25">
      <c r="A50" s="35"/>
      <c r="B50" s="56"/>
      <c r="C50" s="57"/>
      <c r="D50" s="89"/>
      <c r="E50" s="55"/>
      <c r="F50" s="55"/>
      <c r="G50" s="55"/>
      <c r="H50" s="55"/>
    </row>
    <row r="51" spans="1:8" ht="45.75" thickBot="1" x14ac:dyDescent="0.3">
      <c r="A51" s="35"/>
      <c r="B51" s="58"/>
      <c r="C51" s="59" t="s">
        <v>77</v>
      </c>
      <c r="D51" s="90" t="s">
        <v>216</v>
      </c>
      <c r="E51" s="55">
        <v>1</v>
      </c>
      <c r="F51" s="55"/>
      <c r="G51" s="55"/>
      <c r="H51" s="55"/>
    </row>
    <row r="52" spans="1:8" ht="15" customHeight="1" x14ac:dyDescent="0.25">
      <c r="A52" s="35"/>
      <c r="B52" s="60" t="s">
        <v>79</v>
      </c>
      <c r="C52" s="61" t="s">
        <v>124</v>
      </c>
      <c r="D52" s="62" t="s">
        <v>217</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218</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219</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220</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221</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13" t="s">
        <v>222</v>
      </c>
      <c r="E70" s="37">
        <v>1</v>
      </c>
      <c r="F70" s="37"/>
      <c r="G70" s="37"/>
      <c r="H70" s="37"/>
    </row>
    <row r="71" spans="1:10" ht="67.5" customHeight="1" thickBot="1" x14ac:dyDescent="0.3">
      <c r="A71" s="79"/>
      <c r="B71" s="39"/>
      <c r="C71" s="39"/>
      <c r="D71" s="15"/>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43" priority="16" operator="notEqual">
      <formula>$C$23</formula>
    </cfRule>
  </conditionalFormatting>
  <conditionalFormatting sqref="D46">
    <cfRule type="cellIs" dxfId="142" priority="15" operator="notEqual">
      <formula>$C$46</formula>
    </cfRule>
  </conditionalFormatting>
  <conditionalFormatting sqref="D68">
    <cfRule type="cellIs" dxfId="141" priority="14" operator="notEqual">
      <formula>$C$68</formula>
    </cfRule>
  </conditionalFormatting>
  <conditionalFormatting sqref="D72">
    <cfRule type="cellIs" dxfId="140" priority="13" operator="notEqual">
      <formula>$C$72</formula>
    </cfRule>
  </conditionalFormatting>
  <conditionalFormatting sqref="E6:H6">
    <cfRule type="cellIs" dxfId="139" priority="10" operator="between">
      <formula>0</formula>
      <formula>0.69</formula>
    </cfRule>
    <cfRule type="cellIs" dxfId="138" priority="11" operator="between">
      <formula>0.7</formula>
      <formula>0.89</formula>
    </cfRule>
    <cfRule type="cellIs" dxfId="137" priority="12" operator="between">
      <formula>0.9</formula>
      <formula>1</formula>
    </cfRule>
  </conditionalFormatting>
  <conditionalFormatting sqref="E24:H24">
    <cfRule type="cellIs" dxfId="136" priority="7" operator="between">
      <formula>0</formula>
      <formula>0.69</formula>
    </cfRule>
    <cfRule type="cellIs" dxfId="135" priority="8" operator="between">
      <formula>0.7</formula>
      <formula>0.89</formula>
    </cfRule>
    <cfRule type="cellIs" dxfId="134" priority="9" operator="between">
      <formula>0.9</formula>
      <formula>1</formula>
    </cfRule>
  </conditionalFormatting>
  <conditionalFormatting sqref="E47:H47">
    <cfRule type="cellIs" dxfId="133" priority="4" operator="between">
      <formula>0</formula>
      <formula>0.69</formula>
    </cfRule>
    <cfRule type="cellIs" dxfId="132" priority="5" operator="between">
      <formula>0.7</formula>
      <formula>0.89</formula>
    </cfRule>
    <cfRule type="cellIs" dxfId="131" priority="6" operator="between">
      <formula>0.9</formula>
      <formula>1</formula>
    </cfRule>
  </conditionalFormatting>
  <conditionalFormatting sqref="E69:H69">
    <cfRule type="cellIs" dxfId="130" priority="1" operator="between">
      <formula>0</formula>
      <formula>0.69</formula>
    </cfRule>
    <cfRule type="cellIs" dxfId="129" priority="2" operator="between">
      <formula>0.7</formula>
      <formula>0.89</formula>
    </cfRule>
    <cfRule type="cellIs" dxfId="128"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223</v>
      </c>
      <c r="D2" s="1"/>
      <c r="E2" s="1"/>
      <c r="F2" s="1"/>
      <c r="G2" s="1"/>
      <c r="H2" s="1"/>
    </row>
    <row r="3" spans="1:8" x14ac:dyDescent="0.25">
      <c r="A3" s="1"/>
      <c r="B3" s="3" t="s">
        <v>3</v>
      </c>
      <c r="C3" s="4">
        <v>44431</v>
      </c>
      <c r="D3" s="1"/>
      <c r="E3" s="1"/>
      <c r="F3" s="1"/>
      <c r="G3" s="1"/>
      <c r="H3" s="1"/>
    </row>
    <row r="4" spans="1:8" x14ac:dyDescent="0.25">
      <c r="A4" s="1"/>
      <c r="B4" s="3" t="s">
        <v>4</v>
      </c>
      <c r="C4" s="1" t="s">
        <v>224</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181</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225</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182</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226</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161</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162</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227</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228</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229</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230</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231</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232</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233</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234</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235</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173</v>
      </c>
      <c r="E49" s="55">
        <v>1</v>
      </c>
      <c r="F49" s="55"/>
      <c r="G49" s="55"/>
      <c r="H49" s="55"/>
    </row>
    <row r="50" spans="1:8" ht="15" hidden="1" customHeight="1" x14ac:dyDescent="0.25">
      <c r="A50" s="35"/>
      <c r="B50" s="56"/>
      <c r="C50" s="57"/>
      <c r="D50" s="89"/>
      <c r="E50" s="55"/>
      <c r="F50" s="55"/>
      <c r="G50" s="55"/>
      <c r="H50" s="55"/>
    </row>
    <row r="51" spans="1:8" ht="68.25" thickBot="1" x14ac:dyDescent="0.3">
      <c r="A51" s="35"/>
      <c r="B51" s="58"/>
      <c r="C51" s="59" t="s">
        <v>77</v>
      </c>
      <c r="D51" s="90" t="s">
        <v>236</v>
      </c>
      <c r="E51" s="55">
        <v>1</v>
      </c>
      <c r="F51" s="55"/>
      <c r="G51" s="55"/>
      <c r="H51" s="55"/>
    </row>
    <row r="52" spans="1:8" ht="15" customHeight="1" x14ac:dyDescent="0.25">
      <c r="A52" s="35"/>
      <c r="B52" s="60" t="s">
        <v>79</v>
      </c>
      <c r="C52" s="61" t="s">
        <v>124</v>
      </c>
      <c r="D52" s="62" t="s">
        <v>174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237</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238</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239</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226</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238</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27" priority="16" operator="notEqual">
      <formula>$C$23</formula>
    </cfRule>
  </conditionalFormatting>
  <conditionalFormatting sqref="D46">
    <cfRule type="cellIs" dxfId="126" priority="15" operator="notEqual">
      <formula>$C$46</formula>
    </cfRule>
  </conditionalFormatting>
  <conditionalFormatting sqref="D68">
    <cfRule type="cellIs" dxfId="125" priority="14" operator="notEqual">
      <formula>$C$68</formula>
    </cfRule>
  </conditionalFormatting>
  <conditionalFormatting sqref="D72">
    <cfRule type="cellIs" dxfId="124" priority="13" operator="notEqual">
      <formula>$C$72</formula>
    </cfRule>
  </conditionalFormatting>
  <conditionalFormatting sqref="E6:H6">
    <cfRule type="cellIs" dxfId="123" priority="10" operator="between">
      <formula>0</formula>
      <formula>0.69</formula>
    </cfRule>
    <cfRule type="cellIs" dxfId="122" priority="11" operator="between">
      <formula>0.7</formula>
      <formula>0.89</formula>
    </cfRule>
    <cfRule type="cellIs" dxfId="121" priority="12" operator="between">
      <formula>0.9</formula>
      <formula>1</formula>
    </cfRule>
  </conditionalFormatting>
  <conditionalFormatting sqref="E24:H24">
    <cfRule type="cellIs" dxfId="120" priority="7" operator="between">
      <formula>0</formula>
      <formula>0.69</formula>
    </cfRule>
    <cfRule type="cellIs" dxfId="119" priority="8" operator="between">
      <formula>0.7</formula>
      <formula>0.89</formula>
    </cfRule>
    <cfRule type="cellIs" dxfId="118" priority="9" operator="between">
      <formula>0.9</formula>
      <formula>1</formula>
    </cfRule>
  </conditionalFormatting>
  <conditionalFormatting sqref="E47:H47">
    <cfRule type="cellIs" dxfId="117" priority="4" operator="between">
      <formula>0</formula>
      <formula>0.69</formula>
    </cfRule>
    <cfRule type="cellIs" dxfId="116" priority="5" operator="between">
      <formula>0.7</formula>
      <formula>0.89</formula>
    </cfRule>
    <cfRule type="cellIs" dxfId="115" priority="6" operator="between">
      <formula>0.9</formula>
      <formula>1</formula>
    </cfRule>
  </conditionalFormatting>
  <conditionalFormatting sqref="E69:H69">
    <cfRule type="cellIs" dxfId="114" priority="1" operator="between">
      <formula>0</formula>
      <formula>0.69</formula>
    </cfRule>
    <cfRule type="cellIs" dxfId="113" priority="2" operator="between">
      <formula>0.7</formula>
      <formula>0.89</formula>
    </cfRule>
    <cfRule type="cellIs" dxfId="112"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240</v>
      </c>
      <c r="D2" s="1"/>
      <c r="E2" s="1"/>
      <c r="F2" s="1"/>
      <c r="G2" s="1"/>
      <c r="H2" s="1"/>
    </row>
    <row r="3" spans="1:8" x14ac:dyDescent="0.25">
      <c r="A3" s="1"/>
      <c r="B3" s="3" t="s">
        <v>3</v>
      </c>
      <c r="C3" s="4">
        <v>44410</v>
      </c>
      <c r="D3" s="1"/>
      <c r="E3" s="1"/>
      <c r="F3" s="1"/>
      <c r="G3" s="1"/>
      <c r="H3" s="1"/>
    </row>
    <row r="4" spans="1:8" x14ac:dyDescent="0.25">
      <c r="A4" s="1"/>
      <c r="B4" s="3" t="s">
        <v>4</v>
      </c>
      <c r="C4" s="1" t="s">
        <v>241</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0.8571428571428571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242</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243</v>
      </c>
      <c r="E10" s="13"/>
      <c r="F10" s="13">
        <v>1</v>
      </c>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244</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245</v>
      </c>
      <c r="E15" s="13">
        <v>1</v>
      </c>
      <c r="F15" s="13"/>
      <c r="G15" s="13"/>
      <c r="H15" s="13"/>
    </row>
    <row r="16" spans="1:8" ht="42" customHeight="1" thickBot="1" x14ac:dyDescent="0.3">
      <c r="A16" s="20"/>
      <c r="B16" s="15"/>
      <c r="C16" s="15"/>
      <c r="D16" s="15"/>
      <c r="E16" s="15"/>
      <c r="F16" s="15"/>
      <c r="G16" s="15"/>
      <c r="H16" s="15"/>
    </row>
    <row r="17" spans="1:8" ht="28.5" customHeight="1" x14ac:dyDescent="0.25">
      <c r="A17" s="17" t="s">
        <v>30</v>
      </c>
      <c r="B17" s="13" t="s">
        <v>31</v>
      </c>
      <c r="C17" s="13" t="s">
        <v>103</v>
      </c>
      <c r="D17" s="13" t="s">
        <v>246</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247</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248</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6</v>
      </c>
      <c r="F23" s="26">
        <f t="shared" ref="F23:H23" si="0">SUM(F8:F22)</f>
        <v>1</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249</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250</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251</v>
      </c>
      <c r="E32" s="34">
        <v>1</v>
      </c>
      <c r="F32" s="34"/>
      <c r="G32" s="34"/>
      <c r="H32" s="34"/>
    </row>
    <row r="33" spans="1:8" ht="65.25" customHeight="1" thickBot="1" x14ac:dyDescent="0.3">
      <c r="A33" s="35"/>
      <c r="B33" s="38"/>
      <c r="C33" s="39"/>
      <c r="D33" s="39"/>
      <c r="E33" s="39"/>
      <c r="F33" s="39"/>
      <c r="G33" s="39"/>
      <c r="H33" s="39"/>
    </row>
    <row r="34" spans="1:8" x14ac:dyDescent="0.25">
      <c r="A34" s="35"/>
      <c r="B34" s="33" t="s">
        <v>252</v>
      </c>
      <c r="C34" s="41" t="s">
        <v>113</v>
      </c>
      <c r="D34" s="34" t="s">
        <v>253</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254</v>
      </c>
      <c r="E36" s="34"/>
      <c r="F36" s="34"/>
      <c r="G36" s="34">
        <v>1</v>
      </c>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255</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256</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257</v>
      </c>
      <c r="E44" s="34"/>
      <c r="F44" s="34"/>
      <c r="G44" s="34">
        <v>1</v>
      </c>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6</v>
      </c>
      <c r="F46" s="27">
        <f t="shared" ref="F46:H46" si="1">SUM(F26:F45)</f>
        <v>0</v>
      </c>
      <c r="G46" s="48">
        <f t="shared" si="1"/>
        <v>2</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258</v>
      </c>
      <c r="E49" s="55">
        <v>1</v>
      </c>
      <c r="F49" s="55"/>
      <c r="G49" s="55"/>
      <c r="H49" s="55"/>
    </row>
    <row r="50" spans="1:8" ht="15" hidden="1" customHeight="1" x14ac:dyDescent="0.25">
      <c r="A50" s="35"/>
      <c r="B50" s="56"/>
      <c r="C50" s="57"/>
      <c r="D50" s="89"/>
      <c r="E50" s="55"/>
      <c r="F50" s="55"/>
      <c r="G50" s="55"/>
      <c r="H50" s="55"/>
    </row>
    <row r="51" spans="1:8" ht="45.75" thickBot="1" x14ac:dyDescent="0.3">
      <c r="A51" s="35"/>
      <c r="B51" s="58"/>
      <c r="C51" s="59" t="s">
        <v>77</v>
      </c>
      <c r="D51" s="90" t="s">
        <v>259</v>
      </c>
      <c r="E51" s="55">
        <v>1</v>
      </c>
      <c r="F51" s="55"/>
      <c r="G51" s="55"/>
      <c r="H51" s="55"/>
    </row>
    <row r="52" spans="1:8" ht="15" customHeight="1" x14ac:dyDescent="0.25">
      <c r="A52" s="35"/>
      <c r="B52" s="60" t="s">
        <v>79</v>
      </c>
      <c r="C52" s="61" t="s">
        <v>124</v>
      </c>
      <c r="D52" s="62" t="s">
        <v>260</v>
      </c>
      <c r="E52" s="63"/>
      <c r="F52" s="64"/>
      <c r="G52" s="64">
        <v>1</v>
      </c>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259</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261</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262</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263</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6</v>
      </c>
      <c r="F68" s="27">
        <f t="shared" ref="F68:H68" si="2">SUM(F49:F67)</f>
        <v>0</v>
      </c>
      <c r="G68" s="27">
        <f t="shared" si="2"/>
        <v>1</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264</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6</v>
      </c>
      <c r="F75" s="83">
        <f>+F23</f>
        <v>1</v>
      </c>
      <c r="G75" s="83">
        <f>+G23</f>
        <v>0</v>
      </c>
      <c r="H75" s="83">
        <f>+H23</f>
        <v>0</v>
      </c>
      <c r="I75" s="83">
        <f>+C23</f>
        <v>7</v>
      </c>
      <c r="J75" s="84">
        <f>+E6</f>
        <v>0.8571428571428571</v>
      </c>
    </row>
    <row r="76" spans="1:10" x14ac:dyDescent="0.25">
      <c r="D76" s="82" t="str">
        <f>+A24</f>
        <v>5.2 COMPONENTE PRESTACIÓN DE SERVICIOS</v>
      </c>
      <c r="E76" s="83">
        <f>+E46</f>
        <v>6</v>
      </c>
      <c r="F76" s="83">
        <f>+F46</f>
        <v>0</v>
      </c>
      <c r="G76" s="83">
        <f>+G46</f>
        <v>2</v>
      </c>
      <c r="H76" s="83">
        <f>+H46</f>
        <v>0</v>
      </c>
      <c r="I76" s="83">
        <f>+C46</f>
        <v>8</v>
      </c>
      <c r="J76" s="85">
        <f>+E24</f>
        <v>1</v>
      </c>
    </row>
    <row r="77" spans="1:10" x14ac:dyDescent="0.25">
      <c r="D77" s="82" t="str">
        <f>+A47</f>
        <v>5.3. COMPONENTE PRESTACIÓN DE SERVICIOS DE PROMOCIÓN Y DETECCION</v>
      </c>
      <c r="E77" s="83">
        <f>+E68</f>
        <v>6</v>
      </c>
      <c r="F77" s="83">
        <f>+F68</f>
        <v>0</v>
      </c>
      <c r="G77" s="83">
        <f>+G68</f>
        <v>1</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19</v>
      </c>
      <c r="F79" s="87">
        <f t="shared" ref="F79:H79" si="4">SUM(F75:F78)</f>
        <v>1</v>
      </c>
      <c r="G79" s="87">
        <f t="shared" si="4"/>
        <v>3</v>
      </c>
      <c r="H79" s="87">
        <f t="shared" si="4"/>
        <v>0</v>
      </c>
      <c r="I79" s="87">
        <f>SUM(I75:I78)</f>
        <v>23</v>
      </c>
      <c r="J79" s="88">
        <f>AVERAGE(J75:J78)</f>
        <v>0.9642857142857143</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111" priority="16" operator="notEqual">
      <formula>$C$23</formula>
    </cfRule>
  </conditionalFormatting>
  <conditionalFormatting sqref="D46">
    <cfRule type="cellIs" dxfId="110" priority="15" operator="notEqual">
      <formula>$C$46</formula>
    </cfRule>
  </conditionalFormatting>
  <conditionalFormatting sqref="D68">
    <cfRule type="cellIs" dxfId="109" priority="14" operator="notEqual">
      <formula>$C$68</formula>
    </cfRule>
  </conditionalFormatting>
  <conditionalFormatting sqref="D72">
    <cfRule type="cellIs" dxfId="108" priority="13" operator="notEqual">
      <formula>$C$72</formula>
    </cfRule>
  </conditionalFormatting>
  <conditionalFormatting sqref="E6:H6">
    <cfRule type="cellIs" dxfId="107" priority="10" operator="between">
      <formula>0</formula>
      <formula>0.69</formula>
    </cfRule>
    <cfRule type="cellIs" dxfId="106" priority="11" operator="between">
      <formula>0.7</formula>
      <formula>0.89</formula>
    </cfRule>
    <cfRule type="cellIs" dxfId="105" priority="12" operator="between">
      <formula>0.9</formula>
      <formula>1</formula>
    </cfRule>
  </conditionalFormatting>
  <conditionalFormatting sqref="E24:H24">
    <cfRule type="cellIs" dxfId="104" priority="7" operator="between">
      <formula>0</formula>
      <formula>0.69</formula>
    </cfRule>
    <cfRule type="cellIs" dxfId="103" priority="8" operator="between">
      <formula>0.7</formula>
      <formula>0.89</formula>
    </cfRule>
    <cfRule type="cellIs" dxfId="102" priority="9" operator="between">
      <formula>0.9</formula>
      <formula>1</formula>
    </cfRule>
  </conditionalFormatting>
  <conditionalFormatting sqref="E47:H47">
    <cfRule type="cellIs" dxfId="101" priority="4" operator="between">
      <formula>0</formula>
      <formula>0.69</formula>
    </cfRule>
    <cfRule type="cellIs" dxfId="100" priority="5" operator="between">
      <formula>0.7</formula>
      <formula>0.89</formula>
    </cfRule>
    <cfRule type="cellIs" dxfId="99" priority="6" operator="between">
      <formula>0.9</formula>
      <formula>1</formula>
    </cfRule>
  </conditionalFormatting>
  <conditionalFormatting sqref="E69:H69">
    <cfRule type="cellIs" dxfId="98" priority="1" operator="between">
      <formula>0</formula>
      <formula>0.69</formula>
    </cfRule>
    <cfRule type="cellIs" dxfId="97" priority="2" operator="between">
      <formula>0.7</formula>
      <formula>0.89</formula>
    </cfRule>
    <cfRule type="cellIs" dxfId="96"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C5" sqref="C5:H5"/>
    </sheetView>
  </sheetViews>
  <sheetFormatPr baseColWidth="10" defaultRowHeight="15" x14ac:dyDescent="0.25"/>
  <cols>
    <col min="1" max="1" width="32.7109375" style="80" customWidth="1"/>
    <col min="2" max="2" width="30.140625" style="80" customWidth="1"/>
    <col min="3" max="4" width="37.42578125" customWidth="1"/>
    <col min="5" max="8" width="5.5703125" customWidth="1"/>
    <col min="10" max="10" width="16.85546875" customWidth="1"/>
  </cols>
  <sheetData>
    <row r="1" spans="1:8" ht="18.75" x14ac:dyDescent="0.25">
      <c r="A1" s="1"/>
      <c r="B1" s="2" t="s">
        <v>0</v>
      </c>
      <c r="C1" s="2"/>
      <c r="D1" s="2"/>
      <c r="E1" s="2"/>
      <c r="F1" s="2"/>
      <c r="G1" s="2"/>
      <c r="H1" s="2"/>
    </row>
    <row r="2" spans="1:8" x14ac:dyDescent="0.25">
      <c r="A2" s="1"/>
      <c r="B2" s="3" t="s">
        <v>1</v>
      </c>
      <c r="C2" s="1" t="s">
        <v>265</v>
      </c>
      <c r="D2" s="1"/>
      <c r="E2" s="1"/>
      <c r="F2" s="1"/>
      <c r="G2" s="1"/>
      <c r="H2" s="1"/>
    </row>
    <row r="3" spans="1:8" x14ac:dyDescent="0.25">
      <c r="A3" s="1"/>
      <c r="B3" s="3" t="s">
        <v>3</v>
      </c>
      <c r="C3" s="4">
        <v>44421</v>
      </c>
      <c r="D3" s="1"/>
      <c r="E3" s="1"/>
      <c r="F3" s="1"/>
      <c r="G3" s="1"/>
      <c r="H3" s="1"/>
    </row>
    <row r="4" spans="1:8" x14ac:dyDescent="0.25">
      <c r="A4" s="1"/>
      <c r="B4" s="3" t="s">
        <v>4</v>
      </c>
      <c r="C4" s="1" t="s">
        <v>266</v>
      </c>
      <c r="D4" s="1"/>
      <c r="E4" s="1"/>
      <c r="F4" s="1"/>
      <c r="G4" s="1"/>
      <c r="H4" s="1"/>
    </row>
    <row r="5" spans="1:8" ht="15.75" thickBot="1" x14ac:dyDescent="0.3">
      <c r="A5" s="1"/>
      <c r="B5"/>
      <c r="C5" s="1"/>
      <c r="D5" s="1"/>
      <c r="E5" s="1"/>
      <c r="F5" s="1"/>
      <c r="G5" s="1"/>
      <c r="H5" s="1"/>
    </row>
    <row r="6" spans="1:8" ht="21" thickBot="1" x14ac:dyDescent="0.3">
      <c r="A6" s="5" t="s">
        <v>6</v>
      </c>
      <c r="B6" s="6"/>
      <c r="C6" s="6"/>
      <c r="D6" s="7"/>
      <c r="E6" s="8">
        <f>+(E23+G23)/D23</f>
        <v>1</v>
      </c>
      <c r="F6" s="8"/>
      <c r="G6" s="8"/>
      <c r="H6" s="8"/>
    </row>
    <row r="7" spans="1:8" ht="15.75" thickBot="1" x14ac:dyDescent="0.3">
      <c r="A7" s="9" t="s">
        <v>7</v>
      </c>
      <c r="B7" s="10" t="s">
        <v>8</v>
      </c>
      <c r="C7" s="11" t="s">
        <v>9</v>
      </c>
      <c r="D7" s="11" t="s">
        <v>10</v>
      </c>
      <c r="E7" s="11" t="s">
        <v>11</v>
      </c>
      <c r="F7" s="11" t="s">
        <v>12</v>
      </c>
      <c r="G7" s="11" t="s">
        <v>13</v>
      </c>
      <c r="H7" s="11" t="s">
        <v>14</v>
      </c>
    </row>
    <row r="8" spans="1:8" x14ac:dyDescent="0.25">
      <c r="A8" s="12" t="s">
        <v>15</v>
      </c>
      <c r="B8" s="13" t="s">
        <v>16</v>
      </c>
      <c r="C8" s="13" t="s">
        <v>97</v>
      </c>
      <c r="D8" s="13" t="s">
        <v>267</v>
      </c>
      <c r="E8" s="13">
        <v>1</v>
      </c>
      <c r="F8" s="13"/>
      <c r="G8" s="13"/>
      <c r="H8" s="13"/>
    </row>
    <row r="9" spans="1:8" ht="32.25" customHeight="1" thickBot="1" x14ac:dyDescent="0.3">
      <c r="A9" s="14"/>
      <c r="B9" s="15"/>
      <c r="C9" s="15"/>
      <c r="D9" s="15"/>
      <c r="E9" s="15"/>
      <c r="F9" s="15"/>
      <c r="G9" s="15"/>
      <c r="H9" s="15"/>
    </row>
    <row r="10" spans="1:8" x14ac:dyDescent="0.25">
      <c r="A10" s="14"/>
      <c r="B10" s="13" t="s">
        <v>19</v>
      </c>
      <c r="C10" s="13" t="s">
        <v>99</v>
      </c>
      <c r="D10" s="13" t="s">
        <v>268</v>
      </c>
      <c r="E10" s="13">
        <v>1</v>
      </c>
      <c r="F10" s="13"/>
      <c r="G10" s="13"/>
      <c r="H10" s="13"/>
    </row>
    <row r="11" spans="1:8" ht="41.25" customHeight="1" thickBot="1" x14ac:dyDescent="0.3">
      <c r="A11" s="16"/>
      <c r="B11" s="15"/>
      <c r="C11" s="15"/>
      <c r="D11" s="15"/>
      <c r="E11" s="15"/>
      <c r="F11" s="15"/>
      <c r="G11" s="15"/>
      <c r="H11" s="15"/>
    </row>
    <row r="12" spans="1:8" x14ac:dyDescent="0.25">
      <c r="A12" s="17" t="s">
        <v>22</v>
      </c>
      <c r="B12" s="13" t="s">
        <v>23</v>
      </c>
      <c r="C12" s="13" t="s">
        <v>24</v>
      </c>
      <c r="D12" s="13" t="s">
        <v>269</v>
      </c>
      <c r="E12" s="13">
        <v>1</v>
      </c>
      <c r="F12" s="13"/>
      <c r="G12" s="13"/>
      <c r="H12" s="13"/>
    </row>
    <row r="13" spans="1:8" x14ac:dyDescent="0.25">
      <c r="A13" s="18"/>
      <c r="B13" s="19"/>
      <c r="C13" s="19"/>
      <c r="D13" s="19"/>
      <c r="E13" s="19"/>
      <c r="F13" s="19"/>
      <c r="G13" s="19"/>
      <c r="H13" s="19"/>
    </row>
    <row r="14" spans="1:8" ht="15.75" thickBot="1" x14ac:dyDescent="0.3">
      <c r="A14" s="20"/>
      <c r="B14" s="15"/>
      <c r="C14" s="15"/>
      <c r="D14" s="15"/>
      <c r="E14" s="15"/>
      <c r="F14" s="15"/>
      <c r="G14" s="15"/>
      <c r="H14" s="15"/>
    </row>
    <row r="15" spans="1:8" x14ac:dyDescent="0.25">
      <c r="A15" s="17" t="s">
        <v>26</v>
      </c>
      <c r="B15" s="13" t="s">
        <v>27</v>
      </c>
      <c r="C15" s="13" t="s">
        <v>28</v>
      </c>
      <c r="D15" s="13" t="s">
        <v>270</v>
      </c>
      <c r="E15" s="13">
        <v>1</v>
      </c>
      <c r="F15" s="13"/>
      <c r="G15" s="13"/>
      <c r="H15" s="13"/>
    </row>
    <row r="16" spans="1:8" ht="34.5" customHeight="1" thickBot="1" x14ac:dyDescent="0.3">
      <c r="A16" s="20"/>
      <c r="B16" s="15"/>
      <c r="C16" s="15"/>
      <c r="D16" s="15"/>
      <c r="E16" s="15"/>
      <c r="F16" s="15"/>
      <c r="G16" s="15"/>
      <c r="H16" s="15"/>
    </row>
    <row r="17" spans="1:8" x14ac:dyDescent="0.25">
      <c r="A17" s="17" t="s">
        <v>30</v>
      </c>
      <c r="B17" s="13" t="s">
        <v>31</v>
      </c>
      <c r="C17" s="13" t="s">
        <v>103</v>
      </c>
      <c r="D17" s="13" t="s">
        <v>271</v>
      </c>
      <c r="E17" s="13">
        <v>1</v>
      </c>
      <c r="F17" s="13"/>
      <c r="G17" s="13"/>
      <c r="H17" s="13"/>
    </row>
    <row r="18" spans="1:8" ht="32.25" customHeight="1" thickBot="1" x14ac:dyDescent="0.3">
      <c r="A18" s="18"/>
      <c r="B18" s="15"/>
      <c r="C18" s="15"/>
      <c r="D18" s="15"/>
      <c r="E18" s="15"/>
      <c r="F18" s="15"/>
      <c r="G18" s="15"/>
      <c r="H18" s="15"/>
    </row>
    <row r="19" spans="1:8" x14ac:dyDescent="0.25">
      <c r="A19" s="18"/>
      <c r="B19" s="13" t="s">
        <v>34</v>
      </c>
      <c r="C19" s="13" t="s">
        <v>35</v>
      </c>
      <c r="D19" s="13" t="s">
        <v>272</v>
      </c>
      <c r="E19" s="13">
        <v>1</v>
      </c>
      <c r="F19" s="13"/>
      <c r="G19" s="13"/>
      <c r="H19" s="13"/>
    </row>
    <row r="20" spans="1:8" ht="31.5" customHeight="1" thickBot="1" x14ac:dyDescent="0.3">
      <c r="A20" s="20"/>
      <c r="B20" s="15"/>
      <c r="C20" s="15"/>
      <c r="D20" s="15"/>
      <c r="E20" s="15"/>
      <c r="F20" s="15"/>
      <c r="G20" s="15"/>
      <c r="H20" s="15"/>
    </row>
    <row r="21" spans="1:8" ht="17.25" customHeight="1" x14ac:dyDescent="0.25">
      <c r="A21" s="21" t="s">
        <v>37</v>
      </c>
      <c r="B21" s="13" t="s">
        <v>38</v>
      </c>
      <c r="C21" s="13" t="s">
        <v>106</v>
      </c>
      <c r="D21" s="13" t="s">
        <v>273</v>
      </c>
      <c r="E21" s="13">
        <v>1</v>
      </c>
      <c r="F21" s="13"/>
      <c r="G21" s="13"/>
      <c r="H21" s="13"/>
    </row>
    <row r="22" spans="1:8" ht="27" customHeight="1" thickBot="1" x14ac:dyDescent="0.3">
      <c r="A22" s="22"/>
      <c r="B22" s="15"/>
      <c r="C22" s="15"/>
      <c r="D22" s="15"/>
      <c r="E22" s="15"/>
      <c r="F22" s="15"/>
      <c r="G22" s="15"/>
      <c r="H22" s="15"/>
    </row>
    <row r="23" spans="1:8" ht="21" thickBot="1" x14ac:dyDescent="0.3">
      <c r="A23" s="23" t="s">
        <v>41</v>
      </c>
      <c r="B23" s="23"/>
      <c r="C23" s="24">
        <v>7</v>
      </c>
      <c r="D23" s="24">
        <f>+E23+F23+G23+H23</f>
        <v>7</v>
      </c>
      <c r="E23" s="25">
        <f>SUM(E8:E22)</f>
        <v>7</v>
      </c>
      <c r="F23" s="26">
        <f t="shared" ref="F23:H23" si="0">SUM(F8:F22)</f>
        <v>0</v>
      </c>
      <c r="G23" s="27">
        <f t="shared" si="0"/>
        <v>0</v>
      </c>
      <c r="H23" s="27">
        <f t="shared" si="0"/>
        <v>0</v>
      </c>
    </row>
    <row r="24" spans="1:8" ht="21" thickBot="1" x14ac:dyDescent="0.3">
      <c r="A24" s="28" t="s">
        <v>42</v>
      </c>
      <c r="B24" s="28"/>
      <c r="C24" s="28"/>
      <c r="D24" s="28"/>
      <c r="E24" s="8">
        <f>+(E46+G46)/D46</f>
        <v>1</v>
      </c>
      <c r="F24" s="8"/>
      <c r="G24" s="8"/>
      <c r="H24" s="8"/>
    </row>
    <row r="25" spans="1:8" ht="15.75" thickBot="1" x14ac:dyDescent="0.3">
      <c r="A25" s="29" t="s">
        <v>7</v>
      </c>
      <c r="B25" s="30" t="s">
        <v>8</v>
      </c>
      <c r="C25" s="31" t="s">
        <v>9</v>
      </c>
      <c r="D25" s="31" t="s">
        <v>10</v>
      </c>
      <c r="E25" s="11" t="s">
        <v>11</v>
      </c>
      <c r="F25" s="11" t="s">
        <v>12</v>
      </c>
      <c r="G25" s="11" t="s">
        <v>13</v>
      </c>
      <c r="H25" s="11" t="s">
        <v>14</v>
      </c>
    </row>
    <row r="26" spans="1:8" x14ac:dyDescent="0.25">
      <c r="A26" s="32" t="s">
        <v>43</v>
      </c>
      <c r="B26" s="33" t="s">
        <v>44</v>
      </c>
      <c r="C26" s="34" t="s">
        <v>45</v>
      </c>
      <c r="D26" s="34" t="s">
        <v>274</v>
      </c>
      <c r="E26" s="34">
        <v>1</v>
      </c>
      <c r="F26" s="34"/>
      <c r="G26" s="34"/>
      <c r="H26" s="34"/>
    </row>
    <row r="27" spans="1:8" x14ac:dyDescent="0.25">
      <c r="A27" s="35"/>
      <c r="B27" s="36"/>
      <c r="C27" s="37" t="s">
        <v>47</v>
      </c>
      <c r="D27" s="37"/>
      <c r="E27" s="37"/>
      <c r="F27" s="37"/>
      <c r="G27" s="37"/>
      <c r="H27" s="37"/>
    </row>
    <row r="28" spans="1:8" x14ac:dyDescent="0.25">
      <c r="A28" s="35"/>
      <c r="B28" s="36"/>
      <c r="C28" s="37" t="s">
        <v>48</v>
      </c>
      <c r="D28" s="37"/>
      <c r="E28" s="37"/>
      <c r="F28" s="37"/>
      <c r="G28" s="37"/>
      <c r="H28" s="37"/>
    </row>
    <row r="29" spans="1:8" ht="6" customHeight="1" thickBot="1" x14ac:dyDescent="0.3">
      <c r="A29" s="35"/>
      <c r="B29" s="38"/>
      <c r="C29" s="39"/>
      <c r="D29" s="39"/>
      <c r="E29" s="39"/>
      <c r="F29" s="39"/>
      <c r="G29" s="39"/>
      <c r="H29" s="39"/>
    </row>
    <row r="30" spans="1:8" x14ac:dyDescent="0.25">
      <c r="A30" s="35"/>
      <c r="B30" s="33" t="s">
        <v>49</v>
      </c>
      <c r="C30" s="34" t="s">
        <v>109</v>
      </c>
      <c r="D30" s="34" t="s">
        <v>275</v>
      </c>
      <c r="E30" s="34">
        <v>1</v>
      </c>
      <c r="F30" s="34"/>
      <c r="G30" s="34"/>
      <c r="H30" s="34"/>
    </row>
    <row r="31" spans="1:8" ht="111.75" customHeight="1" thickBot="1" x14ac:dyDescent="0.3">
      <c r="A31" s="35"/>
      <c r="B31" s="38"/>
      <c r="C31" s="39"/>
      <c r="D31" s="39"/>
      <c r="E31" s="39"/>
      <c r="F31" s="39"/>
      <c r="G31" s="39"/>
      <c r="H31" s="39"/>
    </row>
    <row r="32" spans="1:8" x14ac:dyDescent="0.25">
      <c r="A32" s="35"/>
      <c r="B32" s="33" t="s">
        <v>52</v>
      </c>
      <c r="C32" s="40" t="s">
        <v>53</v>
      </c>
      <c r="D32" s="34" t="s">
        <v>276</v>
      </c>
      <c r="E32" s="34">
        <v>1</v>
      </c>
      <c r="F32" s="34"/>
      <c r="G32" s="34"/>
      <c r="H32" s="34"/>
    </row>
    <row r="33" spans="1:8" ht="65.25" customHeight="1" thickBot="1" x14ac:dyDescent="0.3">
      <c r="A33" s="35"/>
      <c r="B33" s="38"/>
      <c r="C33" s="39"/>
      <c r="D33" s="39"/>
      <c r="E33" s="39"/>
      <c r="F33" s="39"/>
      <c r="G33" s="39"/>
      <c r="H33" s="39"/>
    </row>
    <row r="34" spans="1:8" x14ac:dyDescent="0.25">
      <c r="A34" s="35"/>
      <c r="B34" s="33" t="s">
        <v>112</v>
      </c>
      <c r="C34" s="41" t="s">
        <v>113</v>
      </c>
      <c r="D34" s="34" t="s">
        <v>277</v>
      </c>
      <c r="E34" s="34">
        <v>1</v>
      </c>
      <c r="F34" s="34"/>
      <c r="G34" s="34"/>
      <c r="H34" s="34"/>
    </row>
    <row r="35" spans="1:8" ht="57" customHeight="1" thickBot="1" x14ac:dyDescent="0.3">
      <c r="A35" s="35"/>
      <c r="B35" s="38"/>
      <c r="C35" s="42" t="s">
        <v>58</v>
      </c>
      <c r="D35" s="39"/>
      <c r="E35" s="39"/>
      <c r="F35" s="39"/>
      <c r="G35" s="39"/>
      <c r="H35" s="39"/>
    </row>
    <row r="36" spans="1:8" x14ac:dyDescent="0.25">
      <c r="A36" s="35"/>
      <c r="B36" s="33" t="s">
        <v>59</v>
      </c>
      <c r="C36" s="34" t="s">
        <v>115</v>
      </c>
      <c r="D36" s="34" t="s">
        <v>278</v>
      </c>
      <c r="E36" s="34">
        <v>1</v>
      </c>
      <c r="F36" s="34"/>
      <c r="G36" s="34"/>
      <c r="H36" s="34"/>
    </row>
    <row r="37" spans="1:8" x14ac:dyDescent="0.25">
      <c r="A37" s="35"/>
      <c r="B37" s="36"/>
      <c r="C37" s="37"/>
      <c r="D37" s="37"/>
      <c r="E37" s="37"/>
      <c r="F37" s="37"/>
      <c r="G37" s="37"/>
      <c r="H37" s="37"/>
    </row>
    <row r="38" spans="1:8" x14ac:dyDescent="0.25">
      <c r="A38" s="35"/>
      <c r="B38" s="36"/>
      <c r="C38" s="37"/>
      <c r="D38" s="37"/>
      <c r="E38" s="37"/>
      <c r="F38" s="37"/>
      <c r="G38" s="37"/>
      <c r="H38" s="37"/>
    </row>
    <row r="39" spans="1:8" ht="24" customHeight="1" thickBot="1" x14ac:dyDescent="0.3">
      <c r="A39" s="35"/>
      <c r="B39" s="38"/>
      <c r="C39" s="39"/>
      <c r="D39" s="39"/>
      <c r="E39" s="39"/>
      <c r="F39" s="39"/>
      <c r="G39" s="39"/>
      <c r="H39" s="39"/>
    </row>
    <row r="40" spans="1:8" x14ac:dyDescent="0.25">
      <c r="A40" s="35"/>
      <c r="B40" s="33" t="s">
        <v>62</v>
      </c>
      <c r="C40" s="34" t="s">
        <v>117</v>
      </c>
      <c r="D40" s="34" t="s">
        <v>279</v>
      </c>
      <c r="E40" s="34">
        <v>1</v>
      </c>
      <c r="F40" s="34"/>
      <c r="G40" s="34"/>
      <c r="H40" s="34"/>
    </row>
    <row r="41" spans="1:8" ht="24" customHeight="1" thickBot="1" x14ac:dyDescent="0.3">
      <c r="A41" s="35"/>
      <c r="B41" s="38"/>
      <c r="C41" s="39"/>
      <c r="D41" s="39"/>
      <c r="E41" s="39"/>
      <c r="F41" s="39"/>
      <c r="G41" s="39"/>
      <c r="H41" s="39"/>
    </row>
    <row r="42" spans="1:8" x14ac:dyDescent="0.25">
      <c r="A42" s="35"/>
      <c r="B42" s="33" t="s">
        <v>65</v>
      </c>
      <c r="C42" s="34" t="s">
        <v>66</v>
      </c>
      <c r="D42" s="34" t="s">
        <v>280</v>
      </c>
      <c r="E42" s="34">
        <v>1</v>
      </c>
      <c r="F42" s="34"/>
      <c r="G42" s="34"/>
      <c r="H42" s="34"/>
    </row>
    <row r="43" spans="1:8" ht="26.25" customHeight="1" thickBot="1" x14ac:dyDescent="0.3">
      <c r="A43" s="35"/>
      <c r="B43" s="38"/>
      <c r="C43" s="39"/>
      <c r="D43" s="39"/>
      <c r="E43" s="39"/>
      <c r="F43" s="39"/>
      <c r="G43" s="39"/>
      <c r="H43" s="39"/>
    </row>
    <row r="44" spans="1:8" x14ac:dyDescent="0.25">
      <c r="A44" s="35"/>
      <c r="B44" s="43" t="s">
        <v>68</v>
      </c>
      <c r="C44" s="44" t="s">
        <v>120</v>
      </c>
      <c r="D44" s="34" t="s">
        <v>281</v>
      </c>
      <c r="E44" s="34">
        <v>1</v>
      </c>
      <c r="F44" s="34"/>
      <c r="G44" s="34"/>
      <c r="H44" s="34"/>
    </row>
    <row r="45" spans="1:8" ht="69" customHeight="1" thickBot="1" x14ac:dyDescent="0.3">
      <c r="A45" s="45"/>
      <c r="B45" s="46"/>
      <c r="C45" s="47"/>
      <c r="D45" s="39"/>
      <c r="E45" s="39"/>
      <c r="F45" s="39"/>
      <c r="G45" s="39"/>
      <c r="H45" s="39"/>
    </row>
    <row r="46" spans="1:8" ht="21" thickBot="1" x14ac:dyDescent="0.3">
      <c r="A46" s="23" t="s">
        <v>41</v>
      </c>
      <c r="B46" s="23"/>
      <c r="C46" s="24">
        <v>8</v>
      </c>
      <c r="D46" s="24">
        <f>+E46+F46+G46+H46</f>
        <v>8</v>
      </c>
      <c r="E46" s="27">
        <f>SUM(E26:E45)</f>
        <v>8</v>
      </c>
      <c r="F46" s="27">
        <f t="shared" ref="F46:H46" si="1">SUM(F26:F45)</f>
        <v>0</v>
      </c>
      <c r="G46" s="48">
        <f t="shared" si="1"/>
        <v>0</v>
      </c>
      <c r="H46" s="48">
        <f t="shared" si="1"/>
        <v>0</v>
      </c>
    </row>
    <row r="47" spans="1:8" ht="21" thickBot="1" x14ac:dyDescent="0.3">
      <c r="A47" s="28" t="s">
        <v>71</v>
      </c>
      <c r="B47" s="28"/>
      <c r="C47" s="28"/>
      <c r="D47" s="28"/>
      <c r="E47" s="8">
        <f>+(E68+G68)/D68</f>
        <v>1</v>
      </c>
      <c r="F47" s="8"/>
      <c r="G47" s="8"/>
      <c r="H47" s="8"/>
    </row>
    <row r="48" spans="1:8" ht="15.75" thickBot="1" x14ac:dyDescent="0.3">
      <c r="A48" s="49" t="s">
        <v>7</v>
      </c>
      <c r="B48" s="30" t="s">
        <v>8</v>
      </c>
      <c r="C48" s="50" t="s">
        <v>9</v>
      </c>
      <c r="D48" s="31" t="s">
        <v>10</v>
      </c>
      <c r="E48" s="51" t="s">
        <v>11</v>
      </c>
      <c r="F48" s="51" t="s">
        <v>12</v>
      </c>
      <c r="G48" s="51" t="s">
        <v>13</v>
      </c>
      <c r="H48" s="51" t="s">
        <v>14</v>
      </c>
    </row>
    <row r="49" spans="1:8" ht="67.5" customHeight="1" thickBot="1" x14ac:dyDescent="0.3">
      <c r="A49" s="32" t="s">
        <v>72</v>
      </c>
      <c r="B49" s="52" t="s">
        <v>73</v>
      </c>
      <c r="C49" s="53" t="s">
        <v>74</v>
      </c>
      <c r="D49" s="54" t="s">
        <v>282</v>
      </c>
      <c r="E49" s="55">
        <v>1</v>
      </c>
      <c r="F49" s="55"/>
      <c r="G49" s="55"/>
      <c r="H49" s="55"/>
    </row>
    <row r="50" spans="1:8" ht="15" hidden="1" customHeight="1" x14ac:dyDescent="0.25">
      <c r="A50" s="35"/>
      <c r="B50" s="56"/>
      <c r="C50" s="57"/>
      <c r="D50" s="89"/>
      <c r="E50" s="55"/>
      <c r="F50" s="55"/>
      <c r="G50" s="55"/>
      <c r="H50" s="55"/>
    </row>
    <row r="51" spans="1:8" ht="34.5" thickBot="1" x14ac:dyDescent="0.3">
      <c r="A51" s="35"/>
      <c r="B51" s="58"/>
      <c r="C51" s="59" t="s">
        <v>77</v>
      </c>
      <c r="D51" s="90" t="s">
        <v>283</v>
      </c>
      <c r="E51" s="55">
        <v>1</v>
      </c>
      <c r="F51" s="55"/>
      <c r="G51" s="55"/>
      <c r="H51" s="55"/>
    </row>
    <row r="52" spans="1:8" ht="15" customHeight="1" x14ac:dyDescent="0.25">
      <c r="A52" s="35"/>
      <c r="B52" s="60" t="s">
        <v>79</v>
      </c>
      <c r="C52" s="61" t="s">
        <v>124</v>
      </c>
      <c r="D52" s="62" t="s">
        <v>284</v>
      </c>
      <c r="E52" s="63">
        <v>1</v>
      </c>
      <c r="F52" s="64"/>
      <c r="G52" s="64"/>
      <c r="H52" s="64"/>
    </row>
    <row r="53" spans="1:8" ht="53.25" customHeight="1" x14ac:dyDescent="0.25">
      <c r="A53" s="35"/>
      <c r="B53" s="65"/>
      <c r="C53" s="66"/>
      <c r="D53" s="67"/>
      <c r="E53" s="63"/>
      <c r="F53" s="64"/>
      <c r="G53" s="64"/>
      <c r="H53" s="64"/>
    </row>
    <row r="54" spans="1:8" ht="3.75" customHeight="1" thickBot="1" x14ac:dyDescent="0.3">
      <c r="A54" s="35"/>
      <c r="B54" s="65"/>
      <c r="C54" s="68"/>
      <c r="D54" s="69"/>
      <c r="E54" s="63"/>
      <c r="F54" s="64"/>
      <c r="G54" s="64"/>
      <c r="H54" s="64"/>
    </row>
    <row r="55" spans="1:8" x14ac:dyDescent="0.25">
      <c r="A55" s="35"/>
      <c r="B55" s="65"/>
      <c r="C55" s="70" t="s">
        <v>82</v>
      </c>
      <c r="D55" s="71" t="s">
        <v>285</v>
      </c>
      <c r="E55" s="72">
        <v>1</v>
      </c>
      <c r="F55" s="73"/>
      <c r="G55" s="73"/>
      <c r="H55" s="73"/>
    </row>
    <row r="56" spans="1:8" ht="23.25" customHeight="1" x14ac:dyDescent="0.25">
      <c r="A56" s="35"/>
      <c r="B56" s="65"/>
      <c r="C56" s="66"/>
      <c r="D56" s="67"/>
      <c r="E56" s="63"/>
      <c r="F56" s="64"/>
      <c r="G56" s="64"/>
      <c r="H56" s="64"/>
    </row>
    <row r="57" spans="1:8" ht="15.75" thickBot="1" x14ac:dyDescent="0.3">
      <c r="A57" s="35"/>
      <c r="B57" s="65"/>
      <c r="C57" s="68"/>
      <c r="D57" s="69"/>
      <c r="E57" s="63"/>
      <c r="F57" s="64"/>
      <c r="G57" s="64"/>
      <c r="H57" s="64"/>
    </row>
    <row r="58" spans="1:8" ht="26.25" customHeight="1" x14ac:dyDescent="0.25">
      <c r="A58" s="35"/>
      <c r="B58" s="65"/>
      <c r="C58" s="71" t="s">
        <v>84</v>
      </c>
      <c r="D58" s="61" t="s">
        <v>286</v>
      </c>
      <c r="E58" s="61">
        <v>1</v>
      </c>
      <c r="F58" s="61"/>
      <c r="G58" s="61"/>
      <c r="H58" s="61"/>
    </row>
    <row r="59" spans="1:8" ht="24.75" customHeight="1" x14ac:dyDescent="0.25">
      <c r="A59" s="35"/>
      <c r="B59" s="65"/>
      <c r="C59" s="67"/>
      <c r="D59" s="66"/>
      <c r="E59" s="66"/>
      <c r="F59" s="66"/>
      <c r="G59" s="66"/>
      <c r="H59" s="66"/>
    </row>
    <row r="60" spans="1:8" ht="30" customHeight="1" x14ac:dyDescent="0.25">
      <c r="A60" s="35"/>
      <c r="B60" s="65"/>
      <c r="C60" s="67"/>
      <c r="D60" s="66"/>
      <c r="E60" s="66"/>
      <c r="F60" s="66"/>
      <c r="G60" s="66"/>
      <c r="H60" s="66"/>
    </row>
    <row r="61" spans="1:8" ht="36.75" customHeight="1" thickBot="1" x14ac:dyDescent="0.3">
      <c r="A61" s="35"/>
      <c r="B61" s="74"/>
      <c r="C61" s="69"/>
      <c r="D61" s="68"/>
      <c r="E61" s="68"/>
      <c r="F61" s="68"/>
      <c r="G61" s="68"/>
      <c r="H61" s="68"/>
    </row>
    <row r="62" spans="1:8" ht="30" customHeight="1" x14ac:dyDescent="0.25">
      <c r="A62" s="35"/>
      <c r="B62" s="75" t="s">
        <v>86</v>
      </c>
      <c r="C62" s="61" t="s">
        <v>87</v>
      </c>
      <c r="D62" s="62" t="s">
        <v>287</v>
      </c>
      <c r="E62" s="72">
        <v>1</v>
      </c>
      <c r="F62" s="73"/>
      <c r="G62" s="73"/>
      <c r="H62" s="73"/>
    </row>
    <row r="63" spans="1:8" ht="38.25" customHeight="1" x14ac:dyDescent="0.25">
      <c r="A63" s="35"/>
      <c r="B63" s="75"/>
      <c r="C63" s="66"/>
      <c r="D63" s="67"/>
      <c r="E63" s="63"/>
      <c r="F63" s="64"/>
      <c r="G63" s="64"/>
      <c r="H63" s="64"/>
    </row>
    <row r="64" spans="1:8" ht="25.5" customHeight="1" thickBot="1" x14ac:dyDescent="0.3">
      <c r="A64" s="35"/>
      <c r="B64" s="75"/>
      <c r="C64" s="68"/>
      <c r="D64" s="76"/>
      <c r="E64" s="63"/>
      <c r="F64" s="64"/>
      <c r="G64" s="64"/>
      <c r="H64" s="64"/>
    </row>
    <row r="65" spans="1:10" x14ac:dyDescent="0.25">
      <c r="A65" s="35"/>
      <c r="B65" s="75"/>
      <c r="C65" s="61" t="s">
        <v>128</v>
      </c>
      <c r="D65" s="62" t="s">
        <v>288</v>
      </c>
      <c r="E65" s="72">
        <v>1</v>
      </c>
      <c r="F65" s="73"/>
      <c r="G65" s="73"/>
      <c r="H65" s="73"/>
    </row>
    <row r="66" spans="1:10" x14ac:dyDescent="0.25">
      <c r="A66" s="35"/>
      <c r="B66" s="75"/>
      <c r="C66" s="66"/>
      <c r="D66" s="67"/>
      <c r="E66" s="63"/>
      <c r="F66" s="64"/>
      <c r="G66" s="64"/>
      <c r="H66" s="64"/>
    </row>
    <row r="67" spans="1:10" ht="6.75" customHeight="1" thickBot="1" x14ac:dyDescent="0.3">
      <c r="A67" s="35"/>
      <c r="B67" s="75"/>
      <c r="C67" s="68"/>
      <c r="D67" s="69"/>
      <c r="E67" s="63"/>
      <c r="F67" s="64"/>
      <c r="G67" s="64"/>
      <c r="H67" s="64"/>
    </row>
    <row r="68" spans="1:10" ht="21" thickBot="1" x14ac:dyDescent="0.3">
      <c r="A68" s="23" t="s">
        <v>41</v>
      </c>
      <c r="B68" s="23"/>
      <c r="C68" s="77">
        <v>7</v>
      </c>
      <c r="D68" s="77">
        <f>+E68+F68+G68+H68</f>
        <v>7</v>
      </c>
      <c r="E68" s="27">
        <f>SUM(E49:E67)</f>
        <v>7</v>
      </c>
      <c r="F68" s="27">
        <f t="shared" ref="F68:H68" si="2">SUM(F49:F67)</f>
        <v>0</v>
      </c>
      <c r="G68" s="27">
        <f t="shared" si="2"/>
        <v>0</v>
      </c>
      <c r="H68" s="27">
        <f t="shared" si="2"/>
        <v>0</v>
      </c>
    </row>
    <row r="69" spans="1:10" ht="21" thickBot="1" x14ac:dyDescent="0.3">
      <c r="A69" s="28" t="s">
        <v>130</v>
      </c>
      <c r="B69" s="28"/>
      <c r="C69" s="28"/>
      <c r="D69" s="28"/>
      <c r="E69" s="8">
        <f>+(E72+G72)/D72</f>
        <v>1</v>
      </c>
      <c r="F69" s="8"/>
      <c r="G69" s="8"/>
      <c r="H69" s="8"/>
    </row>
    <row r="70" spans="1:10" ht="63" customHeight="1" x14ac:dyDescent="0.25">
      <c r="A70" s="78" t="s">
        <v>37</v>
      </c>
      <c r="B70" s="34" t="s">
        <v>131</v>
      </c>
      <c r="C70" s="34" t="s">
        <v>92</v>
      </c>
      <c r="D70" s="34" t="s">
        <v>274</v>
      </c>
      <c r="E70" s="37">
        <v>1</v>
      </c>
      <c r="F70" s="37"/>
      <c r="G70" s="37"/>
      <c r="H70" s="37"/>
    </row>
    <row r="71" spans="1:10" ht="67.5" customHeight="1" thickBot="1" x14ac:dyDescent="0.3">
      <c r="A71" s="79"/>
      <c r="B71" s="39"/>
      <c r="C71" s="39"/>
      <c r="D71" s="39"/>
      <c r="E71" s="39"/>
      <c r="F71" s="39"/>
      <c r="G71" s="39"/>
      <c r="H71" s="39"/>
    </row>
    <row r="72" spans="1:10" ht="21" thickBot="1" x14ac:dyDescent="0.3">
      <c r="A72" s="23" t="s">
        <v>41</v>
      </c>
      <c r="B72" s="23"/>
      <c r="C72" s="24">
        <v>1</v>
      </c>
      <c r="D72" s="24">
        <f>+E72+F72+G72+H72</f>
        <v>1</v>
      </c>
      <c r="E72" s="27">
        <f>+E70</f>
        <v>1</v>
      </c>
      <c r="F72" s="48">
        <f t="shared" ref="F72:H72" si="3">+F70</f>
        <v>0</v>
      </c>
      <c r="G72" s="48">
        <f t="shared" si="3"/>
        <v>0</v>
      </c>
      <c r="H72" s="48">
        <f t="shared" si="3"/>
        <v>0</v>
      </c>
    </row>
    <row r="74" spans="1:10" x14ac:dyDescent="0.25">
      <c r="E74" s="50" t="s">
        <v>11</v>
      </c>
      <c r="F74" s="50" t="s">
        <v>12</v>
      </c>
      <c r="G74" s="50" t="s">
        <v>13</v>
      </c>
      <c r="H74" s="50" t="s">
        <v>14</v>
      </c>
      <c r="I74" s="81" t="s">
        <v>7</v>
      </c>
      <c r="J74" s="81" t="s">
        <v>94</v>
      </c>
    </row>
    <row r="75" spans="1:10" x14ac:dyDescent="0.25">
      <c r="D75" s="82" t="str">
        <f>+A6</f>
        <v>5.1 COMPONENTE ASEGURAMIENTO</v>
      </c>
      <c r="E75" s="83">
        <f>+E23</f>
        <v>7</v>
      </c>
      <c r="F75" s="83">
        <f>+F23</f>
        <v>0</v>
      </c>
      <c r="G75" s="83">
        <f>+G23</f>
        <v>0</v>
      </c>
      <c r="H75" s="83">
        <f>+H23</f>
        <v>0</v>
      </c>
      <c r="I75" s="83">
        <f>+C23</f>
        <v>7</v>
      </c>
      <c r="J75" s="84">
        <f>+E6</f>
        <v>1</v>
      </c>
    </row>
    <row r="76" spans="1:10" x14ac:dyDescent="0.25">
      <c r="D76" s="82" t="str">
        <f>+A24</f>
        <v>5.2 COMPONENTE PRESTACIÓN DE SERVICIOS</v>
      </c>
      <c r="E76" s="83">
        <f>+E46</f>
        <v>8</v>
      </c>
      <c r="F76" s="83">
        <f>+F46</f>
        <v>0</v>
      </c>
      <c r="G76" s="83">
        <f>+G46</f>
        <v>0</v>
      </c>
      <c r="H76" s="83">
        <f>+H46</f>
        <v>0</v>
      </c>
      <c r="I76" s="83">
        <f>+C46</f>
        <v>8</v>
      </c>
      <c r="J76" s="85">
        <f>+E24</f>
        <v>1</v>
      </c>
    </row>
    <row r="77" spans="1:10" x14ac:dyDescent="0.25">
      <c r="D77" s="82" t="str">
        <f>+A47</f>
        <v>5.3. COMPONENTE PRESTACIÓN DE SERVICIOS DE PROMOCIÓN Y DETECCION</v>
      </c>
      <c r="E77" s="83">
        <f>+E68</f>
        <v>7</v>
      </c>
      <c r="F77" s="83">
        <f>+F68</f>
        <v>0</v>
      </c>
      <c r="G77" s="83">
        <f>+G68</f>
        <v>0</v>
      </c>
      <c r="H77" s="83">
        <f>+H68</f>
        <v>0</v>
      </c>
      <c r="I77" s="83">
        <f>+C68</f>
        <v>7</v>
      </c>
      <c r="J77" s="84">
        <f>+E47</f>
        <v>1</v>
      </c>
    </row>
    <row r="78" spans="1:10" x14ac:dyDescent="0.25">
      <c r="D78" s="82" t="str">
        <f>+A69</f>
        <v>5.4 información</v>
      </c>
      <c r="E78" s="83">
        <f>+E72</f>
        <v>1</v>
      </c>
      <c r="F78" s="83">
        <f>+F72</f>
        <v>0</v>
      </c>
      <c r="G78" s="83">
        <f>+G72</f>
        <v>0</v>
      </c>
      <c r="H78" s="83">
        <f>+H72</f>
        <v>0</v>
      </c>
      <c r="I78" s="83">
        <f>+C72</f>
        <v>1</v>
      </c>
      <c r="J78" s="84">
        <f>+E69</f>
        <v>1</v>
      </c>
    </row>
    <row r="79" spans="1:10" x14ac:dyDescent="0.25">
      <c r="D79" s="86" t="s">
        <v>41</v>
      </c>
      <c r="E79" s="87">
        <f>SUM(E75:E78)</f>
        <v>23</v>
      </c>
      <c r="F79" s="87">
        <f t="shared" ref="F79:H79" si="4">SUM(F75:F78)</f>
        <v>0</v>
      </c>
      <c r="G79" s="87">
        <f t="shared" si="4"/>
        <v>0</v>
      </c>
      <c r="H79" s="87">
        <f t="shared" si="4"/>
        <v>0</v>
      </c>
      <c r="I79" s="87">
        <f>SUM(I75:I78)</f>
        <v>23</v>
      </c>
      <c r="J79" s="88">
        <f>AVERAGE(J75:J78)</f>
        <v>1</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H62:H64"/>
    <mergeCell ref="C65:C67"/>
    <mergeCell ref="D65:D67"/>
    <mergeCell ref="E65:E67"/>
    <mergeCell ref="F65:F67"/>
    <mergeCell ref="G65:G67"/>
    <mergeCell ref="H65:H67"/>
    <mergeCell ref="B62:B67"/>
    <mergeCell ref="C62:C64"/>
    <mergeCell ref="D62:D64"/>
    <mergeCell ref="E62:E64"/>
    <mergeCell ref="F62:F64"/>
    <mergeCell ref="G62:G64"/>
    <mergeCell ref="C58:C61"/>
    <mergeCell ref="D58:D61"/>
    <mergeCell ref="E58:E61"/>
    <mergeCell ref="F58:F61"/>
    <mergeCell ref="G58:G61"/>
    <mergeCell ref="H58:H61"/>
    <mergeCell ref="G52:G54"/>
    <mergeCell ref="H52:H54"/>
    <mergeCell ref="C55:C57"/>
    <mergeCell ref="D55:D57"/>
    <mergeCell ref="E55:E57"/>
    <mergeCell ref="F55:F57"/>
    <mergeCell ref="G55:G57"/>
    <mergeCell ref="H55:H57"/>
    <mergeCell ref="A46:B46"/>
    <mergeCell ref="A47:D47"/>
    <mergeCell ref="E47:H47"/>
    <mergeCell ref="A49:A67"/>
    <mergeCell ref="B49:B51"/>
    <mergeCell ref="B52:B61"/>
    <mergeCell ref="C52:C54"/>
    <mergeCell ref="D52:D54"/>
    <mergeCell ref="E52:E54"/>
    <mergeCell ref="F52:F5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6:D6"/>
    <mergeCell ref="E6:H6"/>
    <mergeCell ref="A8:A11"/>
    <mergeCell ref="B8:B9"/>
    <mergeCell ref="C8:C9"/>
    <mergeCell ref="D8:D9"/>
    <mergeCell ref="E8:E9"/>
    <mergeCell ref="F8:F9"/>
    <mergeCell ref="G8:G9"/>
    <mergeCell ref="H8:H9"/>
    <mergeCell ref="A1:A5"/>
    <mergeCell ref="B1:H1"/>
    <mergeCell ref="C2:H2"/>
    <mergeCell ref="C3:H3"/>
    <mergeCell ref="C4:H4"/>
    <mergeCell ref="C5:H5"/>
  </mergeCells>
  <conditionalFormatting sqref="D23">
    <cfRule type="cellIs" dxfId="95" priority="16" operator="notEqual">
      <formula>$C$23</formula>
    </cfRule>
  </conditionalFormatting>
  <conditionalFormatting sqref="D46">
    <cfRule type="cellIs" dxfId="94" priority="15" operator="notEqual">
      <formula>$C$46</formula>
    </cfRule>
  </conditionalFormatting>
  <conditionalFormatting sqref="D68">
    <cfRule type="cellIs" dxfId="93" priority="14" operator="notEqual">
      <formula>$C$68</formula>
    </cfRule>
  </conditionalFormatting>
  <conditionalFormatting sqref="D72">
    <cfRule type="cellIs" dxfId="92" priority="13" operator="notEqual">
      <formula>$C$72</formula>
    </cfRule>
  </conditionalFormatting>
  <conditionalFormatting sqref="E6:H6">
    <cfRule type="cellIs" dxfId="91" priority="10" operator="between">
      <formula>0</formula>
      <formula>0.69</formula>
    </cfRule>
    <cfRule type="cellIs" dxfId="90" priority="11" operator="between">
      <formula>0.7</formula>
      <formula>0.89</formula>
    </cfRule>
    <cfRule type="cellIs" dxfId="89" priority="12" operator="between">
      <formula>0.9</formula>
      <formula>1</formula>
    </cfRule>
  </conditionalFormatting>
  <conditionalFormatting sqref="E24:H24">
    <cfRule type="cellIs" dxfId="88" priority="7" operator="between">
      <formula>0</formula>
      <formula>0.69</formula>
    </cfRule>
    <cfRule type="cellIs" dxfId="87" priority="8" operator="between">
      <formula>0.7</formula>
      <formula>0.89</formula>
    </cfRule>
    <cfRule type="cellIs" dxfId="86" priority="9" operator="between">
      <formula>0.9</formula>
      <formula>1</formula>
    </cfRule>
  </conditionalFormatting>
  <conditionalFormatting sqref="E47:H47">
    <cfRule type="cellIs" dxfId="85" priority="4" operator="between">
      <formula>0</formula>
      <formula>0.69</formula>
    </cfRule>
    <cfRule type="cellIs" dxfId="84" priority="5" operator="between">
      <formula>0.7</formula>
      <formula>0.89</formula>
    </cfRule>
    <cfRule type="cellIs" dxfId="83" priority="6" operator="between">
      <formula>0.9</formula>
      <formula>1</formula>
    </cfRule>
  </conditionalFormatting>
  <conditionalFormatting sqref="E69:H69">
    <cfRule type="cellIs" dxfId="82" priority="1" operator="between">
      <formula>0</formula>
      <formula>0.69</formula>
    </cfRule>
    <cfRule type="cellIs" dxfId="81" priority="2" operator="between">
      <formula>0.7</formula>
      <formula>0.89</formula>
    </cfRule>
    <cfRule type="cellIs" dxfId="80" priority="3" operator="between">
      <formula>0.9</formula>
      <formula>1</formula>
    </cfRule>
  </conditionalFormatting>
  <dataValidations count="2">
    <dataValidation type="whole" operator="equal" showInputMessage="1" showErrorMessage="1" sqref="F49:H67 E62:E67 E49:E58">
      <formula1>1</formula1>
    </dataValidation>
    <dataValidation type="whole" operator="equal" allowBlank="1" showInputMessage="1" showErrorMessage="1" sqref="E8:H22 E26:H45 E70:H71">
      <formula1>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ASMETSALUD</vt:lpstr>
      <vt:lpstr>COOMEVA</vt:lpstr>
      <vt:lpstr>COOSALUD</vt:lpstr>
      <vt:lpstr>FAMISANAR</vt:lpstr>
      <vt:lpstr>FIDUPREVISORA</vt:lpstr>
      <vt:lpstr>MEDIMAS</vt:lpstr>
      <vt:lpstr>NUEVA EPS</vt:lpstr>
      <vt:lpstr>PIJAOSALUD</vt:lpstr>
      <vt:lpstr>S.O.S</vt:lpstr>
      <vt:lpstr>SALUD TOTAL</vt:lpstr>
      <vt:lpstr>SANIDAD MILITAR</vt:lpstr>
      <vt:lpstr>SANIDAD POLICIA</vt:lpstr>
      <vt:lpstr>SANITAS</vt:lpstr>
      <vt:lpstr>SURA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2021-12-06T19:38:54Z</dcterms:created>
  <dcterms:modified xsi:type="dcterms:W3CDTF">2021-12-06T19:47:15Z</dcterms:modified>
</cp:coreProperties>
</file>