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i\OneDrive\Documentos\Secretaria 2021\INSTITUCIONES\IPS\ESE SALUD PEREIRA\CENTRO DE SALUD VILLA CONSOTA\"/>
    </mc:Choice>
  </mc:AlternateContent>
  <bookViews>
    <workbookView xWindow="0" yWindow="0" windowWidth="21600" windowHeight="9225"/>
  </bookViews>
  <sheets>
    <sheet name="CS VILLA CONSOTA" sheetId="3" r:id="rId1"/>
  </sheets>
  <calcPr calcId="162913"/>
</workbook>
</file>

<file path=xl/calcChain.xml><?xml version="1.0" encoding="utf-8"?>
<calcChain xmlns="http://schemas.openxmlformats.org/spreadsheetml/2006/main">
  <c r="D56" i="3" l="1"/>
  <c r="G56" i="3"/>
  <c r="F56" i="3"/>
  <c r="E56" i="3"/>
  <c r="H56" i="3" s="1"/>
  <c r="J51" i="3" l="1"/>
  <c r="F105" i="3" s="1"/>
  <c r="K110" i="3" l="1"/>
  <c r="E110" i="3"/>
  <c r="D110" i="3"/>
  <c r="C110" i="3"/>
  <c r="K109" i="3"/>
  <c r="J109" i="3"/>
  <c r="E109" i="3"/>
  <c r="D109" i="3"/>
  <c r="C109" i="3"/>
  <c r="K108" i="3"/>
  <c r="E108" i="3"/>
  <c r="D108" i="3"/>
  <c r="C108" i="3"/>
  <c r="K107" i="3"/>
  <c r="E107" i="3"/>
  <c r="D107" i="3"/>
  <c r="C107" i="3"/>
  <c r="K106" i="3"/>
  <c r="E106" i="3"/>
  <c r="D106" i="3"/>
  <c r="C106" i="3"/>
  <c r="K105" i="3"/>
  <c r="E105" i="3"/>
  <c r="D105" i="3"/>
  <c r="C105" i="3"/>
  <c r="K104" i="3"/>
  <c r="E104" i="3"/>
  <c r="D104" i="3"/>
  <c r="C104" i="3"/>
  <c r="K103" i="3"/>
  <c r="E103" i="3"/>
  <c r="D103" i="3"/>
  <c r="C103" i="3"/>
  <c r="K102" i="3"/>
  <c r="E102" i="3"/>
  <c r="E111" i="3" s="1"/>
  <c r="D102" i="3"/>
  <c r="C102" i="3"/>
  <c r="C100" i="3"/>
  <c r="G92" i="3"/>
  <c r="J110" i="3" s="1"/>
  <c r="F92" i="3"/>
  <c r="I110" i="3" s="1"/>
  <c r="E92" i="3"/>
  <c r="H110" i="3" s="1"/>
  <c r="D92" i="3"/>
  <c r="G81" i="3"/>
  <c r="F81" i="3"/>
  <c r="I109" i="3" s="1"/>
  <c r="E81" i="3"/>
  <c r="H109" i="3" s="1"/>
  <c r="D81" i="3"/>
  <c r="G109" i="3" s="1"/>
  <c r="G73" i="3"/>
  <c r="J108" i="3" s="1"/>
  <c r="F73" i="3"/>
  <c r="I108" i="3" s="1"/>
  <c r="E73" i="3"/>
  <c r="H108" i="3" s="1"/>
  <c r="D73" i="3"/>
  <c r="G108" i="3" s="1"/>
  <c r="G66" i="3"/>
  <c r="J107" i="3" s="1"/>
  <c r="F66" i="3"/>
  <c r="I107" i="3" s="1"/>
  <c r="E66" i="3"/>
  <c r="H107" i="3" s="1"/>
  <c r="D66" i="3"/>
  <c r="G107" i="3" s="1"/>
  <c r="G61" i="3"/>
  <c r="J106" i="3" s="1"/>
  <c r="F61" i="3"/>
  <c r="I106" i="3" s="1"/>
  <c r="E61" i="3"/>
  <c r="H106" i="3" s="1"/>
  <c r="D61" i="3"/>
  <c r="G106" i="3" s="1"/>
  <c r="J105" i="3"/>
  <c r="I105" i="3"/>
  <c r="H105" i="3"/>
  <c r="G105" i="3"/>
  <c r="G49" i="3"/>
  <c r="J104" i="3" s="1"/>
  <c r="F49" i="3"/>
  <c r="I104" i="3" s="1"/>
  <c r="E49" i="3"/>
  <c r="H104" i="3" s="1"/>
  <c r="D49" i="3"/>
  <c r="G104" i="3" s="1"/>
  <c r="G40" i="3"/>
  <c r="J103" i="3" s="1"/>
  <c r="F40" i="3"/>
  <c r="I103" i="3" s="1"/>
  <c r="E40" i="3"/>
  <c r="H103" i="3" s="1"/>
  <c r="D40" i="3"/>
  <c r="G103" i="3" s="1"/>
  <c r="I39" i="3"/>
  <c r="I38" i="3"/>
  <c r="I37" i="3"/>
  <c r="I36" i="3"/>
  <c r="I35" i="3"/>
  <c r="I34" i="3"/>
  <c r="I31" i="3"/>
  <c r="I30" i="3"/>
  <c r="I29" i="3"/>
  <c r="I28" i="3"/>
  <c r="I27" i="3"/>
  <c r="I26" i="3"/>
  <c r="G20" i="3"/>
  <c r="J102" i="3" s="1"/>
  <c r="F20" i="3"/>
  <c r="I102" i="3" s="1"/>
  <c r="E20" i="3"/>
  <c r="H102" i="3" s="1"/>
  <c r="D20" i="3"/>
  <c r="G102" i="3" s="1"/>
  <c r="H92" i="3" l="1"/>
  <c r="J83" i="3" s="1"/>
  <c r="F110" i="3" s="1"/>
  <c r="G110" i="3"/>
  <c r="G111" i="3" s="1"/>
  <c r="H66" i="3"/>
  <c r="J63" i="3" s="1"/>
  <c r="F107" i="3" s="1"/>
  <c r="H40" i="3"/>
  <c r="J22" i="3" s="1"/>
  <c r="F103" i="3" s="1"/>
  <c r="H81" i="3"/>
  <c r="J75" i="3" s="1"/>
  <c r="F109" i="3" s="1"/>
  <c r="H20" i="3"/>
  <c r="J16" i="3" s="1"/>
  <c r="F102" i="3" s="1"/>
  <c r="H73" i="3"/>
  <c r="J68" i="3" s="1"/>
  <c r="F108" i="3" s="1"/>
  <c r="D111" i="3"/>
  <c r="H61" i="3"/>
  <c r="J58" i="3" s="1"/>
  <c r="F106" i="3" s="1"/>
  <c r="H49" i="3"/>
  <c r="J42" i="3" s="1"/>
  <c r="F104" i="3" s="1"/>
  <c r="I111" i="3"/>
  <c r="H111" i="3"/>
  <c r="J111" i="3"/>
  <c r="F111" i="3" l="1"/>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<sst xmlns="http://schemas.openxmlformats.org/spreadsheetml/2006/main" count="211" uniqueCount="153">
  <si>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</si>
  <si>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</si>
  <si>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</si>
  <si>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</si>
  <si>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</si>
  <si>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</si>
  <si>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</si>
  <si>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</si>
  <si>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</si>
  <si>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</si>
  <si>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</si>
  <si>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</si>
  <si>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</si>
  <si>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</si>
  <si>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1 año</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</si>
  <si>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</si>
  <si>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</si>
  <si>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</si>
  <si>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</si>
  <si>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</si>
  <si>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</si>
  <si>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</si>
  <si>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</si>
  <si>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</si>
  <si>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</si>
  <si>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</si>
  <si>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</si>
  <si>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</si>
  <si>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</si>
  <si>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</si>
  <si>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</si>
  <si>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</si>
  <si>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</si>
  <si>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</si>
  <si>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</si>
  <si>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</si>
  <si>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</si>
  <si>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</si>
  <si>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</si>
  <si>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</si>
  <si>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</si>
  <si>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</si>
  <si>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</si>
  <si>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</si>
  <si>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</si>
  <si>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</si>
  <si>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</si>
  <si>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</si>
  <si>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</si>
  <si>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</si>
  <si>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</si>
  <si>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</si>
  <si>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</si>
  <si>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</si>
  <si>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</si>
  <si>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</si>
  <si>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</si>
  <si>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</si>
  <si>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</si>
  <si>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</si>
  <si>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</si>
  <si>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</si>
  <si>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</si>
  <si>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</si>
  <si>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</si>
  <si>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</si>
  <si>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</si>
  <si>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</si>
  <si>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</si>
  <si>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</si>
  <si>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</si>
  <si>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</si>
  <si>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</si>
  <si>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</si>
  <si>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</si>
  <si>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</si>
  <si>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</si>
  <si>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</si>
  <si>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</si>
  <si>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</si>
  <si>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</si>
  <si>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</si>
  <si>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</si>
  <si>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</si>
  <si>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SEGUIMIENTO CON LA TAMIZACION DE CANCER POR SANGRE OCULTA EN HECES ORDENADOS VERSUS LOS TOMADOS</t>
  </si>
  <si>
    <t>La IPS cuenta con un método de seguimiento a la tamización para Cáncer Colorrectal por medio de Colonoscopia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</si>
  <si>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</si>
  <si>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</si>
  <si>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</si>
  <si>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</si>
  <si>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</si>
  <si>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</si>
  <si>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</si>
  <si>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</si>
  <si>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</si>
  <si>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</si>
  <si>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</si>
  <si>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</si>
  <si>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</si>
  <si>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NATALIA HERNANDEZ ALDANA</t>
  </si>
  <si>
    <t>natyheral89@gmail.com</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</si>
  <si>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</si>
  <si>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o los usuarios objeto de tamización y diagnóstico de cáncer de estómago, próstata y colorrectal según Ruta Integral de atención en salud por cursos de vida adultez y vejez.</t>
  </si>
  <si>
    <t xml:space="preserve">El médico general mediante la consulta médica envía paraclínicos de PSA y sangre oculta en materia fecal y según resultados se les realiza seguimiento.  </t>
  </si>
  <si>
    <t>Se evidencian soportes de capacitaciones recientes de P y P en Ruta Integral de Atención en Salud de promoción y mantenimiento según resolución 3280 2018 liderado por la doctora Isabel Estrada.</t>
  </si>
  <si>
    <t>Cuentan con una enfermera profesional encargada del programa que realiza seguimiento a los usuarios a los usuarios por medio de llamadas telefónicas, asignación de citas por médico general para seguimiento</t>
  </si>
  <si>
    <t>El software institucional de Historia Clínica contiene la marcación de campo obligatorio diligenciamiento de la población con enfoque diferencial.</t>
  </si>
  <si>
    <t>OBSERVACIONES: El software institucional de Historia Clínica contiene la marcación de campo obligatorio diligenciamiento de la población con enfoque diferencial.</t>
  </si>
  <si>
    <t>En la ESE salud Pereira tenemos un proceso de inducción y reinducción por medio de capacitación mediante la plataforma plexo con algunos cursos que contienen algunas rutas. por ahora no se cuenta con inducción de ruta de cáncer de próstata y colorrectal.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</si>
  <si>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</si>
  <si>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OBSERVACIONES: Cuentan con líneas habilitadas de Call Center para consultas de morbilidad y citas de agendamiento preferencial en el SIAU y presencial para todos los cursos de vida contemplados en la Resolución 3280 del 2018.</t>
  </si>
  <si>
    <t>Cuentan con líneas telefónicas habilitadas de CALL center para consultas de morbilidad y citas de agendamiento preferencial en el SIAU y presencial para todos los cursos de vida contemplados en la 3280 del 2018, con oportunidad de 3 a 5 días.</t>
  </si>
  <si>
    <t xml:space="preserve">No cuentan en la unidad con atención por especialistas ya que se encuentra contratado con prestador complementario. </t>
  </si>
  <si>
    <t>El seguimiento clínico se hace a través de la consulta médica y el administrativo a través de la auditoria de historias clínicas de la profesional del programa.</t>
  </si>
  <si>
    <t>Se cuenta en la intranet el cual es el aplicativo de la ESE Salud Pereira al cual todos los trabajadores tenemos acceso la disponibilidad de Guía de práctica clínica, cáncer de colon y recto Código CM-EX-033 y Guía De Práctica Clínica de Próstata Código CM-EX-032.</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</si>
  <si>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</si>
  <si>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doctora Isabel Estrada realiza el despliegue de información, educación y comunicación a los usuarios y grupos organizados como parte de las estrategias de IEC.</t>
  </si>
  <si>
    <t>Implementan encuestas por el CALL CENTER de satisfacción del usuario los cuales se consolidan en una base de datos.</t>
  </si>
  <si>
    <t>A través de la auditoria de historias clínicas por calidad se evalúa internamente la Adherencia a Guías de Práctica Clínica</t>
  </si>
  <si>
    <t xml:space="preserve">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</si>
  <si>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el tamizaje para Cáncer de Próstata con los antígenos ordenados versus los tomados y se evidencia que el tacto rectal es ocasiona, así mismo la líder tiene conocimiento y se van a generar estrategias para mejorar la prestación del servicio.</t>
  </si>
  <si>
    <t>La periodicidad es acorde a la Resolución 3280 según indicaciones por la Dra. Isabel Estrada</t>
  </si>
  <si>
    <t>Mediante los planos de las colonoscopias enviadas y en revisión de historias clínicas se brinda direccionamiento de seguimiento a la tamización para Cáncer Colorrectal.</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</si>
  <si>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</si>
  <si>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Institución: Unidad Intermedia de Cuba</t>
  </si>
  <si>
    <t>Nombre: NATALIA HERNANDEZ ALDANA</t>
  </si>
  <si>
    <t>Crear estrategias que permitan identificar, marcar y consolidar el total de usuarios tamizados para cáncer de Próstata por medio de tacto rectal y PSA combinado en lo corrido de una cohorte o vigencia.</t>
  </si>
  <si>
    <t>Cedula: 1088001411</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</si>
  <si>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</si>
  <si>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 xml:space="preserve">7am a 12 pm </t>
  </si>
  <si>
    <t xml:space="preserve"> 12:30pm a 4:30pm</t>
  </si>
  <si>
    <t>2 MEDICOS INTERNISTAS MEDIO TIEMPO EN LA UNIDAD INTERMEDIA DE CUBA</t>
  </si>
  <si>
    <t xml:space="preserve"> 7:00 am </t>
  </si>
  <si>
    <t>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t>
  </si>
  <si>
    <t>Total de Pacientes Tamizados para Cáncer Colorrectal por medio de SOMF y se confirmó diagnóstico o se le realizó Colonoscopia en lo corrido de la vigencia</t>
  </si>
  <si>
    <t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t>
  </si>
  <si>
    <t>Crear estrategias que permitan identificar, marcar y consolidar el total de usuarios tamizados para cáncer de Próstata por medio de tacto rectal y PSA combinado en lo corrido de una cohorte o vigencia</t>
  </si>
  <si>
    <t>Cargo: Enfermera coordinadora de programas de la Unidad Intermedia de Cuba</t>
  </si>
  <si>
    <t>Enfermera coordinadora de la Unidad Intermedia de Cuba</t>
  </si>
  <si>
    <t>Total de usuarios Tamizados para Cáncer Colorrectal por medio de SOMF (Sangre Oculta en Materia Fecal) en lo corrido de la vigencia.</t>
  </si>
  <si>
    <t>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</si>
  <si>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</si>
  <si>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</si>
  <si>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</si>
  <si>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</si>
  <si>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</si>
  <si>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</si>
  <si>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</si>
  <si>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</si>
  <si>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</si>
  <si>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 xml:space="preserve">7:00 am a 12:00 m </t>
  </si>
  <si>
    <t>Cuentan con 1 médico general durante la jornada completa de atención en salud Y 2 médicos generales de medio tiempo</t>
  </si>
  <si>
    <t>La IPS cuenta con un método de seguimiento para la  tamización para Cáncer Colorrectal por medio de Sangre Oculta en Materia Fecal (SOMF)  por inmunoquimica.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</si>
</sst>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0%"/>
    <numFmt numFmtId="165" formatCode="[$-240A]General"/>
    <numFmt numFmtId="166" formatCode="0.0%"/>
    <numFmt numFmtId="167" formatCode="[$-240A]hh&quot;:&quot;mm"/>
    <numFmt numFmtId="168" formatCode="[$-240A]dd/mm/yyyy"/>
    <numFmt numFmtId="169" formatCode="[$$-240A]#,##0.00;[Red]&quot;(&quot;[$$-240A]#,##0.00&quot;)&quot;"/>
  </numFmts>
  <fonts count="29" x14ac:knownFonts="1">
    <font>
      <sz val="11"/>
      <color theme="1"/>
      <name val="Arial"/>
      <family val="2"/>
    </font>
    <font>
      <sz val="11"/>
      <color theme="1"/>
      <name val="Arial"/>
      <family val="2"/>
    </font>
    <font>
      <sz val="11"/>
      <color rgb="FF000000"/>
      <name val="Calibri"/>
      <family val="2"/>
    </font>
    <font>
      <u/>
      <sz val="11"/>
      <color rgb="FF0563C1"/>
      <name val="Calibri"/>
      <family val="2"/>
    </font>
    <font>
      <b/>
      <i/>
      <sz val="16"/>
      <color theme="1"/>
      <name val="Arial"/>
      <family val="2"/>
    </font>
    <font>
      <sz val="10"/>
      <color rgb="FF000000"/>
      <name val="Arial"/>
      <family val="2"/>
    </font>
    <font>
      <b/>
      <i/>
      <u/>
      <sz val="11"/>
      <color theme="1"/>
      <name val="Arial"/>
      <family val="2"/>
    </font>
    <font>
      <sz val="10"/>
      <color rgb="FFFF0000"/>
      <name val="Arial"/>
      <family val="2"/>
    </font>
    <font>
      <b/>
      <sz val="10"/>
      <color rgb="FF000000"/>
      <name val="Arial"/>
      <family val="2"/>
    </font>
    <font>
      <b/>
      <sz val="10"/>
      <color rgb="FFFFFFFF"/>
      <name val="Arial"/>
      <family val="2"/>
    </font>
    <font>
      <sz val="10"/>
      <color rgb="FFFFFFFF"/>
      <name val="Arial"/>
      <family val="2"/>
    </font>
    <font>
      <sz val="11"/>
      <color rgb="FFFFFFFF"/>
      <name val="Arial"/>
      <family val="2"/>
    </font>
    <font>
      <sz val="8"/>
      <color rgb="FF595959"/>
      <name val="Calibri"/>
      <family val="2"/>
    </font>
    <font>
      <b/>
      <sz val="10"/>
      <color rgb="FFFF0000"/>
      <name val="Arial"/>
      <family val="2"/>
    </font>
    <font>
      <b/>
      <sz val="10"/>
      <color rgb="FF00B0F0"/>
      <name val="Arial"/>
      <family val="2"/>
    </font>
    <font>
      <b/>
      <sz val="9"/>
      <color rgb="FF000000"/>
      <name val="Arial"/>
      <family val="2"/>
    </font>
    <font>
      <sz val="9"/>
      <color rgb="FF000000"/>
      <name val="Arial"/>
      <family val="2"/>
    </font>
    <font>
      <b/>
      <u/>
      <sz val="10"/>
      <color rgb="FF000000"/>
      <name val="Arial"/>
      <family val="2"/>
    </font>
    <font>
      <sz val="7"/>
      <color rgb="FF595959"/>
      <name val="Calibri"/>
      <family val="2"/>
    </font>
    <font>
      <sz val="11"/>
      <color rgb="FFFF0000"/>
      <name val="Calibri"/>
      <family val="2"/>
    </font>
    <font>
      <u/>
      <sz val="11"/>
      <color theme="10"/>
      <name val="Arial"/>
      <family val="2"/>
    </font>
    <font>
      <b/>
      <sz val="10"/>
      <color theme="0"/>
      <name val="Arial"/>
      <family val="2"/>
    </font>
    <font>
      <sz val="11"/>
      <color theme="0"/>
      <name val="Arial"/>
      <family val="2"/>
    </font>
    <font>
      <sz val="7"/>
      <color theme="1" tint="0.34998626667073579"/>
      <name val="Calibri"/>
      <family val="2"/>
      <scheme val="minor"/>
    </font>
    <font>
      <sz val="10"/>
      <color rgb="FF595959"/>
      <name val="Arial"/>
      <family val="2"/>
    </font>
    <font>
      <sz val="10"/>
      <color rgb="FF595959"/>
      <name val="Calibri"/>
      <family val="2"/>
    </font>
    <font>
      <sz val="10"/>
      <name val="Arial"/>
      <family val="2"/>
    </font>
    <font>
      <sz val="10"/>
      <color theme="1"/>
      <name val="Arial"/>
      <family val="2"/>
    </font>
    <font>
      <sz val="11"/>
      <color theme="0"/>
      <name val="Calibri"/>
      <family val="2"/>
    </font>
  </fonts>
  <fills count="1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C00000"/>
        <bgColor rgb="FFC00000"/>
      </patternFill>
    </fill>
    <fill>
      <patternFill patternType="solid">
        <fgColor rgb="FF0070C0"/>
        <bgColor rgb="FF0070C0"/>
      </patternFill>
    </fill>
    <fill>
      <patternFill patternType="solid">
        <fgColor rgb="FF0066CC"/>
        <bgColor rgb="FF0066CC"/>
      </patternFill>
    </fill>
    <fill>
      <patternFill patternType="solid">
        <fgColor rgb="FFFFFFFF"/>
        <bgColor rgb="FFFFFFFF"/>
      </patternFill>
    </fill>
    <fill>
      <patternFill patternType="solid">
        <fgColor rgb="FFFFC000"/>
        <bgColor rgb="FFFFC000"/>
      </patternFill>
    </fill>
    <fill>
      <patternFill patternType="solid">
        <fgColor rgb="FF0070C0"/>
        <bgColor indexed="64"/>
      </patternFill>
    </fill>
    <fill>
      <patternFill patternType="solid">
        <fgColor theme="0"/>
        <bgColor indexed="64"/>
      </patternFill>
    </fill>
  </fills>
  <borders count="20">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1">
    <xf numFmtId="0" fontId="0" fillId="0" borderId="0"/>
    <xf numFmtId="0" fontId="1" fillId="2" borderId="0"/>
    <xf numFmtId="165" fontId="3" fillId="0" borderId="0"/>
    <xf numFmtId="165" fontId="2" fillId="0" borderId="0"/>
    <xf numFmtId="164" fontId="2" fillId="0" borderId="0"/>
    <xf numFmtId="0" fontId="4" fillId="0" borderId="0">
      <alignment horizontal="center"/>
    </xf>
    <xf numFmtId="0" fontId="4" fillId="0" borderId="0">
      <alignment horizontal="center" textRotation="90"/>
    </xf>
    <xf numFmtId="165" fontId="5" fillId="0" borderId="0"/>
    <xf numFmtId="0" fontId="6" fillId="0" borderId="0"/>
    <xf numFmtId="169" fontId="6" fillId="0" borderId="0"/>
    <xf numFmtId="0" fontId="20" fillId="0" borderId="0" applyNumberFormat="0" applyFill="0" applyBorder="0" applyAlignment="0" applyProtection="0"/>
  </cellStyleXfs>
  <cellXfs count="140">
    <xf numFmtId="0" fontId="0" fillId="0" borderId="0" xfId="0"/>
    <xf numFmtId="165" fontId="7" fillId="0" borderId="0" xfId="3" applyFont="1"/>
    <xf numFmtId="165" fontId="5" fillId="0" borderId="0" xfId="3" applyFont="1" applyBorder="1" applyAlignment="1"/>
    <xf numFmtId="165" fontId="5" fillId="0" borderId="0" xfId="3" applyFont="1"/>
    <xf numFmtId="165" fontId="2" fillId="0" borderId="0" xfId="3"/>
    <xf numFmtId="165" fontId="5" fillId="0" borderId="2" xfId="3" applyFont="1" applyBorder="1" applyAlignment="1"/>
    <xf numFmtId="165" fontId="5" fillId="5" borderId="0" xfId="3" applyFont="1" applyFill="1"/>
    <xf numFmtId="165" fontId="10" fillId="6" borderId="4" xfId="7" applyFont="1" applyFill="1" applyBorder="1" applyAlignment="1" applyProtection="1">
      <alignment horizontal="center" vertical="center"/>
    </xf>
    <xf numFmtId="165" fontId="10" fillId="6" borderId="4" xfId="7" applyFont="1" applyFill="1" applyBorder="1" applyAlignment="1" applyProtection="1">
      <alignment horizontal="left" vertical="center"/>
    </xf>
    <xf numFmtId="167" fontId="10" fillId="6" borderId="5" xfId="7" applyNumberFormat="1" applyFont="1" applyFill="1" applyBorder="1" applyAlignment="1" applyProtection="1">
      <alignment horizontal="center" vertical="center"/>
    </xf>
    <xf numFmtId="165" fontId="10" fillId="6" borderId="5" xfId="7" applyFont="1" applyFill="1" applyBorder="1" applyAlignment="1" applyProtection="1">
      <alignment horizontal="left" vertical="center"/>
    </xf>
    <xf numFmtId="165" fontId="9" fillId="5" borderId="4" xfId="3" applyFont="1" applyFill="1" applyBorder="1" applyAlignment="1">
      <alignment vertical="center"/>
    </xf>
    <xf numFmtId="165" fontId="9" fillId="5" borderId="5" xfId="3" applyFont="1" applyFill="1" applyBorder="1" applyAlignment="1">
      <alignment vertical="center"/>
    </xf>
    <xf numFmtId="164" fontId="9" fillId="5" borderId="6" xfId="3" applyNumberFormat="1" applyFont="1" applyFill="1" applyBorder="1" applyAlignment="1">
      <alignment wrapText="1"/>
    </xf>
    <xf numFmtId="164" fontId="9" fillId="5" borderId="7" xfId="3" applyNumberFormat="1" applyFont="1" applyFill="1" applyBorder="1" applyAlignment="1">
      <alignment wrapText="1"/>
    </xf>
    <xf numFmtId="165" fontId="9" fillId="5" borderId="8" xfId="3" applyFont="1" applyFill="1" applyBorder="1" applyAlignment="1">
      <alignment vertical="center"/>
    </xf>
    <xf numFmtId="165" fontId="9" fillId="5" borderId="9" xfId="3" applyFont="1" applyFill="1" applyBorder="1" applyAlignment="1">
      <alignment horizontal="center" vertical="center"/>
    </xf>
    <xf numFmtId="165" fontId="5" fillId="0" borderId="4" xfId="3" applyFont="1" applyBorder="1" applyAlignment="1">
      <alignment vertical="center" wrapText="1"/>
    </xf>
    <xf numFmtId="165" fontId="5" fillId="0" borderId="4" xfId="3" applyFont="1" applyBorder="1" applyAlignment="1">
      <alignment horizontal="center" vertical="center" wrapText="1"/>
    </xf>
    <xf numFmtId="165" fontId="13" fillId="0" borderId="0" xfId="3" applyFont="1" applyAlignment="1">
      <alignment horizontal="left" vertical="center"/>
    </xf>
    <xf numFmtId="165" fontId="14" fillId="0" borderId="4" xfId="3" applyFont="1" applyBorder="1" applyAlignment="1">
      <alignment horizontal="left" vertical="center"/>
    </xf>
    <xf numFmtId="165" fontId="14" fillId="0" borderId="4" xfId="3" applyFont="1" applyBorder="1" applyAlignment="1">
      <alignment horizontal="left" vertical="center" wrapText="1"/>
    </xf>
    <xf numFmtId="165" fontId="14" fillId="0" borderId="0" xfId="3" applyFont="1" applyAlignment="1">
      <alignment horizontal="left" vertical="center"/>
    </xf>
    <xf numFmtId="164" fontId="9" fillId="5" borderId="6" xfId="3" applyNumberFormat="1" applyFont="1" applyFill="1" applyBorder="1" applyAlignment="1"/>
    <xf numFmtId="164" fontId="9" fillId="5" borderId="7" xfId="3" applyNumberFormat="1" applyFont="1" applyFill="1" applyBorder="1" applyAlignment="1"/>
    <xf numFmtId="165" fontId="9" fillId="5" borderId="4" xfId="3" applyFont="1" applyFill="1" applyBorder="1" applyAlignment="1">
      <alignment horizontal="center" vertical="center"/>
    </xf>
    <xf numFmtId="165" fontId="5" fillId="0" borderId="8" xfId="3" applyFont="1" applyBorder="1" applyAlignment="1">
      <alignment vertical="center" wrapText="1"/>
    </xf>
    <xf numFmtId="165" fontId="5" fillId="0" borderId="4" xfId="3" applyFont="1" applyBorder="1" applyAlignment="1">
      <alignment horizontal="left" vertical="center" wrapText="1"/>
    </xf>
    <xf numFmtId="165" fontId="5" fillId="7" borderId="0" xfId="3" applyFont="1" applyFill="1"/>
    <xf numFmtId="165" fontId="5" fillId="0" borderId="8" xfId="3" applyFont="1" applyFill="1" applyBorder="1" applyAlignment="1">
      <alignment vertical="center" wrapText="1"/>
    </xf>
    <xf numFmtId="165" fontId="5" fillId="0" borderId="4" xfId="3" applyFont="1" applyBorder="1" applyAlignment="1">
      <alignment horizontal="center"/>
    </xf>
    <xf numFmtId="165" fontId="5" fillId="7" borderId="4" xfId="3" applyFont="1" applyFill="1" applyBorder="1" applyAlignment="1">
      <alignment horizontal="center"/>
    </xf>
    <xf numFmtId="165" fontId="9" fillId="5" borderId="4" xfId="3" applyFont="1" applyFill="1" applyBorder="1" applyAlignment="1">
      <alignment horizontal="center" vertical="center" wrapText="1"/>
    </xf>
    <xf numFmtId="165" fontId="10" fillId="5" borderId="11" xfId="3" applyFont="1" applyFill="1" applyBorder="1" applyAlignment="1">
      <alignment horizontal="center" vertical="center" textRotation="90"/>
    </xf>
    <xf numFmtId="166" fontId="5" fillId="7" borderId="8" xfId="4" applyNumberFormat="1" applyFont="1" applyFill="1" applyBorder="1" applyAlignment="1" applyProtection="1">
      <alignment horizontal="center"/>
    </xf>
    <xf numFmtId="166" fontId="5" fillId="7" borderId="7" xfId="4" applyNumberFormat="1" applyFont="1" applyFill="1" applyBorder="1" applyAlignment="1" applyProtection="1">
      <alignment horizontal="center"/>
    </xf>
    <xf numFmtId="165" fontId="10" fillId="5" borderId="4" xfId="3" applyFont="1" applyFill="1" applyBorder="1" applyAlignment="1">
      <alignment horizontal="center" vertical="center" wrapText="1"/>
    </xf>
    <xf numFmtId="165" fontId="5" fillId="0" borderId="4" xfId="3" applyFont="1" applyFill="1" applyBorder="1" applyAlignment="1">
      <alignment vertical="center" wrapText="1"/>
    </xf>
    <xf numFmtId="165" fontId="14" fillId="0" borderId="4" xfId="3" applyFont="1" applyFill="1" applyBorder="1" applyAlignment="1">
      <alignment horizontal="left" vertical="center" wrapText="1"/>
    </xf>
    <xf numFmtId="165" fontId="5" fillId="0" borderId="0" xfId="3" applyFont="1" applyAlignment="1">
      <alignment vertical="center"/>
    </xf>
    <xf numFmtId="165" fontId="9" fillId="5" borderId="12" xfId="3" applyFont="1" applyFill="1" applyBorder="1" applyAlignment="1">
      <alignment horizontal="left"/>
    </xf>
    <xf numFmtId="165" fontId="5" fillId="5" borderId="3" xfId="3" applyFont="1" applyFill="1" applyBorder="1" applyAlignment="1"/>
    <xf numFmtId="165" fontId="5" fillId="5" borderId="13" xfId="3" applyFont="1" applyFill="1" applyBorder="1" applyAlignment="1"/>
    <xf numFmtId="165" fontId="17" fillId="0" borderId="0" xfId="3" applyFont="1" applyAlignment="1">
      <alignment vertical="center"/>
    </xf>
    <xf numFmtId="165" fontId="5" fillId="5" borderId="14" xfId="3" applyFont="1" applyFill="1" applyBorder="1" applyAlignment="1"/>
    <xf numFmtId="165" fontId="5" fillId="0" borderId="0" xfId="3" applyFont="1" applyFill="1" applyAlignment="1">
      <alignment wrapText="1"/>
    </xf>
    <xf numFmtId="165" fontId="14" fillId="0" borderId="6" xfId="3" applyFont="1" applyBorder="1" applyAlignment="1">
      <alignment horizontal="left" vertical="center" wrapText="1"/>
    </xf>
    <xf numFmtId="165" fontId="9" fillId="5" borderId="6" xfId="3" applyFont="1" applyFill="1" applyBorder="1" applyAlignment="1">
      <alignment vertical="center"/>
    </xf>
    <xf numFmtId="165" fontId="9" fillId="5" borderId="0" xfId="3" applyFont="1" applyFill="1" applyBorder="1" applyAlignment="1">
      <alignment horizontal="left" vertical="top" wrapText="1"/>
    </xf>
    <xf numFmtId="164" fontId="9" fillId="5" borderId="13" xfId="4" applyFont="1" applyFill="1" applyBorder="1" applyAlignment="1" applyProtection="1">
      <alignment horizontal="left" vertical="top" wrapText="1"/>
    </xf>
    <xf numFmtId="165" fontId="5" fillId="0" borderId="0" xfId="3" applyFont="1" applyBorder="1" applyAlignment="1">
      <alignment horizontal="center" vertical="center"/>
    </xf>
    <xf numFmtId="165" fontId="5" fillId="0" borderId="0" xfId="3" applyFont="1" applyAlignment="1">
      <alignment horizontal="center" vertical="center"/>
    </xf>
    <xf numFmtId="165" fontId="9" fillId="5" borderId="0" xfId="3" applyFont="1" applyFill="1" applyBorder="1" applyAlignment="1">
      <alignment horizontal="left"/>
    </xf>
    <xf numFmtId="165" fontId="7" fillId="0" borderId="0" xfId="3" applyFont="1" applyFill="1"/>
    <xf numFmtId="165" fontId="8" fillId="0" borderId="4" xfId="3" applyFont="1" applyFill="1" applyBorder="1" applyAlignment="1">
      <alignment horizontal="left" vertical="center"/>
    </xf>
    <xf numFmtId="165" fontId="17" fillId="0" borderId="0" xfId="3" applyFont="1" applyFill="1" applyAlignment="1">
      <alignment vertical="center"/>
    </xf>
    <xf numFmtId="165" fontId="5" fillId="0" borderId="0" xfId="3" applyFont="1" applyFill="1"/>
    <xf numFmtId="165" fontId="2" fillId="0" borderId="0" xfId="3" applyFill="1"/>
    <xf numFmtId="165" fontId="8" fillId="7" borderId="14" xfId="3" applyFont="1" applyFill="1" applyBorder="1" applyAlignment="1">
      <alignment horizontal="center" vertical="top"/>
    </xf>
    <xf numFmtId="165" fontId="5" fillId="7" borderId="0" xfId="3" applyFont="1" applyFill="1" applyBorder="1" applyAlignment="1">
      <alignment horizontal="center" vertical="top"/>
    </xf>
    <xf numFmtId="165" fontId="5" fillId="7" borderId="3" xfId="3" applyFont="1" applyFill="1" applyBorder="1" applyAlignment="1">
      <alignment horizontal="center" vertical="top"/>
    </xf>
    <xf numFmtId="165" fontId="13" fillId="0" borderId="0" xfId="3" applyFont="1" applyAlignment="1">
      <alignment horizontal="left"/>
    </xf>
    <xf numFmtId="165" fontId="14" fillId="0" borderId="0" xfId="3" applyFont="1" applyAlignment="1">
      <alignment horizontal="left"/>
    </xf>
    <xf numFmtId="164" fontId="9" fillId="5" borderId="4" xfId="3" applyNumberFormat="1" applyFont="1" applyFill="1" applyBorder="1" applyAlignment="1"/>
    <xf numFmtId="165" fontId="5" fillId="7"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165" fontId="5" fillId="5" borderId="4" xfId="3" applyFont="1" applyFill="1" applyBorder="1" applyAlignment="1"/>
    <xf numFmtId="164" fontId="5" fillId="8" borderId="0" xfId="3" applyNumberFormat="1" applyFont="1" applyFill="1"/>
    <xf numFmtId="165" fontId="5" fillId="0" borderId="4" xfId="3" applyFont="1" applyBorder="1" applyAlignment="1">
      <alignment horizontal="center" vertical="center"/>
    </xf>
    <xf numFmtId="165" fontId="10" fillId="6" borderId="8" xfId="3" applyFont="1" applyFill="1" applyBorder="1" applyAlignment="1">
      <alignment vertical="center"/>
    </xf>
    <xf numFmtId="165" fontId="10" fillId="6" borderId="6" xfId="3" applyFont="1" applyFill="1" applyBorder="1" applyAlignment="1">
      <alignment vertical="center"/>
    </xf>
    <xf numFmtId="165" fontId="9" fillId="2" borderId="4" xfId="3" applyFont="1" applyFill="1" applyBorder="1" applyAlignment="1">
      <alignment horizontal="center" vertical="center"/>
    </xf>
    <xf numFmtId="165" fontId="5" fillId="0" borderId="4" xfId="3" applyFont="1" applyBorder="1"/>
    <xf numFmtId="164" fontId="5" fillId="0" borderId="4" xfId="3" applyNumberFormat="1" applyFont="1" applyBorder="1"/>
    <xf numFmtId="164" fontId="5" fillId="0" borderId="4" xfId="4" applyFont="1" applyFill="1" applyBorder="1" applyAlignment="1" applyProtection="1"/>
    <xf numFmtId="165" fontId="19" fillId="0" borderId="0" xfId="3" applyFont="1"/>
    <xf numFmtId="165" fontId="5" fillId="0" borderId="4" xfId="3" applyFont="1" applyBorder="1" applyAlignment="1">
      <alignment wrapText="1"/>
    </xf>
    <xf numFmtId="0" fontId="14" fillId="10" borderId="18" xfId="0" applyFont="1" applyFill="1" applyBorder="1" applyAlignment="1">
      <alignment horizontal="left" vertical="top"/>
    </xf>
    <xf numFmtId="0" fontId="26" fillId="0" borderId="18"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horizontal="left" vertical="top" wrapText="1"/>
    </xf>
    <xf numFmtId="0" fontId="26" fillId="0" borderId="18" xfId="0" applyFont="1" applyBorder="1" applyAlignment="1">
      <alignment horizontal="left" vertical="top" wrapText="1"/>
    </xf>
    <xf numFmtId="0" fontId="26" fillId="0" borderId="19" xfId="0" applyFont="1" applyBorder="1" applyAlignment="1">
      <alignment horizontal="left" vertical="top" wrapText="1"/>
    </xf>
    <xf numFmtId="0" fontId="26" fillId="0" borderId="18" xfId="0" applyFont="1" applyFill="1" applyBorder="1" applyAlignment="1">
      <alignment horizontal="center" vertical="center" wrapText="1"/>
    </xf>
    <xf numFmtId="0" fontId="26" fillId="0" borderId="18" xfId="0" applyFont="1" applyFill="1" applyBorder="1" applyAlignment="1">
      <alignment horizontal="left" vertical="center" wrapText="1"/>
    </xf>
    <xf numFmtId="165" fontId="5" fillId="0" borderId="4" xfId="3" applyFont="1" applyFill="1" applyBorder="1" applyAlignment="1">
      <alignment horizontal="center" vertical="center" wrapText="1"/>
    </xf>
    <xf numFmtId="165" fontId="5" fillId="0" borderId="4" xfId="3" applyFont="1" applyFill="1" applyBorder="1" applyAlignment="1">
      <alignment horizontal="center"/>
    </xf>
    <xf numFmtId="0" fontId="27" fillId="0" borderId="18" xfId="0" applyFont="1" applyBorder="1" applyAlignment="1">
      <alignment wrapText="1"/>
    </xf>
    <xf numFmtId="0" fontId="0" fillId="0" borderId="1" xfId="0" applyFill="1" applyBorder="1"/>
    <xf numFmtId="0" fontId="0" fillId="0" borderId="0" xfId="0" applyFill="1" applyBorder="1"/>
    <xf numFmtId="165" fontId="8" fillId="3" borderId="0" xfId="3" applyFont="1" applyFill="1" applyBorder="1" applyAlignment="1">
      <alignment horizontal="center" vertical="center" wrapText="1"/>
    </xf>
    <xf numFmtId="165" fontId="9" fillId="4" borderId="3" xfId="3" applyFont="1" applyFill="1" applyBorder="1" applyAlignment="1">
      <alignment horizontal="center" vertical="center" wrapText="1"/>
    </xf>
    <xf numFmtId="165" fontId="10" fillId="6" borderId="4" xfId="7" applyFont="1" applyFill="1" applyBorder="1" applyAlignment="1" applyProtection="1">
      <alignment horizontal="center" vertical="center" wrapText="1"/>
    </xf>
    <xf numFmtId="165" fontId="9" fillId="5" borderId="0" xfId="3" applyFont="1" applyFill="1" applyBorder="1" applyAlignment="1">
      <alignment horizontal="left" wrapText="1"/>
    </xf>
    <xf numFmtId="165" fontId="9" fillId="5" borderId="9" xfId="3" applyFont="1" applyFill="1" applyBorder="1" applyAlignment="1">
      <alignment horizontal="center" vertical="center"/>
    </xf>
    <xf numFmtId="165" fontId="10" fillId="5" borderId="4" xfId="3" applyFont="1" applyFill="1" applyBorder="1" applyAlignment="1">
      <alignment horizontal="center" vertical="center" textRotation="90" wrapText="1"/>
    </xf>
    <xf numFmtId="165" fontId="12" fillId="0" borderId="4" xfId="3" applyFont="1" applyFill="1" applyBorder="1" applyAlignment="1">
      <alignment horizontal="center" vertical="center" wrapText="1"/>
    </xf>
    <xf numFmtId="165" fontId="14" fillId="0" borderId="4" xfId="3" applyFont="1" applyFill="1" applyBorder="1" applyAlignment="1">
      <alignment horizontal="left" vertical="center"/>
    </xf>
    <xf numFmtId="165" fontId="14" fillId="0" borderId="4" xfId="3" applyFont="1" applyFill="1" applyBorder="1" applyAlignment="1">
      <alignment horizontal="left" vertical="center" wrapText="1"/>
    </xf>
    <xf numFmtId="165" fontId="11" fillId="5" borderId="4" xfId="3" applyFont="1" applyFill="1" applyBorder="1" applyAlignment="1">
      <alignment horizontal="center"/>
    </xf>
    <xf numFmtId="168" fontId="10" fillId="5" borderId="5" xfId="3" applyNumberFormat="1" applyFont="1" applyFill="1" applyBorder="1" applyAlignment="1">
      <alignment horizontal="center" vertical="center"/>
    </xf>
    <xf numFmtId="0" fontId="21" fillId="9" borderId="15" xfId="0" applyFont="1" applyFill="1" applyBorder="1" applyAlignment="1">
      <alignment horizontal="left" vertical="top" wrapText="1"/>
    </xf>
    <xf numFmtId="0" fontId="21" fillId="9" borderId="16" xfId="0" applyFont="1" applyFill="1" applyBorder="1" applyAlignment="1">
      <alignment horizontal="left" vertical="top" wrapText="1"/>
    </xf>
    <xf numFmtId="0" fontId="21" fillId="9" borderId="17" xfId="0" applyFont="1" applyFill="1" applyBorder="1" applyAlignment="1">
      <alignment horizontal="left" vertical="top" wrapText="1"/>
    </xf>
    <xf numFmtId="165" fontId="9" fillId="5" borderId="4" xfId="3" applyFont="1" applyFill="1" applyBorder="1" applyAlignment="1">
      <alignment horizontal="left"/>
    </xf>
    <xf numFmtId="165" fontId="9" fillId="5" borderId="4" xfId="3" applyFont="1" applyFill="1" applyBorder="1" applyAlignment="1">
      <alignment horizontal="center" vertical="center"/>
    </xf>
    <xf numFmtId="165" fontId="10" fillId="5" borderId="10" xfId="3" applyFont="1" applyFill="1" applyBorder="1" applyAlignment="1">
      <alignment horizontal="center" vertical="center" textRotation="90"/>
    </xf>
    <xf numFmtId="0" fontId="0" fillId="5" borderId="8" xfId="0" applyFill="1" applyBorder="1"/>
    <xf numFmtId="164" fontId="5" fillId="7" borderId="4" xfId="4" applyFont="1" applyFill="1" applyBorder="1" applyAlignment="1" applyProtection="1">
      <alignment horizontal="center"/>
    </xf>
    <xf numFmtId="165" fontId="10" fillId="5" borderId="5" xfId="3" applyFont="1" applyFill="1" applyBorder="1" applyAlignment="1">
      <alignment horizontal="center" vertical="center" textRotation="90"/>
    </xf>
    <xf numFmtId="166" fontId="5" fillId="7" borderId="4" xfId="4" applyNumberFormat="1" applyFont="1" applyFill="1" applyBorder="1" applyAlignment="1" applyProtection="1">
      <alignment horizontal="center"/>
    </xf>
    <xf numFmtId="0" fontId="21" fillId="9" borderId="16" xfId="0" applyFont="1" applyFill="1" applyBorder="1" applyAlignment="1">
      <alignment horizontal="left" vertical="top"/>
    </xf>
    <xf numFmtId="0" fontId="21" fillId="9" borderId="17" xfId="0" applyFont="1" applyFill="1" applyBorder="1" applyAlignment="1">
      <alignment horizontal="left" vertical="top"/>
    </xf>
    <xf numFmtId="165" fontId="9" fillId="5" borderId="12" xfId="3" applyFont="1" applyFill="1" applyBorder="1" applyAlignment="1">
      <alignment horizontal="left"/>
    </xf>
    <xf numFmtId="165" fontId="9" fillId="5" borderId="4" xfId="3" applyFont="1" applyFill="1" applyBorder="1" applyAlignment="1">
      <alignment horizontal="center" vertical="center" wrapText="1"/>
    </xf>
    <xf numFmtId="165" fontId="10" fillId="5" borderId="9" xfId="3" applyFont="1" applyFill="1" applyBorder="1" applyAlignment="1">
      <alignment horizontal="center" vertical="center" textRotation="90"/>
    </xf>
    <xf numFmtId="164" fontId="5" fillId="0" borderId="4" xfId="4" applyFont="1" applyFill="1" applyBorder="1" applyAlignment="1" applyProtection="1">
      <alignment horizontal="center" vertical="center"/>
    </xf>
    <xf numFmtId="0" fontId="22" fillId="5" borderId="4" xfId="0" applyFont="1" applyFill="1" applyBorder="1" applyAlignment="1">
      <alignment wrapText="1"/>
    </xf>
    <xf numFmtId="164" fontId="9" fillId="5" borderId="6" xfId="3" applyNumberFormat="1" applyFont="1" applyFill="1" applyBorder="1" applyAlignment="1">
      <alignment horizontal="center" vertical="top" wrapText="1"/>
    </xf>
    <xf numFmtId="165" fontId="5" fillId="0" borderId="4" xfId="3" applyFont="1" applyFill="1" applyBorder="1" applyAlignment="1">
      <alignment horizontal="left" vertical="center" wrapText="1"/>
    </xf>
    <xf numFmtId="165" fontId="5" fillId="0" borderId="4" xfId="3" applyFont="1" applyFill="1" applyBorder="1" applyAlignment="1">
      <alignment horizontal="center" vertical="center" wrapText="1"/>
    </xf>
    <xf numFmtId="165" fontId="14" fillId="0" borderId="6" xfId="3" applyFont="1" applyFill="1" applyBorder="1" applyAlignment="1">
      <alignment horizontal="left" vertical="center"/>
    </xf>
    <xf numFmtId="165" fontId="14" fillId="0" borderId="7" xfId="3" applyFont="1" applyFill="1" applyBorder="1" applyAlignment="1">
      <alignment horizontal="left" vertical="center" wrapText="1"/>
    </xf>
    <xf numFmtId="165" fontId="9" fillId="5" borderId="4" xfId="3" applyFont="1" applyFill="1" applyBorder="1" applyAlignment="1"/>
    <xf numFmtId="0" fontId="0" fillId="5" borderId="4" xfId="0" applyFill="1" applyBorder="1"/>
    <xf numFmtId="165" fontId="14" fillId="7" borderId="2" xfId="3" applyFont="1" applyFill="1" applyBorder="1" applyAlignment="1">
      <alignment horizontal="left" vertical="center"/>
    </xf>
    <xf numFmtId="0" fontId="14" fillId="10" borderId="15" xfId="0" applyFont="1" applyFill="1" applyBorder="1" applyAlignment="1">
      <alignment horizontal="left" vertical="top"/>
    </xf>
    <xf numFmtId="0" fontId="14" fillId="10" borderId="16" xfId="0" applyFont="1" applyFill="1" applyBorder="1" applyAlignment="1">
      <alignment horizontal="left" vertical="top"/>
    </xf>
    <xf numFmtId="0" fontId="14" fillId="10" borderId="17" xfId="0" applyFont="1" applyFill="1" applyBorder="1" applyAlignment="1">
      <alignment horizontal="left" vertical="top"/>
    </xf>
    <xf numFmtId="0" fontId="23" fillId="0" borderId="18" xfId="0" applyFont="1" applyBorder="1" applyAlignment="1">
      <alignment horizontal="center" vertical="center" wrapText="1"/>
    </xf>
    <xf numFmtId="165" fontId="24" fillId="0" borderId="4" xfId="3" applyFont="1" applyFill="1" applyBorder="1" applyAlignment="1">
      <alignment horizontal="center" vertical="center" wrapText="1"/>
    </xf>
    <xf numFmtId="165" fontId="25" fillId="0" borderId="4" xfId="3" applyFont="1" applyFill="1" applyBorder="1" applyAlignment="1">
      <alignment horizontal="center" vertical="center" wrapText="1"/>
    </xf>
    <xf numFmtId="165" fontId="18" fillId="0"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0" fontId="0" fillId="5" borderId="4" xfId="0" applyFill="1" applyBorder="1" applyAlignment="1">
      <alignment wrapText="1"/>
    </xf>
    <xf numFmtId="165" fontId="9" fillId="5" borderId="4" xfId="3" applyFont="1" applyFill="1" applyBorder="1" applyAlignment="1">
      <alignment horizontal="center"/>
    </xf>
    <xf numFmtId="165" fontId="10" fillId="6" borderId="5" xfId="3" applyFont="1" applyFill="1" applyBorder="1" applyAlignment="1">
      <alignment horizontal="left"/>
    </xf>
    <xf numFmtId="165" fontId="14" fillId="0" borderId="7" xfId="3" applyFont="1" applyFill="1" applyBorder="1" applyAlignment="1">
      <alignment horizontal="left" vertical="center"/>
    </xf>
    <xf numFmtId="165" fontId="22" fillId="5" borderId="4" xfId="10" applyNumberFormat="1" applyFont="1" applyFill="1" applyBorder="1" applyAlignment="1" applyProtection="1">
      <alignment horizontal="center"/>
    </xf>
    <xf numFmtId="165" fontId="28" fillId="5" borderId="4" xfId="2" applyFont="1" applyFill="1" applyBorder="1" applyAlignment="1" applyProtection="1">
      <alignment horizontal="center"/>
    </xf>
  </cellXfs>
  <cellStyles count="11">
    <cellStyle name="ConditionalStyle_1" xfId="1"/>
    <cellStyle name="Excel Built-in Hyperlink" xfId="2"/>
    <cellStyle name="Excel Built-in Normal" xfId="3"/>
    <cellStyle name="Excel Built-in Percent" xfId="4"/>
    <cellStyle name="Heading" xfId="5"/>
    <cellStyle name="Heading1" xfId="6"/>
    <cellStyle name="Hipervínculo" xfId="10" builtinId="8"/>
    <cellStyle name="Normal" xfId="0" builtinId="0" customBuiltin="1"/>
    <cellStyle name="Normal 3 3" xfId="7"/>
    <cellStyle name="Result" xfId="8"/>
    <cellStyle name="Result2" xfId="9"/>
  </cellStyles>
  <dxfs count="34">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932040</xdr:colOff>
      <xdr:row>1</xdr:row>
      <xdr:rowOff>39960</xdr:rowOff>
    </xdr:from>
    <xdr:ext cx="0" cy="577440"/>
    <xdr:pic>
      <xdr:nvPicPr>
        <xdr:cNvPr id="2" name="4 Imagen">
          <a:extLst>
            <a:ext uri="{FF2B5EF4-FFF2-40B4-BE49-F238E27FC236}">
              <a16:creationId xmlns:a16="http://schemas.microsoft.com/office/drawing/2014/main" id="{CEF7006C-AC1A-4A10-B8B2-B9647AF364F9}"/>
            </a:ext>
          </a:extLst>
        </xdr:cNvPr>
        <xdr:cNvPicPr>
          <a:picLocks noChangeAspect="1"/>
        </xdr:cNvPicPr>
      </xdr:nvPicPr>
      <xdr:blipFill>
        <a:blip xmlns:r="http://schemas.openxmlformats.org/officeDocument/2006/relationships" r:embed="rId1">
          <a:lum/>
          <a:alphaModFix/>
        </a:blip>
        <a:srcRect/>
        <a:stretch>
          <a:fillRect/>
        </a:stretch>
      </xdr:blipFill>
      <xdr:spPr>
        <a:xfrm>
          <a:off x="1741665" y="325710"/>
          <a:ext cx="0" cy="577440"/>
        </a:xfrm>
        <a:prstGeom prst="rect">
          <a:avLst/>
        </a:prstGeom>
        <a:noFill/>
        <a:ln>
          <a:noFill/>
        </a:ln>
      </xdr:spPr>
    </xdr:pic>
    <xdr:clientData/>
  </xdr:oneCellAnchor>
  <xdr:oneCellAnchor>
    <xdr:from>
      <xdr:col>1</xdr:col>
      <xdr:colOff>27000</xdr:colOff>
      <xdr:row>0</xdr:row>
      <xdr:rowOff>0</xdr:rowOff>
    </xdr:from>
    <xdr:ext cx="3312352" cy="1058039"/>
    <xdr:pic>
      <xdr:nvPicPr>
        <xdr:cNvPr id="3" name="Imagen 2">
          <a:extLst>
            <a:ext uri="{FF2B5EF4-FFF2-40B4-BE49-F238E27FC236}">
              <a16:creationId xmlns:a16="http://schemas.microsoft.com/office/drawing/2014/main" id="{FBD368C1-E6AF-4C78-9BA5-5577516FCF20}"/>
            </a:ext>
          </a:extLst>
        </xdr:cNvPr>
        <xdr:cNvPicPr>
          <a:picLocks noChangeAspect="1"/>
        </xdr:cNvPicPr>
      </xdr:nvPicPr>
      <xdr:blipFill>
        <a:blip xmlns:r="http://schemas.openxmlformats.org/officeDocument/2006/relationships" r:embed="rId2">
          <a:lum/>
          <a:alphaModFix/>
        </a:blip>
        <a:srcRect/>
        <a:stretch>
          <a:fillRect/>
        </a:stretch>
      </xdr:blipFill>
      <xdr:spPr>
        <a:xfrm>
          <a:off x="833824" y="0"/>
          <a:ext cx="3312352" cy="1058039"/>
        </a:xfrm>
        <a:prstGeom prst="rect">
          <a:avLst/>
        </a:prstGeom>
        <a:noFill/>
        <a:ln>
          <a:noFill/>
        </a:ln>
      </xdr:spPr>
    </xdr:pic>
    <xdr:clientData/>
  </xdr:oneCellAnchor>
  <xdr:oneCellAnchor>
    <xdr:from>
      <xdr:col>1</xdr:col>
      <xdr:colOff>988920</xdr:colOff>
      <xdr:row>4</xdr:row>
      <xdr:rowOff>172080</xdr:rowOff>
    </xdr:from>
    <xdr:ext cx="1260360" cy="177120"/>
    <xdr:sp macro="" textlink="">
      <xdr:nvSpPr>
        <xdr:cNvPr id="4" name="4 Cuadro de texto">
          <a:extLst>
            <a:ext uri="{FF2B5EF4-FFF2-40B4-BE49-F238E27FC236}">
              <a16:creationId xmlns:a16="http://schemas.microsoft.com/office/drawing/2014/main" id="{93DF587A-3B93-4A08-9428-4FCCEE69FF1D}"/>
            </a:ext>
          </a:extLst>
        </xdr:cNvPr>
        <xdr:cNvSpPr/>
      </xdr:nvSpPr>
      <xdr:spPr>
        <a:xfrm>
          <a:off x="1798545" y="1315080"/>
          <a:ext cx="1260360" cy="1771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FF"/>
        </a:solidFill>
        <a:ln>
          <a:noFill/>
          <a:prstDash val="solid"/>
        </a:ln>
      </xdr:spPr>
      <xdr:txBody>
        <a:bodyPr vert="horz" wrap="square" lIns="91440" tIns="45720" rIns="91440" bIns="45720" anchor="t" compatLnSpc="0">
          <a:noAutofit/>
        </a:bodyPr>
        <a:lstStyle/>
        <a:p>
          <a:pPr lvl="0"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Versión:</a:t>
          </a:r>
        </a:p>
      </xdr:txBody>
    </xdr:sp>
    <xdr:clientData/>
  </xdr:oneCellAnchor>
  <xdr:oneCellAnchor>
    <xdr:from>
      <xdr:col>6</xdr:col>
      <xdr:colOff>246240</xdr:colOff>
      <xdr:row>4</xdr:row>
      <xdr:rowOff>133920</xdr:rowOff>
    </xdr:from>
    <xdr:ext cx="2513880" cy="196920"/>
    <xdr:sp macro="" textlink="">
      <xdr:nvSpPr>
        <xdr:cNvPr id="5" name="5 Cuadro de texto">
          <a:extLst>
            <a:ext uri="{FF2B5EF4-FFF2-40B4-BE49-F238E27FC236}">
              <a16:creationId xmlns:a16="http://schemas.microsoft.com/office/drawing/2014/main" id="{594B0E74-3AF9-4863-8BE0-07402D39D3F6}"/>
            </a:ext>
          </a:extLst>
        </xdr:cNvPr>
        <xdr:cNvSpPr/>
      </xdr:nvSpPr>
      <xdr:spPr>
        <a:xfrm>
          <a:off x="7066140" y="1276920"/>
          <a:ext cx="2513880" cy="1969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00"/>
        </a:solidFill>
        <a:ln>
          <a:noFill/>
          <a:prstDash val="solid"/>
        </a:ln>
      </xdr:spPr>
      <xdr:txBody>
        <a:bodyPr vert="horz" wrap="square" lIns="91440" tIns="45720" rIns="91440" bIns="45720" anchor="t" compatLnSpc="0">
          <a:noAutofit/>
        </a:bodyPr>
        <a:lstStyle/>
        <a:p>
          <a:pPr lvl="0" algn="r"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Fecha de Vigencia:</a:t>
          </a:r>
        </a:p>
      </xdr:txBody>
    </xdr:sp>
    <xdr:clientData/>
  </xdr:oneCellAnchor>
  <xdr:oneCellAnchor>
    <xdr:from>
      <xdr:col>1</xdr:col>
      <xdr:colOff>27000</xdr:colOff>
      <xdr:row>4</xdr:row>
      <xdr:rowOff>38520</xdr:rowOff>
    </xdr:from>
    <xdr:ext cx="11264040" cy="0"/>
    <xdr:sp macro="" textlink="">
      <xdr:nvSpPr>
        <xdr:cNvPr id="6" name="1 Conector recto">
          <a:extLst>
            <a:ext uri="{FF2B5EF4-FFF2-40B4-BE49-F238E27FC236}">
              <a16:creationId xmlns:a16="http://schemas.microsoft.com/office/drawing/2014/main" id="{702B2469-9AE4-40E7-B940-1531FD5120D7}"/>
            </a:ext>
          </a:extLst>
        </xdr:cNvPr>
        <xdr:cNvSpPr/>
      </xdr:nvSpPr>
      <xdr:spPr>
        <a:xfrm>
          <a:off x="836625" y="1181520"/>
          <a:ext cx="11264040" cy="0"/>
        </a:xfrm>
        <a:prstGeom prst="line">
          <a:avLst/>
        </a:prstGeom>
        <a:noFill/>
        <a:ln w="19080">
          <a:solidFill>
            <a:srgbClr val="C00000"/>
          </a:solidFill>
          <a:prstDash val="solid"/>
          <a:miter/>
        </a:ln>
      </xdr:spPr>
      <xdr:txBody>
        <a:bodyPr vert="horz" wrap="square" lIns="90000" tIns="45000" rIns="90000" bIns="45000" anchor="ctr" anchorCtr="1" compatLnSpc="0">
          <a:noAutofit/>
        </a:bodyPr>
        <a:lstStyle/>
        <a:p>
          <a:pPr lvl="0" rtl="0" hangingPunct="0">
            <a:buNone/>
            <a:tabLst/>
          </a:pPr>
          <a:endParaRPr lang="es-CO" sz="1200" kern="1200">
            <a:latin typeface="Times New Roman" pitchFamily="18"/>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yheral89@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L111"/>
  <sheetViews>
    <sheetView tabSelected="1" zoomScale="90" zoomScaleNormal="90" workbookViewId="0"/>
  </sheetViews>
  <sheetFormatPr baseColWidth="10" defaultRowHeight="22.5" customHeight="1" x14ac:dyDescent="0.25"/>
  <cols>
    <col min="1" max="1" width="10.625" style="75" customWidth="1"/>
    <col min="2" max="2" width="16.5" style="4" customWidth="1"/>
    <col min="3" max="3" width="32.75" style="4" customWidth="1"/>
    <col min="4" max="9" width="9.875" style="4" customWidth="1"/>
    <col min="10" max="10" width="22.75" style="4" customWidth="1"/>
    <col min="11" max="11" width="10.25" style="4" customWidth="1"/>
    <col min="12" max="12" width="21.25" style="4" customWidth="1"/>
    <col min="13" max="1024" width="9.875" style="4" customWidth="1"/>
    <col min="1025" max="1026" width="11" style="4"/>
  </cols>
  <sheetData>
    <row r="1" spans="1:14" customFormat="1" ht="22.5" customHeight="1" x14ac:dyDescent="0.2">
      <c r="A1" s="1"/>
      <c r="B1" s="88"/>
      <c r="C1" s="88"/>
      <c r="D1" s="89"/>
      <c r="E1" s="89"/>
      <c r="F1" s="89"/>
      <c r="G1" s="89"/>
      <c r="H1" s="89"/>
      <c r="I1" s="89"/>
      <c r="J1" s="89"/>
      <c r="K1" s="89"/>
      <c r="L1" s="2"/>
      <c r="M1" s="3"/>
      <c r="N1" s="3"/>
    </row>
    <row r="2" spans="1:14" customFormat="1" ht="22.5" customHeight="1" x14ac:dyDescent="0.2">
      <c r="A2" s="1"/>
      <c r="B2" s="88"/>
      <c r="C2" s="88"/>
      <c r="D2" s="90" t="s">
        <v>0</v>
      </c>
      <c r="E2" s="90"/>
      <c r="F2" s="90"/>
      <c r="G2" s="90"/>
      <c r="H2" s="90"/>
      <c r="I2" s="90"/>
      <c r="J2" s="90"/>
      <c r="K2" s="3"/>
      <c r="L2" s="3"/>
      <c r="M2" s="3"/>
      <c r="N2" s="3"/>
    </row>
    <row r="3" spans="1:14" customFormat="1" ht="22.5" customHeight="1" x14ac:dyDescent="0.2">
      <c r="A3" s="1"/>
      <c r="B3" s="88"/>
      <c r="C3" s="88"/>
      <c r="D3" s="90"/>
      <c r="E3" s="90"/>
      <c r="F3" s="90"/>
      <c r="G3" s="90"/>
      <c r="H3" s="90"/>
      <c r="I3" s="90"/>
      <c r="J3" s="90"/>
      <c r="K3" s="3"/>
      <c r="L3" s="3"/>
      <c r="M3" s="3"/>
      <c r="N3" s="3"/>
    </row>
    <row r="4" spans="1:14" customFormat="1" ht="22.5" customHeight="1" x14ac:dyDescent="0.2">
      <c r="A4" s="1"/>
      <c r="B4" s="88"/>
      <c r="C4" s="88"/>
      <c r="D4" s="90"/>
      <c r="E4" s="90"/>
      <c r="F4" s="90"/>
      <c r="G4" s="90"/>
      <c r="H4" s="90"/>
      <c r="I4" s="90"/>
      <c r="J4" s="90"/>
      <c r="K4" s="3"/>
      <c r="L4" s="3"/>
      <c r="M4" s="3"/>
      <c r="N4" s="3"/>
    </row>
    <row r="5" spans="1:14" customFormat="1" ht="29.25" customHeight="1" x14ac:dyDescent="0.2">
      <c r="A5" s="1"/>
      <c r="B5" s="5"/>
      <c r="C5" s="89"/>
      <c r="D5" s="89"/>
      <c r="E5" s="89"/>
      <c r="F5" s="89"/>
      <c r="G5" s="89"/>
      <c r="H5" s="89"/>
      <c r="I5" s="89"/>
      <c r="J5" s="89"/>
      <c r="K5" s="89"/>
      <c r="L5" s="89"/>
      <c r="M5" s="3"/>
      <c r="N5" s="3"/>
    </row>
    <row r="6" spans="1:14" customFormat="1" ht="22.5" customHeight="1" x14ac:dyDescent="0.2">
      <c r="A6" s="1"/>
      <c r="B6" s="91" t="s">
        <v>1</v>
      </c>
      <c r="C6" s="91"/>
      <c r="D6" s="91"/>
      <c r="E6" s="91"/>
      <c r="F6" s="91"/>
      <c r="G6" s="91"/>
      <c r="H6" s="91"/>
      <c r="I6" s="91"/>
      <c r="J6" s="91"/>
      <c r="K6" s="3"/>
      <c r="L6" s="3"/>
      <c r="M6" s="3"/>
      <c r="N6" s="3"/>
    </row>
    <row r="7" spans="1:14" customFormat="1" ht="22.5" customHeight="1" x14ac:dyDescent="0.2">
      <c r="A7" s="1"/>
      <c r="B7" s="6"/>
      <c r="C7" s="92" t="s">
        <v>2</v>
      </c>
      <c r="D7" s="7" t="s">
        <v>3</v>
      </c>
      <c r="E7" s="7" t="s">
        <v>4</v>
      </c>
      <c r="F7" s="7" t="s">
        <v>4</v>
      </c>
      <c r="G7" s="8" t="s">
        <v>5</v>
      </c>
      <c r="H7" s="8" t="s">
        <v>6</v>
      </c>
      <c r="I7" s="8" t="s">
        <v>7</v>
      </c>
      <c r="J7" s="8" t="s">
        <v>8</v>
      </c>
      <c r="K7" s="3"/>
      <c r="L7" s="3"/>
      <c r="M7" s="3"/>
      <c r="N7" s="3"/>
    </row>
    <row r="8" spans="1:14" customFormat="1" ht="22.5" customHeight="1" x14ac:dyDescent="0.2">
      <c r="A8" s="1"/>
      <c r="B8" s="6"/>
      <c r="C8" s="92"/>
      <c r="D8" s="9" t="s">
        <v>150</v>
      </c>
      <c r="E8" s="9" t="s">
        <v>129</v>
      </c>
      <c r="F8" s="9" t="s">
        <v>129</v>
      </c>
      <c r="G8" s="9" t="s">
        <v>129</v>
      </c>
      <c r="H8" s="9" t="s">
        <v>132</v>
      </c>
      <c r="I8" s="9"/>
      <c r="J8" s="8"/>
      <c r="K8" s="3"/>
      <c r="L8" s="3"/>
      <c r="M8" s="3"/>
      <c r="N8" s="3"/>
    </row>
    <row r="9" spans="1:14" customFormat="1" ht="22.5" customHeight="1" x14ac:dyDescent="0.2">
      <c r="A9" s="1"/>
      <c r="B9" s="6"/>
      <c r="C9" s="92"/>
      <c r="D9" s="9" t="s">
        <v>130</v>
      </c>
      <c r="E9" s="9" t="s">
        <v>130</v>
      </c>
      <c r="F9" s="9" t="s">
        <v>130</v>
      </c>
      <c r="G9" s="9" t="s">
        <v>130</v>
      </c>
      <c r="H9" s="9">
        <v>0.625</v>
      </c>
      <c r="I9" s="9"/>
      <c r="J9" s="10"/>
      <c r="K9" s="3"/>
      <c r="L9" s="3"/>
      <c r="M9" s="3"/>
      <c r="N9" s="3"/>
    </row>
    <row r="10" spans="1:14" customFormat="1" ht="22.5" customHeight="1" x14ac:dyDescent="0.2">
      <c r="A10" s="1"/>
      <c r="B10" s="6"/>
      <c r="C10" s="11" t="s">
        <v>9</v>
      </c>
      <c r="D10" s="99" t="s">
        <v>99</v>
      </c>
      <c r="E10" s="99"/>
      <c r="F10" s="99"/>
      <c r="G10" s="99"/>
      <c r="H10" s="99"/>
      <c r="I10" s="99"/>
      <c r="J10" s="99"/>
      <c r="K10" s="3"/>
      <c r="L10" s="3"/>
      <c r="M10" s="3"/>
      <c r="N10" s="3"/>
    </row>
    <row r="11" spans="1:14" customFormat="1" ht="22.5" customHeight="1" x14ac:dyDescent="0.2">
      <c r="A11" s="1"/>
      <c r="B11" s="6"/>
      <c r="C11" s="11" t="s">
        <v>10</v>
      </c>
      <c r="D11" s="99" t="s">
        <v>138</v>
      </c>
      <c r="E11" s="99"/>
      <c r="F11" s="99"/>
      <c r="G11" s="99"/>
      <c r="H11" s="99"/>
      <c r="I11" s="99"/>
      <c r="J11" s="99"/>
      <c r="K11" s="3"/>
      <c r="L11" s="3"/>
      <c r="M11" s="3"/>
      <c r="N11" s="3"/>
    </row>
    <row r="12" spans="1:14" customFormat="1" ht="22.5" customHeight="1" x14ac:dyDescent="0.25">
      <c r="A12" s="1"/>
      <c r="B12" s="6"/>
      <c r="C12" s="11" t="s">
        <v>11</v>
      </c>
      <c r="D12" s="138" t="s">
        <v>100</v>
      </c>
      <c r="E12" s="139"/>
      <c r="F12" s="139"/>
      <c r="G12" s="139"/>
      <c r="H12" s="139"/>
      <c r="I12" s="139"/>
      <c r="J12" s="139"/>
      <c r="K12" s="3"/>
      <c r="L12" s="3"/>
      <c r="M12" s="3"/>
      <c r="N12" s="3"/>
    </row>
    <row r="13" spans="1:14" customFormat="1" ht="22.5" customHeight="1" x14ac:dyDescent="0.2">
      <c r="A13" s="1"/>
      <c r="B13" s="6"/>
      <c r="C13" s="11" t="s">
        <v>12</v>
      </c>
      <c r="D13" s="99">
        <v>3117029108</v>
      </c>
      <c r="E13" s="99"/>
      <c r="F13" s="99"/>
      <c r="G13" s="99"/>
      <c r="H13" s="99"/>
      <c r="I13" s="99"/>
      <c r="J13" s="99"/>
      <c r="K13" s="3"/>
      <c r="L13" s="3"/>
      <c r="M13" s="3"/>
      <c r="N13" s="3"/>
    </row>
    <row r="14" spans="1:14" customFormat="1" ht="22.5" customHeight="1" x14ac:dyDescent="0.2">
      <c r="A14" s="1"/>
      <c r="B14" s="6"/>
      <c r="C14" s="11" t="s">
        <v>13</v>
      </c>
      <c r="D14" s="99" t="s">
        <v>14</v>
      </c>
      <c r="E14" s="99"/>
      <c r="F14" s="99"/>
      <c r="G14" s="99"/>
      <c r="H14" s="99"/>
      <c r="I14" s="99"/>
      <c r="J14" s="99"/>
      <c r="K14" s="3"/>
      <c r="L14" s="3"/>
      <c r="M14" s="3"/>
      <c r="N14" s="3"/>
    </row>
    <row r="15" spans="1:14" customFormat="1" ht="22.5" customHeight="1" x14ac:dyDescent="0.2">
      <c r="A15" s="1"/>
      <c r="B15" s="6"/>
      <c r="C15" s="12" t="s">
        <v>15</v>
      </c>
      <c r="D15" s="100">
        <v>44516</v>
      </c>
      <c r="E15" s="100"/>
      <c r="F15" s="100"/>
      <c r="G15" s="100"/>
      <c r="H15" s="100"/>
      <c r="I15" s="100"/>
      <c r="J15" s="100"/>
      <c r="K15" s="3"/>
      <c r="L15" s="3"/>
      <c r="M15" s="3"/>
      <c r="N15" s="3"/>
    </row>
    <row r="16" spans="1:14" customFormat="1" ht="22.5" customHeight="1" x14ac:dyDescent="0.2">
      <c r="A16" s="1"/>
      <c r="B16" s="93" t="s">
        <v>16</v>
      </c>
      <c r="C16" s="93"/>
      <c r="D16" s="93"/>
      <c r="E16" s="93"/>
      <c r="F16" s="93"/>
      <c r="G16" s="93"/>
      <c r="H16" s="93"/>
      <c r="I16" s="13">
        <v>0.1</v>
      </c>
      <c r="J16" s="14">
        <f>(D20+F20)*I16/H20</f>
        <v>0.1</v>
      </c>
      <c r="K16" s="3"/>
      <c r="L16" s="3"/>
      <c r="M16" s="3"/>
      <c r="N16" s="3"/>
    </row>
    <row r="17" spans="1:14" customFormat="1" ht="22.5" customHeight="1" x14ac:dyDescent="0.2">
      <c r="A17" s="1"/>
      <c r="B17" s="6"/>
      <c r="C17" s="15"/>
      <c r="D17" s="16" t="s">
        <v>17</v>
      </c>
      <c r="E17" s="16" t="s">
        <v>18</v>
      </c>
      <c r="F17" s="16" t="s">
        <v>19</v>
      </c>
      <c r="G17" s="16" t="s">
        <v>20</v>
      </c>
      <c r="H17" s="94" t="s">
        <v>21</v>
      </c>
      <c r="I17" s="94"/>
      <c r="J17" s="94"/>
      <c r="K17" s="3"/>
      <c r="L17" s="3"/>
      <c r="M17" s="3"/>
      <c r="N17" s="3"/>
    </row>
    <row r="18" spans="1:14" customFormat="1" ht="22.5" customHeight="1" x14ac:dyDescent="0.2">
      <c r="A18" s="1">
        <v>1</v>
      </c>
      <c r="B18" s="95" t="s">
        <v>22</v>
      </c>
      <c r="C18" s="17" t="s">
        <v>23</v>
      </c>
      <c r="D18" s="18">
        <v>1</v>
      </c>
      <c r="E18" s="18"/>
      <c r="F18" s="18"/>
      <c r="G18" s="18"/>
      <c r="H18" s="96" t="s">
        <v>151</v>
      </c>
      <c r="I18" s="96"/>
      <c r="J18" s="96"/>
      <c r="K18" s="3"/>
      <c r="L18" s="3"/>
      <c r="M18" s="3"/>
      <c r="N18" s="3"/>
    </row>
    <row r="19" spans="1:14" customFormat="1" ht="49.15" customHeight="1" x14ac:dyDescent="0.2">
      <c r="A19" s="1">
        <v>2</v>
      </c>
      <c r="B19" s="95"/>
      <c r="C19" s="17" t="s">
        <v>24</v>
      </c>
      <c r="D19" s="18"/>
      <c r="E19" s="18"/>
      <c r="F19" s="18">
        <v>1</v>
      </c>
      <c r="G19" s="18"/>
      <c r="H19" s="96" t="s">
        <v>131</v>
      </c>
      <c r="I19" s="96"/>
      <c r="J19" s="96"/>
      <c r="K19" s="3"/>
      <c r="L19" s="3"/>
      <c r="M19" s="3"/>
      <c r="N19" s="3"/>
    </row>
    <row r="20" spans="1:14" customFormat="1" ht="22.5" customHeight="1" x14ac:dyDescent="0.2">
      <c r="A20" s="19"/>
      <c r="B20" s="97" t="s">
        <v>25</v>
      </c>
      <c r="C20" s="97"/>
      <c r="D20" s="20">
        <f>SUM(D18:D19)</f>
        <v>1</v>
      </c>
      <c r="E20" s="20">
        <f>SUM(E18:E19)</f>
        <v>0</v>
      </c>
      <c r="F20" s="20">
        <f>SUM(F18:F19)</f>
        <v>1</v>
      </c>
      <c r="G20" s="20">
        <f>SUM(G18:G19)</f>
        <v>0</v>
      </c>
      <c r="H20" s="98">
        <f>+D20+E20+F20+G20</f>
        <v>2</v>
      </c>
      <c r="I20" s="98"/>
      <c r="J20" s="98"/>
      <c r="K20" s="22"/>
      <c r="L20" s="22"/>
      <c r="M20" s="22"/>
      <c r="N20" s="22"/>
    </row>
    <row r="21" spans="1:14" customFormat="1" ht="48" customHeight="1" x14ac:dyDescent="0.2">
      <c r="A21" s="1"/>
      <c r="B21" s="101" t="s">
        <v>133</v>
      </c>
      <c r="C21" s="102"/>
      <c r="D21" s="102"/>
      <c r="E21" s="102"/>
      <c r="F21" s="102"/>
      <c r="G21" s="102"/>
      <c r="H21" s="102"/>
      <c r="I21" s="102"/>
      <c r="J21" s="103"/>
      <c r="K21" s="3"/>
      <c r="L21" s="3"/>
      <c r="M21" s="3"/>
      <c r="N21" s="3"/>
    </row>
    <row r="22" spans="1:14" customFormat="1" ht="22.5" customHeight="1" x14ac:dyDescent="0.2">
      <c r="A22" s="1"/>
      <c r="B22" s="104" t="s">
        <v>26</v>
      </c>
      <c r="C22" s="104"/>
      <c r="D22" s="104"/>
      <c r="E22" s="104"/>
      <c r="F22" s="104"/>
      <c r="G22" s="104"/>
      <c r="H22" s="104"/>
      <c r="I22" s="23">
        <v>0.3</v>
      </c>
      <c r="J22" s="24">
        <f>(D40+F40)*I22/H40</f>
        <v>0.18</v>
      </c>
      <c r="K22" s="3"/>
      <c r="L22" s="3"/>
      <c r="M22" s="3"/>
      <c r="N22" s="3"/>
    </row>
    <row r="23" spans="1:14" customFormat="1" ht="22.5" customHeight="1" x14ac:dyDescent="0.2">
      <c r="A23" s="1"/>
      <c r="B23" s="6"/>
      <c r="C23" s="94" t="s">
        <v>27</v>
      </c>
      <c r="D23" s="94" t="s">
        <v>17</v>
      </c>
      <c r="E23" s="94" t="s">
        <v>18</v>
      </c>
      <c r="F23" s="94" t="s">
        <v>19</v>
      </c>
      <c r="G23" s="94" t="s">
        <v>20</v>
      </c>
      <c r="H23" s="94" t="s">
        <v>21</v>
      </c>
      <c r="I23" s="94"/>
      <c r="J23" s="94"/>
      <c r="K23" s="3"/>
      <c r="L23" s="3"/>
      <c r="M23" s="3"/>
      <c r="N23" s="3"/>
    </row>
    <row r="24" spans="1:14" customFormat="1" ht="22.5" customHeight="1" x14ac:dyDescent="0.2">
      <c r="A24" s="1"/>
      <c r="B24" s="6"/>
      <c r="C24" s="94"/>
      <c r="D24" s="94"/>
      <c r="E24" s="94"/>
      <c r="F24" s="94"/>
      <c r="G24" s="94"/>
      <c r="H24" s="25" t="s">
        <v>28</v>
      </c>
      <c r="I24" s="105" t="s">
        <v>29</v>
      </c>
      <c r="J24" s="105"/>
      <c r="K24" s="3"/>
      <c r="L24" s="3"/>
      <c r="M24" s="3"/>
      <c r="N24" s="3"/>
    </row>
    <row r="25" spans="1:14" customFormat="1" ht="22.5" customHeight="1" x14ac:dyDescent="0.2">
      <c r="A25" s="1">
        <v>1</v>
      </c>
      <c r="B25" s="106" t="s">
        <v>30</v>
      </c>
      <c r="C25" s="26" t="s">
        <v>31</v>
      </c>
      <c r="D25" s="78"/>
      <c r="E25" s="78">
        <v>1</v>
      </c>
      <c r="F25" s="78"/>
      <c r="G25" s="78"/>
      <c r="H25" s="31">
        <v>0</v>
      </c>
      <c r="I25" s="107"/>
      <c r="J25" s="107"/>
      <c r="K25" s="28"/>
      <c r="L25" s="3"/>
      <c r="M25" s="3"/>
      <c r="N25" s="3"/>
    </row>
    <row r="26" spans="1:14" customFormat="1" ht="22.5" customHeight="1" x14ac:dyDescent="0.2">
      <c r="A26" s="1">
        <v>2</v>
      </c>
      <c r="B26" s="106"/>
      <c r="C26" s="26" t="s">
        <v>32</v>
      </c>
      <c r="D26" s="78"/>
      <c r="E26" s="78">
        <v>1</v>
      </c>
      <c r="F26" s="78"/>
      <c r="G26" s="78"/>
      <c r="H26" s="31">
        <v>0</v>
      </c>
      <c r="I26" s="108" t="e">
        <f>H26/$H$27</f>
        <v>#DIV/0!</v>
      </c>
      <c r="J26" s="108"/>
      <c r="K26" s="28"/>
      <c r="L26" s="3"/>
      <c r="M26" s="3"/>
      <c r="N26" s="3"/>
    </row>
    <row r="27" spans="1:14" customFormat="1" ht="22.5" customHeight="1" x14ac:dyDescent="0.2">
      <c r="A27" s="1">
        <v>3</v>
      </c>
      <c r="B27" s="106"/>
      <c r="C27" s="26" t="s">
        <v>33</v>
      </c>
      <c r="D27" s="78"/>
      <c r="E27" s="78">
        <v>1</v>
      </c>
      <c r="F27" s="78"/>
      <c r="G27" s="78"/>
      <c r="H27" s="31">
        <v>0</v>
      </c>
      <c r="I27" s="108" t="e">
        <f>H27/$H$27</f>
        <v>#DIV/0!</v>
      </c>
      <c r="J27" s="108"/>
      <c r="K27" s="28"/>
      <c r="L27" s="3"/>
      <c r="M27" s="3"/>
      <c r="N27" s="3"/>
    </row>
    <row r="28" spans="1:14" customFormat="1" ht="27.6" customHeight="1" x14ac:dyDescent="0.2">
      <c r="A28" s="1">
        <v>4</v>
      </c>
      <c r="B28" s="106"/>
      <c r="C28" s="29" t="s">
        <v>34</v>
      </c>
      <c r="D28" s="78">
        <v>1</v>
      </c>
      <c r="E28" s="78"/>
      <c r="F28" s="78"/>
      <c r="G28" s="78"/>
      <c r="H28" s="31">
        <v>23</v>
      </c>
      <c r="I28" s="108" t="e">
        <f>H28/$H$27</f>
        <v>#DIV/0!</v>
      </c>
      <c r="J28" s="108"/>
      <c r="K28" s="3"/>
      <c r="L28" s="3"/>
      <c r="M28" s="3"/>
      <c r="N28" s="3"/>
    </row>
    <row r="29" spans="1:14" customFormat="1" ht="31.35" customHeight="1" x14ac:dyDescent="0.2">
      <c r="A29" s="1">
        <v>5</v>
      </c>
      <c r="B29" s="109" t="s">
        <v>35</v>
      </c>
      <c r="C29" s="29" t="s">
        <v>36</v>
      </c>
      <c r="D29" s="78">
        <v>1</v>
      </c>
      <c r="E29" s="78"/>
      <c r="F29" s="78"/>
      <c r="G29" s="78"/>
      <c r="H29" s="30">
        <v>5</v>
      </c>
      <c r="I29" s="110">
        <f>H29/$H$29</f>
        <v>1</v>
      </c>
      <c r="J29" s="110"/>
      <c r="K29" s="3"/>
      <c r="L29" s="3"/>
      <c r="M29" s="3"/>
      <c r="N29" s="3"/>
    </row>
    <row r="30" spans="1:14" customFormat="1" ht="39.6" customHeight="1" x14ac:dyDescent="0.2">
      <c r="A30" s="1">
        <v>6</v>
      </c>
      <c r="B30" s="109"/>
      <c r="C30" s="29" t="s">
        <v>37</v>
      </c>
      <c r="D30" s="79">
        <v>1</v>
      </c>
      <c r="E30" s="78"/>
      <c r="F30" s="78"/>
      <c r="G30" s="78"/>
      <c r="H30" s="31">
        <v>1</v>
      </c>
      <c r="I30" s="110">
        <f>H30/$H$29</f>
        <v>0.2</v>
      </c>
      <c r="J30" s="110"/>
      <c r="K30" s="3"/>
      <c r="L30" s="3"/>
      <c r="M30" s="3"/>
      <c r="N30" s="3"/>
    </row>
    <row r="31" spans="1:14" customFormat="1" ht="41.85" customHeight="1" x14ac:dyDescent="0.2">
      <c r="A31" s="1">
        <v>7</v>
      </c>
      <c r="B31" s="109"/>
      <c r="C31" s="29" t="s">
        <v>38</v>
      </c>
      <c r="D31" s="79">
        <v>1</v>
      </c>
      <c r="E31" s="78"/>
      <c r="F31" s="78"/>
      <c r="G31" s="78"/>
      <c r="H31" s="86">
        <v>0</v>
      </c>
      <c r="I31" s="110">
        <f>H31/$H$29</f>
        <v>0</v>
      </c>
      <c r="J31" s="110"/>
      <c r="K31" s="3"/>
      <c r="L31" s="114" t="s">
        <v>39</v>
      </c>
      <c r="M31" s="114"/>
      <c r="N31" s="3"/>
    </row>
    <row r="32" spans="1:14" customFormat="1" ht="40.9" customHeight="1" x14ac:dyDescent="0.2">
      <c r="A32" s="1">
        <v>8</v>
      </c>
      <c r="B32" s="33"/>
      <c r="C32" s="29" t="s">
        <v>40</v>
      </c>
      <c r="D32" s="79"/>
      <c r="E32" s="78">
        <v>1</v>
      </c>
      <c r="F32" s="78"/>
      <c r="G32" s="78"/>
      <c r="H32" s="86">
        <v>0</v>
      </c>
      <c r="I32" s="34"/>
      <c r="J32" s="35"/>
      <c r="K32" s="3"/>
      <c r="L32" s="32"/>
      <c r="M32" s="32"/>
      <c r="N32" s="3"/>
    </row>
    <row r="33" spans="1:14" customFormat="1" ht="51.4" customHeight="1" x14ac:dyDescent="0.2">
      <c r="A33" s="1">
        <v>9</v>
      </c>
      <c r="B33" s="33"/>
      <c r="C33" s="29" t="s">
        <v>41</v>
      </c>
      <c r="D33" s="79"/>
      <c r="E33" s="78">
        <v>1</v>
      </c>
      <c r="F33" s="78"/>
      <c r="G33" s="78"/>
      <c r="H33" s="86">
        <v>0</v>
      </c>
      <c r="I33" s="34"/>
      <c r="J33" s="35"/>
      <c r="K33" s="3"/>
      <c r="L33" s="32"/>
      <c r="M33" s="32"/>
      <c r="N33" s="3"/>
    </row>
    <row r="34" spans="1:14" customFormat="1" ht="44.85" customHeight="1" x14ac:dyDescent="0.2">
      <c r="A34" s="1">
        <v>10</v>
      </c>
      <c r="B34" s="115" t="s">
        <v>42</v>
      </c>
      <c r="C34" s="29" t="s">
        <v>43</v>
      </c>
      <c r="D34" s="80">
        <v>1</v>
      </c>
      <c r="E34" s="81"/>
      <c r="F34" s="81"/>
      <c r="G34" s="81"/>
      <c r="H34" s="30">
        <v>3</v>
      </c>
      <c r="I34" s="110">
        <f>H34/$H$28</f>
        <v>0.13043478260869565</v>
      </c>
      <c r="J34" s="110"/>
      <c r="K34" s="3"/>
      <c r="L34" s="32" t="s">
        <v>44</v>
      </c>
      <c r="M34" s="32" t="s">
        <v>45</v>
      </c>
      <c r="N34" s="3"/>
    </row>
    <row r="35" spans="1:14" customFormat="1" ht="54.4" customHeight="1" x14ac:dyDescent="0.2">
      <c r="A35" s="1">
        <v>11</v>
      </c>
      <c r="B35" s="115"/>
      <c r="C35" s="29" t="s">
        <v>139</v>
      </c>
      <c r="D35" s="80">
        <v>1</v>
      </c>
      <c r="E35" s="81"/>
      <c r="F35" s="81"/>
      <c r="G35" s="81"/>
      <c r="H35" s="30">
        <v>4</v>
      </c>
      <c r="I35" s="110">
        <f>H35/$H$28</f>
        <v>0.17391304347826086</v>
      </c>
      <c r="J35" s="110"/>
      <c r="K35" s="3"/>
      <c r="L35" s="36" t="s">
        <v>46</v>
      </c>
      <c r="M35" s="36" t="s">
        <v>47</v>
      </c>
      <c r="N35" s="3"/>
    </row>
    <row r="36" spans="1:14" customFormat="1" ht="71.650000000000006" customHeight="1" x14ac:dyDescent="0.2">
      <c r="A36" s="1">
        <v>12</v>
      </c>
      <c r="B36" s="115"/>
      <c r="C36" s="29" t="s">
        <v>134</v>
      </c>
      <c r="D36" s="80"/>
      <c r="E36" s="81">
        <v>1</v>
      </c>
      <c r="F36" s="81"/>
      <c r="G36" s="81"/>
      <c r="H36" s="86">
        <v>0</v>
      </c>
      <c r="I36" s="110">
        <f>H36/$H$28</f>
        <v>0</v>
      </c>
      <c r="J36" s="110"/>
      <c r="K36" s="3"/>
      <c r="L36" s="36" t="s">
        <v>48</v>
      </c>
      <c r="M36" s="36" t="s">
        <v>49</v>
      </c>
      <c r="N36" s="3"/>
    </row>
    <row r="37" spans="1:14" customFormat="1" ht="72.400000000000006" customHeight="1" x14ac:dyDescent="0.2">
      <c r="A37" s="1">
        <v>13</v>
      </c>
      <c r="B37" s="115"/>
      <c r="C37" s="29" t="s">
        <v>50</v>
      </c>
      <c r="D37" s="82">
        <v>1</v>
      </c>
      <c r="E37" s="81"/>
      <c r="F37" s="81"/>
      <c r="G37" s="81"/>
      <c r="H37" s="86">
        <v>1</v>
      </c>
      <c r="I37" s="110">
        <f>H37/$H$28</f>
        <v>4.3478260869565216E-2</v>
      </c>
      <c r="J37" s="110"/>
      <c r="K37" s="3"/>
      <c r="L37" s="36" t="s">
        <v>51</v>
      </c>
      <c r="M37" s="36" t="s">
        <v>52</v>
      </c>
      <c r="N37" s="3"/>
    </row>
    <row r="38" spans="1:14" customFormat="1" ht="52.9" customHeight="1" x14ac:dyDescent="0.2">
      <c r="A38" s="1">
        <v>14</v>
      </c>
      <c r="B38" s="115"/>
      <c r="C38" s="37" t="s">
        <v>53</v>
      </c>
      <c r="D38" s="78"/>
      <c r="E38" s="78"/>
      <c r="F38" s="78">
        <v>1</v>
      </c>
      <c r="G38" s="78"/>
      <c r="H38" s="86">
        <v>0</v>
      </c>
      <c r="I38" s="108">
        <f>H38/$H$30</f>
        <v>0</v>
      </c>
      <c r="J38" s="108"/>
      <c r="K38" s="3"/>
      <c r="L38" s="36" t="s">
        <v>54</v>
      </c>
      <c r="M38" s="36" t="s">
        <v>55</v>
      </c>
      <c r="N38" s="3"/>
    </row>
    <row r="39" spans="1:14" customFormat="1" ht="84.95" customHeight="1" x14ac:dyDescent="0.2">
      <c r="A39" s="1">
        <v>15</v>
      </c>
      <c r="B39" s="115"/>
      <c r="C39" s="29" t="s">
        <v>56</v>
      </c>
      <c r="D39" s="83"/>
      <c r="E39" s="84"/>
      <c r="F39" s="83">
        <v>1</v>
      </c>
      <c r="G39" s="83"/>
      <c r="H39" s="85">
        <v>0</v>
      </c>
      <c r="I39" s="116" t="e">
        <f>H39/H38</f>
        <v>#DIV/0!</v>
      </c>
      <c r="J39" s="116"/>
      <c r="K39" s="3"/>
      <c r="L39" s="3"/>
      <c r="M39" s="3"/>
      <c r="N39" s="3"/>
    </row>
    <row r="40" spans="1:14" customFormat="1" ht="22.5" customHeight="1" x14ac:dyDescent="0.2">
      <c r="A40" s="19"/>
      <c r="B40" s="97" t="s">
        <v>57</v>
      </c>
      <c r="C40" s="97"/>
      <c r="D40" s="38">
        <f>SUM(D25:D39)</f>
        <v>7</v>
      </c>
      <c r="E40" s="38">
        <f>SUM(E25:E39)</f>
        <v>6</v>
      </c>
      <c r="F40" s="38">
        <f>SUM(F25:F39)</f>
        <v>2</v>
      </c>
      <c r="G40" s="38">
        <f>SUM(G25:G39)</f>
        <v>0</v>
      </c>
      <c r="H40" s="97">
        <f>+D40+E40+F40+G40</f>
        <v>15</v>
      </c>
      <c r="I40" s="97"/>
      <c r="J40" s="97"/>
      <c r="K40" s="39"/>
      <c r="L40" s="22"/>
      <c r="M40" s="22"/>
      <c r="N40" s="22"/>
    </row>
    <row r="41" spans="1:14" customFormat="1" ht="32.25" customHeight="1" x14ac:dyDescent="0.2">
      <c r="A41" s="1"/>
      <c r="B41" s="101" t="s">
        <v>140</v>
      </c>
      <c r="C41" s="111"/>
      <c r="D41" s="111"/>
      <c r="E41" s="111"/>
      <c r="F41" s="111"/>
      <c r="G41" s="111"/>
      <c r="H41" s="111"/>
      <c r="I41" s="111"/>
      <c r="J41" s="112"/>
      <c r="K41" s="88"/>
      <c r="L41" s="88"/>
      <c r="M41" s="88"/>
      <c r="N41" s="88"/>
    </row>
    <row r="42" spans="1:14" customFormat="1" ht="22.5" customHeight="1" x14ac:dyDescent="0.2">
      <c r="A42" s="1"/>
      <c r="B42" s="113" t="s">
        <v>58</v>
      </c>
      <c r="C42" s="113"/>
      <c r="D42" s="113"/>
      <c r="E42" s="113"/>
      <c r="F42" s="113"/>
      <c r="G42" s="113"/>
      <c r="H42" s="113"/>
      <c r="I42" s="23">
        <v>0.05</v>
      </c>
      <c r="J42" s="24">
        <f>(D49+F49)*I42/H49</f>
        <v>0.05</v>
      </c>
      <c r="K42" s="88"/>
      <c r="L42" s="88"/>
      <c r="M42" s="88"/>
      <c r="N42" s="88"/>
    </row>
    <row r="43" spans="1:14" customFormat="1" ht="22.5" customHeight="1" x14ac:dyDescent="0.2">
      <c r="A43" s="1"/>
      <c r="B43" s="41"/>
      <c r="C43" s="15"/>
      <c r="D43" s="16" t="s">
        <v>17</v>
      </c>
      <c r="E43" s="16" t="s">
        <v>18</v>
      </c>
      <c r="F43" s="16" t="s">
        <v>19</v>
      </c>
      <c r="G43" s="16" t="s">
        <v>20</v>
      </c>
      <c r="H43" s="94" t="s">
        <v>21</v>
      </c>
      <c r="I43" s="94"/>
      <c r="J43" s="94"/>
      <c r="K43" s="3"/>
      <c r="L43" s="3"/>
      <c r="M43" s="3"/>
      <c r="N43" s="3"/>
    </row>
    <row r="44" spans="1:14" customFormat="1" ht="64.900000000000006" customHeight="1" x14ac:dyDescent="0.2">
      <c r="A44" s="1">
        <v>1</v>
      </c>
      <c r="B44" s="41"/>
      <c r="C44" s="29" t="s">
        <v>59</v>
      </c>
      <c r="D44" s="18">
        <v>1</v>
      </c>
      <c r="E44" s="18"/>
      <c r="F44" s="18"/>
      <c r="G44" s="18"/>
      <c r="H44" s="96" t="s">
        <v>102</v>
      </c>
      <c r="I44" s="96"/>
      <c r="J44" s="96"/>
      <c r="K44" s="88"/>
      <c r="L44" s="88"/>
      <c r="M44" s="88"/>
      <c r="N44" s="88"/>
    </row>
    <row r="45" spans="1:14" customFormat="1" ht="56.65" customHeight="1" x14ac:dyDescent="0.2">
      <c r="A45" s="1">
        <v>2</v>
      </c>
      <c r="B45" s="42"/>
      <c r="C45" s="29" t="s">
        <v>60</v>
      </c>
      <c r="D45" s="18">
        <v>1</v>
      </c>
      <c r="E45" s="18"/>
      <c r="F45" s="18"/>
      <c r="G45" s="18"/>
      <c r="H45" s="96" t="s">
        <v>102</v>
      </c>
      <c r="I45" s="96"/>
      <c r="J45" s="96"/>
      <c r="K45" s="43"/>
      <c r="L45" s="3"/>
      <c r="M45" s="3"/>
      <c r="N45" s="3"/>
    </row>
    <row r="46" spans="1:14" customFormat="1" ht="73.900000000000006" customHeight="1" x14ac:dyDescent="0.2">
      <c r="A46" s="1">
        <v>3</v>
      </c>
      <c r="B46" s="44"/>
      <c r="C46" s="45" t="s">
        <v>141</v>
      </c>
      <c r="D46" s="18">
        <v>1</v>
      </c>
      <c r="E46" s="18"/>
      <c r="F46" s="18"/>
      <c r="G46" s="18"/>
      <c r="H46" s="96" t="s">
        <v>103</v>
      </c>
      <c r="I46" s="96"/>
      <c r="J46" s="96"/>
      <c r="K46" s="43"/>
      <c r="L46" s="3"/>
      <c r="M46" s="3"/>
      <c r="N46" s="3"/>
    </row>
    <row r="47" spans="1:14" customFormat="1" ht="96.95" customHeight="1" x14ac:dyDescent="0.2">
      <c r="A47" s="1">
        <v>4</v>
      </c>
      <c r="B47" s="44"/>
      <c r="C47" s="29" t="s">
        <v>61</v>
      </c>
      <c r="D47" s="18">
        <v>1</v>
      </c>
      <c r="E47" s="18"/>
      <c r="F47" s="18"/>
      <c r="G47" s="18"/>
      <c r="H47" s="96" t="s">
        <v>104</v>
      </c>
      <c r="I47" s="96"/>
      <c r="J47" s="96"/>
      <c r="K47" s="43"/>
      <c r="L47" s="3"/>
      <c r="M47" s="3"/>
      <c r="N47" s="3"/>
    </row>
    <row r="48" spans="1:14" customFormat="1" ht="100.7" customHeight="1" x14ac:dyDescent="0.2">
      <c r="A48" s="1">
        <v>5</v>
      </c>
      <c r="B48" s="44"/>
      <c r="C48" s="29" t="s">
        <v>62</v>
      </c>
      <c r="D48" s="18">
        <v>1</v>
      </c>
      <c r="E48" s="18"/>
      <c r="F48" s="18"/>
      <c r="G48" s="18"/>
      <c r="H48" s="96" t="s">
        <v>104</v>
      </c>
      <c r="I48" s="96"/>
      <c r="J48" s="96"/>
      <c r="K48" s="43"/>
      <c r="L48" s="3"/>
      <c r="M48" s="3"/>
      <c r="N48" s="3"/>
    </row>
    <row r="49" spans="1:14" customFormat="1" ht="22.5" customHeight="1" x14ac:dyDescent="0.2">
      <c r="A49" s="19"/>
      <c r="B49" s="121" t="s">
        <v>63</v>
      </c>
      <c r="C49" s="121"/>
      <c r="D49" s="46">
        <f>SUM(D44:D48)</f>
        <v>5</v>
      </c>
      <c r="E49" s="46">
        <f>SUM(E44:E48)</f>
        <v>0</v>
      </c>
      <c r="F49" s="46">
        <f>SUM(F44:F48)</f>
        <v>0</v>
      </c>
      <c r="G49" s="46">
        <f>SUM(G44:G48)</f>
        <v>0</v>
      </c>
      <c r="H49" s="122">
        <f>SUM(D49:G49)</f>
        <v>5</v>
      </c>
      <c r="I49" s="122"/>
      <c r="J49" s="122"/>
      <c r="K49" s="88"/>
      <c r="L49" s="88"/>
      <c r="M49" s="88"/>
      <c r="N49" s="88"/>
    </row>
    <row r="50" spans="1:14" customFormat="1" ht="54.75" customHeight="1" x14ac:dyDescent="0.2">
      <c r="A50" s="1"/>
      <c r="B50" s="117" t="s">
        <v>101</v>
      </c>
      <c r="C50" s="117"/>
      <c r="D50" s="117"/>
      <c r="E50" s="117"/>
      <c r="F50" s="117"/>
      <c r="G50" s="117"/>
      <c r="H50" s="117"/>
      <c r="I50" s="117"/>
      <c r="J50" s="117"/>
      <c r="K50" s="88"/>
      <c r="L50" s="88"/>
      <c r="M50" s="88"/>
      <c r="N50" s="3"/>
    </row>
    <row r="51" spans="1:14" customFormat="1" ht="22.5" customHeight="1" x14ac:dyDescent="0.2">
      <c r="A51" s="1"/>
      <c r="B51" s="15" t="s">
        <v>64</v>
      </c>
      <c r="C51" s="47"/>
      <c r="D51" s="48"/>
      <c r="E51" s="48"/>
      <c r="F51" s="48"/>
      <c r="G51" s="48"/>
      <c r="H51" s="118">
        <v>0.05</v>
      </c>
      <c r="I51" s="118"/>
      <c r="J51" s="49">
        <f>+(D56+F56)*H51/H56</f>
        <v>2.5000000000000001E-2</v>
      </c>
      <c r="K51" s="50"/>
      <c r="L51" s="51"/>
      <c r="M51" s="51"/>
      <c r="N51" s="3"/>
    </row>
    <row r="52" spans="1:14" customFormat="1" ht="22.5" customHeight="1" x14ac:dyDescent="0.25">
      <c r="A52" s="1"/>
      <c r="B52" s="4"/>
      <c r="C52" s="4"/>
      <c r="D52" s="52" t="s">
        <v>17</v>
      </c>
      <c r="E52" s="52" t="s">
        <v>18</v>
      </c>
      <c r="F52" s="52" t="s">
        <v>19</v>
      </c>
      <c r="G52" s="52" t="s">
        <v>20</v>
      </c>
      <c r="H52" s="94" t="s">
        <v>21</v>
      </c>
      <c r="I52" s="94"/>
      <c r="J52" s="94"/>
      <c r="K52" s="43"/>
      <c r="L52" s="3"/>
      <c r="M52" s="3"/>
      <c r="N52" s="3"/>
    </row>
    <row r="53" spans="1:14" s="57" customFormat="1" ht="107.45" customHeight="1" x14ac:dyDescent="0.25">
      <c r="A53" s="53">
        <v>1</v>
      </c>
      <c r="B53" s="119" t="s">
        <v>65</v>
      </c>
      <c r="C53" s="119"/>
      <c r="D53" s="54">
        <v>1</v>
      </c>
      <c r="E53" s="54"/>
      <c r="F53" s="54"/>
      <c r="G53" s="54"/>
      <c r="H53" s="96" t="s">
        <v>105</v>
      </c>
      <c r="I53" s="96"/>
      <c r="J53" s="96"/>
      <c r="K53" s="55"/>
      <c r="L53" s="56"/>
      <c r="M53" s="56"/>
      <c r="N53" s="56"/>
    </row>
    <row r="54" spans="1:14" s="57" customFormat="1" ht="46.9" customHeight="1" x14ac:dyDescent="0.25">
      <c r="A54" s="53">
        <v>2</v>
      </c>
      <c r="B54" s="120" t="s">
        <v>142</v>
      </c>
      <c r="C54" s="120"/>
      <c r="D54" s="54"/>
      <c r="E54" s="54">
        <v>1</v>
      </c>
      <c r="F54" s="54"/>
      <c r="G54" s="54"/>
      <c r="H54" s="96"/>
      <c r="I54" s="96"/>
      <c r="J54" s="96"/>
      <c r="K54" s="55"/>
      <c r="L54" s="56"/>
      <c r="M54" s="56"/>
      <c r="N54" s="56"/>
    </row>
    <row r="55" spans="1:14" customFormat="1" ht="22.5" customHeight="1" x14ac:dyDescent="0.2">
      <c r="A55" s="1"/>
      <c r="B55" s="125" t="s">
        <v>66</v>
      </c>
      <c r="C55" s="125"/>
      <c r="D55" s="52" t="s">
        <v>17</v>
      </c>
      <c r="E55" s="52" t="s">
        <v>18</v>
      </c>
      <c r="F55" s="52" t="s">
        <v>19</v>
      </c>
      <c r="G55" s="52" t="s">
        <v>20</v>
      </c>
      <c r="H55" s="58"/>
      <c r="I55" s="59"/>
      <c r="J55" s="60"/>
      <c r="K55" s="3"/>
      <c r="L55" s="3"/>
      <c r="M55" s="3"/>
      <c r="N55" s="3"/>
    </row>
    <row r="56" spans="1:14" customFormat="1" ht="22.5" customHeight="1" x14ac:dyDescent="0.2">
      <c r="A56" s="61"/>
      <c r="B56" s="125"/>
      <c r="C56" s="125"/>
      <c r="D56" s="77">
        <f>+D54+D53</f>
        <v>1</v>
      </c>
      <c r="E56" s="77">
        <f t="shared" ref="E56:G56" si="0">+E54+E53</f>
        <v>1</v>
      </c>
      <c r="F56" s="77">
        <f t="shared" si="0"/>
        <v>0</v>
      </c>
      <c r="G56" s="77">
        <f t="shared" si="0"/>
        <v>0</v>
      </c>
      <c r="H56" s="126">
        <f>+D56+E56+F56+G56</f>
        <v>2</v>
      </c>
      <c r="I56" s="127"/>
      <c r="J56" s="128"/>
      <c r="K56" s="62"/>
      <c r="L56" s="62"/>
      <c r="M56" s="62"/>
      <c r="N56" s="62"/>
    </row>
    <row r="57" spans="1:14" customFormat="1" ht="39" customHeight="1" x14ac:dyDescent="0.2">
      <c r="A57" s="1"/>
      <c r="B57" s="117" t="s">
        <v>135</v>
      </c>
      <c r="C57" s="117"/>
      <c r="D57" s="117"/>
      <c r="E57" s="117"/>
      <c r="F57" s="117"/>
      <c r="G57" s="117"/>
      <c r="H57" s="117"/>
      <c r="I57" s="117"/>
      <c r="J57" s="117"/>
      <c r="K57" s="3"/>
      <c r="L57" s="3"/>
      <c r="M57" s="3"/>
      <c r="N57" s="3"/>
    </row>
    <row r="58" spans="1:14" customFormat="1" ht="22.5" customHeight="1" x14ac:dyDescent="0.2">
      <c r="A58" s="1"/>
      <c r="B58" s="113" t="s">
        <v>67</v>
      </c>
      <c r="C58" s="113"/>
      <c r="D58" s="113"/>
      <c r="E58" s="113"/>
      <c r="F58" s="113"/>
      <c r="G58" s="113"/>
      <c r="H58" s="113"/>
      <c r="I58" s="23">
        <v>0.05</v>
      </c>
      <c r="J58" s="24">
        <f>(D61+F61)*I58/H61</f>
        <v>0.05</v>
      </c>
      <c r="K58" s="3"/>
      <c r="L58" s="3"/>
      <c r="M58" s="3"/>
      <c r="N58" s="3"/>
    </row>
    <row r="59" spans="1:14" customFormat="1" ht="22.5" customHeight="1" x14ac:dyDescent="0.2">
      <c r="A59" s="1"/>
      <c r="B59" s="52"/>
      <c r="C59" s="40" t="s">
        <v>30</v>
      </c>
      <c r="D59" s="40" t="s">
        <v>17</v>
      </c>
      <c r="E59" s="40" t="s">
        <v>18</v>
      </c>
      <c r="F59" s="40" t="s">
        <v>19</v>
      </c>
      <c r="G59" s="40" t="s">
        <v>20</v>
      </c>
      <c r="H59" s="94" t="s">
        <v>21</v>
      </c>
      <c r="I59" s="94"/>
      <c r="J59" s="94"/>
      <c r="K59" s="3"/>
      <c r="L59" s="3"/>
      <c r="M59" s="3"/>
      <c r="N59" s="3"/>
    </row>
    <row r="60" spans="1:14" customFormat="1" ht="79.5" customHeight="1" x14ac:dyDescent="0.2">
      <c r="A60" s="1">
        <v>1</v>
      </c>
      <c r="B60" s="41"/>
      <c r="C60" s="27" t="s">
        <v>143</v>
      </c>
      <c r="D60" s="18">
        <v>1</v>
      </c>
      <c r="E60" s="18"/>
      <c r="F60" s="18"/>
      <c r="G60" s="18"/>
      <c r="H60" s="129" t="s">
        <v>106</v>
      </c>
      <c r="I60" s="129"/>
      <c r="J60" s="129"/>
      <c r="K60" s="3"/>
      <c r="L60" s="3"/>
      <c r="M60" s="3"/>
      <c r="N60" s="3"/>
    </row>
    <row r="61" spans="1:14" customFormat="1" ht="22.5" customHeight="1" x14ac:dyDescent="0.2">
      <c r="A61" s="19"/>
      <c r="B61" s="121" t="s">
        <v>68</v>
      </c>
      <c r="C61" s="121"/>
      <c r="D61" s="21">
        <f>SUM(D60:D60)</f>
        <v>1</v>
      </c>
      <c r="E61" s="21">
        <f>SUM(E60:E60)</f>
        <v>0</v>
      </c>
      <c r="F61" s="21">
        <f>SUM(F60:F60)</f>
        <v>0</v>
      </c>
      <c r="G61" s="21">
        <f>SUM(G60:G60)</f>
        <v>0</v>
      </c>
      <c r="H61" s="98">
        <f>+D61+E61+F61+G61</f>
        <v>1</v>
      </c>
      <c r="I61" s="98"/>
      <c r="J61" s="98"/>
      <c r="K61" s="22"/>
      <c r="L61" s="22"/>
      <c r="M61" s="22"/>
      <c r="N61" s="22"/>
    </row>
    <row r="62" spans="1:14" customFormat="1" ht="22.5" customHeight="1" x14ac:dyDescent="0.2">
      <c r="A62" s="1"/>
      <c r="B62" s="101" t="s">
        <v>107</v>
      </c>
      <c r="C62" s="102"/>
      <c r="D62" s="102"/>
      <c r="E62" s="102"/>
      <c r="F62" s="102"/>
      <c r="G62" s="102"/>
      <c r="H62" s="102"/>
      <c r="I62" s="102"/>
      <c r="J62" s="103"/>
      <c r="K62" s="3"/>
      <c r="L62" s="3"/>
      <c r="M62" s="3"/>
      <c r="N62" s="3"/>
    </row>
    <row r="63" spans="1:14" customFormat="1" ht="22.5" customHeight="1" x14ac:dyDescent="0.2">
      <c r="A63" s="1"/>
      <c r="B63" s="123" t="s">
        <v>69</v>
      </c>
      <c r="C63" s="123"/>
      <c r="D63" s="123"/>
      <c r="E63" s="123"/>
      <c r="F63" s="123"/>
      <c r="G63" s="123"/>
      <c r="H63" s="123"/>
      <c r="I63" s="63">
        <v>0.05</v>
      </c>
      <c r="J63" s="63">
        <f>(D66+F66)*I63/H66</f>
        <v>0.05</v>
      </c>
      <c r="K63" s="3"/>
      <c r="L63" s="3"/>
      <c r="M63" s="3"/>
      <c r="N63" s="3"/>
    </row>
    <row r="64" spans="1:14" customFormat="1" ht="22.5" customHeight="1" x14ac:dyDescent="0.2">
      <c r="A64" s="1"/>
      <c r="B64" s="124"/>
      <c r="C64" s="11"/>
      <c r="D64" s="25" t="s">
        <v>17</v>
      </c>
      <c r="E64" s="25" t="s">
        <v>18</v>
      </c>
      <c r="F64" s="25" t="s">
        <v>19</v>
      </c>
      <c r="G64" s="25" t="s">
        <v>20</v>
      </c>
      <c r="H64" s="94" t="s">
        <v>21</v>
      </c>
      <c r="I64" s="94"/>
      <c r="J64" s="94"/>
      <c r="K64" s="3"/>
      <c r="L64" s="3"/>
      <c r="M64" s="3"/>
      <c r="N64" s="3"/>
    </row>
    <row r="65" spans="1:14" customFormat="1" ht="69.400000000000006" customHeight="1" x14ac:dyDescent="0.2">
      <c r="A65" s="1">
        <v>1</v>
      </c>
      <c r="B65" s="124"/>
      <c r="C65" s="37" t="s">
        <v>70</v>
      </c>
      <c r="D65" s="64">
        <v>1</v>
      </c>
      <c r="E65" s="64"/>
      <c r="F65" s="64"/>
      <c r="G65" s="64"/>
      <c r="H65" s="96" t="s">
        <v>108</v>
      </c>
      <c r="I65" s="96"/>
      <c r="J65" s="96"/>
      <c r="K65" s="3"/>
      <c r="L65" s="3"/>
      <c r="M65" s="3"/>
      <c r="N65" s="3"/>
    </row>
    <row r="66" spans="1:14" customFormat="1" ht="22.5" customHeight="1" x14ac:dyDescent="0.2">
      <c r="A66" s="19"/>
      <c r="B66" s="97" t="s">
        <v>71</v>
      </c>
      <c r="C66" s="97"/>
      <c r="D66" s="65">
        <f>SUM(D65:D65)</f>
        <v>1</v>
      </c>
      <c r="E66" s="65">
        <f>SUM(E65:E65)</f>
        <v>0</v>
      </c>
      <c r="F66" s="65">
        <f>SUM(F65:F65)</f>
        <v>0</v>
      </c>
      <c r="G66" s="65">
        <f>SUM(G65:G65)</f>
        <v>0</v>
      </c>
      <c r="H66" s="133">
        <f>+D66+E66+F66+G66</f>
        <v>1</v>
      </c>
      <c r="I66" s="133"/>
      <c r="J66" s="133"/>
      <c r="K66" s="22"/>
      <c r="L66" s="22"/>
      <c r="M66" s="22"/>
      <c r="N66" s="22"/>
    </row>
    <row r="67" spans="1:14" customFormat="1" ht="36" customHeight="1" x14ac:dyDescent="0.2">
      <c r="A67" s="1"/>
      <c r="B67" s="117" t="s">
        <v>109</v>
      </c>
      <c r="C67" s="134"/>
      <c r="D67" s="134"/>
      <c r="E67" s="134"/>
      <c r="F67" s="134"/>
      <c r="G67" s="134"/>
      <c r="H67" s="134"/>
      <c r="I67" s="134"/>
      <c r="J67" s="134"/>
      <c r="K67" s="3"/>
      <c r="L67" s="3"/>
      <c r="M67" s="3"/>
      <c r="N67" s="3"/>
    </row>
    <row r="68" spans="1:14" customFormat="1" ht="22.5" customHeight="1" x14ac:dyDescent="0.2">
      <c r="A68" s="1"/>
      <c r="B68" s="104" t="s">
        <v>72</v>
      </c>
      <c r="C68" s="104"/>
      <c r="D68" s="104"/>
      <c r="E68" s="104"/>
      <c r="F68" s="104"/>
      <c r="G68" s="104"/>
      <c r="H68" s="104"/>
      <c r="I68" s="63">
        <v>0.1</v>
      </c>
      <c r="J68" s="63">
        <f>(D73+F73)*I68/H73</f>
        <v>0.10000000000000002</v>
      </c>
      <c r="K68" s="3"/>
      <c r="L68" s="3"/>
      <c r="M68" s="3"/>
      <c r="N68" s="3"/>
    </row>
    <row r="69" spans="1:14" customFormat="1" ht="22.5" customHeight="1" x14ac:dyDescent="0.2">
      <c r="A69" s="1"/>
      <c r="B69" s="66"/>
      <c r="C69" s="11"/>
      <c r="D69" s="25" t="s">
        <v>17</v>
      </c>
      <c r="E69" s="25" t="s">
        <v>18</v>
      </c>
      <c r="F69" s="25" t="s">
        <v>19</v>
      </c>
      <c r="G69" s="25" t="s">
        <v>20</v>
      </c>
      <c r="H69" s="94" t="s">
        <v>21</v>
      </c>
      <c r="I69" s="94"/>
      <c r="J69" s="94"/>
      <c r="K69" s="3"/>
      <c r="L69" s="3"/>
      <c r="M69" s="3"/>
      <c r="N69" s="3"/>
    </row>
    <row r="70" spans="1:14" customFormat="1" ht="32.1" customHeight="1" x14ac:dyDescent="0.2">
      <c r="A70" s="1">
        <v>1</v>
      </c>
      <c r="B70" s="66"/>
      <c r="C70" s="17" t="s">
        <v>73</v>
      </c>
      <c r="D70" s="18">
        <v>1</v>
      </c>
      <c r="E70" s="18"/>
      <c r="F70" s="18"/>
      <c r="G70" s="18"/>
      <c r="H70" s="130" t="s">
        <v>111</v>
      </c>
      <c r="I70" s="130"/>
      <c r="J70" s="130"/>
      <c r="K70" s="3"/>
      <c r="L70" s="3"/>
      <c r="M70" s="3"/>
      <c r="N70" s="3"/>
    </row>
    <row r="71" spans="1:14" customFormat="1" ht="65.650000000000006" customHeight="1" x14ac:dyDescent="0.2">
      <c r="A71" s="1">
        <v>2</v>
      </c>
      <c r="B71" s="66"/>
      <c r="C71" s="17" t="s">
        <v>144</v>
      </c>
      <c r="D71" s="18">
        <v>1</v>
      </c>
      <c r="E71" s="18"/>
      <c r="F71" s="18"/>
      <c r="G71" s="18"/>
      <c r="H71" s="130" t="s">
        <v>112</v>
      </c>
      <c r="I71" s="130"/>
      <c r="J71" s="130"/>
      <c r="K71" s="3"/>
      <c r="L71" s="3"/>
      <c r="M71" s="3"/>
      <c r="N71" s="3"/>
    </row>
    <row r="72" spans="1:14" customFormat="1" ht="63" customHeight="1" x14ac:dyDescent="0.2">
      <c r="A72" s="1">
        <v>3</v>
      </c>
      <c r="B72" s="66"/>
      <c r="C72" s="37" t="s">
        <v>74</v>
      </c>
      <c r="D72" s="18">
        <v>1</v>
      </c>
      <c r="E72" s="18"/>
      <c r="F72" s="18"/>
      <c r="G72" s="18"/>
      <c r="H72" s="131" t="s">
        <v>113</v>
      </c>
      <c r="I72" s="132"/>
      <c r="J72" s="132"/>
      <c r="K72" s="3"/>
      <c r="L72" s="3"/>
      <c r="M72" s="3"/>
      <c r="N72" s="3"/>
    </row>
    <row r="73" spans="1:14" customFormat="1" ht="22.5" customHeight="1" x14ac:dyDescent="0.2">
      <c r="A73" s="19"/>
      <c r="B73" s="97" t="s">
        <v>75</v>
      </c>
      <c r="C73" s="97"/>
      <c r="D73" s="21">
        <f>SUM(D70:D72)</f>
        <v>3</v>
      </c>
      <c r="E73" s="21">
        <f>SUM(E70:E72)</f>
        <v>0</v>
      </c>
      <c r="F73" s="21">
        <f>SUM(F70:F72)</f>
        <v>0</v>
      </c>
      <c r="G73" s="21">
        <f>SUM(G70:G72)</f>
        <v>0</v>
      </c>
      <c r="H73" s="98">
        <f>+D73+E73+F73+G73</f>
        <v>3</v>
      </c>
      <c r="I73" s="98"/>
      <c r="J73" s="98"/>
      <c r="K73" s="22"/>
      <c r="L73" s="22"/>
      <c r="M73" s="22"/>
      <c r="N73" s="22"/>
    </row>
    <row r="74" spans="1:14" customFormat="1" ht="22.5" customHeight="1" x14ac:dyDescent="0.2">
      <c r="A74" s="1"/>
      <c r="B74" s="117" t="s">
        <v>110</v>
      </c>
      <c r="C74" s="117"/>
      <c r="D74" s="117"/>
      <c r="E74" s="117"/>
      <c r="F74" s="117"/>
      <c r="G74" s="117"/>
      <c r="H74" s="117"/>
      <c r="I74" s="117"/>
      <c r="J74" s="117"/>
      <c r="K74" s="3"/>
      <c r="L74" s="3"/>
      <c r="M74" s="3"/>
      <c r="N74" s="3"/>
    </row>
    <row r="75" spans="1:14" customFormat="1" ht="22.5" customHeight="1" x14ac:dyDescent="0.2">
      <c r="A75" s="1"/>
      <c r="B75" s="113" t="s">
        <v>76</v>
      </c>
      <c r="C75" s="113"/>
      <c r="D75" s="113"/>
      <c r="E75" s="113"/>
      <c r="F75" s="113"/>
      <c r="G75" s="113"/>
      <c r="H75" s="113"/>
      <c r="I75" s="23">
        <v>0.1</v>
      </c>
      <c r="J75" s="24">
        <f>(D81+F81)*I75/H81</f>
        <v>0.1</v>
      </c>
      <c r="K75" s="3"/>
      <c r="L75" s="3"/>
      <c r="M75" s="3"/>
      <c r="N75" s="3"/>
    </row>
    <row r="76" spans="1:14" customFormat="1" ht="22.5" customHeight="1" x14ac:dyDescent="0.2">
      <c r="A76" s="1"/>
      <c r="B76" s="41"/>
      <c r="C76" s="15"/>
      <c r="D76" s="16" t="s">
        <v>17</v>
      </c>
      <c r="E76" s="16" t="s">
        <v>18</v>
      </c>
      <c r="F76" s="16" t="s">
        <v>19</v>
      </c>
      <c r="G76" s="16" t="s">
        <v>20</v>
      </c>
      <c r="H76" s="94" t="s">
        <v>21</v>
      </c>
      <c r="I76" s="94"/>
      <c r="J76" s="94"/>
      <c r="K76" s="3"/>
      <c r="L76" s="3"/>
      <c r="M76" s="3"/>
      <c r="N76" s="3"/>
    </row>
    <row r="77" spans="1:14" customFormat="1" ht="69.400000000000006" customHeight="1" x14ac:dyDescent="0.2">
      <c r="A77" s="1">
        <v>1</v>
      </c>
      <c r="B77" s="41"/>
      <c r="C77" s="26" t="s">
        <v>77</v>
      </c>
      <c r="D77" s="18">
        <v>1</v>
      </c>
      <c r="E77" s="18"/>
      <c r="F77" s="18"/>
      <c r="G77" s="18"/>
      <c r="H77" s="96" t="s">
        <v>114</v>
      </c>
      <c r="I77" s="96"/>
      <c r="J77" s="96"/>
      <c r="K77" s="3"/>
      <c r="L77" s="3"/>
      <c r="M77" s="3"/>
      <c r="N77" s="3"/>
    </row>
    <row r="78" spans="1:14" customFormat="1" ht="53.65" customHeight="1" x14ac:dyDescent="0.2">
      <c r="A78" s="1">
        <v>2</v>
      </c>
      <c r="B78" s="41"/>
      <c r="C78" s="26" t="s">
        <v>145</v>
      </c>
      <c r="D78" s="18">
        <v>1</v>
      </c>
      <c r="E78" s="18"/>
      <c r="F78" s="18"/>
      <c r="G78" s="18"/>
      <c r="H78" s="96" t="s">
        <v>116</v>
      </c>
      <c r="I78" s="96"/>
      <c r="J78" s="96"/>
      <c r="K78" s="3"/>
      <c r="L78" s="3"/>
      <c r="M78" s="3"/>
      <c r="N78" s="3"/>
    </row>
    <row r="79" spans="1:14" customFormat="1" ht="59.65" customHeight="1" x14ac:dyDescent="0.2">
      <c r="A79" s="1">
        <v>3</v>
      </c>
      <c r="B79" s="41"/>
      <c r="C79" s="26" t="s">
        <v>146</v>
      </c>
      <c r="D79" s="18">
        <v>1</v>
      </c>
      <c r="E79" s="18"/>
      <c r="F79" s="18"/>
      <c r="G79" s="18"/>
      <c r="H79" s="96" t="s">
        <v>117</v>
      </c>
      <c r="I79" s="96"/>
      <c r="J79" s="96"/>
      <c r="K79" s="3"/>
      <c r="L79" s="3"/>
      <c r="M79" s="3"/>
      <c r="N79" s="3"/>
    </row>
    <row r="80" spans="1:14" customFormat="1" ht="48.6" customHeight="1" x14ac:dyDescent="0.2">
      <c r="A80" s="1">
        <v>4</v>
      </c>
      <c r="B80" s="41"/>
      <c r="C80" s="26" t="s">
        <v>78</v>
      </c>
      <c r="D80" s="18">
        <v>1</v>
      </c>
      <c r="E80" s="18"/>
      <c r="F80" s="18"/>
      <c r="G80" s="18"/>
      <c r="H80" s="96" t="s">
        <v>118</v>
      </c>
      <c r="I80" s="96"/>
      <c r="J80" s="96"/>
      <c r="K80" s="67"/>
      <c r="L80" s="3"/>
      <c r="M80" s="3"/>
      <c r="N80" s="3"/>
    </row>
    <row r="81" spans="1:14" customFormat="1" ht="22.5" customHeight="1" x14ac:dyDescent="0.2">
      <c r="A81" s="19"/>
      <c r="B81" s="97" t="s">
        <v>79</v>
      </c>
      <c r="C81" s="97"/>
      <c r="D81" s="21">
        <f>SUM(D77:D80)</f>
        <v>4</v>
      </c>
      <c r="E81" s="21">
        <f>SUM(E77:E80)</f>
        <v>0</v>
      </c>
      <c r="F81" s="21">
        <f>SUM(F77:F80)</f>
        <v>0</v>
      </c>
      <c r="G81" s="21">
        <f>SUM(G77:G80)</f>
        <v>0</v>
      </c>
      <c r="H81" s="98">
        <f>+D81+E81+F81+G81</f>
        <v>4</v>
      </c>
      <c r="I81" s="98"/>
      <c r="J81" s="98"/>
      <c r="K81" s="22"/>
      <c r="L81" s="22"/>
      <c r="M81" s="22"/>
      <c r="N81" s="22"/>
    </row>
    <row r="82" spans="1:14" customFormat="1" ht="36" customHeight="1" x14ac:dyDescent="0.2">
      <c r="A82" s="1"/>
      <c r="B82" s="117" t="s">
        <v>115</v>
      </c>
      <c r="C82" s="117"/>
      <c r="D82" s="117"/>
      <c r="E82" s="117"/>
      <c r="F82" s="117"/>
      <c r="G82" s="117"/>
      <c r="H82" s="117"/>
      <c r="I82" s="117"/>
      <c r="J82" s="117"/>
      <c r="K82" s="3"/>
      <c r="L82" s="3"/>
      <c r="M82" s="3"/>
      <c r="N82" s="3"/>
    </row>
    <row r="83" spans="1:14" customFormat="1" ht="22.5" customHeight="1" x14ac:dyDescent="0.2">
      <c r="A83" s="1"/>
      <c r="B83" s="113" t="s">
        <v>80</v>
      </c>
      <c r="C83" s="113"/>
      <c r="D83" s="113"/>
      <c r="E83" s="113"/>
      <c r="F83" s="113"/>
      <c r="G83" s="113"/>
      <c r="H83" s="113"/>
      <c r="I83" s="23">
        <v>0.2</v>
      </c>
      <c r="J83" s="24">
        <f>(D92+F92)*I83/H92</f>
        <v>0.1142857142857143</v>
      </c>
      <c r="K83" s="56"/>
      <c r="L83" s="3"/>
      <c r="M83" s="3"/>
      <c r="N83" s="3"/>
    </row>
    <row r="84" spans="1:14" customFormat="1" ht="22.5" customHeight="1" x14ac:dyDescent="0.2">
      <c r="A84" s="1"/>
      <c r="B84" s="41"/>
      <c r="C84" s="15"/>
      <c r="D84" s="16" t="s">
        <v>17</v>
      </c>
      <c r="E84" s="16" t="s">
        <v>18</v>
      </c>
      <c r="F84" s="16" t="s">
        <v>19</v>
      </c>
      <c r="G84" s="16" t="s">
        <v>20</v>
      </c>
      <c r="H84" s="94" t="s">
        <v>81</v>
      </c>
      <c r="I84" s="94"/>
      <c r="J84" s="94"/>
      <c r="K84" s="3"/>
      <c r="L84" s="3"/>
      <c r="M84" s="3"/>
      <c r="N84" s="3"/>
    </row>
    <row r="85" spans="1:14" customFormat="1" ht="90.95" customHeight="1" x14ac:dyDescent="0.2">
      <c r="A85" s="1">
        <v>1</v>
      </c>
      <c r="B85" s="41"/>
      <c r="C85" s="29" t="s">
        <v>147</v>
      </c>
      <c r="D85" s="68"/>
      <c r="E85" s="68">
        <v>1</v>
      </c>
      <c r="F85" s="68"/>
      <c r="G85" s="68"/>
      <c r="H85" s="96" t="s">
        <v>119</v>
      </c>
      <c r="I85" s="96"/>
      <c r="J85" s="96"/>
      <c r="K85" s="3"/>
      <c r="L85" s="3"/>
      <c r="M85" s="3"/>
      <c r="N85" s="3"/>
    </row>
    <row r="86" spans="1:14" customFormat="1" ht="143.25" customHeight="1" x14ac:dyDescent="0.2">
      <c r="A86" s="1">
        <v>2</v>
      </c>
      <c r="B86" s="41"/>
      <c r="C86" s="29" t="s">
        <v>82</v>
      </c>
      <c r="D86" s="68"/>
      <c r="E86" s="68">
        <v>1</v>
      </c>
      <c r="F86" s="68"/>
      <c r="G86" s="68"/>
      <c r="H86" s="96" t="s">
        <v>119</v>
      </c>
      <c r="I86" s="96"/>
      <c r="J86" s="96"/>
      <c r="K86" s="3"/>
      <c r="L86" s="3"/>
      <c r="M86" s="3"/>
      <c r="N86" s="3"/>
    </row>
    <row r="87" spans="1:14" customFormat="1" ht="104.45" customHeight="1" x14ac:dyDescent="0.2">
      <c r="A87" s="1">
        <v>3</v>
      </c>
      <c r="B87" s="41"/>
      <c r="C87" s="29" t="s">
        <v>83</v>
      </c>
      <c r="D87" s="68">
        <v>1</v>
      </c>
      <c r="E87" s="68"/>
      <c r="F87" s="68"/>
      <c r="G87" s="68"/>
      <c r="H87" s="96" t="s">
        <v>120</v>
      </c>
      <c r="I87" s="96"/>
      <c r="J87" s="96"/>
      <c r="K87" s="3"/>
      <c r="L87" s="3"/>
      <c r="M87" s="3"/>
      <c r="N87" s="3"/>
    </row>
    <row r="88" spans="1:14" customFormat="1" ht="84.4" customHeight="1" x14ac:dyDescent="0.2">
      <c r="A88" s="1">
        <v>4</v>
      </c>
      <c r="B88" s="41"/>
      <c r="C88" s="29" t="s">
        <v>152</v>
      </c>
      <c r="D88" s="68"/>
      <c r="E88" s="68">
        <v>1</v>
      </c>
      <c r="F88" s="68"/>
      <c r="G88" s="68"/>
      <c r="H88" s="96" t="s">
        <v>84</v>
      </c>
      <c r="I88" s="96"/>
      <c r="J88" s="96"/>
      <c r="K88" s="3"/>
      <c r="L88" s="3"/>
      <c r="M88" s="3"/>
      <c r="N88" s="3"/>
    </row>
    <row r="89" spans="1:14" customFormat="1" ht="78.400000000000006" customHeight="1" x14ac:dyDescent="0.2">
      <c r="A89" s="1">
        <v>5</v>
      </c>
      <c r="B89" s="41"/>
      <c r="C89" s="29" t="s">
        <v>85</v>
      </c>
      <c r="D89" s="68">
        <v>1</v>
      </c>
      <c r="E89" s="68"/>
      <c r="F89" s="68"/>
      <c r="G89" s="68"/>
      <c r="H89" s="96" t="s">
        <v>122</v>
      </c>
      <c r="I89" s="96"/>
      <c r="J89" s="96"/>
      <c r="K89" s="3"/>
      <c r="L89" s="3"/>
      <c r="M89" s="3"/>
      <c r="N89" s="3"/>
    </row>
    <row r="90" spans="1:14" customFormat="1" ht="64.900000000000006" customHeight="1" x14ac:dyDescent="0.2">
      <c r="A90" s="1">
        <v>6</v>
      </c>
      <c r="B90" s="44"/>
      <c r="C90" s="29" t="s">
        <v>148</v>
      </c>
      <c r="D90" s="18">
        <v>1</v>
      </c>
      <c r="E90" s="18"/>
      <c r="F90" s="18"/>
      <c r="G90" s="18"/>
      <c r="H90" s="96" t="s">
        <v>121</v>
      </c>
      <c r="I90" s="96"/>
      <c r="J90" s="96"/>
      <c r="K90" s="3"/>
      <c r="L90" s="3"/>
      <c r="M90" s="3"/>
      <c r="N90" s="3"/>
    </row>
    <row r="91" spans="1:14" customFormat="1" ht="72.400000000000006" customHeight="1" x14ac:dyDescent="0.2">
      <c r="A91" s="1">
        <v>7</v>
      </c>
      <c r="B91" s="44"/>
      <c r="C91" s="29" t="s">
        <v>149</v>
      </c>
      <c r="D91" s="18">
        <v>1</v>
      </c>
      <c r="E91" s="18"/>
      <c r="F91" s="18"/>
      <c r="G91" s="18"/>
      <c r="H91" s="96" t="s">
        <v>121</v>
      </c>
      <c r="I91" s="96"/>
      <c r="J91" s="96"/>
      <c r="K91" s="3"/>
      <c r="L91" s="3"/>
      <c r="M91" s="3"/>
      <c r="N91" s="3"/>
    </row>
    <row r="92" spans="1:14" customFormat="1" ht="22.5" customHeight="1" x14ac:dyDescent="0.2">
      <c r="A92" s="19"/>
      <c r="B92" s="137" t="s">
        <v>86</v>
      </c>
      <c r="C92" s="137"/>
      <c r="D92" s="21">
        <f>SUM(D85:D91)</f>
        <v>4</v>
      </c>
      <c r="E92" s="21">
        <f>SUM(E85:E91)</f>
        <v>3</v>
      </c>
      <c r="F92" s="21">
        <f>SUM(F85:F90)</f>
        <v>0</v>
      </c>
      <c r="G92" s="21">
        <f>SUM(G85:G90)</f>
        <v>0</v>
      </c>
      <c r="H92" s="98">
        <f>+D92+E92+F92+G92</f>
        <v>7</v>
      </c>
      <c r="I92" s="98"/>
      <c r="J92" s="98"/>
      <c r="K92" s="22"/>
      <c r="L92" s="22"/>
      <c r="M92" s="22"/>
      <c r="N92" s="22"/>
    </row>
    <row r="93" spans="1:14" customFormat="1" ht="22.5" customHeight="1" x14ac:dyDescent="0.2">
      <c r="A93" s="1"/>
      <c r="B93" s="101" t="s">
        <v>123</v>
      </c>
      <c r="C93" s="102"/>
      <c r="D93" s="102"/>
      <c r="E93" s="102"/>
      <c r="F93" s="102"/>
      <c r="G93" s="102"/>
      <c r="H93" s="102"/>
      <c r="I93" s="102"/>
      <c r="J93" s="103"/>
      <c r="K93" s="3"/>
      <c r="L93" s="3"/>
      <c r="M93" s="3"/>
      <c r="N93" s="3"/>
    </row>
    <row r="94" spans="1:14" customFormat="1" ht="22.5" customHeight="1" x14ac:dyDescent="0.2">
      <c r="A94" s="1"/>
      <c r="B94" s="135" t="s">
        <v>87</v>
      </c>
      <c r="C94" s="135"/>
      <c r="D94" s="135"/>
      <c r="E94" s="135"/>
      <c r="F94" s="135"/>
      <c r="G94" s="135"/>
      <c r="H94" s="135"/>
      <c r="I94" s="135"/>
      <c r="J94" s="135"/>
      <c r="K94" s="3"/>
      <c r="L94" s="3"/>
      <c r="M94" s="3"/>
      <c r="N94" s="3"/>
    </row>
    <row r="95" spans="1:14" customFormat="1" ht="22.5" customHeight="1" x14ac:dyDescent="0.2">
      <c r="A95" s="1"/>
      <c r="B95" s="69" t="s">
        <v>88</v>
      </c>
      <c r="C95" s="70"/>
      <c r="D95" s="136" t="s">
        <v>124</v>
      </c>
      <c r="E95" s="136"/>
      <c r="F95" s="136"/>
      <c r="G95" s="136"/>
      <c r="H95" s="136"/>
      <c r="I95" s="136"/>
      <c r="J95" s="136"/>
      <c r="K95" s="3"/>
      <c r="L95" s="3"/>
      <c r="M95" s="3"/>
      <c r="N95" s="3"/>
    </row>
    <row r="96" spans="1:14" customFormat="1" ht="22.5" customHeight="1" x14ac:dyDescent="0.2">
      <c r="A96" s="1"/>
      <c r="B96" s="69" t="s">
        <v>89</v>
      </c>
      <c r="C96" s="70"/>
      <c r="D96" s="136" t="s">
        <v>125</v>
      </c>
      <c r="E96" s="136"/>
      <c r="F96" s="136"/>
      <c r="G96" s="136"/>
      <c r="H96" s="136"/>
      <c r="I96" s="136"/>
      <c r="J96" s="136"/>
      <c r="K96" s="3"/>
      <c r="L96" s="3"/>
      <c r="M96" s="3"/>
      <c r="N96" s="3"/>
    </row>
    <row r="97" spans="1:14" customFormat="1" ht="22.5" customHeight="1" x14ac:dyDescent="0.2">
      <c r="A97" s="1"/>
      <c r="B97" s="69" t="s">
        <v>90</v>
      </c>
      <c r="C97" s="70"/>
      <c r="D97" s="136" t="s">
        <v>137</v>
      </c>
      <c r="E97" s="136"/>
      <c r="F97" s="136"/>
      <c r="G97" s="136"/>
      <c r="H97" s="136"/>
      <c r="I97" s="136"/>
      <c r="J97" s="136"/>
      <c r="K97" s="3"/>
      <c r="L97" s="3"/>
      <c r="M97" s="3"/>
      <c r="N97" s="3"/>
    </row>
    <row r="98" spans="1:14" customFormat="1" ht="22.5" customHeight="1" x14ac:dyDescent="0.2">
      <c r="A98" s="1"/>
      <c r="B98" s="69" t="s">
        <v>91</v>
      </c>
      <c r="C98" s="70"/>
      <c r="D98" s="136" t="s">
        <v>127</v>
      </c>
      <c r="E98" s="136"/>
      <c r="F98" s="136"/>
      <c r="G98" s="136"/>
      <c r="H98" s="136"/>
      <c r="I98" s="136"/>
      <c r="J98" s="136"/>
      <c r="K98" s="3"/>
      <c r="L98" s="3"/>
      <c r="M98" s="3"/>
      <c r="N98" s="3"/>
    </row>
    <row r="99" spans="1:14" customFormat="1" ht="22.5" customHeight="1" x14ac:dyDescent="0.2">
      <c r="A99" s="1"/>
      <c r="B99" s="3"/>
      <c r="C99" s="3"/>
      <c r="D99" s="3"/>
      <c r="E99" s="3"/>
      <c r="F99" s="3"/>
      <c r="G99" s="3"/>
      <c r="H99" s="3"/>
      <c r="I99" s="3"/>
      <c r="J99" s="3"/>
      <c r="K99" s="3"/>
      <c r="L99" s="3"/>
      <c r="M99" s="3"/>
      <c r="N99" s="3"/>
    </row>
    <row r="100" spans="1:14" customFormat="1" ht="22.5" customHeight="1" x14ac:dyDescent="0.2">
      <c r="A100" s="1"/>
      <c r="B100" s="3"/>
      <c r="C100" s="71" t="str">
        <f>+B6</f>
        <v>LISTA DE CHEQUEO CANCER DE PROSTATA Y COLORRECTAL</v>
      </c>
      <c r="D100" s="71"/>
      <c r="E100" s="71"/>
      <c r="F100" s="71"/>
      <c r="G100" s="71"/>
      <c r="H100" s="71"/>
      <c r="I100" s="71"/>
      <c r="J100" s="71"/>
      <c r="K100" s="71"/>
      <c r="L100" s="71"/>
      <c r="M100" s="3"/>
      <c r="N100" s="3"/>
    </row>
    <row r="101" spans="1:14" customFormat="1" ht="22.5" customHeight="1" x14ac:dyDescent="0.2">
      <c r="A101" s="1"/>
      <c r="B101" s="3"/>
      <c r="C101" s="71" t="s">
        <v>92</v>
      </c>
      <c r="D101" s="71" t="s">
        <v>93</v>
      </c>
      <c r="E101" s="71" t="s">
        <v>94</v>
      </c>
      <c r="F101" s="71" t="s">
        <v>95</v>
      </c>
      <c r="G101" s="71" t="s">
        <v>17</v>
      </c>
      <c r="H101" s="71" t="s">
        <v>18</v>
      </c>
      <c r="I101" s="71" t="s">
        <v>19</v>
      </c>
      <c r="J101" s="71" t="s">
        <v>20</v>
      </c>
      <c r="K101" s="71" t="s">
        <v>96</v>
      </c>
      <c r="L101" s="71" t="s">
        <v>97</v>
      </c>
      <c r="M101" s="3"/>
      <c r="N101" s="3"/>
    </row>
    <row r="102" spans="1:14" customFormat="1" ht="22.5" customHeight="1" x14ac:dyDescent="0.2">
      <c r="A102" s="1"/>
      <c r="B102" s="3"/>
      <c r="C102" s="72" t="str">
        <f>+B16</f>
        <v>1. CAPACIDAD INSTALADA Y RED (INVENTARIO RECURSO FISICO Y HUMANO )</v>
      </c>
      <c r="D102" s="72">
        <f>+A19</f>
        <v>2</v>
      </c>
      <c r="E102" s="73">
        <f>+I16</f>
        <v>0.1</v>
      </c>
      <c r="F102" s="73">
        <f>+J16</f>
        <v>0.1</v>
      </c>
      <c r="G102" s="72">
        <f>+D20</f>
        <v>1</v>
      </c>
      <c r="H102" s="72">
        <f>+E20</f>
        <v>0</v>
      </c>
      <c r="I102" s="72">
        <f>+F20</f>
        <v>1</v>
      </c>
      <c r="J102" s="72">
        <f>+G20</f>
        <v>0</v>
      </c>
      <c r="K102" s="27" t="str">
        <f>+B21</f>
        <v>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v>
      </c>
      <c r="L102" s="72"/>
      <c r="M102" s="3"/>
      <c r="N102" s="3"/>
    </row>
    <row r="103" spans="1:14" customFormat="1" ht="22.5" customHeight="1" x14ac:dyDescent="0.2">
      <c r="A103" s="1"/>
      <c r="B103" s="3"/>
      <c r="C103" s="72" t="str">
        <f>+B22</f>
        <v>2. COBERTURAS  DT, PE E INDICADORES PROPIOS DEL PROGRAMA</v>
      </c>
      <c r="D103" s="72">
        <f>+A39</f>
        <v>15</v>
      </c>
      <c r="E103" s="73">
        <f>+I22</f>
        <v>0.3</v>
      </c>
      <c r="F103" s="73">
        <f>+J22</f>
        <v>0.18</v>
      </c>
      <c r="G103" s="72">
        <f>+D40</f>
        <v>7</v>
      </c>
      <c r="H103" s="72">
        <f>+E40</f>
        <v>6</v>
      </c>
      <c r="I103" s="72">
        <f>+F40</f>
        <v>2</v>
      </c>
      <c r="J103" s="72">
        <f>+G40</f>
        <v>0</v>
      </c>
      <c r="K103" s="27" t="str">
        <f>+B41</f>
        <v>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76" t="s">
        <v>126</v>
      </c>
      <c r="M103" s="3"/>
      <c r="N103" s="3"/>
    </row>
    <row r="104" spans="1:14" customFormat="1" ht="22.5" customHeight="1" x14ac:dyDescent="0.2">
      <c r="A104" s="1"/>
      <c r="B104" s="3"/>
      <c r="C104" s="72" t="str">
        <f>+B42</f>
        <v>3. DEMANDA INDUCIDA</v>
      </c>
      <c r="D104" s="72">
        <f>+A48</f>
        <v>5</v>
      </c>
      <c r="E104" s="73">
        <f>+I42</f>
        <v>0.05</v>
      </c>
      <c r="F104" s="73">
        <f>+J42</f>
        <v>0.05</v>
      </c>
      <c r="G104" s="72">
        <f>+D49</f>
        <v>5</v>
      </c>
      <c r="H104" s="72">
        <f>+E49</f>
        <v>0</v>
      </c>
      <c r="I104" s="72">
        <f>+F49</f>
        <v>0</v>
      </c>
      <c r="J104" s="72">
        <f>+G49</f>
        <v>0</v>
      </c>
      <c r="K104" s="27"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72"/>
      <c r="M104" s="3"/>
      <c r="N104" s="3"/>
    </row>
    <row r="105" spans="1:14" customFormat="1" ht="22.5" customHeight="1" x14ac:dyDescent="0.2">
      <c r="A105" s="1"/>
      <c r="B105" s="3"/>
      <c r="C105" s="72" t="str">
        <f>+B51</f>
        <v>4. CARACTERIZACIÓN POBLACIONAL</v>
      </c>
      <c r="D105" s="72">
        <f>+A54</f>
        <v>2</v>
      </c>
      <c r="E105" s="73">
        <f>+H51</f>
        <v>0.05</v>
      </c>
      <c r="F105" s="73">
        <f>+J51</f>
        <v>2.5000000000000001E-2</v>
      </c>
      <c r="G105" s="72">
        <f>+D56</f>
        <v>1</v>
      </c>
      <c r="H105" s="72">
        <f>+E56</f>
        <v>1</v>
      </c>
      <c r="I105" s="72">
        <f>+F56</f>
        <v>0</v>
      </c>
      <c r="J105" s="72">
        <f>+G56</f>
        <v>0</v>
      </c>
      <c r="K105" s="27" t="str">
        <f>+B57</f>
        <v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v>
      </c>
      <c r="L105" s="87" t="s">
        <v>136</v>
      </c>
      <c r="M105" s="3"/>
      <c r="N105" s="3"/>
    </row>
    <row r="106" spans="1:14" customFormat="1" ht="22.5" customHeight="1" x14ac:dyDescent="0.2">
      <c r="A106" s="1"/>
      <c r="B106" s="3"/>
      <c r="C106" s="72" t="str">
        <f>+B58</f>
        <v>5.   ATENCION A POBLACIONES CON ENFOQUE DIFERENCIAL</v>
      </c>
      <c r="D106" s="72">
        <f>+A60</f>
        <v>1</v>
      </c>
      <c r="E106" s="73">
        <f>+I58</f>
        <v>0.05</v>
      </c>
      <c r="F106" s="73">
        <f>+J58</f>
        <v>0.05</v>
      </c>
      <c r="G106" s="72">
        <f>+D61</f>
        <v>1</v>
      </c>
      <c r="H106" s="72">
        <f>+E61</f>
        <v>0</v>
      </c>
      <c r="I106" s="72">
        <f>+F61</f>
        <v>0</v>
      </c>
      <c r="J106" s="72">
        <f>+G61</f>
        <v>0</v>
      </c>
      <c r="K106" s="27" t="str">
        <f>+B62</f>
        <v>OBSERVACIONES: El software institucional de Historia Clínica contiene la marcación de campo obligatorio diligenciamiento de la población con enfoque diferencial.</v>
      </c>
      <c r="L106" s="72"/>
      <c r="M106" s="3"/>
      <c r="N106" s="3"/>
    </row>
    <row r="107" spans="1:14" customFormat="1" ht="22.5" customHeight="1" x14ac:dyDescent="0.2">
      <c r="A107" s="1"/>
      <c r="B107" s="3"/>
      <c r="C107" s="72" t="str">
        <f>+B63</f>
        <v>6. ACCESIBILIDAD</v>
      </c>
      <c r="D107" s="72">
        <f>+A65</f>
        <v>1</v>
      </c>
      <c r="E107" s="73">
        <f>+I63</f>
        <v>0.05</v>
      </c>
      <c r="F107" s="73">
        <f>+J63</f>
        <v>0.05</v>
      </c>
      <c r="G107" s="72">
        <f>+D66</f>
        <v>1</v>
      </c>
      <c r="H107" s="72">
        <f>+E66</f>
        <v>0</v>
      </c>
      <c r="I107" s="72">
        <f>+F66</f>
        <v>0</v>
      </c>
      <c r="J107" s="72">
        <f>+G66</f>
        <v>0</v>
      </c>
      <c r="K107" s="27"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72"/>
      <c r="M107" s="3"/>
      <c r="N107" s="3"/>
    </row>
    <row r="108" spans="1:14" customFormat="1" ht="22.5" customHeight="1" x14ac:dyDescent="0.2">
      <c r="A108" s="1"/>
      <c r="B108" s="3"/>
      <c r="C108" s="72" t="str">
        <f>+B68</f>
        <v>7. OPORTUNIDAD</v>
      </c>
      <c r="D108" s="72">
        <f>+A72</f>
        <v>3</v>
      </c>
      <c r="E108" s="73">
        <f>+I68</f>
        <v>0.1</v>
      </c>
      <c r="F108" s="73">
        <f>+J68</f>
        <v>0.10000000000000002</v>
      </c>
      <c r="G108" s="72">
        <f>+D73</f>
        <v>3</v>
      </c>
      <c r="H108" s="72">
        <f>+E73</f>
        <v>0</v>
      </c>
      <c r="I108" s="72">
        <f>+F73</f>
        <v>0</v>
      </c>
      <c r="J108" s="72">
        <f>+G73</f>
        <v>0</v>
      </c>
      <c r="K108" s="27" t="str">
        <f>+B74</f>
        <v>OBSERVACIONES: Cuentan con líneas habilitadas de Call Center para consultas de morbilidad y citas de agendamiento preferencial en el SIAU y presencial para todos los cursos de vida contemplados en la Resolución 3280 del 2018.</v>
      </c>
      <c r="L108" s="72"/>
      <c r="M108" s="3"/>
      <c r="N108" s="3"/>
    </row>
    <row r="109" spans="1:14" customFormat="1" ht="22.5" customHeight="1" x14ac:dyDescent="0.2">
      <c r="A109" s="1"/>
      <c r="B109" s="3"/>
      <c r="C109" s="72" t="str">
        <f>+B75</f>
        <v>8. SEGURIDAD</v>
      </c>
      <c r="D109" s="72">
        <f>+A80</f>
        <v>4</v>
      </c>
      <c r="E109" s="73">
        <f>+I75</f>
        <v>0.1</v>
      </c>
      <c r="F109" s="73">
        <f>+J75</f>
        <v>0.1</v>
      </c>
      <c r="G109" s="72">
        <f>+D81</f>
        <v>4</v>
      </c>
      <c r="H109" s="72">
        <f>+E81</f>
        <v>0</v>
      </c>
      <c r="I109" s="72">
        <f>+F81</f>
        <v>0</v>
      </c>
      <c r="J109" s="72">
        <f>+G81</f>
        <v>0</v>
      </c>
      <c r="K109" s="27"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72"/>
      <c r="M109" s="3"/>
      <c r="N109" s="3"/>
    </row>
    <row r="110" spans="1:14" customFormat="1" ht="22.5" customHeight="1" x14ac:dyDescent="0.2">
      <c r="A110" s="1"/>
      <c r="B110" s="3"/>
      <c r="C110" s="72" t="str">
        <f>+B83</f>
        <v>9. PERTINENCIA</v>
      </c>
      <c r="D110" s="72">
        <f>+A91</f>
        <v>7</v>
      </c>
      <c r="E110" s="73">
        <f>+I83</f>
        <v>0.2</v>
      </c>
      <c r="F110" s="73">
        <f>+J83</f>
        <v>0.1142857142857143</v>
      </c>
      <c r="G110" s="72">
        <f>+D92</f>
        <v>4</v>
      </c>
      <c r="H110" s="72">
        <f>+E92</f>
        <v>3</v>
      </c>
      <c r="I110" s="72">
        <f>+F92</f>
        <v>0</v>
      </c>
      <c r="J110" s="72">
        <f>+G92</f>
        <v>0</v>
      </c>
      <c r="K110" s="27"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76" t="s">
        <v>128</v>
      </c>
      <c r="M110" s="3"/>
      <c r="N110" s="3"/>
    </row>
    <row r="111" spans="1:14" customFormat="1" ht="22.5" customHeight="1" x14ac:dyDescent="0.2">
      <c r="A111" s="1"/>
      <c r="B111" s="3"/>
      <c r="C111" s="72" t="s">
        <v>98</v>
      </c>
      <c r="D111" s="72">
        <f t="shared" ref="D111:J111" si="1">SUM(D102:D110)</f>
        <v>40</v>
      </c>
      <c r="E111" s="74">
        <f t="shared" si="1"/>
        <v>1</v>
      </c>
      <c r="F111" s="74">
        <f t="shared" si="1"/>
        <v>0.76928571428571435</v>
      </c>
      <c r="G111" s="72">
        <f t="shared" si="1"/>
        <v>27</v>
      </c>
      <c r="H111" s="72">
        <f t="shared" si="1"/>
        <v>10</v>
      </c>
      <c r="I111" s="72">
        <f t="shared" si="1"/>
        <v>3</v>
      </c>
      <c r="J111" s="72">
        <f t="shared" si="1"/>
        <v>0</v>
      </c>
      <c r="K111" s="27"/>
      <c r="L111" s="72"/>
      <c r="M111" s="3"/>
      <c r="N111" s="3"/>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6:J76"/>
    <mergeCell ref="H77:J77"/>
    <mergeCell ref="H78:J78"/>
    <mergeCell ref="H79:J79"/>
    <mergeCell ref="H80:J80"/>
    <mergeCell ref="B81:C81"/>
    <mergeCell ref="H81:J81"/>
    <mergeCell ref="H71:J71"/>
    <mergeCell ref="H72:J72"/>
    <mergeCell ref="B73:C73"/>
    <mergeCell ref="H73:J73"/>
    <mergeCell ref="B74:J74"/>
    <mergeCell ref="B75:H75"/>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H51:I51"/>
    <mergeCell ref="H52:J52"/>
    <mergeCell ref="B53:C53"/>
    <mergeCell ref="H53:J53"/>
    <mergeCell ref="B54:C54"/>
    <mergeCell ref="H54:J54"/>
    <mergeCell ref="H48:J48"/>
    <mergeCell ref="B49:C49"/>
    <mergeCell ref="H49:J49"/>
    <mergeCell ref="K49:N49"/>
    <mergeCell ref="B50:J50"/>
    <mergeCell ref="K50:M50"/>
    <mergeCell ref="H43:J43"/>
    <mergeCell ref="H44:J44"/>
    <mergeCell ref="K44:N44"/>
    <mergeCell ref="H45:J45"/>
    <mergeCell ref="H46:J46"/>
    <mergeCell ref="H47:J47"/>
    <mergeCell ref="B29:B31"/>
    <mergeCell ref="I29:J29"/>
    <mergeCell ref="I30:J30"/>
    <mergeCell ref="I31:J31"/>
    <mergeCell ref="B40:C40"/>
    <mergeCell ref="H40:J40"/>
    <mergeCell ref="B41:J41"/>
    <mergeCell ref="K41:N41"/>
    <mergeCell ref="B42:H42"/>
    <mergeCell ref="K42:N42"/>
    <mergeCell ref="L31:M31"/>
    <mergeCell ref="B34:B39"/>
    <mergeCell ref="I34:J34"/>
    <mergeCell ref="I35:J35"/>
    <mergeCell ref="I36:J36"/>
    <mergeCell ref="I37:J37"/>
    <mergeCell ref="I38:J38"/>
    <mergeCell ref="I39:J39"/>
    <mergeCell ref="B22:H22"/>
    <mergeCell ref="C23:C24"/>
    <mergeCell ref="D23:D24"/>
    <mergeCell ref="E23:E24"/>
    <mergeCell ref="F23:F24"/>
    <mergeCell ref="G23:G24"/>
    <mergeCell ref="H23:J23"/>
    <mergeCell ref="I24:J24"/>
    <mergeCell ref="B25:B28"/>
    <mergeCell ref="I25:J25"/>
    <mergeCell ref="I26:J26"/>
    <mergeCell ref="I27:J27"/>
    <mergeCell ref="I28:J28"/>
    <mergeCell ref="B20:C20"/>
    <mergeCell ref="H20:J20"/>
    <mergeCell ref="D10:J10"/>
    <mergeCell ref="D11:J11"/>
    <mergeCell ref="D12:J12"/>
    <mergeCell ref="D13:J13"/>
    <mergeCell ref="D14:J14"/>
    <mergeCell ref="D15:J15"/>
    <mergeCell ref="B21:J21"/>
    <mergeCell ref="B1:C4"/>
    <mergeCell ref="D1:K1"/>
    <mergeCell ref="D2:J4"/>
    <mergeCell ref="C5:L5"/>
    <mergeCell ref="B6:J6"/>
    <mergeCell ref="C7:C9"/>
    <mergeCell ref="B16:H16"/>
    <mergeCell ref="H17:J17"/>
    <mergeCell ref="B18:B19"/>
    <mergeCell ref="H18:J18"/>
    <mergeCell ref="H19:J19"/>
  </mergeCells>
  <conditionalFormatting sqref="H81">
    <cfRule type="cellIs" dxfId="33" priority="15" stopIfTrue="1" operator="notEqual">
      <formula>#REF!</formula>
    </cfRule>
  </conditionalFormatting>
  <conditionalFormatting sqref="H61">
    <cfRule type="cellIs" dxfId="32" priority="8" stopIfTrue="1" operator="notEqual">
      <formula>#REF!</formula>
    </cfRule>
  </conditionalFormatting>
  <conditionalFormatting sqref="H92">
    <cfRule type="cellIs" dxfId="31" priority="17" stopIfTrue="1" operator="notEqual">
      <formula>#REF!</formula>
    </cfRule>
  </conditionalFormatting>
  <conditionalFormatting sqref="H81">
    <cfRule type="cellIs" dxfId="30" priority="14" stopIfTrue="1" operator="notEqual">
      <formula>#REF!</formula>
    </cfRule>
  </conditionalFormatting>
  <conditionalFormatting sqref="H61">
    <cfRule type="cellIs" dxfId="29" priority="7" stopIfTrue="1" operator="notEqual">
      <formula>#REF!</formula>
    </cfRule>
  </conditionalFormatting>
  <conditionalFormatting sqref="H92">
    <cfRule type="cellIs" dxfId="28" priority="18" stopIfTrue="1" operator="notEqual">
      <formula>#REF!</formula>
    </cfRule>
  </conditionalFormatting>
  <conditionalFormatting sqref="H20">
    <cfRule type="cellIs" dxfId="27" priority="19" stopIfTrue="1" operator="notEqual">
      <formula>$A$19</formula>
    </cfRule>
  </conditionalFormatting>
  <conditionalFormatting sqref="H40">
    <cfRule type="cellIs" dxfId="26" priority="2" stopIfTrue="1" operator="notEqual">
      <formula>$A$39</formula>
    </cfRule>
  </conditionalFormatting>
  <conditionalFormatting sqref="H49">
    <cfRule type="cellIs" dxfId="25" priority="4" stopIfTrue="1" operator="notEqual">
      <formula>$A$48</formula>
    </cfRule>
  </conditionalFormatting>
  <conditionalFormatting sqref="H49">
    <cfRule type="cellIs" dxfId="24" priority="3" stopIfTrue="1" operator="notEqual">
      <formula>$A$48</formula>
    </cfRule>
  </conditionalFormatting>
  <conditionalFormatting sqref="H61">
    <cfRule type="cellIs" dxfId="23" priority="6" stopIfTrue="1" operator="notEqual">
      <formula>$A$60</formula>
    </cfRule>
  </conditionalFormatting>
  <conditionalFormatting sqref="H66">
    <cfRule type="cellIs" dxfId="22" priority="10" stopIfTrue="1" operator="notEqual">
      <formula>$A$65</formula>
    </cfRule>
  </conditionalFormatting>
  <conditionalFormatting sqref="H66">
    <cfRule type="cellIs" dxfId="21" priority="9" stopIfTrue="1" operator="notEqual">
      <formula>$A$65</formula>
    </cfRule>
  </conditionalFormatting>
  <conditionalFormatting sqref="H73">
    <cfRule type="cellIs" dxfId="20" priority="12" stopIfTrue="1" operator="notEqual">
      <formula>$A$72</formula>
    </cfRule>
  </conditionalFormatting>
  <conditionalFormatting sqref="H73">
    <cfRule type="cellIs" dxfId="19" priority="11" stopIfTrue="1" operator="notEqual">
      <formula>$A$72</formula>
    </cfRule>
  </conditionalFormatting>
  <conditionalFormatting sqref="H81">
    <cfRule type="cellIs" dxfId="18" priority="13" stopIfTrue="1" operator="notEqual">
      <formula>$A$80</formula>
    </cfRule>
  </conditionalFormatting>
  <conditionalFormatting sqref="H92">
    <cfRule type="cellIs" dxfId="17" priority="16" stopIfTrue="1" operator="notEqual">
      <formula>$A$91</formula>
    </cfRule>
  </conditionalFormatting>
  <conditionalFormatting sqref="J16">
    <cfRule type="cellIs" dxfId="16" priority="20" stopIfTrue="1" operator="lessThan">
      <formula>$I$16</formula>
    </cfRule>
  </conditionalFormatting>
  <conditionalFormatting sqref="J16">
    <cfRule type="cellIs" dxfId="15" priority="21" stopIfTrue="1" operator="lessThan">
      <formula>$I$16</formula>
    </cfRule>
  </conditionalFormatting>
  <conditionalFormatting sqref="J22">
    <cfRule type="cellIs" dxfId="14" priority="22" stopIfTrue="1" operator="lessThan">
      <formula>$I$22</formula>
    </cfRule>
  </conditionalFormatting>
  <conditionalFormatting sqref="J22">
    <cfRule type="cellIs" dxfId="13" priority="23" stopIfTrue="1" operator="lessThan">
      <formula>$I$22</formula>
    </cfRule>
  </conditionalFormatting>
  <conditionalFormatting sqref="J42">
    <cfRule type="cellIs" dxfId="12" priority="24" stopIfTrue="1" operator="lessThan">
      <formula>$I$42</formula>
    </cfRule>
  </conditionalFormatting>
  <conditionalFormatting sqref="J42">
    <cfRule type="cellIs" dxfId="11" priority="25" stopIfTrue="1" operator="lessThan">
      <formula>$I$42</formula>
    </cfRule>
  </conditionalFormatting>
  <conditionalFormatting sqref="J58">
    <cfRule type="cellIs" dxfId="10" priority="27" stopIfTrue="1" operator="lessThan">
      <formula>$I$58</formula>
    </cfRule>
  </conditionalFormatting>
  <conditionalFormatting sqref="J58">
    <cfRule type="cellIs" dxfId="9" priority="26" stopIfTrue="1" operator="lessThan">
      <formula>$I$58</formula>
    </cfRule>
  </conditionalFormatting>
  <conditionalFormatting sqref="J63">
    <cfRule type="cellIs" dxfId="8" priority="29" stopIfTrue="1" operator="lessThan">
      <formula>$I$63</formula>
    </cfRule>
  </conditionalFormatting>
  <conditionalFormatting sqref="J63">
    <cfRule type="cellIs" dxfId="7" priority="28" stopIfTrue="1" operator="lessThan">
      <formula>$I$63</formula>
    </cfRule>
  </conditionalFormatting>
  <conditionalFormatting sqref="J68">
    <cfRule type="cellIs" dxfId="6" priority="31" stopIfTrue="1" operator="lessThan">
      <formula>$I$68</formula>
    </cfRule>
  </conditionalFormatting>
  <conditionalFormatting sqref="J68">
    <cfRule type="cellIs" dxfId="5" priority="30" stopIfTrue="1" operator="lessThan">
      <formula>$I$68</formula>
    </cfRule>
  </conditionalFormatting>
  <conditionalFormatting sqref="J75">
    <cfRule type="cellIs" dxfId="4" priority="33" stopIfTrue="1" operator="lessThan">
      <formula>$I$75</formula>
    </cfRule>
  </conditionalFormatting>
  <conditionalFormatting sqref="J75">
    <cfRule type="cellIs" dxfId="3" priority="32" stopIfTrue="1" operator="lessThan">
      <formula>$I$75</formula>
    </cfRule>
  </conditionalFormatting>
  <conditionalFormatting sqref="J83">
    <cfRule type="cellIs" dxfId="2" priority="34" stopIfTrue="1" operator="lessThan">
      <formula>$I$83</formula>
    </cfRule>
  </conditionalFormatting>
  <conditionalFormatting sqref="J83">
    <cfRule type="cellIs" dxfId="1" priority="35" stopIfTrue="1" operator="lessThan">
      <formula>$I$83</formula>
    </cfRule>
  </conditionalFormatting>
  <conditionalFormatting sqref="H56:J56">
    <cfRule type="cellIs" dxfId="0" priority="1" operator="notEqual">
      <formula>$A$54</formula>
    </cfRule>
  </conditionalFormatting>
  <dataValidations count="3">
    <dataValidation allowBlank="1" showInputMessage="1" showErrorMessage="1" sqref="H39"/>
    <dataValidation type="whole" operator="equal" showInputMessage="1" showErrorMessage="1" sqref="D18:G19 D44:G48 D56:G56 D60:G60 D65:G65 D70:G72 D77:G80 D85:G91 D39:G39">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 VILLA CONSOTA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LUCIA CALLE MARIN</dc:creator>
  <cp:lastModifiedBy>jennifer astrid henao murillo</cp:lastModifiedBy>
  <dcterms:created xsi:type="dcterms:W3CDTF">2021-10-11T12:23:57Z</dcterms:created>
  <dcterms:modified xsi:type="dcterms:W3CDTF">2021-11-19T17:44:42Z</dcterms:modified>
</cp:coreProperties>
</file>