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uli\OneDrive\Documentos\Secretaria 2021\INSTITUCIONES\IPS\SALUD PYP INTEGRAL\"/>
    </mc:Choice>
  </mc:AlternateContent>
  <bookViews>
    <workbookView xWindow="0" yWindow="0" windowWidth="20490" windowHeight="8745"/>
  </bookViews>
  <sheets>
    <sheet name="11. CA CEPO LCH IP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6" i="1" l="1"/>
  <c r="F105" i="1"/>
  <c r="F111" i="1"/>
  <c r="D56" i="1"/>
  <c r="E105" i="1" l="1"/>
  <c r="D110" i="1"/>
  <c r="D109" i="1"/>
  <c r="D106" i="1"/>
  <c r="D105" i="1"/>
  <c r="E56" i="1"/>
  <c r="F56" i="1"/>
  <c r="G56" i="1"/>
  <c r="K110" i="1" l="1"/>
  <c r="E110" i="1"/>
  <c r="C110" i="1"/>
  <c r="K109" i="1"/>
  <c r="E109" i="1"/>
  <c r="C109" i="1"/>
  <c r="K108" i="1"/>
  <c r="E108" i="1"/>
  <c r="D108" i="1"/>
  <c r="C108" i="1"/>
  <c r="K107" i="1"/>
  <c r="E107" i="1"/>
  <c r="D107" i="1"/>
  <c r="C107" i="1"/>
  <c r="K106" i="1"/>
  <c r="E106" i="1"/>
  <c r="C106" i="1"/>
  <c r="K105" i="1"/>
  <c r="J105" i="1"/>
  <c r="I105" i="1"/>
  <c r="H105" i="1"/>
  <c r="G105" i="1"/>
  <c r="C105" i="1"/>
  <c r="K104" i="1"/>
  <c r="E104" i="1"/>
  <c r="D104" i="1"/>
  <c r="C104" i="1"/>
  <c r="K103" i="1"/>
  <c r="E103" i="1"/>
  <c r="D103" i="1"/>
  <c r="C103" i="1"/>
  <c r="K102" i="1"/>
  <c r="E102" i="1"/>
  <c r="D102" i="1"/>
  <c r="C102" i="1"/>
  <c r="C100" i="1"/>
  <c r="G92" i="1"/>
  <c r="J110" i="1" s="1"/>
  <c r="F92" i="1"/>
  <c r="E92" i="1"/>
  <c r="H110" i="1" s="1"/>
  <c r="D92" i="1"/>
  <c r="G81" i="1"/>
  <c r="J109" i="1" s="1"/>
  <c r="F81" i="1"/>
  <c r="I109" i="1" s="1"/>
  <c r="E81" i="1"/>
  <c r="H109" i="1" s="1"/>
  <c r="D81" i="1"/>
  <c r="G109" i="1" s="1"/>
  <c r="G73" i="1"/>
  <c r="J108" i="1" s="1"/>
  <c r="F73" i="1"/>
  <c r="E73" i="1"/>
  <c r="H108" i="1" s="1"/>
  <c r="D73" i="1"/>
  <c r="G108" i="1" s="1"/>
  <c r="G66" i="1"/>
  <c r="J107" i="1" s="1"/>
  <c r="F66" i="1"/>
  <c r="I107" i="1" s="1"/>
  <c r="E66" i="1"/>
  <c r="H107" i="1" s="1"/>
  <c r="D66" i="1"/>
  <c r="G61" i="1"/>
  <c r="J106" i="1" s="1"/>
  <c r="F61" i="1"/>
  <c r="E61" i="1"/>
  <c r="H106" i="1" s="1"/>
  <c r="D61" i="1"/>
  <c r="G106" i="1" s="1"/>
  <c r="H56" i="1"/>
  <c r="J51" i="1" s="1"/>
  <c r="G49" i="1"/>
  <c r="J104" i="1" s="1"/>
  <c r="F49" i="1"/>
  <c r="I104" i="1" s="1"/>
  <c r="E49" i="1"/>
  <c r="H104" i="1" s="1"/>
  <c r="D49" i="1"/>
  <c r="G40" i="1"/>
  <c r="J103" i="1" s="1"/>
  <c r="F40" i="1"/>
  <c r="I103" i="1" s="1"/>
  <c r="E40" i="1"/>
  <c r="H103" i="1" s="1"/>
  <c r="D40" i="1"/>
  <c r="I39" i="1"/>
  <c r="I38" i="1"/>
  <c r="I37" i="1"/>
  <c r="I36" i="1"/>
  <c r="I35" i="1"/>
  <c r="I34" i="1"/>
  <c r="I31" i="1"/>
  <c r="I30" i="1"/>
  <c r="I29" i="1"/>
  <c r="I28" i="1"/>
  <c r="I27" i="1"/>
  <c r="I26" i="1"/>
  <c r="G20" i="1"/>
  <c r="J102" i="1" s="1"/>
  <c r="F20" i="1"/>
  <c r="I102" i="1" s="1"/>
  <c r="E20" i="1"/>
  <c r="H102" i="1" s="1"/>
  <c r="D20" i="1"/>
  <c r="G102" i="1" s="1"/>
  <c r="H92" i="1" l="1"/>
  <c r="J83" i="1" s="1"/>
  <c r="F110" i="1" s="1"/>
  <c r="G110" i="1"/>
  <c r="H20" i="1"/>
  <c r="J16" i="1" s="1"/>
  <c r="F102" i="1" s="1"/>
  <c r="H40" i="1"/>
  <c r="J22" i="1" s="1"/>
  <c r="F103" i="1" s="1"/>
  <c r="H49" i="1"/>
  <c r="J42" i="1" s="1"/>
  <c r="F104" i="1" s="1"/>
  <c r="D111" i="1"/>
  <c r="H111" i="1"/>
  <c r="H61" i="1"/>
  <c r="J58" i="1" s="1"/>
  <c r="H81" i="1"/>
  <c r="J75" i="1" s="1"/>
  <c r="F109" i="1" s="1"/>
  <c r="E111" i="1"/>
  <c r="J111" i="1"/>
  <c r="I108" i="1"/>
  <c r="G103" i="1"/>
  <c r="H73" i="1"/>
  <c r="J68" i="1" s="1"/>
  <c r="F108" i="1" s="1"/>
  <c r="G104" i="1"/>
  <c r="I106" i="1"/>
  <c r="I110" i="1"/>
  <c r="H66" i="1"/>
  <c r="J63" i="1" s="1"/>
  <c r="F107" i="1" s="1"/>
  <c r="G107" i="1"/>
  <c r="G111" i="1" l="1"/>
  <c r="I111" i="1"/>
</calcChain>
</file>

<file path=xl/comments1.xml><?xml version="1.0" encoding="utf-8"?>
<comments xmlns="http://schemas.openxmlformats.org/spreadsheetml/2006/main">
  <authors>
    <author>Autor</author>
  </authors>
  <commentList>
    <comment ref="H39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Diligenciar el numero de usuarios que tienen alteración en las pruebas de tamizaje para cáncer colorrectal (SOMF y colonoscopia) sugestivas de cáncer, que son remitidos a Gastroenterología, para el año 2016.</t>
        </r>
      </text>
    </comment>
  </commentList>
</comments>
</file>

<file path=xl/sharedStrings.xml><?xml version="1.0" encoding="utf-8"?>
<sst xmlns="http://schemas.openxmlformats.org/spreadsheetml/2006/main" count="209" uniqueCount="142">
  <si>
    <t xml:space="preserve">VISITA DE ASISTENCIA TECNICA INTEGRADA
LISTAS DE CHEQUEO </t>
  </si>
  <si>
    <t>LISTA DE CHEQUEO CANCER DE PROSTATA Y COLORRECTAL</t>
  </si>
  <si>
    <t>Días y Horario de atención                            AM
                                                                      PM</t>
  </si>
  <si>
    <t>L</t>
  </si>
  <si>
    <t>M</t>
  </si>
  <si>
    <t>J</t>
  </si>
  <si>
    <t>V</t>
  </si>
  <si>
    <t>S</t>
  </si>
  <si>
    <t>D</t>
  </si>
  <si>
    <t>Nombre del coordinador</t>
  </si>
  <si>
    <t>Perfil o profesión de base del coordinador</t>
  </si>
  <si>
    <t>Correo del coordinador</t>
  </si>
  <si>
    <t>Teléfono del coordinador</t>
  </si>
  <si>
    <t>Tiempo en el programa del coordinador</t>
  </si>
  <si>
    <t>Fecha de la visita</t>
  </si>
  <si>
    <t>1. CAPACIDAD INSTALADA Y RED (INVENTARIO RECURSO FISICO Y HUMANO )</t>
  </si>
  <si>
    <t>C</t>
  </si>
  <si>
    <t>NC</t>
  </si>
  <si>
    <t>NA</t>
  </si>
  <si>
    <t>NV</t>
  </si>
  <si>
    <t>GENERALIDADES Y HALLAZGOS:</t>
  </si>
  <si>
    <t>RECURSO HUMANO</t>
  </si>
  <si>
    <t xml:space="preserve">Médicos Generales </t>
  </si>
  <si>
    <t>Médicos Especialistas</t>
  </si>
  <si>
    <t xml:space="preserve">TOTAL CAPACIDAD INSTALADA Y RED </t>
  </si>
  <si>
    <t xml:space="preserve">2. COBERTURAS  DT, PE E INDICADORES PROPIOS DEL PROGRAMA </t>
  </si>
  <si>
    <t>INDICADORES</t>
  </si>
  <si>
    <t>NUMERO</t>
  </si>
  <si>
    <t>PORCENTAJE</t>
  </si>
  <si>
    <t>POBLACION</t>
  </si>
  <si>
    <t>Total de Usuarios Afiliados</t>
  </si>
  <si>
    <t>Total de Usuarios Afiliados ≥ 50 años</t>
  </si>
  <si>
    <t>Total de Usuarios Hombres ≥ 50 años</t>
  </si>
  <si>
    <t xml:space="preserve">Total de Usuarios Diagnosticados con cualquier tipo de Cáncer </t>
  </si>
  <si>
    <t>Ca de Próstata</t>
  </si>
  <si>
    <t>Total de Usuarios Diagnosticados con Cáncer de Próstata</t>
  </si>
  <si>
    <t>Total de usuarios tamizados para Cáncer de Próstata por medio de PSA (Antígeno Prostático) en lo corrido de la vigencia</t>
  </si>
  <si>
    <t xml:space="preserve">Del total de usuarios tamizados con PSA para cáncer de Próstata cuántos han salido con alteración del PSA </t>
  </si>
  <si>
    <t xml:space="preserve">Rangos de normalidad para el PSA ajustado por la edad </t>
  </si>
  <si>
    <t>Total de usuarios tamizados para Cáncer de Próstata por medio de tacto rectal en lo corrido de la vigencia</t>
  </si>
  <si>
    <t>Total de usuarios tamizados para cáncer de Próstata por medio de tacto rectal y PSA combinado en lo corrido de la vigencia.</t>
  </si>
  <si>
    <t>Ca Colorrectal</t>
  </si>
  <si>
    <t>Total de Usuarios Diagnosticados Cáncer Colorrectal</t>
  </si>
  <si>
    <t xml:space="preserve">Edad (años) </t>
  </si>
  <si>
    <t xml:space="preserve">PSA normal </t>
  </si>
  <si>
    <t xml:space="preserve">40-49 </t>
  </si>
  <si>
    <t xml:space="preserve">0-2,5 ng/ml </t>
  </si>
  <si>
    <t xml:space="preserve">50-59 </t>
  </si>
  <si>
    <t xml:space="preserve">0-3,5 ng/ml </t>
  </si>
  <si>
    <t>Total de usuarios con alteración en las pruebas de Tamizaje para Cáncer Colorrectal por medio de SOMF</t>
  </si>
  <si>
    <t xml:space="preserve">60-69 </t>
  </si>
  <si>
    <t xml:space="preserve">0-4,5 ng/ml </t>
  </si>
  <si>
    <t>Total de Pacientes con Cáncer Colorrectal que reciben Cuidado Paliativo</t>
  </si>
  <si>
    <t xml:space="preserve">70-79 </t>
  </si>
  <si>
    <t xml:space="preserve">0-6,5 ng/ml </t>
  </si>
  <si>
    <t>Total de Pacientes  con alteración en las pruebas de Tamizaje para Cáncer Colorrectal remitidos a Gastroenterología</t>
  </si>
  <si>
    <t xml:space="preserve">TOTAL COBERTURAS  DT, PE E INDICADORES  </t>
  </si>
  <si>
    <t>3. DEMANDA INDUCIDA</t>
  </si>
  <si>
    <t>¿La IPS cuenta con una base de datos estructurada de los pacientes con Cáncer Próstata y realiza un seguimiento tanto a la base de datos como al usuario.</t>
  </si>
  <si>
    <t>¿La IPS cuenta con una base de datos estructurada de los pacientes con Cáncer Colorrectal y realiza un seguimiento tanto a la base de datos como al usuario.</t>
  </si>
  <si>
    <t>Verificar flujograma, disponibilidad y conocimiento del personal para la captación, atención, interpretación y seguimiento de pacientes con riesgo de Cáncer de próstata, según curso de vida de la Ruta de Promoción y Mantenimiento de la salud.</t>
  </si>
  <si>
    <t>Verificar flujograma, disponibilidad y conocimiento del personal para la captación, atención, interpretación y seguimiento de pacientes con riesgo de Cáncer Colorrectal, según curso de vida de la Ruta de Promoción y Mantenimiento de la salud.</t>
  </si>
  <si>
    <t>TOTAL  DEMANDA INDUCIDA</t>
  </si>
  <si>
    <t xml:space="preserve">4. CARACTERIZACIÓN POBLACIONAL </t>
  </si>
  <si>
    <t>Realizan seguimiento al usuario en tratamiento por cáncer de Próstata o colorrectal</t>
  </si>
  <si>
    <t>TOTAL  CARACTERIZACIÓN POBLACIONAL</t>
  </si>
  <si>
    <t xml:space="preserve">5.   ATENCION A POBLACIONES CON ENFOQUE DIFERENCIAL </t>
  </si>
  <si>
    <t xml:space="preserve">POBLACION </t>
  </si>
  <si>
    <t>TOTAL  ATENCION A POBLACIONES VULNERABLES</t>
  </si>
  <si>
    <t>6. ACCESIBILIDAD</t>
  </si>
  <si>
    <t>Verificar proceso de inducción y reinducción para los profesionales en las Rutas Integrales de Atención en Salud</t>
  </si>
  <si>
    <t>TOTAL ACCESIBILIDAD</t>
  </si>
  <si>
    <t>7. OPORTUNIDAD</t>
  </si>
  <si>
    <t>Oportunidad de servicio por Medico General</t>
  </si>
  <si>
    <t>Revisar el proceso de remisión a  especialistas( Urología, gastroenterología) evitando barreras de accesibilidad según normatividad de servicio.</t>
  </si>
  <si>
    <t>TOTAL OPORTUNIDAD</t>
  </si>
  <si>
    <t>8. SEGURIDAD</t>
  </si>
  <si>
    <t>Protocolos, Flujogramas y/o guías de atención en Cáncer Colorrectal y de Próstata, conocimiento, disponibilidad.</t>
  </si>
  <si>
    <t>Evaluación interna de Adherencia a Guías de Practica Clínica</t>
  </si>
  <si>
    <t>TOTAL SEGURIDAD</t>
  </si>
  <si>
    <t>9. PERTINENCIA</t>
  </si>
  <si>
    <t>HALLAZGOS:</t>
  </si>
  <si>
    <t>La IPS  realiza clasificación del riesgo según los antecedentes personales y familiares basados en las indicaciones de buena práctica GPC para Cáncer  Colorrectal  (antecedentes personales y familiares en primer grado de poliposis adenomatosis miliar(PAF) Historia familiar de cáncer de colon y recto polipodio hereditario(CCRNPH), enfermedad infamatoria intestinal (EII).</t>
  </si>
  <si>
    <t>La IPS cuenta con un método de seguimiento para el tamizaje  para Cáncer de Próstata por medio de Antígeno Prostático (PSA) y Tacto Rectal combinado, donde posteriormente se realice análisis situacional, actos de mejora para mejorar la prestación del servicio.</t>
  </si>
  <si>
    <t>La IPS cuenta con un método de seguimiento para la  tamización para Cáncer Colorrectal por medio de Sangre Oculta en Materia Fecal (SOMF)  por inmunoquímica.</t>
  </si>
  <si>
    <t>La IPS cuenta con un método de seguimiento a la tamización para Cáncer Colorrectal por medio de Colonoscopia</t>
  </si>
  <si>
    <t>TOTAL PERTINENCIA</t>
  </si>
  <si>
    <t xml:space="preserve">CIERRE DEL DOCUMENTO </t>
  </si>
  <si>
    <t xml:space="preserve">Secretaria de  Salud  Publica y Seguridad Social </t>
  </si>
  <si>
    <t xml:space="preserve">Institución: </t>
  </si>
  <si>
    <t xml:space="preserve">Nombre:  </t>
  </si>
  <si>
    <t xml:space="preserve">Nombre: </t>
  </si>
  <si>
    <t>Cargo:  Enfermera Programa CA CEPO</t>
  </si>
  <si>
    <t xml:space="preserve">Cargo: </t>
  </si>
  <si>
    <t>Cedula: 1088249229</t>
  </si>
  <si>
    <t xml:space="preserve">Cedula: </t>
  </si>
  <si>
    <t>LINEA DE TRABJO</t>
  </si>
  <si>
    <t>ESTANDARES</t>
  </si>
  <si>
    <t>% E</t>
  </si>
  <si>
    <t>% C</t>
  </si>
  <si>
    <t xml:space="preserve">OBSERVACIONES </t>
  </si>
  <si>
    <t>PLAN DE MEJORAMIENTO</t>
  </si>
  <si>
    <t xml:space="preserve">TOTAL </t>
  </si>
  <si>
    <t>Total de usuarios Tamizados para Cáncer Colorrectal por medio de SOMF (Sangre Oculta en Materia Fecal) en lo corrido de la vigencia.</t>
  </si>
  <si>
    <t>Total de Pacientes Tamizados para Cáncer Colorrectal por medio de SOMF y se confirmó diagnóstico o se le realizó Colonoscopia en lo corrido d la  vigencia</t>
  </si>
  <si>
    <t>Se realiza búsqueda activa del usuario por curso de vida para tamización de cáncer de próstata y cáncer colorrectal según Ruta de Promoción y mantenimiento de la salud ¿Cómo es el proceso?</t>
  </si>
  <si>
    <t>Cantidad de pesquisas por Códigos CIE 10 (Z120 estómago, Z121 Colorrectal, Z125 de Próstata.</t>
  </si>
  <si>
    <t>El software institucional de Historia Clínica permite la marcación de la población con enfoque diferencial en (Afrocolombianos, indígenas, en situación de desplazamiento, migrantes y privados de la libertad)</t>
  </si>
  <si>
    <t>Si la IPS cuenta con médicos especialistas en Urología y Gastroenterología o en su defecto con médico familiar verificar oportunidad de servicios</t>
  </si>
  <si>
    <t>Plan de estrategias IEC para la población objeto por curso de vida relacionado a adultez y vejez para tamización oportuna en  Cáncer de Próstata y Colorrectal</t>
  </si>
  <si>
    <t>Evaluación y análisis interno de la receptividad y satisfacción  del paciente</t>
  </si>
  <si>
    <t>La IPS  realiza clasificación del riesgo según los antecedentes personales y familiares basados en las indicaciones de buena práctica GPC para Cáncer de Próstata. (familiares de primer o segundo grado de consanguinidad, raza, obesidad, hábitos y estilos de vida)</t>
  </si>
  <si>
    <t>Socialización de la periodicidad establecida institucionalmente para la tamización de cáncer de próstata.</t>
  </si>
  <si>
    <t>Socialización de la periodicidad establecida institucionalmente para la tamización de cáncer Colorrectal.</t>
  </si>
  <si>
    <t>7:30 am - 12:00 m</t>
  </si>
  <si>
    <t>1:30 pm - 600 pm</t>
  </si>
  <si>
    <t>María Guiomar Alvarán Dávila</t>
  </si>
  <si>
    <t>Enfermera</t>
  </si>
  <si>
    <t>guiomar.alvaran@saludpyp.com</t>
  </si>
  <si>
    <t>8 años</t>
  </si>
  <si>
    <t>1 médico general</t>
  </si>
  <si>
    <t>1 médico internista, 1 médico spiquiatra, 1 pediatra y 1 neumólogo</t>
  </si>
  <si>
    <t>OBSERVACIONES: Cuentan con un equipo interdisciplinario con la capacidad de atención integral a las necesidades de los usuarios por cursos de vida</t>
  </si>
  <si>
    <t>OBSERVACIONES Cada usuario tiene programación anual de evaluación de riesgo.</t>
  </si>
  <si>
    <t xml:space="preserve">Base de datos estructurada y ajustada por curso de vida y diagnósticos de cáncer que se emiten por cohortes y permiten dar trazabilidad del estado y evolución del usuario. </t>
  </si>
  <si>
    <t>Por medio de la programación anual de evaluación de riesgo se realiza la búsqueda activa para la tamización</t>
  </si>
  <si>
    <t>Cuentan con carpeta compartida institucional con flujogramas por cursos de  vida , tamización, atención y demás.</t>
  </si>
  <si>
    <t>Cuentan con ciclos de capacitación los martes de 2 a 3 de la tarde donde se reúnen todas las sedes y se socializan rutas, guías, normatividad y demás</t>
  </si>
  <si>
    <t>OBSERVACIONES: Cuentan con ciclos de capacitación los martes de 2 a 3 de la tarde donde se reúnen todas las sedes y se socializan rutas, guías, normatividad y demás Y DOND SE REALIZAN PRETEST Y POSTEST Y COMO TAMBIÉN SEGUIMIENTO EN EL CUMPLIMIENTO DE LOS MISMOS.</t>
  </si>
  <si>
    <t>OBSERVACIONES: Desde la IPS  primaria realizan todo el engranaje para la atención integra de diagnóstico, trazabilidad y demás.</t>
  </si>
  <si>
    <t>A través del proceso de referencia y contrarrefrencia se da seguimiento a la trazabilidad de prestación del servicio del usuario oncológico.</t>
  </si>
  <si>
    <t xml:space="preserve">Se realiza a través de un rastreo de cáncer mensual el cual es a través de auditoria de calidad, en donde de acuerdo a lo que se refleja se realiza revisión de los casos. </t>
  </si>
  <si>
    <t>OBSERVACIONES: por contar con una población de trabajo exclusivo en ecopetrol no se cuenta con habitantes de calle, privados de la libertad, entre otros.</t>
  </si>
  <si>
    <t>A través de la base de datos de la gestión de riesgo se encuentra el enfoque diferencial.</t>
  </si>
  <si>
    <t>Por medio de los ciclos de capacitación de manera semanal se ejecuta las actividades contempladas basadas en necesidades, actualizaciones normativas y programas.</t>
  </si>
  <si>
    <t>Oportunidad se servico médico general a 1 día.</t>
  </si>
  <si>
    <t>Por medio de uditoria de la calidad con prestador complementario se evidencia oportunidad de servicio acorde a la necesidad del diagnóstico.</t>
  </si>
  <si>
    <t>OBSERVACIONES: Prestador complementario con clínica comfamiiar por convenio de Ecopetrol directamente que garantiza la prestación del servicio de manera oportuna</t>
  </si>
  <si>
    <t>A través de demanda inducida individualizada se realiza proceso de tamización.</t>
  </si>
  <si>
    <t>OBSERVACINES: Por la polación objeto permite realizar estrategias de IEC a través de demanda inducida idividualizada.</t>
  </si>
  <si>
    <t>Se realiza a través de encuesta de satisfacción por medio de link que evalúa localidad, profesional y atención.</t>
  </si>
  <si>
    <t>Por medio de ASALUD (auditoria) de manera mensual generan informes operativos de evaluación de coberturas y adherencias Guías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</si>
</sst>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0"/>
      <name val="Calibri"/>
      <family val="2"/>
      <scheme val="minor"/>
    </font>
    <font>
      <sz val="10"/>
      <name val="Arial"/>
      <family val="2"/>
    </font>
    <font>
      <sz val="8"/>
      <color theme="1" tint="0.34998626667073579"/>
      <name val="Calibri"/>
      <family val="2"/>
      <scheme val="minor"/>
    </font>
    <font>
      <b/>
      <sz val="10"/>
      <color rgb="FF00B0F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u/>
      <sz val="10"/>
      <color theme="1"/>
      <name val="Arial"/>
      <family val="2"/>
    </font>
    <font>
      <sz val="7"/>
      <color theme="1" tint="0.34998626667073579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Protection="0"/>
    <xf numFmtId="0" fontId="10" fillId="0" borderId="0" applyNumberFormat="0" applyFill="0" applyBorder="0" applyAlignment="0" applyProtection="0"/>
  </cellStyleXfs>
  <cellXfs count="172">
    <xf numFmtId="0" fontId="0" fillId="0" borderId="0" xfId="0"/>
    <xf numFmtId="0" fontId="2" fillId="0" borderId="0" xfId="0" applyFont="1"/>
    <xf numFmtId="0" fontId="3" fillId="0" borderId="0" xfId="0" applyFont="1" applyBorder="1" applyAlignment="1"/>
    <xf numFmtId="0" fontId="3" fillId="0" borderId="0" xfId="0" applyFont="1"/>
    <xf numFmtId="0" fontId="3" fillId="0" borderId="2" xfId="0" applyFont="1" applyBorder="1" applyAlignment="1"/>
    <xf numFmtId="0" fontId="3" fillId="4" borderId="0" xfId="0" applyFont="1" applyFill="1"/>
    <xf numFmtId="0" fontId="8" fillId="5" borderId="4" xfId="2" applyFont="1" applyFill="1" applyBorder="1" applyAlignment="1">
      <alignment horizontal="center" vertical="center"/>
    </xf>
    <xf numFmtId="0" fontId="8" fillId="5" borderId="4" xfId="2" applyFont="1" applyFill="1" applyBorder="1" applyAlignment="1">
      <alignment horizontal="left" vertical="center"/>
    </xf>
    <xf numFmtId="20" fontId="8" fillId="5" borderId="5" xfId="2" applyNumberFormat="1" applyFont="1" applyFill="1" applyBorder="1" applyAlignment="1">
      <alignment horizontal="center" vertical="center"/>
    </xf>
    <xf numFmtId="0" fontId="8" fillId="5" borderId="5" xfId="2" applyFont="1" applyFill="1" applyBorder="1" applyAlignment="1">
      <alignment horizontal="left" vertical="center"/>
    </xf>
    <xf numFmtId="0" fontId="6" fillId="4" borderId="4" xfId="0" applyFont="1" applyFill="1" applyBorder="1" applyAlignment="1">
      <alignment vertical="center"/>
    </xf>
    <xf numFmtId="0" fontId="6" fillId="4" borderId="5" xfId="0" applyFont="1" applyFill="1" applyBorder="1" applyAlignment="1">
      <alignment vertical="center"/>
    </xf>
    <xf numFmtId="9" fontId="6" fillId="4" borderId="6" xfId="0" applyNumberFormat="1" applyFont="1" applyFill="1" applyBorder="1" applyAlignment="1">
      <alignment wrapText="1"/>
    </xf>
    <xf numFmtId="9" fontId="6" fillId="4" borderId="7" xfId="0" applyNumberFormat="1" applyFont="1" applyFill="1" applyBorder="1" applyAlignment="1">
      <alignment wrapText="1"/>
    </xf>
    <xf numFmtId="0" fontId="6" fillId="4" borderId="8" xfId="0" applyFont="1" applyFill="1" applyBorder="1" applyAlignment="1">
      <alignment vertical="center"/>
    </xf>
    <xf numFmtId="0" fontId="6" fillId="4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9" fontId="6" fillId="4" borderId="6" xfId="0" applyNumberFormat="1" applyFont="1" applyFill="1" applyBorder="1" applyAlignment="1"/>
    <xf numFmtId="9" fontId="6" fillId="4" borderId="7" xfId="0" applyNumberFormat="1" applyFont="1" applyFill="1" applyBorder="1" applyAlignment="1"/>
    <xf numFmtId="0" fontId="6" fillId="4" borderId="4" xfId="0" applyFont="1" applyFill="1" applyBorder="1" applyAlignment="1">
      <alignment horizontal="center" vertical="center"/>
    </xf>
    <xf numFmtId="0" fontId="12" fillId="0" borderId="8" xfId="0" applyFont="1" applyBorder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3" fillId="7" borderId="0" xfId="0" applyFont="1" applyFill="1"/>
    <xf numFmtId="0" fontId="12" fillId="0" borderId="8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/>
    </xf>
    <xf numFmtId="0" fontId="12" fillId="0" borderId="8" xfId="0" applyFont="1" applyBorder="1" applyAlignment="1">
      <alignment horizontal="left" vertical="center" wrapText="1"/>
    </xf>
    <xf numFmtId="0" fontId="12" fillId="6" borderId="4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 vertical="center" textRotation="90"/>
    </xf>
    <xf numFmtId="164" fontId="12" fillId="7" borderId="8" xfId="1" applyNumberFormat="1" applyFont="1" applyFill="1" applyBorder="1" applyAlignment="1" applyProtection="1">
      <alignment horizontal="center"/>
    </xf>
    <xf numFmtId="164" fontId="12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top" wrapText="1"/>
    </xf>
    <xf numFmtId="0" fontId="12" fillId="0" borderId="4" xfId="0" applyFont="1" applyBorder="1" applyAlignment="1">
      <alignment horizontal="left" vertical="top" wrapText="1"/>
    </xf>
    <xf numFmtId="0" fontId="5" fillId="4" borderId="4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top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6" fillId="0" borderId="0" xfId="0" applyFont="1" applyAlignment="1">
      <alignment vertical="center"/>
    </xf>
    <xf numFmtId="0" fontId="3" fillId="4" borderId="3" xfId="0" applyFont="1" applyFill="1" applyBorder="1" applyAlignment="1"/>
    <xf numFmtId="0" fontId="3" fillId="0" borderId="8" xfId="0" applyFont="1" applyFill="1" applyBorder="1" applyAlignment="1">
      <alignment vertical="center" wrapText="1"/>
    </xf>
    <xf numFmtId="0" fontId="3" fillId="4" borderId="13" xfId="0" applyFont="1" applyFill="1" applyBorder="1" applyAlignment="1"/>
    <xf numFmtId="0" fontId="17" fillId="0" borderId="0" xfId="0" applyFont="1" applyAlignment="1">
      <alignment vertical="center"/>
    </xf>
    <xf numFmtId="0" fontId="3" fillId="4" borderId="14" xfId="0" applyFont="1" applyFill="1" applyBorder="1" applyAlignment="1"/>
    <xf numFmtId="0" fontId="3" fillId="0" borderId="0" xfId="0" applyFont="1" applyFill="1" applyAlignment="1">
      <alignment wrapText="1"/>
    </xf>
    <xf numFmtId="0" fontId="14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6" fillId="4" borderId="0" xfId="0" applyFont="1" applyFill="1" applyBorder="1" applyAlignment="1">
      <alignment horizontal="left"/>
    </xf>
    <xf numFmtId="0" fontId="17" fillId="0" borderId="0" xfId="0" applyFont="1" applyFill="1" applyAlignment="1">
      <alignment vertical="center"/>
    </xf>
    <xf numFmtId="0" fontId="3" fillId="0" borderId="0" xfId="0" applyFont="1" applyFill="1"/>
    <xf numFmtId="0" fontId="0" fillId="0" borderId="0" xfId="0" applyFill="1"/>
    <xf numFmtId="0" fontId="15" fillId="7" borderId="14" xfId="0" applyFont="1" applyFill="1" applyBorder="1" applyAlignment="1">
      <alignment horizontal="center" vertical="top"/>
    </xf>
    <xf numFmtId="0" fontId="12" fillId="7" borderId="0" xfId="0" applyFont="1" applyFill="1" applyBorder="1" applyAlignment="1">
      <alignment horizontal="center" vertical="top"/>
    </xf>
    <xf numFmtId="0" fontId="12" fillId="7" borderId="3" xfId="0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left" vertical="top"/>
    </xf>
    <xf numFmtId="0" fontId="14" fillId="0" borderId="0" xfId="0" applyFont="1" applyAlignment="1">
      <alignment horizontal="left"/>
    </xf>
    <xf numFmtId="0" fontId="6" fillId="4" borderId="12" xfId="0" applyFont="1" applyFill="1" applyBorder="1" applyAlignment="1">
      <alignment horizontal="left"/>
    </xf>
    <xf numFmtId="0" fontId="3" fillId="0" borderId="4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9" fontId="6" fillId="4" borderId="4" xfId="0" applyNumberFormat="1" applyFont="1" applyFill="1" applyBorder="1" applyAlignment="1"/>
    <xf numFmtId="0" fontId="3" fillId="0" borderId="4" xfId="0" applyFont="1" applyFill="1" applyBorder="1" applyAlignment="1">
      <alignment vertical="center" wrapText="1"/>
    </xf>
    <xf numFmtId="0" fontId="12" fillId="7" borderId="4" xfId="0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/>
    <xf numFmtId="0" fontId="3" fillId="0" borderId="8" xfId="0" applyFont="1" applyBorder="1" applyAlignment="1">
      <alignment vertical="center" wrapText="1"/>
    </xf>
    <xf numFmtId="9" fontId="3" fillId="8" borderId="0" xfId="0" applyNumberFormat="1" applyFont="1" applyFill="1"/>
    <xf numFmtId="0" fontId="12" fillId="0" borderId="4" xfId="0" applyFont="1" applyBorder="1" applyAlignment="1">
      <alignment horizontal="center" vertical="center"/>
    </xf>
    <xf numFmtId="0" fontId="8" fillId="5" borderId="8" xfId="0" applyFont="1" applyFill="1" applyBorder="1" applyAlignment="1">
      <alignment vertical="center"/>
    </xf>
    <xf numFmtId="0" fontId="8" fillId="5" borderId="6" xfId="0" applyFont="1" applyFill="1" applyBorder="1" applyAlignment="1">
      <alignment vertical="center"/>
    </xf>
    <xf numFmtId="0" fontId="6" fillId="9" borderId="4" xfId="0" applyFont="1" applyFill="1" applyBorder="1" applyAlignment="1">
      <alignment horizontal="center" vertical="center"/>
    </xf>
    <xf numFmtId="0" fontId="3" fillId="0" borderId="4" xfId="0" applyFont="1" applyBorder="1"/>
    <xf numFmtId="9" fontId="3" fillId="0" borderId="4" xfId="0" applyNumberFormat="1" applyFont="1" applyBorder="1"/>
    <xf numFmtId="9" fontId="3" fillId="0" borderId="4" xfId="1" applyFont="1" applyBorder="1"/>
    <xf numFmtId="0" fontId="23" fillId="0" borderId="0" xfId="0" applyFont="1" applyAlignment="1">
      <alignment horizontal="left" vertical="center"/>
    </xf>
    <xf numFmtId="0" fontId="2" fillId="0" borderId="0" xfId="0" applyFont="1" applyFill="1"/>
    <xf numFmtId="0" fontId="23" fillId="0" borderId="0" xfId="0" applyFont="1" applyAlignment="1">
      <alignment horizontal="left"/>
    </xf>
    <xf numFmtId="0" fontId="22" fillId="0" borderId="0" xfId="0" applyFont="1"/>
    <xf numFmtId="0" fontId="15" fillId="0" borderId="4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/>
    </xf>
    <xf numFmtId="0" fontId="6" fillId="4" borderId="6" xfId="0" applyFont="1" applyFill="1" applyBorder="1" applyAlignment="1">
      <alignment vertical="center"/>
    </xf>
    <xf numFmtId="9" fontId="6" fillId="4" borderId="13" xfId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9" fontId="6" fillId="4" borderId="6" xfId="0" applyNumberFormat="1" applyFont="1" applyFill="1" applyBorder="1" applyAlignment="1">
      <alignment horizontal="center" vertical="top" wrapText="1"/>
    </xf>
    <xf numFmtId="0" fontId="6" fillId="4" borderId="6" xfId="0" applyFont="1" applyFill="1" applyBorder="1" applyAlignment="1">
      <alignment horizontal="center" vertical="top" wrapText="1"/>
    </xf>
    <xf numFmtId="14" fontId="5" fillId="4" borderId="5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wrapText="1"/>
    </xf>
    <xf numFmtId="0" fontId="6" fillId="4" borderId="9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textRotation="90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/>
    </xf>
    <xf numFmtId="0" fontId="11" fillId="4" borderId="4" xfId="3" applyFont="1" applyFill="1" applyBorder="1" applyAlignment="1">
      <alignment horizontal="center"/>
    </xf>
    <xf numFmtId="0" fontId="6" fillId="4" borderId="8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 textRotation="90"/>
    </xf>
    <xf numFmtId="0" fontId="5" fillId="4" borderId="3" xfId="0" applyFont="1" applyFill="1" applyBorder="1" applyAlignment="1">
      <alignment horizontal="center" vertical="center" textRotation="90"/>
    </xf>
    <xf numFmtId="0" fontId="15" fillId="4" borderId="8" xfId="0" applyFont="1" applyFill="1" applyBorder="1" applyAlignment="1">
      <alignment horizontal="center" wrapText="1"/>
    </xf>
    <xf numFmtId="0" fontId="15" fillId="4" borderId="6" xfId="0" applyFont="1" applyFill="1" applyBorder="1" applyAlignment="1">
      <alignment horizontal="center" wrapText="1"/>
    </xf>
    <xf numFmtId="9" fontId="12" fillId="7" borderId="8" xfId="1" applyFont="1" applyFill="1" applyBorder="1" applyAlignment="1" applyProtection="1">
      <alignment horizontal="center"/>
    </xf>
    <xf numFmtId="9" fontId="12" fillId="7" borderId="7" xfId="1" applyFont="1" applyFill="1" applyBorder="1" applyAlignment="1" applyProtection="1">
      <alignment horizontal="center"/>
    </xf>
    <xf numFmtId="0" fontId="14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4" borderId="10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textRotation="90"/>
    </xf>
    <xf numFmtId="0" fontId="5" fillId="4" borderId="10" xfId="0" applyFont="1" applyFill="1" applyBorder="1" applyAlignment="1">
      <alignment horizontal="center" vertical="center" textRotation="90"/>
    </xf>
    <xf numFmtId="164" fontId="12" fillId="7" borderId="8" xfId="1" applyNumberFormat="1" applyFont="1" applyFill="1" applyBorder="1" applyAlignment="1" applyProtection="1">
      <alignment horizontal="center"/>
    </xf>
    <xf numFmtId="164" fontId="12" fillId="7" borderId="7" xfId="1" applyNumberFormat="1" applyFont="1" applyFill="1" applyBorder="1" applyAlignment="1" applyProtection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textRotation="90"/>
    </xf>
    <xf numFmtId="0" fontId="6" fillId="4" borderId="12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9" fontId="12" fillId="0" borderId="8" xfId="1" applyFont="1" applyBorder="1" applyAlignment="1">
      <alignment horizontal="center" vertical="center"/>
    </xf>
    <xf numFmtId="9" fontId="12" fillId="0" borderId="7" xfId="1" applyFont="1" applyBorder="1" applyAlignment="1">
      <alignment horizontal="center" vertical="center"/>
    </xf>
    <xf numFmtId="0" fontId="6" fillId="4" borderId="6" xfId="0" applyFont="1" applyFill="1" applyBorder="1" applyAlignment="1">
      <alignment horizontal="left" vertical="top"/>
    </xf>
    <xf numFmtId="0" fontId="6" fillId="4" borderId="7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8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6" fillId="4" borderId="4" xfId="0" applyFont="1" applyFill="1" applyBorder="1" applyAlignment="1"/>
    <xf numFmtId="0" fontId="3" fillId="4" borderId="5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19" fillId="7" borderId="4" xfId="0" applyFont="1" applyFill="1" applyBorder="1" applyAlignment="1">
      <alignment horizontal="center" vertical="center" wrapText="1"/>
    </xf>
    <xf numFmtId="0" fontId="14" fillId="7" borderId="1" xfId="0" applyFont="1" applyFill="1" applyBorder="1" applyAlignment="1">
      <alignment horizontal="left" vertical="center"/>
    </xf>
    <xf numFmtId="0" fontId="14" fillId="7" borderId="0" xfId="0" applyFont="1" applyFill="1" applyBorder="1" applyAlignment="1">
      <alignment horizontal="left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14" xfId="0" applyFont="1" applyFill="1" applyBorder="1" applyAlignment="1">
      <alignment horizontal="left" vertical="center"/>
    </xf>
    <xf numFmtId="0" fontId="14" fillId="7" borderId="8" xfId="0" applyFont="1" applyFill="1" applyBorder="1" applyAlignment="1">
      <alignment horizontal="left" vertical="top"/>
    </xf>
    <xf numFmtId="0" fontId="14" fillId="7" borderId="6" xfId="0" applyFont="1" applyFill="1" applyBorder="1" applyAlignment="1">
      <alignment horizontal="left" vertical="top"/>
    </xf>
    <xf numFmtId="0" fontId="14" fillId="7" borderId="7" xfId="0" applyFont="1" applyFill="1" applyBorder="1" applyAlignment="1">
      <alignment horizontal="left" vertical="top"/>
    </xf>
    <xf numFmtId="0" fontId="14" fillId="7" borderId="4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8" fillId="5" borderId="11" xfId="0" applyFont="1" applyFill="1" applyBorder="1" applyAlignment="1">
      <alignment horizontal="left"/>
    </xf>
    <xf numFmtId="0" fontId="14" fillId="0" borderId="7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3 3" xfId="2"/>
    <cellStyle name="Porcentaje" xfId="1" builtinId="5"/>
  </cellStyles>
  <dxfs count="3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904875</xdr:colOff>
      <xdr:row>0</xdr:row>
      <xdr:rowOff>333375</xdr:rowOff>
    </xdr:from>
    <xdr:to>
      <xdr:col>1</xdr:col>
      <xdr:colOff>904875</xdr:colOff>
      <xdr:row>3</xdr:row>
      <xdr:rowOff>57150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6AEE1537-E3F6-4604-BD64-5D09A77771C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90500"/>
          <a:ext cx="0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2</xdr:col>
      <xdr:colOff>628650</xdr:colOff>
      <xdr:row>3</xdr:row>
      <xdr:rowOff>204464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B55A718-7B75-4759-A477-6371B6D7CA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0"/>
          <a:ext cx="1809750" cy="10617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962025</xdr:colOff>
      <xdr:row>4</xdr:row>
      <xdr:rowOff>180975</xdr:rowOff>
    </xdr:from>
    <xdr:to>
      <xdr:col>2</xdr:col>
      <xdr:colOff>971550</xdr:colOff>
      <xdr:row>4</xdr:row>
      <xdr:rowOff>358334</xdr:rowOff>
    </xdr:to>
    <xdr:sp macro="" textlink="">
      <xdr:nvSpPr>
        <xdr:cNvPr id="6" name="4 Cuadro de 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724025" y="1323975"/>
          <a:ext cx="1190625" cy="177359"/>
        </a:xfrm>
        <a:prstGeom prst="rect">
          <a:avLst/>
        </a:prstGeom>
        <a:solidFill>
          <a:schemeClr val="lt1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>
            <a:spcAft>
              <a:spcPts val="0"/>
            </a:spcAft>
          </a:pPr>
          <a:r>
            <a:rPr lang="en-US" sz="800">
              <a:effectLst/>
              <a:latin typeface="Arial"/>
              <a:ea typeface="Times New Roman"/>
            </a:rPr>
            <a:t>Versión: 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6</xdr:col>
      <xdr:colOff>219075</xdr:colOff>
      <xdr:row>4</xdr:row>
      <xdr:rowOff>142875</xdr:rowOff>
    </xdr:from>
    <xdr:to>
      <xdr:col>9</xdr:col>
      <xdr:colOff>471171</xdr:colOff>
      <xdr:row>4</xdr:row>
      <xdr:rowOff>340171</xdr:rowOff>
    </xdr:to>
    <xdr:sp macro="" textlink="">
      <xdr:nvSpPr>
        <xdr:cNvPr id="7" name="5 Cuadro de text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6791325" y="1285875"/>
          <a:ext cx="2538096" cy="197296"/>
        </a:xfrm>
        <a:prstGeom prst="rect">
          <a:avLst/>
        </a:prstGeom>
        <a:solidFill>
          <a:srgbClr val="FFFF00"/>
        </a:solidFill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r">
            <a:spcAft>
              <a:spcPts val="0"/>
            </a:spcAft>
          </a:pPr>
          <a:r>
            <a:rPr lang="es-CO" sz="800">
              <a:effectLst/>
              <a:latin typeface="Arial"/>
              <a:ea typeface="Times New Roman"/>
            </a:rPr>
            <a:t>Fecha de Vigencia:</a:t>
          </a:r>
          <a:endParaRPr lang="es-CO" sz="1200">
            <a:effectLst/>
            <a:latin typeface="Times New Roman"/>
            <a:ea typeface="Times New Roman"/>
          </a:endParaRPr>
        </a:p>
      </xdr:txBody>
    </xdr:sp>
    <xdr:clientData/>
  </xdr:twoCellAnchor>
  <xdr:twoCellAnchor>
    <xdr:from>
      <xdr:col>1</xdr:col>
      <xdr:colOff>0</xdr:colOff>
      <xdr:row>4</xdr:row>
      <xdr:rowOff>47625</xdr:rowOff>
    </xdr:from>
    <xdr:to>
      <xdr:col>10</xdr:col>
      <xdr:colOff>9525</xdr:colOff>
      <xdr:row>4</xdr:row>
      <xdr:rowOff>47628</xdr:rowOff>
    </xdr:to>
    <xdr:cxnSp macro="">
      <xdr:nvCxnSpPr>
        <xdr:cNvPr id="8" name="1 Conector rec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flipV="1">
          <a:off x="762000" y="1190625"/>
          <a:ext cx="8867775" cy="3"/>
        </a:xfrm>
        <a:prstGeom prst="line">
          <a:avLst/>
        </a:prstGeom>
        <a:ln>
          <a:solidFill>
            <a:srgbClr val="C0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uiomar.alvaran@saludpyp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3"/>
  <sheetViews>
    <sheetView tabSelected="1" workbookViewId="0">
      <selection activeCell="J106" sqref="J106"/>
    </sheetView>
  </sheetViews>
  <sheetFormatPr baseColWidth="10" defaultRowHeight="22.5" customHeight="1" x14ac:dyDescent="0.25"/>
  <cols>
    <col min="1" max="1" width="11.42578125" style="79"/>
    <col min="2" max="2" width="17.7109375" customWidth="1"/>
    <col min="3" max="3" width="35.140625" customWidth="1"/>
  </cols>
  <sheetData>
    <row r="1" spans="1:14" ht="22.5" customHeight="1" x14ac:dyDescent="0.25">
      <c r="A1" s="1"/>
      <c r="B1" s="85"/>
      <c r="C1" s="86"/>
      <c r="D1" s="86"/>
      <c r="E1" s="86"/>
      <c r="F1" s="86"/>
      <c r="G1" s="86"/>
      <c r="H1" s="86"/>
      <c r="I1" s="86"/>
      <c r="J1" s="86"/>
      <c r="K1" s="86"/>
      <c r="L1" s="2"/>
      <c r="M1" s="3"/>
      <c r="N1" s="3"/>
    </row>
    <row r="2" spans="1:14" ht="22.5" customHeight="1" x14ac:dyDescent="0.25">
      <c r="A2" s="1"/>
      <c r="B2" s="85"/>
      <c r="C2" s="86"/>
      <c r="D2" s="87" t="s">
        <v>0</v>
      </c>
      <c r="E2" s="87"/>
      <c r="F2" s="87"/>
      <c r="G2" s="87"/>
      <c r="H2" s="87"/>
      <c r="I2" s="87"/>
      <c r="J2" s="87"/>
      <c r="K2" s="3"/>
      <c r="L2" s="3"/>
      <c r="M2" s="3"/>
      <c r="N2" s="3"/>
    </row>
    <row r="3" spans="1:14" ht="22.5" customHeight="1" x14ac:dyDescent="0.25">
      <c r="A3" s="1"/>
      <c r="B3" s="85"/>
      <c r="C3" s="86"/>
      <c r="D3" s="87"/>
      <c r="E3" s="87"/>
      <c r="F3" s="87"/>
      <c r="G3" s="87"/>
      <c r="H3" s="87"/>
      <c r="I3" s="87"/>
      <c r="J3" s="87"/>
      <c r="K3" s="3"/>
      <c r="L3" s="3"/>
      <c r="M3" s="3"/>
      <c r="N3" s="3"/>
    </row>
    <row r="4" spans="1:14" ht="22.5" customHeight="1" x14ac:dyDescent="0.25">
      <c r="A4" s="1"/>
      <c r="B4" s="85"/>
      <c r="C4" s="86"/>
      <c r="D4" s="87"/>
      <c r="E4" s="87"/>
      <c r="F4" s="87"/>
      <c r="G4" s="87"/>
      <c r="H4" s="87"/>
      <c r="I4" s="87"/>
      <c r="J4" s="87"/>
      <c r="K4" s="3"/>
      <c r="L4" s="3"/>
      <c r="M4" s="3"/>
      <c r="N4" s="3"/>
    </row>
    <row r="5" spans="1:14" ht="29.25" customHeight="1" x14ac:dyDescent="0.25">
      <c r="A5" s="1"/>
      <c r="B5" s="4"/>
      <c r="C5" s="86"/>
      <c r="D5" s="86"/>
      <c r="E5" s="86"/>
      <c r="F5" s="86"/>
      <c r="G5" s="86"/>
      <c r="H5" s="86"/>
      <c r="I5" s="86"/>
      <c r="J5" s="86"/>
      <c r="K5" s="86"/>
      <c r="L5" s="86"/>
      <c r="M5" s="3"/>
      <c r="N5" s="3"/>
    </row>
    <row r="6" spans="1:14" ht="22.5" customHeight="1" x14ac:dyDescent="0.25">
      <c r="A6" s="1"/>
      <c r="B6" s="88" t="s">
        <v>1</v>
      </c>
      <c r="C6" s="88"/>
      <c r="D6" s="88"/>
      <c r="E6" s="88"/>
      <c r="F6" s="88"/>
      <c r="G6" s="88"/>
      <c r="H6" s="88"/>
      <c r="I6" s="88"/>
      <c r="J6" s="89"/>
      <c r="K6" s="3"/>
      <c r="L6" s="3"/>
      <c r="M6" s="3"/>
      <c r="N6" s="3"/>
    </row>
    <row r="7" spans="1:14" ht="22.5" customHeight="1" x14ac:dyDescent="0.25">
      <c r="A7" s="1"/>
      <c r="B7" s="5"/>
      <c r="C7" s="102" t="s">
        <v>2</v>
      </c>
      <c r="D7" s="6" t="s">
        <v>3</v>
      </c>
      <c r="E7" s="6" t="s">
        <v>4</v>
      </c>
      <c r="F7" s="6" t="s">
        <v>4</v>
      </c>
      <c r="G7" s="7" t="s">
        <v>5</v>
      </c>
      <c r="H7" s="7" t="s">
        <v>6</v>
      </c>
      <c r="I7" s="7" t="s">
        <v>7</v>
      </c>
      <c r="J7" s="7" t="s">
        <v>8</v>
      </c>
      <c r="K7" s="3"/>
      <c r="L7" s="3"/>
      <c r="M7" s="3"/>
      <c r="N7" s="3"/>
    </row>
    <row r="8" spans="1:14" ht="22.5" customHeight="1" x14ac:dyDescent="0.25">
      <c r="A8" s="1"/>
      <c r="B8" s="5"/>
      <c r="C8" s="102"/>
      <c r="D8" s="6" t="s">
        <v>114</v>
      </c>
      <c r="E8" s="6" t="s">
        <v>114</v>
      </c>
      <c r="F8" s="6" t="s">
        <v>114</v>
      </c>
      <c r="G8" s="6" t="s">
        <v>114</v>
      </c>
      <c r="H8" s="6" t="s">
        <v>114</v>
      </c>
      <c r="I8" s="7"/>
      <c r="J8" s="7"/>
      <c r="K8" s="3"/>
      <c r="L8" s="3"/>
      <c r="M8" s="3"/>
      <c r="N8" s="3"/>
    </row>
    <row r="9" spans="1:14" ht="22.5" customHeight="1" x14ac:dyDescent="0.25">
      <c r="A9" s="1"/>
      <c r="B9" s="5"/>
      <c r="C9" s="102"/>
      <c r="D9" s="8" t="s">
        <v>115</v>
      </c>
      <c r="E9" s="8" t="s">
        <v>115</v>
      </c>
      <c r="F9" s="8" t="s">
        <v>115</v>
      </c>
      <c r="G9" s="8" t="s">
        <v>115</v>
      </c>
      <c r="H9" s="8" t="s">
        <v>115</v>
      </c>
      <c r="I9" s="9"/>
      <c r="J9" s="9"/>
      <c r="K9" s="3"/>
      <c r="L9" s="3"/>
      <c r="M9" s="3"/>
      <c r="N9" s="3"/>
    </row>
    <row r="10" spans="1:14" ht="22.5" customHeight="1" x14ac:dyDescent="0.25">
      <c r="A10" s="1"/>
      <c r="B10" s="5"/>
      <c r="C10" s="10" t="s">
        <v>9</v>
      </c>
      <c r="D10" s="103" t="s">
        <v>116</v>
      </c>
      <c r="E10" s="103"/>
      <c r="F10" s="103"/>
      <c r="G10" s="103"/>
      <c r="H10" s="103"/>
      <c r="I10" s="103"/>
      <c r="J10" s="103"/>
      <c r="K10" s="3"/>
      <c r="L10" s="3"/>
      <c r="M10" s="3"/>
      <c r="N10" s="3"/>
    </row>
    <row r="11" spans="1:14" ht="22.5" customHeight="1" x14ac:dyDescent="0.25">
      <c r="A11" s="1"/>
      <c r="B11" s="5"/>
      <c r="C11" s="10" t="s">
        <v>10</v>
      </c>
      <c r="D11" s="103" t="s">
        <v>117</v>
      </c>
      <c r="E11" s="103"/>
      <c r="F11" s="103"/>
      <c r="G11" s="103"/>
      <c r="H11" s="103"/>
      <c r="I11" s="103"/>
      <c r="J11" s="103"/>
      <c r="K11" s="3"/>
      <c r="L11" s="3"/>
      <c r="M11" s="3"/>
      <c r="N11" s="3"/>
    </row>
    <row r="12" spans="1:14" ht="22.5" customHeight="1" x14ac:dyDescent="0.25">
      <c r="A12" s="1"/>
      <c r="B12" s="5"/>
      <c r="C12" s="10" t="s">
        <v>11</v>
      </c>
      <c r="D12" s="104" t="s">
        <v>118</v>
      </c>
      <c r="E12" s="103"/>
      <c r="F12" s="103"/>
      <c r="G12" s="103"/>
      <c r="H12" s="103"/>
      <c r="I12" s="103"/>
      <c r="J12" s="103"/>
      <c r="K12" s="3"/>
      <c r="L12" s="3"/>
      <c r="M12" s="3"/>
      <c r="N12" s="3"/>
    </row>
    <row r="13" spans="1:14" ht="22.5" customHeight="1" x14ac:dyDescent="0.25">
      <c r="A13" s="1"/>
      <c r="B13" s="5"/>
      <c r="C13" s="10" t="s">
        <v>12</v>
      </c>
      <c r="D13" s="103">
        <v>3204984099</v>
      </c>
      <c r="E13" s="103"/>
      <c r="F13" s="103"/>
      <c r="G13" s="103"/>
      <c r="H13" s="103"/>
      <c r="I13" s="103"/>
      <c r="J13" s="103"/>
      <c r="K13" s="3"/>
      <c r="L13" s="3"/>
      <c r="M13" s="3"/>
      <c r="N13" s="3"/>
    </row>
    <row r="14" spans="1:14" ht="22.5" customHeight="1" x14ac:dyDescent="0.25">
      <c r="A14" s="1"/>
      <c r="B14" s="5"/>
      <c r="C14" s="10" t="s">
        <v>13</v>
      </c>
      <c r="D14" s="103" t="s">
        <v>119</v>
      </c>
      <c r="E14" s="103"/>
      <c r="F14" s="103"/>
      <c r="G14" s="103"/>
      <c r="H14" s="103"/>
      <c r="I14" s="103"/>
      <c r="J14" s="103"/>
      <c r="K14" s="3"/>
      <c r="L14" s="3"/>
      <c r="M14" s="3"/>
      <c r="N14" s="3"/>
    </row>
    <row r="15" spans="1:14" ht="22.5" customHeight="1" x14ac:dyDescent="0.25">
      <c r="A15" s="1"/>
      <c r="B15" s="5"/>
      <c r="C15" s="11" t="s">
        <v>14</v>
      </c>
      <c r="D15" s="93">
        <v>44491</v>
      </c>
      <c r="E15" s="94"/>
      <c r="F15" s="94"/>
      <c r="G15" s="94"/>
      <c r="H15" s="94"/>
      <c r="I15" s="95"/>
      <c r="J15" s="95"/>
      <c r="K15" s="3"/>
      <c r="L15" s="3"/>
      <c r="M15" s="3"/>
      <c r="N15" s="3"/>
    </row>
    <row r="16" spans="1:14" ht="22.5" customHeight="1" x14ac:dyDescent="0.25">
      <c r="A16" s="1"/>
      <c r="B16" s="96" t="s">
        <v>15</v>
      </c>
      <c r="C16" s="96"/>
      <c r="D16" s="96"/>
      <c r="E16" s="96"/>
      <c r="F16" s="96"/>
      <c r="G16" s="96"/>
      <c r="H16" s="96"/>
      <c r="I16" s="12">
        <v>0.1</v>
      </c>
      <c r="J16" s="13">
        <f>(D20+F20)*I16/H20</f>
        <v>0.1</v>
      </c>
      <c r="K16" s="3"/>
      <c r="L16" s="3"/>
      <c r="M16" s="3"/>
      <c r="N16" s="3"/>
    </row>
    <row r="17" spans="1:14" ht="22.5" customHeight="1" x14ac:dyDescent="0.25">
      <c r="A17" s="1"/>
      <c r="B17" s="5"/>
      <c r="C17" s="14"/>
      <c r="D17" s="15" t="s">
        <v>16</v>
      </c>
      <c r="E17" s="15" t="s">
        <v>17</v>
      </c>
      <c r="F17" s="15" t="s">
        <v>18</v>
      </c>
      <c r="G17" s="15" t="s">
        <v>19</v>
      </c>
      <c r="H17" s="97" t="s">
        <v>20</v>
      </c>
      <c r="I17" s="97"/>
      <c r="J17" s="97"/>
      <c r="K17" s="3"/>
      <c r="L17" s="3"/>
      <c r="M17" s="3"/>
      <c r="N17" s="3"/>
    </row>
    <row r="18" spans="1:14" ht="22.5" customHeight="1" x14ac:dyDescent="0.25">
      <c r="A18" s="1">
        <v>1</v>
      </c>
      <c r="B18" s="98" t="s">
        <v>21</v>
      </c>
      <c r="C18" s="16" t="s">
        <v>22</v>
      </c>
      <c r="D18" s="17">
        <v>1</v>
      </c>
      <c r="E18" s="17"/>
      <c r="F18" s="17"/>
      <c r="G18" s="17"/>
      <c r="H18" s="99" t="s">
        <v>120</v>
      </c>
      <c r="I18" s="100"/>
      <c r="J18" s="101"/>
      <c r="K18" s="3"/>
      <c r="L18" s="3"/>
      <c r="M18" s="3"/>
      <c r="N18" s="3"/>
    </row>
    <row r="19" spans="1:14" ht="22.5" customHeight="1" x14ac:dyDescent="0.25">
      <c r="A19" s="1">
        <v>2</v>
      </c>
      <c r="B19" s="98"/>
      <c r="C19" s="16" t="s">
        <v>23</v>
      </c>
      <c r="D19" s="17">
        <v>1</v>
      </c>
      <c r="E19" s="17"/>
      <c r="F19" s="17"/>
      <c r="G19" s="17"/>
      <c r="H19" s="99" t="s">
        <v>121</v>
      </c>
      <c r="I19" s="100"/>
      <c r="J19" s="101"/>
      <c r="K19" s="3"/>
      <c r="L19" s="3"/>
      <c r="M19" s="3"/>
      <c r="N19" s="3"/>
    </row>
    <row r="20" spans="1:14" ht="22.5" customHeight="1" x14ac:dyDescent="0.25">
      <c r="A20" s="76"/>
      <c r="B20" s="113" t="s">
        <v>24</v>
      </c>
      <c r="C20" s="113"/>
      <c r="D20" s="18">
        <f>SUM(D18:D19)</f>
        <v>2</v>
      </c>
      <c r="E20" s="18">
        <f t="shared" ref="E20:G20" si="0">SUM(E18:E19)</f>
        <v>0</v>
      </c>
      <c r="F20" s="18">
        <f t="shared" si="0"/>
        <v>0</v>
      </c>
      <c r="G20" s="18">
        <f t="shared" si="0"/>
        <v>0</v>
      </c>
      <c r="H20" s="114">
        <f>+D20+E20+F20+G20</f>
        <v>2</v>
      </c>
      <c r="I20" s="114"/>
      <c r="J20" s="114"/>
      <c r="K20" s="19"/>
      <c r="L20" s="19"/>
      <c r="M20" s="19"/>
      <c r="N20" s="19"/>
    </row>
    <row r="21" spans="1:14" ht="22.5" customHeight="1" x14ac:dyDescent="0.25">
      <c r="A21" s="1"/>
      <c r="B21" s="115" t="s">
        <v>122</v>
      </c>
      <c r="C21" s="116"/>
      <c r="D21" s="116"/>
      <c r="E21" s="116"/>
      <c r="F21" s="116"/>
      <c r="G21" s="116"/>
      <c r="H21" s="116"/>
      <c r="I21" s="116"/>
      <c r="J21" s="117"/>
      <c r="K21" s="3"/>
      <c r="L21" s="3"/>
      <c r="M21" s="3"/>
      <c r="N21" s="3"/>
    </row>
    <row r="22" spans="1:14" ht="22.5" customHeight="1" x14ac:dyDescent="0.25">
      <c r="A22" s="1"/>
      <c r="B22" s="118" t="s">
        <v>25</v>
      </c>
      <c r="C22" s="119"/>
      <c r="D22" s="119"/>
      <c r="E22" s="119"/>
      <c r="F22" s="119"/>
      <c r="G22" s="119"/>
      <c r="H22" s="120"/>
      <c r="I22" s="20">
        <v>0.3</v>
      </c>
      <c r="J22" s="21">
        <f>(D40+F40)*I22/H40</f>
        <v>0.3</v>
      </c>
      <c r="K22" s="3"/>
      <c r="L22" s="3"/>
      <c r="M22" s="3"/>
      <c r="N22" s="3"/>
    </row>
    <row r="23" spans="1:14" ht="22.5" customHeight="1" x14ac:dyDescent="0.25">
      <c r="A23" s="1"/>
      <c r="B23" s="5"/>
      <c r="C23" s="121" t="s">
        <v>26</v>
      </c>
      <c r="D23" s="121" t="s">
        <v>16</v>
      </c>
      <c r="E23" s="121" t="s">
        <v>17</v>
      </c>
      <c r="F23" s="121" t="s">
        <v>18</v>
      </c>
      <c r="G23" s="121" t="s">
        <v>19</v>
      </c>
      <c r="H23" s="97" t="s">
        <v>20</v>
      </c>
      <c r="I23" s="97"/>
      <c r="J23" s="97"/>
      <c r="K23" s="3"/>
      <c r="L23" s="3"/>
      <c r="M23" s="3"/>
      <c r="N23" s="3"/>
    </row>
    <row r="24" spans="1:14" ht="22.5" customHeight="1" x14ac:dyDescent="0.25">
      <c r="A24" s="1"/>
      <c r="B24" s="5"/>
      <c r="C24" s="97"/>
      <c r="D24" s="97"/>
      <c r="E24" s="97"/>
      <c r="F24" s="97"/>
      <c r="G24" s="97"/>
      <c r="H24" s="22" t="s">
        <v>27</v>
      </c>
      <c r="I24" s="105" t="s">
        <v>28</v>
      </c>
      <c r="J24" s="106"/>
      <c r="K24" s="3"/>
      <c r="L24" s="3"/>
      <c r="M24" s="3"/>
      <c r="N24" s="3"/>
    </row>
    <row r="25" spans="1:14" ht="22.5" customHeight="1" x14ac:dyDescent="0.25">
      <c r="A25" s="1">
        <v>1</v>
      </c>
      <c r="B25" s="107" t="s">
        <v>29</v>
      </c>
      <c r="C25" s="23" t="s">
        <v>30</v>
      </c>
      <c r="D25" s="24">
        <v>1</v>
      </c>
      <c r="E25" s="24"/>
      <c r="F25" s="24"/>
      <c r="G25" s="24"/>
      <c r="H25" s="29">
        <v>162</v>
      </c>
      <c r="I25" s="109"/>
      <c r="J25" s="110"/>
      <c r="K25" s="25"/>
      <c r="L25" s="3"/>
      <c r="M25" s="3"/>
      <c r="N25" s="3"/>
    </row>
    <row r="26" spans="1:14" ht="22.5" customHeight="1" x14ac:dyDescent="0.25">
      <c r="A26" s="1">
        <v>2</v>
      </c>
      <c r="B26" s="108"/>
      <c r="C26" s="23" t="s">
        <v>31</v>
      </c>
      <c r="D26" s="24">
        <v>1</v>
      </c>
      <c r="E26" s="24"/>
      <c r="F26" s="24"/>
      <c r="G26" s="24"/>
      <c r="H26" s="29">
        <v>116</v>
      </c>
      <c r="I26" s="111">
        <f t="shared" ref="I26:I28" si="1">H26/$H$27</f>
        <v>2.4680851063829787</v>
      </c>
      <c r="J26" s="112"/>
      <c r="K26" s="25"/>
      <c r="L26" s="3"/>
      <c r="M26" s="3"/>
      <c r="N26" s="3"/>
    </row>
    <row r="27" spans="1:14" ht="22.5" customHeight="1" x14ac:dyDescent="0.25">
      <c r="A27" s="1">
        <v>3</v>
      </c>
      <c r="B27" s="108"/>
      <c r="C27" s="23" t="s">
        <v>32</v>
      </c>
      <c r="D27" s="24">
        <v>1</v>
      </c>
      <c r="E27" s="24"/>
      <c r="F27" s="24"/>
      <c r="G27" s="24"/>
      <c r="H27" s="29">
        <v>47</v>
      </c>
      <c r="I27" s="111">
        <f t="shared" si="1"/>
        <v>1</v>
      </c>
      <c r="J27" s="112"/>
      <c r="K27" s="25"/>
      <c r="L27" s="3"/>
      <c r="M27" s="3"/>
      <c r="N27" s="3"/>
    </row>
    <row r="28" spans="1:14" ht="25.5" customHeight="1" x14ac:dyDescent="0.25">
      <c r="A28" s="1">
        <v>4</v>
      </c>
      <c r="B28" s="108"/>
      <c r="C28" s="26" t="s">
        <v>33</v>
      </c>
      <c r="D28" s="24">
        <v>1</v>
      </c>
      <c r="E28" s="24"/>
      <c r="F28" s="24"/>
      <c r="G28" s="24"/>
      <c r="H28" s="29">
        <v>14</v>
      </c>
      <c r="I28" s="111">
        <f t="shared" si="1"/>
        <v>0.2978723404255319</v>
      </c>
      <c r="J28" s="112"/>
      <c r="K28" s="3"/>
      <c r="L28" s="3"/>
      <c r="M28" s="3"/>
      <c r="N28" s="3"/>
    </row>
    <row r="29" spans="1:14" ht="30" customHeight="1" x14ac:dyDescent="0.25">
      <c r="A29" s="1">
        <v>5</v>
      </c>
      <c r="B29" s="122" t="s">
        <v>34</v>
      </c>
      <c r="C29" s="26" t="s">
        <v>35</v>
      </c>
      <c r="D29" s="24">
        <v>1</v>
      </c>
      <c r="E29" s="24"/>
      <c r="F29" s="24"/>
      <c r="G29" s="24"/>
      <c r="H29" s="27">
        <v>1</v>
      </c>
      <c r="I29" s="124">
        <f>H29/$H$29</f>
        <v>1</v>
      </c>
      <c r="J29" s="125"/>
      <c r="K29" s="3"/>
      <c r="L29" s="3"/>
      <c r="M29" s="3"/>
      <c r="N29" s="3"/>
    </row>
    <row r="30" spans="1:14" ht="45.75" customHeight="1" x14ac:dyDescent="0.25">
      <c r="A30" s="1">
        <v>6</v>
      </c>
      <c r="B30" s="123"/>
      <c r="C30" s="26" t="s">
        <v>36</v>
      </c>
      <c r="D30" s="28">
        <v>1</v>
      </c>
      <c r="E30" s="24"/>
      <c r="F30" s="24"/>
      <c r="G30" s="24"/>
      <c r="H30" s="29">
        <v>25</v>
      </c>
      <c r="I30" s="124">
        <f t="shared" ref="I30:I31" si="2">H30/$H$29</f>
        <v>25</v>
      </c>
      <c r="J30" s="125"/>
      <c r="K30" s="3"/>
      <c r="L30" s="3"/>
      <c r="M30" s="3"/>
      <c r="N30" s="3"/>
    </row>
    <row r="31" spans="1:14" ht="45" customHeight="1" x14ac:dyDescent="0.25">
      <c r="A31" s="1">
        <v>7</v>
      </c>
      <c r="B31" s="123"/>
      <c r="C31" s="26" t="s">
        <v>37</v>
      </c>
      <c r="D31" s="28">
        <v>1</v>
      </c>
      <c r="E31" s="24"/>
      <c r="F31" s="24"/>
      <c r="G31" s="24"/>
      <c r="H31" s="29">
        <v>8</v>
      </c>
      <c r="I31" s="124">
        <f t="shared" si="2"/>
        <v>8</v>
      </c>
      <c r="J31" s="125"/>
      <c r="K31" s="3"/>
      <c r="L31" s="126" t="s">
        <v>38</v>
      </c>
      <c r="M31" s="126"/>
      <c r="N31" s="3"/>
    </row>
    <row r="32" spans="1:14" ht="42" customHeight="1" x14ac:dyDescent="0.25">
      <c r="A32" s="1">
        <v>8</v>
      </c>
      <c r="B32" s="30"/>
      <c r="C32" s="26" t="s">
        <v>39</v>
      </c>
      <c r="D32" s="28">
        <v>1</v>
      </c>
      <c r="E32" s="24"/>
      <c r="F32" s="24"/>
      <c r="G32" s="24"/>
      <c r="H32" s="29">
        <v>18</v>
      </c>
      <c r="I32" s="31"/>
      <c r="J32" s="32"/>
      <c r="K32" s="3"/>
      <c r="L32" s="33"/>
      <c r="M32" s="33"/>
      <c r="N32" s="3"/>
    </row>
    <row r="33" spans="1:14" ht="54" customHeight="1" x14ac:dyDescent="0.25">
      <c r="A33" s="1">
        <v>9</v>
      </c>
      <c r="B33" s="30"/>
      <c r="C33" s="26" t="s">
        <v>40</v>
      </c>
      <c r="D33" s="28">
        <v>1</v>
      </c>
      <c r="E33" s="24"/>
      <c r="F33" s="24"/>
      <c r="G33" s="24"/>
      <c r="H33" s="29">
        <v>18</v>
      </c>
      <c r="I33" s="31"/>
      <c r="J33" s="32"/>
      <c r="K33" s="3"/>
      <c r="L33" s="33"/>
      <c r="M33" s="33"/>
      <c r="N33" s="3"/>
    </row>
    <row r="34" spans="1:14" ht="33" customHeight="1" x14ac:dyDescent="0.25">
      <c r="A34" s="1">
        <v>10</v>
      </c>
      <c r="B34" s="123" t="s">
        <v>41</v>
      </c>
      <c r="C34" s="26" t="s">
        <v>42</v>
      </c>
      <c r="D34" s="34">
        <v>1</v>
      </c>
      <c r="E34" s="35"/>
      <c r="F34" s="35"/>
      <c r="G34" s="35"/>
      <c r="H34" s="27">
        <v>1</v>
      </c>
      <c r="I34" s="124">
        <f>H34/$H$28</f>
        <v>7.1428571428571425E-2</v>
      </c>
      <c r="J34" s="125"/>
      <c r="K34" s="3"/>
      <c r="L34" s="33" t="s">
        <v>43</v>
      </c>
      <c r="M34" s="33" t="s">
        <v>44</v>
      </c>
      <c r="N34" s="3"/>
    </row>
    <row r="35" spans="1:14" ht="52.5" customHeight="1" x14ac:dyDescent="0.25">
      <c r="A35" s="1">
        <v>11</v>
      </c>
      <c r="B35" s="123"/>
      <c r="C35" s="26" t="s">
        <v>103</v>
      </c>
      <c r="D35" s="34">
        <v>1</v>
      </c>
      <c r="E35" s="35"/>
      <c r="F35" s="35"/>
      <c r="G35" s="35"/>
      <c r="H35" s="27">
        <v>58</v>
      </c>
      <c r="I35" s="124">
        <f t="shared" ref="I35:I37" si="3">H35/$H$28</f>
        <v>4.1428571428571432</v>
      </c>
      <c r="J35" s="125"/>
      <c r="K35" s="3"/>
      <c r="L35" s="36" t="s">
        <v>45</v>
      </c>
      <c r="M35" s="36" t="s">
        <v>46</v>
      </c>
      <c r="N35" s="3"/>
    </row>
    <row r="36" spans="1:14" ht="59.25" customHeight="1" x14ac:dyDescent="0.25">
      <c r="A36" s="1">
        <v>12</v>
      </c>
      <c r="B36" s="123"/>
      <c r="C36" s="26" t="s">
        <v>104</v>
      </c>
      <c r="D36" s="34">
        <v>1</v>
      </c>
      <c r="E36" s="35"/>
      <c r="F36" s="35"/>
      <c r="G36" s="35"/>
      <c r="H36" s="29">
        <v>3</v>
      </c>
      <c r="I36" s="124">
        <f t="shared" si="3"/>
        <v>0.21428571428571427</v>
      </c>
      <c r="J36" s="125"/>
      <c r="K36" s="3"/>
      <c r="L36" s="36" t="s">
        <v>47</v>
      </c>
      <c r="M36" s="36" t="s">
        <v>48</v>
      </c>
      <c r="N36" s="3"/>
    </row>
    <row r="37" spans="1:14" ht="51.75" customHeight="1" x14ac:dyDescent="0.25">
      <c r="A37" s="1">
        <v>13</v>
      </c>
      <c r="B37" s="123"/>
      <c r="C37" s="26" t="s">
        <v>49</v>
      </c>
      <c r="D37" s="37">
        <v>1</v>
      </c>
      <c r="E37" s="35"/>
      <c r="F37" s="35"/>
      <c r="G37" s="35"/>
      <c r="H37" s="29">
        <v>3</v>
      </c>
      <c r="I37" s="124">
        <f t="shared" si="3"/>
        <v>0.21428571428571427</v>
      </c>
      <c r="J37" s="125"/>
      <c r="K37" s="3"/>
      <c r="L37" s="36" t="s">
        <v>50</v>
      </c>
      <c r="M37" s="36" t="s">
        <v>51</v>
      </c>
      <c r="N37" s="3"/>
    </row>
    <row r="38" spans="1:14" ht="33" customHeight="1" x14ac:dyDescent="0.25">
      <c r="A38" s="1">
        <v>14</v>
      </c>
      <c r="B38" s="123"/>
      <c r="C38" s="38" t="s">
        <v>52</v>
      </c>
      <c r="D38" s="24">
        <v>1</v>
      </c>
      <c r="E38" s="24"/>
      <c r="F38" s="24"/>
      <c r="G38" s="24"/>
      <c r="H38" s="27">
        <v>0</v>
      </c>
      <c r="I38" s="111">
        <f>H38/$H$30</f>
        <v>0</v>
      </c>
      <c r="J38" s="112"/>
      <c r="K38" s="3"/>
      <c r="L38" s="36" t="s">
        <v>53</v>
      </c>
      <c r="M38" s="36" t="s">
        <v>54</v>
      </c>
      <c r="N38" s="3"/>
    </row>
    <row r="39" spans="1:14" ht="46.5" customHeight="1" x14ac:dyDescent="0.25">
      <c r="A39" s="1">
        <v>15</v>
      </c>
      <c r="B39" s="127"/>
      <c r="C39" s="26" t="s">
        <v>55</v>
      </c>
      <c r="D39" s="39">
        <v>1</v>
      </c>
      <c r="E39" s="39"/>
      <c r="F39" s="39"/>
      <c r="G39" s="39"/>
      <c r="H39" s="17">
        <v>1</v>
      </c>
      <c r="I39" s="132" t="e">
        <f>H39/H38</f>
        <v>#DIV/0!</v>
      </c>
      <c r="J39" s="133"/>
      <c r="K39" s="3"/>
      <c r="L39" s="3"/>
      <c r="M39" s="3"/>
      <c r="N39" s="3"/>
    </row>
    <row r="40" spans="1:14" ht="22.5" customHeight="1" x14ac:dyDescent="0.25">
      <c r="A40" s="76"/>
      <c r="B40" s="113" t="s">
        <v>56</v>
      </c>
      <c r="C40" s="113"/>
      <c r="D40" s="40">
        <f>SUM(D25:D39)</f>
        <v>15</v>
      </c>
      <c r="E40" s="40">
        <f>SUM(E25:E39)</f>
        <v>0</v>
      </c>
      <c r="F40" s="40">
        <f>SUM(F25:F39)</f>
        <v>0</v>
      </c>
      <c r="G40" s="40">
        <f>SUM(G25:G39)</f>
        <v>0</v>
      </c>
      <c r="H40" s="113">
        <f>+D40+E40+F40+G40</f>
        <v>15</v>
      </c>
      <c r="I40" s="113"/>
      <c r="J40" s="113"/>
      <c r="K40" s="41"/>
      <c r="L40" s="19"/>
      <c r="M40" s="19"/>
      <c r="N40" s="19"/>
    </row>
    <row r="41" spans="1:14" ht="22.5" customHeight="1" x14ac:dyDescent="0.25">
      <c r="A41" s="1"/>
      <c r="B41" s="115" t="s">
        <v>123</v>
      </c>
      <c r="C41" s="134"/>
      <c r="D41" s="134"/>
      <c r="E41" s="134"/>
      <c r="F41" s="134"/>
      <c r="G41" s="134"/>
      <c r="H41" s="134"/>
      <c r="I41" s="134"/>
      <c r="J41" s="135"/>
      <c r="K41" s="136"/>
      <c r="L41" s="137"/>
      <c r="M41" s="137"/>
      <c r="N41" s="137"/>
    </row>
    <row r="42" spans="1:14" ht="22.5" customHeight="1" x14ac:dyDescent="0.25">
      <c r="A42" s="1"/>
      <c r="B42" s="128" t="s">
        <v>57</v>
      </c>
      <c r="C42" s="128"/>
      <c r="D42" s="128"/>
      <c r="E42" s="128"/>
      <c r="F42" s="128"/>
      <c r="G42" s="128"/>
      <c r="H42" s="128"/>
      <c r="I42" s="20">
        <v>0.05</v>
      </c>
      <c r="J42" s="21">
        <f>(D49+F49)*I42/H49</f>
        <v>0.05</v>
      </c>
      <c r="K42" s="129"/>
      <c r="L42" s="130"/>
      <c r="M42" s="130"/>
      <c r="N42" s="130"/>
    </row>
    <row r="43" spans="1:14" ht="22.5" customHeight="1" x14ac:dyDescent="0.25">
      <c r="A43" s="1"/>
      <c r="B43" s="42"/>
      <c r="C43" s="14"/>
      <c r="D43" s="15" t="s">
        <v>16</v>
      </c>
      <c r="E43" s="15" t="s">
        <v>17</v>
      </c>
      <c r="F43" s="15" t="s">
        <v>18</v>
      </c>
      <c r="G43" s="15" t="s">
        <v>19</v>
      </c>
      <c r="H43" s="97" t="s">
        <v>20</v>
      </c>
      <c r="I43" s="97"/>
      <c r="J43" s="97"/>
      <c r="K43" s="3"/>
      <c r="L43" s="3"/>
      <c r="M43" s="3"/>
      <c r="N43" s="3"/>
    </row>
    <row r="44" spans="1:14" ht="59.25" customHeight="1" x14ac:dyDescent="0.25">
      <c r="A44" s="1">
        <v>1</v>
      </c>
      <c r="B44" s="42"/>
      <c r="C44" s="43" t="s">
        <v>58</v>
      </c>
      <c r="D44" s="17">
        <v>1</v>
      </c>
      <c r="E44" s="17"/>
      <c r="F44" s="17"/>
      <c r="G44" s="17"/>
      <c r="H44" s="131" t="s">
        <v>124</v>
      </c>
      <c r="I44" s="131"/>
      <c r="J44" s="131"/>
      <c r="K44" s="129"/>
      <c r="L44" s="130"/>
      <c r="M44" s="130"/>
      <c r="N44" s="130"/>
    </row>
    <row r="45" spans="1:14" ht="52.5" customHeight="1" x14ac:dyDescent="0.25">
      <c r="A45" s="1">
        <v>2</v>
      </c>
      <c r="B45" s="44"/>
      <c r="C45" s="43" t="s">
        <v>59</v>
      </c>
      <c r="D45" s="17">
        <v>1</v>
      </c>
      <c r="E45" s="17"/>
      <c r="F45" s="17"/>
      <c r="G45" s="17"/>
      <c r="H45" s="131" t="s">
        <v>124</v>
      </c>
      <c r="I45" s="131"/>
      <c r="J45" s="131"/>
      <c r="K45" s="45"/>
      <c r="L45" s="3"/>
      <c r="M45" s="3"/>
      <c r="N45" s="3"/>
    </row>
    <row r="46" spans="1:14" ht="81" customHeight="1" x14ac:dyDescent="0.25">
      <c r="A46" s="1">
        <v>3</v>
      </c>
      <c r="B46" s="46"/>
      <c r="C46" s="47" t="s">
        <v>105</v>
      </c>
      <c r="D46" s="17">
        <v>1</v>
      </c>
      <c r="E46" s="17"/>
      <c r="F46" s="17"/>
      <c r="G46" s="17"/>
      <c r="H46" s="131" t="s">
        <v>125</v>
      </c>
      <c r="I46" s="131"/>
      <c r="J46" s="131"/>
      <c r="K46" s="45"/>
      <c r="L46" s="3"/>
      <c r="M46" s="3"/>
      <c r="N46" s="3"/>
    </row>
    <row r="47" spans="1:14" ht="101.25" customHeight="1" x14ac:dyDescent="0.25">
      <c r="A47" s="1">
        <v>4</v>
      </c>
      <c r="B47" s="46"/>
      <c r="C47" s="43" t="s">
        <v>60</v>
      </c>
      <c r="D47" s="17">
        <v>1</v>
      </c>
      <c r="E47" s="17"/>
      <c r="F47" s="17"/>
      <c r="G47" s="17"/>
      <c r="H47" s="131" t="s">
        <v>126</v>
      </c>
      <c r="I47" s="131"/>
      <c r="J47" s="131"/>
      <c r="K47" s="45"/>
      <c r="L47" s="3"/>
      <c r="M47" s="3"/>
      <c r="N47" s="3"/>
    </row>
    <row r="48" spans="1:14" ht="92.25" customHeight="1" x14ac:dyDescent="0.25">
      <c r="A48" s="1">
        <v>5</v>
      </c>
      <c r="B48" s="46"/>
      <c r="C48" s="43" t="s">
        <v>61</v>
      </c>
      <c r="D48" s="17">
        <v>1</v>
      </c>
      <c r="E48" s="17"/>
      <c r="F48" s="17"/>
      <c r="G48" s="17"/>
      <c r="H48" s="131" t="s">
        <v>127</v>
      </c>
      <c r="I48" s="131"/>
      <c r="J48" s="131"/>
      <c r="K48" s="45"/>
      <c r="L48" s="3"/>
      <c r="M48" s="3"/>
      <c r="N48" s="3"/>
    </row>
    <row r="49" spans="1:14" ht="22.5" customHeight="1" x14ac:dyDescent="0.25">
      <c r="A49" s="76"/>
      <c r="B49" s="143" t="s">
        <v>62</v>
      </c>
      <c r="C49" s="143"/>
      <c r="D49" s="48">
        <f>SUM(D44:D48)</f>
        <v>5</v>
      </c>
      <c r="E49" s="48">
        <f t="shared" ref="E49:G49" si="4">SUM(E44:E48)</f>
        <v>0</v>
      </c>
      <c r="F49" s="48">
        <f t="shared" si="4"/>
        <v>0</v>
      </c>
      <c r="G49" s="48">
        <f t="shared" si="4"/>
        <v>0</v>
      </c>
      <c r="H49" s="144">
        <f>SUM(D49:G49)</f>
        <v>5</v>
      </c>
      <c r="I49" s="144"/>
      <c r="J49" s="145"/>
      <c r="K49" s="129"/>
      <c r="L49" s="130"/>
      <c r="M49" s="130"/>
      <c r="N49" s="130"/>
    </row>
    <row r="50" spans="1:14" ht="22.5" customHeight="1" x14ac:dyDescent="0.25">
      <c r="A50" s="1"/>
      <c r="B50" s="115" t="s">
        <v>128</v>
      </c>
      <c r="C50" s="116"/>
      <c r="D50" s="116"/>
      <c r="E50" s="116"/>
      <c r="F50" s="116"/>
      <c r="G50" s="116"/>
      <c r="H50" s="116"/>
      <c r="I50" s="116"/>
      <c r="J50" s="117"/>
      <c r="K50" s="138"/>
      <c r="L50" s="139"/>
      <c r="M50" s="139"/>
      <c r="N50" s="3"/>
    </row>
    <row r="51" spans="1:14" ht="22.5" customHeight="1" x14ac:dyDescent="0.25">
      <c r="A51" s="1"/>
      <c r="B51" s="14" t="s">
        <v>63</v>
      </c>
      <c r="C51" s="83"/>
      <c r="D51" s="81"/>
      <c r="E51" s="81"/>
      <c r="F51" s="81"/>
      <c r="G51" s="81"/>
      <c r="H51" s="91">
        <v>0.05</v>
      </c>
      <c r="I51" s="92"/>
      <c r="J51" s="84">
        <f>+(D56+F56)*H51/H56</f>
        <v>0.05</v>
      </c>
      <c r="K51" s="82"/>
      <c r="L51" s="49"/>
      <c r="M51" s="49"/>
      <c r="N51" s="3"/>
    </row>
    <row r="52" spans="1:14" ht="22.5" customHeight="1" x14ac:dyDescent="0.25">
      <c r="A52" s="1"/>
      <c r="D52" s="50" t="s">
        <v>16</v>
      </c>
      <c r="E52" s="50" t="s">
        <v>17</v>
      </c>
      <c r="F52" s="50" t="s">
        <v>18</v>
      </c>
      <c r="G52" s="50" t="s">
        <v>19</v>
      </c>
      <c r="H52" s="97" t="s">
        <v>20</v>
      </c>
      <c r="I52" s="97"/>
      <c r="J52" s="97"/>
      <c r="K52" s="45"/>
      <c r="L52" s="3"/>
      <c r="M52" s="3"/>
      <c r="N52" s="3"/>
    </row>
    <row r="53" spans="1:14" s="53" customFormat="1" ht="36" customHeight="1" x14ac:dyDescent="0.25">
      <c r="A53" s="77">
        <v>1</v>
      </c>
      <c r="B53" s="140" t="s">
        <v>64</v>
      </c>
      <c r="C53" s="141"/>
      <c r="D53" s="166">
        <v>1</v>
      </c>
      <c r="E53" s="80"/>
      <c r="F53" s="80"/>
      <c r="G53" s="80"/>
      <c r="H53" s="167" t="s">
        <v>130</v>
      </c>
      <c r="I53" s="168"/>
      <c r="J53" s="169"/>
      <c r="K53" s="51"/>
      <c r="L53" s="52"/>
      <c r="M53" s="52"/>
      <c r="N53" s="52"/>
    </row>
    <row r="54" spans="1:14" s="53" customFormat="1" ht="34.5" customHeight="1" x14ac:dyDescent="0.25">
      <c r="A54" s="77">
        <v>2</v>
      </c>
      <c r="B54" s="142" t="s">
        <v>106</v>
      </c>
      <c r="C54" s="142"/>
      <c r="D54" s="166">
        <v>1</v>
      </c>
      <c r="E54" s="80"/>
      <c r="F54" s="80"/>
      <c r="G54" s="80"/>
      <c r="H54" s="167" t="s">
        <v>131</v>
      </c>
      <c r="I54" s="170"/>
      <c r="J54" s="171"/>
      <c r="K54" s="51"/>
      <c r="L54" s="52"/>
      <c r="M54" s="52"/>
      <c r="N54" s="52"/>
    </row>
    <row r="55" spans="1:14" ht="22.5" customHeight="1" x14ac:dyDescent="0.25">
      <c r="A55" s="1"/>
      <c r="B55" s="150" t="s">
        <v>65</v>
      </c>
      <c r="C55" s="151"/>
      <c r="D55" s="50" t="s">
        <v>16</v>
      </c>
      <c r="E55" s="50" t="s">
        <v>17</v>
      </c>
      <c r="F55" s="50" t="s">
        <v>18</v>
      </c>
      <c r="G55" s="50" t="s">
        <v>19</v>
      </c>
      <c r="H55" s="54"/>
      <c r="I55" s="55"/>
      <c r="J55" s="56"/>
      <c r="K55" s="3"/>
      <c r="L55" s="3"/>
      <c r="M55" s="3"/>
      <c r="N55" s="3"/>
    </row>
    <row r="56" spans="1:14" ht="22.5" customHeight="1" x14ac:dyDescent="0.25">
      <c r="A56" s="78"/>
      <c r="B56" s="152"/>
      <c r="C56" s="153"/>
      <c r="D56" s="57">
        <f>+D54+D53</f>
        <v>2</v>
      </c>
      <c r="E56" s="57">
        <f t="shared" ref="E56:G56" si="5">+E54+E53</f>
        <v>0</v>
      </c>
      <c r="F56" s="57">
        <f t="shared" si="5"/>
        <v>0</v>
      </c>
      <c r="G56" s="57">
        <f t="shared" si="5"/>
        <v>0</v>
      </c>
      <c r="H56" s="154">
        <f>+D56+E56+F56+G56</f>
        <v>2</v>
      </c>
      <c r="I56" s="155"/>
      <c r="J56" s="156"/>
      <c r="K56" s="58"/>
      <c r="L56" s="58"/>
      <c r="M56" s="58"/>
      <c r="N56" s="58"/>
    </row>
    <row r="57" spans="1:14" ht="22.5" customHeight="1" x14ac:dyDescent="0.25">
      <c r="A57" s="1"/>
      <c r="B57" s="115" t="s">
        <v>129</v>
      </c>
      <c r="C57" s="116"/>
      <c r="D57" s="116"/>
      <c r="E57" s="116"/>
      <c r="F57" s="116"/>
      <c r="G57" s="116"/>
      <c r="H57" s="116"/>
      <c r="I57" s="116"/>
      <c r="J57" s="117"/>
      <c r="K57" s="3"/>
      <c r="L57" s="3"/>
      <c r="M57" s="3"/>
      <c r="N57" s="3"/>
    </row>
    <row r="58" spans="1:14" ht="22.5" customHeight="1" x14ac:dyDescent="0.25">
      <c r="A58" s="1"/>
      <c r="B58" s="128" t="s">
        <v>66</v>
      </c>
      <c r="C58" s="128"/>
      <c r="D58" s="128"/>
      <c r="E58" s="128"/>
      <c r="F58" s="128"/>
      <c r="G58" s="128"/>
      <c r="H58" s="128"/>
      <c r="I58" s="20">
        <v>0.05</v>
      </c>
      <c r="J58" s="21">
        <f>(D61+F61)*I58/H61</f>
        <v>0.05</v>
      </c>
      <c r="K58" s="3"/>
      <c r="L58" s="3"/>
      <c r="M58" s="3"/>
      <c r="N58" s="3"/>
    </row>
    <row r="59" spans="1:14" ht="22.5" customHeight="1" x14ac:dyDescent="0.25">
      <c r="A59" s="1"/>
      <c r="B59" s="50"/>
      <c r="C59" s="59" t="s">
        <v>67</v>
      </c>
      <c r="D59" s="59" t="s">
        <v>16</v>
      </c>
      <c r="E59" s="59" t="s">
        <v>17</v>
      </c>
      <c r="F59" s="59" t="s">
        <v>18</v>
      </c>
      <c r="G59" s="59" t="s">
        <v>19</v>
      </c>
      <c r="H59" s="97" t="s">
        <v>20</v>
      </c>
      <c r="I59" s="97"/>
      <c r="J59" s="97"/>
      <c r="K59" s="3"/>
      <c r="L59" s="3"/>
      <c r="M59" s="3"/>
      <c r="N59" s="3"/>
    </row>
    <row r="60" spans="1:14" ht="79.5" customHeight="1" x14ac:dyDescent="0.25">
      <c r="A60" s="1">
        <v>1</v>
      </c>
      <c r="B60" s="42"/>
      <c r="C60" s="60" t="s">
        <v>107</v>
      </c>
      <c r="D60" s="17">
        <v>1</v>
      </c>
      <c r="E60" s="17"/>
      <c r="F60" s="17"/>
      <c r="G60" s="17"/>
      <c r="H60" s="90" t="s">
        <v>133</v>
      </c>
      <c r="I60" s="90"/>
      <c r="J60" s="90"/>
      <c r="K60" s="3"/>
      <c r="L60" s="3"/>
      <c r="M60" s="3"/>
      <c r="N60" s="3"/>
    </row>
    <row r="61" spans="1:14" ht="22.5" customHeight="1" x14ac:dyDescent="0.25">
      <c r="A61" s="76"/>
      <c r="B61" s="143" t="s">
        <v>68</v>
      </c>
      <c r="C61" s="143"/>
      <c r="D61" s="61">
        <f>SUM(D60:D60)</f>
        <v>1</v>
      </c>
      <c r="E61" s="61">
        <f>SUM(E60:E60)</f>
        <v>0</v>
      </c>
      <c r="F61" s="61">
        <f>SUM(F60:F60)</f>
        <v>0</v>
      </c>
      <c r="G61" s="61">
        <f>SUM(G60:G60)</f>
        <v>0</v>
      </c>
      <c r="H61" s="114">
        <f>+D61+E61+F61+G61</f>
        <v>1</v>
      </c>
      <c r="I61" s="114"/>
      <c r="J61" s="114"/>
      <c r="K61" s="19"/>
      <c r="L61" s="19"/>
      <c r="M61" s="19"/>
      <c r="N61" s="19"/>
    </row>
    <row r="62" spans="1:14" ht="22.5" customHeight="1" x14ac:dyDescent="0.25">
      <c r="A62" s="1"/>
      <c r="B62" s="115" t="s">
        <v>132</v>
      </c>
      <c r="C62" s="116"/>
      <c r="D62" s="116"/>
      <c r="E62" s="116"/>
      <c r="F62" s="116"/>
      <c r="G62" s="116"/>
      <c r="H62" s="116"/>
      <c r="I62" s="116"/>
      <c r="J62" s="117"/>
      <c r="K62" s="3"/>
      <c r="L62" s="3"/>
      <c r="M62" s="3"/>
      <c r="N62" s="3"/>
    </row>
    <row r="63" spans="1:14" ht="22.5" customHeight="1" x14ac:dyDescent="0.25">
      <c r="A63" s="1"/>
      <c r="B63" s="146" t="s">
        <v>69</v>
      </c>
      <c r="C63" s="146"/>
      <c r="D63" s="146"/>
      <c r="E63" s="146"/>
      <c r="F63" s="146"/>
      <c r="G63" s="146"/>
      <c r="H63" s="146"/>
      <c r="I63" s="62">
        <v>0.05</v>
      </c>
      <c r="J63" s="62">
        <f>(D66+F66)*I63/H66</f>
        <v>0.05</v>
      </c>
      <c r="K63" s="3"/>
      <c r="L63" s="3"/>
      <c r="M63" s="3"/>
      <c r="N63" s="3"/>
    </row>
    <row r="64" spans="1:14" ht="22.5" customHeight="1" x14ac:dyDescent="0.25">
      <c r="A64" s="1"/>
      <c r="B64" s="147"/>
      <c r="C64" s="10"/>
      <c r="D64" s="22" t="s">
        <v>16</v>
      </c>
      <c r="E64" s="22" t="s">
        <v>17</v>
      </c>
      <c r="F64" s="22" t="s">
        <v>18</v>
      </c>
      <c r="G64" s="22" t="s">
        <v>19</v>
      </c>
      <c r="H64" s="97" t="s">
        <v>20</v>
      </c>
      <c r="I64" s="97"/>
      <c r="J64" s="97"/>
      <c r="K64" s="3"/>
      <c r="L64" s="3"/>
      <c r="M64" s="3"/>
      <c r="N64" s="3"/>
    </row>
    <row r="65" spans="1:14" ht="42" customHeight="1" x14ac:dyDescent="0.25">
      <c r="A65" s="1">
        <v>1</v>
      </c>
      <c r="B65" s="148"/>
      <c r="C65" s="63" t="s">
        <v>70</v>
      </c>
      <c r="D65" s="64">
        <v>1</v>
      </c>
      <c r="E65" s="64"/>
      <c r="F65" s="64"/>
      <c r="G65" s="64"/>
      <c r="H65" s="149" t="s">
        <v>134</v>
      </c>
      <c r="I65" s="149"/>
      <c r="J65" s="149"/>
      <c r="K65" s="3"/>
      <c r="L65" s="3"/>
      <c r="M65" s="3"/>
      <c r="N65" s="3"/>
    </row>
    <row r="66" spans="1:14" ht="22.5" customHeight="1" x14ac:dyDescent="0.25">
      <c r="A66" s="76"/>
      <c r="B66" s="113" t="s">
        <v>71</v>
      </c>
      <c r="C66" s="113"/>
      <c r="D66" s="65">
        <f>SUM(D65:D65)</f>
        <v>1</v>
      </c>
      <c r="E66" s="65">
        <f>SUM(E65:E65)</f>
        <v>0</v>
      </c>
      <c r="F66" s="65">
        <f>SUM(F65:F65)</f>
        <v>0</v>
      </c>
      <c r="G66" s="65">
        <f>SUM(G65:G65)</f>
        <v>0</v>
      </c>
      <c r="H66" s="157">
        <f>+D66+E66+F66+G66</f>
        <v>1</v>
      </c>
      <c r="I66" s="157"/>
      <c r="J66" s="157"/>
      <c r="K66" s="19"/>
      <c r="L66" s="19"/>
      <c r="M66" s="19"/>
      <c r="N66" s="19"/>
    </row>
    <row r="67" spans="1:14" ht="22.5" customHeight="1" x14ac:dyDescent="0.25">
      <c r="A67" s="1"/>
      <c r="B67" s="115" t="s">
        <v>128</v>
      </c>
      <c r="C67" s="116"/>
      <c r="D67" s="116"/>
      <c r="E67" s="116"/>
      <c r="F67" s="116"/>
      <c r="G67" s="116"/>
      <c r="H67" s="116"/>
      <c r="I67" s="116"/>
      <c r="J67" s="117"/>
      <c r="K67" s="3"/>
      <c r="L67" s="3"/>
      <c r="M67" s="3"/>
      <c r="N67" s="3"/>
    </row>
    <row r="68" spans="1:14" ht="22.5" customHeight="1" x14ac:dyDescent="0.25">
      <c r="A68" s="1"/>
      <c r="B68" s="158" t="s">
        <v>72</v>
      </c>
      <c r="C68" s="158"/>
      <c r="D68" s="158"/>
      <c r="E68" s="158"/>
      <c r="F68" s="158"/>
      <c r="G68" s="158"/>
      <c r="H68" s="158"/>
      <c r="I68" s="62">
        <v>0.1</v>
      </c>
      <c r="J68" s="62">
        <f>(D73+F73)*I68/H73</f>
        <v>0.10000000000000002</v>
      </c>
      <c r="K68" s="3"/>
      <c r="L68" s="3"/>
      <c r="M68" s="3"/>
      <c r="N68" s="3"/>
    </row>
    <row r="69" spans="1:14" ht="22.5" customHeight="1" x14ac:dyDescent="0.25">
      <c r="A69" s="1"/>
      <c r="B69" s="66"/>
      <c r="C69" s="10"/>
      <c r="D69" s="22" t="s">
        <v>16</v>
      </c>
      <c r="E69" s="22" t="s">
        <v>17</v>
      </c>
      <c r="F69" s="22" t="s">
        <v>18</v>
      </c>
      <c r="G69" s="22" t="s">
        <v>19</v>
      </c>
      <c r="H69" s="97" t="s">
        <v>20</v>
      </c>
      <c r="I69" s="97"/>
      <c r="J69" s="97"/>
      <c r="K69" s="3"/>
      <c r="L69" s="3"/>
      <c r="M69" s="3"/>
      <c r="N69" s="3"/>
    </row>
    <row r="70" spans="1:14" ht="31.5" customHeight="1" x14ac:dyDescent="0.25">
      <c r="A70" s="1">
        <v>1</v>
      </c>
      <c r="B70" s="66"/>
      <c r="C70" s="16" t="s">
        <v>73</v>
      </c>
      <c r="D70" s="17">
        <v>1</v>
      </c>
      <c r="E70" s="17"/>
      <c r="F70" s="17"/>
      <c r="G70" s="17"/>
      <c r="H70" s="90" t="s">
        <v>135</v>
      </c>
      <c r="I70" s="90"/>
      <c r="J70" s="90"/>
      <c r="K70" s="3"/>
      <c r="L70" s="3"/>
      <c r="M70" s="3"/>
      <c r="N70" s="3"/>
    </row>
    <row r="71" spans="1:14" ht="63" customHeight="1" x14ac:dyDescent="0.25">
      <c r="A71" s="1">
        <v>2</v>
      </c>
      <c r="B71" s="66"/>
      <c r="C71" s="16" t="s">
        <v>108</v>
      </c>
      <c r="D71" s="17">
        <v>1</v>
      </c>
      <c r="E71" s="17"/>
      <c r="F71" s="17"/>
      <c r="G71" s="17"/>
      <c r="H71" s="90" t="s">
        <v>136</v>
      </c>
      <c r="I71" s="90"/>
      <c r="J71" s="90"/>
      <c r="K71" s="3"/>
      <c r="L71" s="3"/>
      <c r="M71" s="3"/>
      <c r="N71" s="3"/>
    </row>
    <row r="72" spans="1:14" ht="72" customHeight="1" x14ac:dyDescent="0.25">
      <c r="A72" s="1">
        <v>3</v>
      </c>
      <c r="B72" s="66"/>
      <c r="C72" s="63" t="s">
        <v>74</v>
      </c>
      <c r="D72" s="17">
        <v>1</v>
      </c>
      <c r="E72" s="17"/>
      <c r="F72" s="17"/>
      <c r="G72" s="17"/>
      <c r="H72" s="90" t="s">
        <v>136</v>
      </c>
      <c r="I72" s="90"/>
      <c r="J72" s="90"/>
      <c r="K72" s="3"/>
      <c r="L72" s="3"/>
      <c r="M72" s="3"/>
      <c r="N72" s="3"/>
    </row>
    <row r="73" spans="1:14" ht="22.5" customHeight="1" x14ac:dyDescent="0.25">
      <c r="A73" s="76"/>
      <c r="B73" s="113" t="s">
        <v>75</v>
      </c>
      <c r="C73" s="113"/>
      <c r="D73" s="61">
        <f>SUM(D70:D72)</f>
        <v>3</v>
      </c>
      <c r="E73" s="61">
        <f>SUM(E70:E72)</f>
        <v>0</v>
      </c>
      <c r="F73" s="61">
        <f>SUM(F70:F72)</f>
        <v>0</v>
      </c>
      <c r="G73" s="61">
        <f>SUM(G70:G72)</f>
        <v>0</v>
      </c>
      <c r="H73" s="114">
        <f>+D73+E73+F73+G73</f>
        <v>3</v>
      </c>
      <c r="I73" s="114"/>
      <c r="J73" s="114"/>
      <c r="K73" s="19"/>
      <c r="L73" s="19"/>
      <c r="M73" s="19"/>
      <c r="N73" s="19"/>
    </row>
    <row r="74" spans="1:14" ht="22.5" customHeight="1" x14ac:dyDescent="0.25">
      <c r="A74" s="1"/>
      <c r="B74" s="115" t="s">
        <v>137</v>
      </c>
      <c r="C74" s="116"/>
      <c r="D74" s="116"/>
      <c r="E74" s="116"/>
      <c r="F74" s="116"/>
      <c r="G74" s="116"/>
      <c r="H74" s="116"/>
      <c r="I74" s="116"/>
      <c r="J74" s="117"/>
      <c r="K74" s="3"/>
      <c r="L74" s="3"/>
      <c r="M74" s="3"/>
      <c r="N74" s="3"/>
    </row>
    <row r="75" spans="1:14" ht="22.5" customHeight="1" x14ac:dyDescent="0.25">
      <c r="A75" s="1"/>
      <c r="B75" s="128" t="s">
        <v>76</v>
      </c>
      <c r="C75" s="128"/>
      <c r="D75" s="128"/>
      <c r="E75" s="128"/>
      <c r="F75" s="128"/>
      <c r="G75" s="128"/>
      <c r="H75" s="128"/>
      <c r="I75" s="20">
        <v>0.1</v>
      </c>
      <c r="J75" s="21">
        <f>(D81+F81)*I75/H81</f>
        <v>0.1</v>
      </c>
      <c r="K75" s="3"/>
      <c r="L75" s="3"/>
      <c r="M75" s="3"/>
      <c r="N75" s="3"/>
    </row>
    <row r="76" spans="1:14" ht="22.5" customHeight="1" x14ac:dyDescent="0.25">
      <c r="A76" s="1"/>
      <c r="B76" s="42"/>
      <c r="C76" s="14"/>
      <c r="D76" s="15" t="s">
        <v>16</v>
      </c>
      <c r="E76" s="15" t="s">
        <v>17</v>
      </c>
      <c r="F76" s="15" t="s">
        <v>18</v>
      </c>
      <c r="G76" s="15" t="s">
        <v>19</v>
      </c>
      <c r="H76" s="97" t="s">
        <v>20</v>
      </c>
      <c r="I76" s="97"/>
      <c r="J76" s="97"/>
      <c r="K76" s="3"/>
      <c r="L76" s="3"/>
      <c r="M76" s="3"/>
      <c r="N76" s="3"/>
    </row>
    <row r="77" spans="1:14" ht="51" customHeight="1" x14ac:dyDescent="0.25">
      <c r="A77" s="1">
        <v>1</v>
      </c>
      <c r="B77" s="42"/>
      <c r="C77" s="67" t="s">
        <v>77</v>
      </c>
      <c r="D77" s="17">
        <v>1</v>
      </c>
      <c r="E77" s="17"/>
      <c r="F77" s="17"/>
      <c r="G77" s="17"/>
      <c r="H77" s="99" t="s">
        <v>126</v>
      </c>
      <c r="I77" s="100"/>
      <c r="J77" s="101"/>
      <c r="K77" s="3"/>
      <c r="L77" s="3"/>
      <c r="M77" s="3"/>
      <c r="N77" s="3"/>
    </row>
    <row r="78" spans="1:14" ht="62.25" customHeight="1" x14ac:dyDescent="0.25">
      <c r="A78" s="1">
        <v>2</v>
      </c>
      <c r="B78" s="42"/>
      <c r="C78" s="67" t="s">
        <v>109</v>
      </c>
      <c r="D78" s="17">
        <v>1</v>
      </c>
      <c r="E78" s="17"/>
      <c r="F78" s="17"/>
      <c r="G78" s="17"/>
      <c r="H78" s="99" t="s">
        <v>138</v>
      </c>
      <c r="I78" s="100"/>
      <c r="J78" s="101"/>
      <c r="K78" s="3"/>
      <c r="L78" s="3"/>
      <c r="M78" s="3"/>
      <c r="N78" s="3"/>
    </row>
    <row r="79" spans="1:14" ht="36" customHeight="1" x14ac:dyDescent="0.25">
      <c r="A79" s="1">
        <v>3</v>
      </c>
      <c r="B79" s="42"/>
      <c r="C79" s="67" t="s">
        <v>110</v>
      </c>
      <c r="D79" s="17">
        <v>1</v>
      </c>
      <c r="E79" s="17"/>
      <c r="F79" s="17"/>
      <c r="G79" s="17"/>
      <c r="H79" s="99" t="s">
        <v>140</v>
      </c>
      <c r="I79" s="100"/>
      <c r="J79" s="101"/>
      <c r="K79" s="3"/>
      <c r="L79" s="3"/>
      <c r="M79" s="3"/>
      <c r="N79" s="3"/>
    </row>
    <row r="80" spans="1:14" ht="36.75" customHeight="1" x14ac:dyDescent="0.25">
      <c r="A80" s="1">
        <v>4</v>
      </c>
      <c r="B80" s="42"/>
      <c r="C80" s="67" t="s">
        <v>78</v>
      </c>
      <c r="D80" s="17">
        <v>1</v>
      </c>
      <c r="E80" s="17"/>
      <c r="F80" s="17"/>
      <c r="G80" s="17"/>
      <c r="H80" s="99" t="s">
        <v>141</v>
      </c>
      <c r="I80" s="100"/>
      <c r="J80" s="101"/>
      <c r="K80" s="68"/>
      <c r="L80" s="3"/>
      <c r="M80" s="3"/>
      <c r="N80" s="3"/>
    </row>
    <row r="81" spans="1:14" ht="22.5" customHeight="1" x14ac:dyDescent="0.25">
      <c r="A81" s="76"/>
      <c r="B81" s="113" t="s">
        <v>79</v>
      </c>
      <c r="C81" s="113"/>
      <c r="D81" s="61">
        <f>SUM(D77:D80)</f>
        <v>4</v>
      </c>
      <c r="E81" s="61">
        <f>SUM(E77:E80)</f>
        <v>0</v>
      </c>
      <c r="F81" s="61">
        <f>SUM(F77:F80)</f>
        <v>0</v>
      </c>
      <c r="G81" s="61">
        <f>SUM(G77:G80)</f>
        <v>0</v>
      </c>
      <c r="H81" s="114">
        <f>+D81+E81+F81+G81</f>
        <v>4</v>
      </c>
      <c r="I81" s="114"/>
      <c r="J81" s="114"/>
      <c r="K81" s="19"/>
      <c r="L81" s="19"/>
      <c r="M81" s="19"/>
      <c r="N81" s="19"/>
    </row>
    <row r="82" spans="1:14" ht="22.5" customHeight="1" x14ac:dyDescent="0.25">
      <c r="A82" s="1"/>
      <c r="B82" s="115" t="s">
        <v>139</v>
      </c>
      <c r="C82" s="116"/>
      <c r="D82" s="116"/>
      <c r="E82" s="116"/>
      <c r="F82" s="116"/>
      <c r="G82" s="116"/>
      <c r="H82" s="116"/>
      <c r="I82" s="116"/>
      <c r="J82" s="117"/>
      <c r="K82" s="3"/>
      <c r="L82" s="3"/>
      <c r="M82" s="3"/>
      <c r="N82" s="3"/>
    </row>
    <row r="83" spans="1:14" ht="22.5" customHeight="1" x14ac:dyDescent="0.25">
      <c r="A83" s="1"/>
      <c r="B83" s="128" t="s">
        <v>80</v>
      </c>
      <c r="C83" s="128"/>
      <c r="D83" s="128"/>
      <c r="E83" s="128"/>
      <c r="F83" s="128"/>
      <c r="G83" s="128"/>
      <c r="H83" s="128"/>
      <c r="I83" s="20">
        <v>0.2</v>
      </c>
      <c r="J83" s="21">
        <f>(D92+F92)*I83/H92</f>
        <v>0.2</v>
      </c>
      <c r="K83" s="52"/>
      <c r="L83" s="3"/>
      <c r="M83" s="3"/>
      <c r="N83" s="3"/>
    </row>
    <row r="84" spans="1:14" ht="22.5" customHeight="1" x14ac:dyDescent="0.25">
      <c r="A84" s="1"/>
      <c r="B84" s="42"/>
      <c r="C84" s="14"/>
      <c r="D84" s="15" t="s">
        <v>16</v>
      </c>
      <c r="E84" s="15" t="s">
        <v>17</v>
      </c>
      <c r="F84" s="15" t="s">
        <v>18</v>
      </c>
      <c r="G84" s="15" t="s">
        <v>19</v>
      </c>
      <c r="H84" s="97" t="s">
        <v>81</v>
      </c>
      <c r="I84" s="97"/>
      <c r="J84" s="97"/>
      <c r="K84" s="3"/>
      <c r="L84" s="3"/>
      <c r="M84" s="3"/>
      <c r="N84" s="3"/>
    </row>
    <row r="85" spans="1:14" ht="90" customHeight="1" x14ac:dyDescent="0.25">
      <c r="A85" s="1">
        <v>1</v>
      </c>
      <c r="B85" s="42"/>
      <c r="C85" s="43" t="s">
        <v>111</v>
      </c>
      <c r="D85" s="69">
        <v>1</v>
      </c>
      <c r="E85" s="69"/>
      <c r="F85" s="69"/>
      <c r="G85" s="69"/>
      <c r="H85" s="99" t="s">
        <v>125</v>
      </c>
      <c r="I85" s="100"/>
      <c r="J85" s="101"/>
      <c r="K85" s="3"/>
      <c r="L85" s="3"/>
      <c r="M85" s="3"/>
      <c r="N85" s="3"/>
    </row>
    <row r="86" spans="1:14" ht="125.25" customHeight="1" x14ac:dyDescent="0.25">
      <c r="A86" s="1">
        <v>2</v>
      </c>
      <c r="B86" s="42"/>
      <c r="C86" s="43" t="s">
        <v>82</v>
      </c>
      <c r="D86" s="69">
        <v>1</v>
      </c>
      <c r="E86" s="69"/>
      <c r="F86" s="69"/>
      <c r="G86" s="69"/>
      <c r="H86" s="99" t="s">
        <v>125</v>
      </c>
      <c r="I86" s="100"/>
      <c r="J86" s="101"/>
      <c r="K86" s="3"/>
      <c r="L86" s="3"/>
      <c r="M86" s="3"/>
      <c r="N86" s="3"/>
    </row>
    <row r="87" spans="1:14" ht="102" customHeight="1" x14ac:dyDescent="0.25">
      <c r="A87" s="1">
        <v>3</v>
      </c>
      <c r="B87" s="42"/>
      <c r="C87" s="43" t="s">
        <v>83</v>
      </c>
      <c r="D87" s="69">
        <v>1</v>
      </c>
      <c r="E87" s="69"/>
      <c r="F87" s="69"/>
      <c r="G87" s="69"/>
      <c r="H87" s="99" t="s">
        <v>125</v>
      </c>
      <c r="I87" s="100"/>
      <c r="J87" s="101"/>
      <c r="K87" s="3"/>
      <c r="L87" s="3"/>
      <c r="M87" s="3"/>
      <c r="N87" s="3"/>
    </row>
    <row r="88" spans="1:14" ht="72.75" customHeight="1" x14ac:dyDescent="0.25">
      <c r="A88" s="1">
        <v>4</v>
      </c>
      <c r="B88" s="42"/>
      <c r="C88" s="43" t="s">
        <v>84</v>
      </c>
      <c r="D88" s="69">
        <v>1</v>
      </c>
      <c r="E88" s="69"/>
      <c r="F88" s="69"/>
      <c r="G88" s="69"/>
      <c r="H88" s="99" t="s">
        <v>125</v>
      </c>
      <c r="I88" s="100"/>
      <c r="J88" s="101"/>
      <c r="K88" s="3"/>
      <c r="L88" s="3"/>
      <c r="M88" s="3"/>
      <c r="N88" s="3"/>
    </row>
    <row r="89" spans="1:14" ht="51.75" customHeight="1" x14ac:dyDescent="0.25">
      <c r="A89" s="1">
        <v>5</v>
      </c>
      <c r="B89" s="42"/>
      <c r="C89" s="43" t="s">
        <v>85</v>
      </c>
      <c r="D89" s="69">
        <v>1</v>
      </c>
      <c r="E89" s="69"/>
      <c r="F89" s="69"/>
      <c r="G89" s="69"/>
      <c r="H89" s="99" t="s">
        <v>125</v>
      </c>
      <c r="I89" s="100"/>
      <c r="J89" s="101"/>
      <c r="K89" s="3"/>
      <c r="L89" s="3"/>
      <c r="M89" s="3"/>
      <c r="N89" s="3"/>
    </row>
    <row r="90" spans="1:14" ht="60.75" customHeight="1" x14ac:dyDescent="0.25">
      <c r="A90" s="1">
        <v>6</v>
      </c>
      <c r="B90" s="46"/>
      <c r="C90" s="43" t="s">
        <v>112</v>
      </c>
      <c r="D90" s="17">
        <v>1</v>
      </c>
      <c r="E90" s="17"/>
      <c r="F90" s="17"/>
      <c r="G90" s="17"/>
      <c r="H90" s="99" t="s">
        <v>125</v>
      </c>
      <c r="I90" s="100"/>
      <c r="J90" s="101"/>
      <c r="K90" s="3"/>
      <c r="L90" s="3"/>
      <c r="M90" s="3"/>
      <c r="N90" s="3"/>
    </row>
    <row r="91" spans="1:14" ht="48" customHeight="1" x14ac:dyDescent="0.25">
      <c r="A91" s="1">
        <v>7</v>
      </c>
      <c r="B91" s="46"/>
      <c r="C91" s="43" t="s">
        <v>113</v>
      </c>
      <c r="D91" s="17">
        <v>1</v>
      </c>
      <c r="E91" s="17"/>
      <c r="F91" s="17"/>
      <c r="G91" s="17"/>
      <c r="H91" s="99" t="s">
        <v>125</v>
      </c>
      <c r="I91" s="100"/>
      <c r="J91" s="101"/>
      <c r="K91" s="3"/>
      <c r="L91" s="3"/>
      <c r="M91" s="3"/>
      <c r="N91" s="3"/>
    </row>
    <row r="92" spans="1:14" ht="22.5" customHeight="1" x14ac:dyDescent="0.25">
      <c r="A92" s="76"/>
      <c r="B92" s="143" t="s">
        <v>86</v>
      </c>
      <c r="C92" s="165"/>
      <c r="D92" s="61">
        <f>SUM(D85:D91)</f>
        <v>7</v>
      </c>
      <c r="E92" s="61">
        <f>SUM(E85:E91)</f>
        <v>0</v>
      </c>
      <c r="F92" s="61">
        <f>SUM(F85:F90)</f>
        <v>0</v>
      </c>
      <c r="G92" s="61">
        <f>SUM(G85:G90)</f>
        <v>0</v>
      </c>
      <c r="H92" s="114">
        <f>+D92+E92+F92+G92</f>
        <v>7</v>
      </c>
      <c r="I92" s="114"/>
      <c r="J92" s="114"/>
      <c r="K92" s="19"/>
      <c r="L92" s="19"/>
      <c r="M92" s="19"/>
      <c r="N92" s="19"/>
    </row>
    <row r="93" spans="1:14" ht="22.5" customHeight="1" x14ac:dyDescent="0.25">
      <c r="A93" s="1"/>
      <c r="B93" s="115"/>
      <c r="C93" s="116"/>
      <c r="D93" s="116"/>
      <c r="E93" s="116"/>
      <c r="F93" s="116"/>
      <c r="G93" s="116"/>
      <c r="H93" s="116"/>
      <c r="I93" s="116"/>
      <c r="J93" s="117"/>
      <c r="K93" s="3"/>
      <c r="L93" s="3"/>
      <c r="M93" s="3"/>
      <c r="N93" s="3"/>
    </row>
    <row r="94" spans="1:14" ht="22.5" customHeight="1" x14ac:dyDescent="0.25">
      <c r="A94" s="1"/>
      <c r="B94" s="159" t="s">
        <v>87</v>
      </c>
      <c r="C94" s="160"/>
      <c r="D94" s="160"/>
      <c r="E94" s="160"/>
      <c r="F94" s="160"/>
      <c r="G94" s="160"/>
      <c r="H94" s="160"/>
      <c r="I94" s="160"/>
      <c r="J94" s="161"/>
      <c r="K94" s="3"/>
      <c r="L94" s="3"/>
      <c r="M94" s="3"/>
      <c r="N94" s="3"/>
    </row>
    <row r="95" spans="1:14" ht="22.5" customHeight="1" x14ac:dyDescent="0.25">
      <c r="A95" s="1"/>
      <c r="B95" s="70" t="s">
        <v>88</v>
      </c>
      <c r="C95" s="71"/>
      <c r="D95" s="162" t="s">
        <v>89</v>
      </c>
      <c r="E95" s="163"/>
      <c r="F95" s="163"/>
      <c r="G95" s="163"/>
      <c r="H95" s="163"/>
      <c r="I95" s="163"/>
      <c r="J95" s="164"/>
      <c r="K95" s="3"/>
      <c r="L95" s="3"/>
      <c r="M95" s="3"/>
      <c r="N95" s="3"/>
    </row>
    <row r="96" spans="1:14" ht="22.5" customHeight="1" x14ac:dyDescent="0.25">
      <c r="A96" s="1"/>
      <c r="B96" s="70" t="s">
        <v>90</v>
      </c>
      <c r="C96" s="71"/>
      <c r="D96" s="162" t="s">
        <v>91</v>
      </c>
      <c r="E96" s="163"/>
      <c r="F96" s="163"/>
      <c r="G96" s="163"/>
      <c r="H96" s="163"/>
      <c r="I96" s="163"/>
      <c r="J96" s="164"/>
      <c r="K96" s="3"/>
      <c r="L96" s="3"/>
      <c r="M96" s="3"/>
      <c r="N96" s="3"/>
    </row>
    <row r="97" spans="1:14" ht="22.5" customHeight="1" x14ac:dyDescent="0.25">
      <c r="A97" s="1"/>
      <c r="B97" s="70" t="s">
        <v>92</v>
      </c>
      <c r="C97" s="71"/>
      <c r="D97" s="162" t="s">
        <v>93</v>
      </c>
      <c r="E97" s="163"/>
      <c r="F97" s="163"/>
      <c r="G97" s="163"/>
      <c r="H97" s="163"/>
      <c r="I97" s="163"/>
      <c r="J97" s="164"/>
      <c r="K97" s="3"/>
      <c r="L97" s="3"/>
      <c r="M97" s="3"/>
      <c r="N97" s="3"/>
    </row>
    <row r="98" spans="1:14" ht="22.5" customHeight="1" x14ac:dyDescent="0.25">
      <c r="A98" s="1"/>
      <c r="B98" s="70" t="s">
        <v>94</v>
      </c>
      <c r="C98" s="71"/>
      <c r="D98" s="162" t="s">
        <v>95</v>
      </c>
      <c r="E98" s="163"/>
      <c r="F98" s="163"/>
      <c r="G98" s="163"/>
      <c r="H98" s="163"/>
      <c r="I98" s="163"/>
      <c r="J98" s="164"/>
      <c r="K98" s="3"/>
      <c r="L98" s="3"/>
      <c r="M98" s="3"/>
      <c r="N98" s="3"/>
    </row>
    <row r="99" spans="1:14" ht="22.5" customHeight="1" x14ac:dyDescent="0.25">
      <c r="A99" s="1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</row>
    <row r="100" spans="1:14" ht="22.5" customHeight="1" x14ac:dyDescent="0.25">
      <c r="A100" s="1"/>
      <c r="B100" s="3"/>
      <c r="C100" s="72" t="str">
        <f>+B6</f>
        <v>LISTA DE CHEQUEO CANCER DE PROSTATA Y COLORRECTAL</v>
      </c>
      <c r="D100" s="72"/>
      <c r="E100" s="72"/>
      <c r="F100" s="72"/>
      <c r="G100" s="72"/>
      <c r="H100" s="72"/>
      <c r="I100" s="72"/>
      <c r="J100" s="72"/>
      <c r="K100" s="72"/>
      <c r="L100" s="72"/>
      <c r="M100" s="3"/>
      <c r="N100" s="3"/>
    </row>
    <row r="101" spans="1:14" ht="22.5" customHeight="1" x14ac:dyDescent="0.25">
      <c r="A101" s="1"/>
      <c r="B101" s="3"/>
      <c r="C101" s="72" t="s">
        <v>96</v>
      </c>
      <c r="D101" s="72" t="s">
        <v>97</v>
      </c>
      <c r="E101" s="72" t="s">
        <v>98</v>
      </c>
      <c r="F101" s="72" t="s">
        <v>99</v>
      </c>
      <c r="G101" s="72" t="s">
        <v>16</v>
      </c>
      <c r="H101" s="72" t="s">
        <v>17</v>
      </c>
      <c r="I101" s="72" t="s">
        <v>18</v>
      </c>
      <c r="J101" s="72" t="s">
        <v>19</v>
      </c>
      <c r="K101" s="72" t="s">
        <v>100</v>
      </c>
      <c r="L101" s="72" t="s">
        <v>101</v>
      </c>
      <c r="M101" s="3"/>
      <c r="N101" s="3"/>
    </row>
    <row r="102" spans="1:14" ht="22.5" customHeight="1" x14ac:dyDescent="0.25">
      <c r="A102" s="1"/>
      <c r="B102" s="3"/>
      <c r="C102" s="73" t="str">
        <f>+B16</f>
        <v>1. CAPACIDAD INSTALADA Y RED (INVENTARIO RECURSO FISICO Y HUMANO )</v>
      </c>
      <c r="D102" s="73">
        <f>+A19</f>
        <v>2</v>
      </c>
      <c r="E102" s="74">
        <f>+I16</f>
        <v>0.1</v>
      </c>
      <c r="F102" s="74">
        <f>+J16</f>
        <v>0.1</v>
      </c>
      <c r="G102" s="73">
        <f>+D20</f>
        <v>2</v>
      </c>
      <c r="H102" s="73">
        <f>+E20</f>
        <v>0</v>
      </c>
      <c r="I102" s="73">
        <f>+F20</f>
        <v>0</v>
      </c>
      <c r="J102" s="73">
        <f>+G20</f>
        <v>0</v>
      </c>
      <c r="K102" s="60" t="str">
        <f>+B21</f>
        <v>OBSERVACIONES: Cuentan con un equipo interdisciplinario con la capacidad de atención integral a las necesidades de los usuarios por cursos de vida</v>
      </c>
      <c r="L102" s="73"/>
      <c r="M102" s="3"/>
      <c r="N102" s="3"/>
    </row>
    <row r="103" spans="1:14" ht="22.5" customHeight="1" x14ac:dyDescent="0.25">
      <c r="A103" s="1"/>
      <c r="B103" s="3"/>
      <c r="C103" s="73" t="str">
        <f>+B22</f>
        <v xml:space="preserve">2. COBERTURAS  DT, PE E INDICADORES PROPIOS DEL PROGRAMA </v>
      </c>
      <c r="D103" s="73">
        <f>+A39</f>
        <v>15</v>
      </c>
      <c r="E103" s="74">
        <f>+I22</f>
        <v>0.3</v>
      </c>
      <c r="F103" s="74">
        <f>+J22</f>
        <v>0.3</v>
      </c>
      <c r="G103" s="73">
        <f>+D40</f>
        <v>15</v>
      </c>
      <c r="H103" s="73">
        <f>+E40</f>
        <v>0</v>
      </c>
      <c r="I103" s="73">
        <f>+F40</f>
        <v>0</v>
      </c>
      <c r="J103" s="73">
        <f>+G40</f>
        <v>0</v>
      </c>
      <c r="K103" s="60" t="str">
        <f>+B41</f>
        <v>OBSERVACIONES Cada usuario tiene programación anual de evaluación de riesgo.</v>
      </c>
      <c r="L103" s="73"/>
      <c r="M103" s="3"/>
      <c r="N103" s="3"/>
    </row>
    <row r="104" spans="1:14" ht="22.5" customHeight="1" x14ac:dyDescent="0.25">
      <c r="A104" s="1"/>
      <c r="B104" s="3"/>
      <c r="C104" s="73" t="str">
        <f>+B42</f>
        <v>3. DEMANDA INDUCIDA</v>
      </c>
      <c r="D104" s="73">
        <f>+A48</f>
        <v>5</v>
      </c>
      <c r="E104" s="74">
        <f>+I42</f>
        <v>0.05</v>
      </c>
      <c r="F104" s="74">
        <f>+J42</f>
        <v>0.05</v>
      </c>
      <c r="G104" s="73">
        <f>+D49</f>
        <v>5</v>
      </c>
      <c r="H104" s="73">
        <f>+E49</f>
        <v>0</v>
      </c>
      <c r="I104" s="73">
        <f>+F49</f>
        <v>0</v>
      </c>
      <c r="J104" s="73">
        <f>+G49</f>
        <v>0</v>
      </c>
      <c r="K104" s="60" t="str">
        <f>+B50</f>
        <v>OBSERVACIONES: Cuentan con ciclos de capacitación los martes de 2 a 3 de la tarde donde se reúnen todas las sedes y se socializan rutas, guías, normatividad y demás Y DOND SE REALIZAN PRETEST Y POSTEST Y COMO TAMBIÉN SEGUIMIENTO EN EL CUMPLIMIENTO DE LOS MISMOS.</v>
      </c>
      <c r="L104" s="73"/>
      <c r="M104" s="3"/>
      <c r="N104" s="3"/>
    </row>
    <row r="105" spans="1:14" ht="22.5" customHeight="1" x14ac:dyDescent="0.25">
      <c r="A105" s="1"/>
      <c r="B105" s="3"/>
      <c r="C105" s="73" t="str">
        <f>+B51</f>
        <v xml:space="preserve">4. CARACTERIZACIÓN POBLACIONAL </v>
      </c>
      <c r="D105" s="73">
        <f>+A54</f>
        <v>2</v>
      </c>
      <c r="E105" s="74">
        <f>+H51</f>
        <v>0.05</v>
      </c>
      <c r="F105" s="74">
        <f>+J42</f>
        <v>0.05</v>
      </c>
      <c r="G105" s="73">
        <f>+D56</f>
        <v>2</v>
      </c>
      <c r="H105" s="73">
        <f>+E56</f>
        <v>0</v>
      </c>
      <c r="I105" s="73">
        <f>+F56</f>
        <v>0</v>
      </c>
      <c r="J105" s="73">
        <f>+G56</f>
        <v>0</v>
      </c>
      <c r="K105" s="60" t="str">
        <f>+B57</f>
        <v>OBSERVACIONES: Desde la IPS  primaria realizan todo el engranaje para la atención integra de diagnóstico, trazabilidad y demás.</v>
      </c>
      <c r="L105" s="73"/>
      <c r="M105" s="3"/>
      <c r="N105" s="3"/>
    </row>
    <row r="106" spans="1:14" ht="22.5" customHeight="1" x14ac:dyDescent="0.25">
      <c r="A106" s="1"/>
      <c r="B106" s="3"/>
      <c r="C106" s="73" t="str">
        <f>+B58</f>
        <v xml:space="preserve">5.   ATENCION A POBLACIONES CON ENFOQUE DIFERENCIAL </v>
      </c>
      <c r="D106" s="73">
        <f>+A60</f>
        <v>1</v>
      </c>
      <c r="E106" s="74">
        <f>+I58</f>
        <v>0.05</v>
      </c>
      <c r="F106" s="74">
        <f>+J58</f>
        <v>0.05</v>
      </c>
      <c r="G106" s="73">
        <f>+D61</f>
        <v>1</v>
      </c>
      <c r="H106" s="73">
        <f>+E61</f>
        <v>0</v>
      </c>
      <c r="I106" s="73">
        <f>+F61</f>
        <v>0</v>
      </c>
      <c r="J106" s="73">
        <f>+G61</f>
        <v>0</v>
      </c>
      <c r="K106" s="60" t="str">
        <f>+B62</f>
        <v>OBSERVACIONES: por contar con una población de trabajo exclusivo en ecopetrol no se cuenta con habitantes de calle, privados de la libertad, entre otros.</v>
      </c>
      <c r="L106" s="73"/>
      <c r="M106" s="3"/>
      <c r="N106" s="3"/>
    </row>
    <row r="107" spans="1:14" ht="22.5" customHeight="1" x14ac:dyDescent="0.25">
      <c r="A107" s="1"/>
      <c r="B107" s="3"/>
      <c r="C107" s="73" t="str">
        <f>+B63</f>
        <v>6. ACCESIBILIDAD</v>
      </c>
      <c r="D107" s="73">
        <f>+A65</f>
        <v>1</v>
      </c>
      <c r="E107" s="74">
        <f>+I63</f>
        <v>0.05</v>
      </c>
      <c r="F107" s="74">
        <f>+J63</f>
        <v>0.05</v>
      </c>
      <c r="G107" s="73">
        <f>+D66</f>
        <v>1</v>
      </c>
      <c r="H107" s="73">
        <f>+E66</f>
        <v>0</v>
      </c>
      <c r="I107" s="73">
        <f>+F66</f>
        <v>0</v>
      </c>
      <c r="J107" s="73">
        <f>+G66</f>
        <v>0</v>
      </c>
      <c r="K107" s="60" t="str">
        <f>+B67</f>
        <v>OBSERVACIONES: Cuentan con ciclos de capacitación los martes de 2 a 3 de la tarde donde se reúnen todas las sedes y se socializan rutas, guías, normatividad y demás Y DOND SE REALIZAN PRETEST Y POSTEST Y COMO TAMBIÉN SEGUIMIENTO EN EL CUMPLIMIENTO DE LOS MISMOS.</v>
      </c>
      <c r="L107" s="73"/>
      <c r="M107" s="3"/>
      <c r="N107" s="3"/>
    </row>
    <row r="108" spans="1:14" ht="22.5" customHeight="1" x14ac:dyDescent="0.25">
      <c r="A108" s="1"/>
      <c r="B108" s="3"/>
      <c r="C108" s="73" t="str">
        <f>+B68</f>
        <v>7. OPORTUNIDAD</v>
      </c>
      <c r="D108" s="73">
        <f>+A72</f>
        <v>3</v>
      </c>
      <c r="E108" s="74">
        <f>+I68</f>
        <v>0.1</v>
      </c>
      <c r="F108" s="74">
        <f>+J68</f>
        <v>0.10000000000000002</v>
      </c>
      <c r="G108" s="73">
        <f>+D73</f>
        <v>3</v>
      </c>
      <c r="H108" s="73">
        <f>+E73</f>
        <v>0</v>
      </c>
      <c r="I108" s="73">
        <f>+F73</f>
        <v>0</v>
      </c>
      <c r="J108" s="73">
        <f>+G73</f>
        <v>0</v>
      </c>
      <c r="K108" s="60" t="str">
        <f>+B74</f>
        <v>OBSERVACIONES: Prestador complementario con clínica comfamiiar por convenio de Ecopetrol directamente que garantiza la prestación del servicio de manera oportuna</v>
      </c>
      <c r="L108" s="73"/>
      <c r="M108" s="3"/>
      <c r="N108" s="3"/>
    </row>
    <row r="109" spans="1:14" ht="22.5" customHeight="1" x14ac:dyDescent="0.25">
      <c r="A109" s="1"/>
      <c r="B109" s="3"/>
      <c r="C109" s="73" t="str">
        <f>+B75</f>
        <v>8. SEGURIDAD</v>
      </c>
      <c r="D109" s="73">
        <f>+A80</f>
        <v>4</v>
      </c>
      <c r="E109" s="74">
        <f>+I75</f>
        <v>0.1</v>
      </c>
      <c r="F109" s="74">
        <f>+J75</f>
        <v>0.1</v>
      </c>
      <c r="G109" s="73">
        <f>+D81</f>
        <v>4</v>
      </c>
      <c r="H109" s="73">
        <f>+E81</f>
        <v>0</v>
      </c>
      <c r="I109" s="73">
        <f>+F81</f>
        <v>0</v>
      </c>
      <c r="J109" s="73">
        <f>+G81</f>
        <v>0</v>
      </c>
      <c r="K109" s="60" t="str">
        <f>+B82</f>
        <v>OBSERVACINES: Por la polación objeto permite realizar estrategias de IEC a través de demanda inducida idividualizada.</v>
      </c>
      <c r="L109" s="73"/>
      <c r="M109" s="3"/>
      <c r="N109" s="3"/>
    </row>
    <row r="110" spans="1:14" ht="22.5" customHeight="1" x14ac:dyDescent="0.25">
      <c r="A110" s="1"/>
      <c r="B110" s="3"/>
      <c r="C110" s="73" t="str">
        <f>+B83</f>
        <v>9. PERTINENCIA</v>
      </c>
      <c r="D110" s="73">
        <f>+A91</f>
        <v>7</v>
      </c>
      <c r="E110" s="74">
        <f>+I83</f>
        <v>0.2</v>
      </c>
      <c r="F110" s="74">
        <f>+J83</f>
        <v>0.2</v>
      </c>
      <c r="G110" s="73">
        <f>+D92</f>
        <v>7</v>
      </c>
      <c r="H110" s="73">
        <f t="shared" ref="H110:J110" si="6">+E92</f>
        <v>0</v>
      </c>
      <c r="I110" s="73">
        <f t="shared" si="6"/>
        <v>0</v>
      </c>
      <c r="J110" s="73">
        <f t="shared" si="6"/>
        <v>0</v>
      </c>
      <c r="K110" s="60">
        <f>+B93</f>
        <v>0</v>
      </c>
      <c r="L110" s="73"/>
      <c r="M110" s="3"/>
      <c r="N110" s="3"/>
    </row>
    <row r="111" spans="1:14" ht="22.5" customHeight="1" x14ac:dyDescent="0.25">
      <c r="A111" s="1"/>
      <c r="B111" s="3"/>
      <c r="C111" s="73" t="s">
        <v>102</v>
      </c>
      <c r="D111" s="73">
        <f>SUM(D102:D110)</f>
        <v>40</v>
      </c>
      <c r="E111" s="75">
        <f t="shared" ref="E111:J113" si="7">SUM(E102:E110)</f>
        <v>1</v>
      </c>
      <c r="F111" s="75">
        <f t="shared" si="7"/>
        <v>1</v>
      </c>
      <c r="G111" s="73">
        <f t="shared" si="7"/>
        <v>40</v>
      </c>
      <c r="H111" s="73">
        <f t="shared" si="7"/>
        <v>0</v>
      </c>
      <c r="I111" s="73">
        <f t="shared" si="7"/>
        <v>0</v>
      </c>
      <c r="J111" s="73">
        <f t="shared" si="7"/>
        <v>0</v>
      </c>
      <c r="K111" s="60"/>
      <c r="L111" s="73"/>
      <c r="M111" s="3"/>
      <c r="N111" s="3"/>
    </row>
    <row r="113" spans="6:6" ht="22.5" customHeight="1" x14ac:dyDescent="0.25">
      <c r="F113" s="75"/>
    </row>
  </sheetData>
  <mergeCells count="119">
    <mergeCell ref="B93:J93"/>
    <mergeCell ref="B94:J94"/>
    <mergeCell ref="D95:J95"/>
    <mergeCell ref="D96:J96"/>
    <mergeCell ref="D97:J97"/>
    <mergeCell ref="D98:J98"/>
    <mergeCell ref="H88:J88"/>
    <mergeCell ref="H89:J89"/>
    <mergeCell ref="H90:J90"/>
    <mergeCell ref="H91:J91"/>
    <mergeCell ref="B92:C92"/>
    <mergeCell ref="H92:J92"/>
    <mergeCell ref="B82:J82"/>
    <mergeCell ref="B83:H83"/>
    <mergeCell ref="H84:J84"/>
    <mergeCell ref="H85:J85"/>
    <mergeCell ref="H86:J86"/>
    <mergeCell ref="H87:J87"/>
    <mergeCell ref="H77:J77"/>
    <mergeCell ref="H78:J78"/>
    <mergeCell ref="H79:J79"/>
    <mergeCell ref="H80:J80"/>
    <mergeCell ref="B81:C81"/>
    <mergeCell ref="H81:J81"/>
    <mergeCell ref="H72:J72"/>
    <mergeCell ref="B73:C73"/>
    <mergeCell ref="H73:J73"/>
    <mergeCell ref="B74:J74"/>
    <mergeCell ref="B75:H75"/>
    <mergeCell ref="H76:J76"/>
    <mergeCell ref="B66:C66"/>
    <mergeCell ref="H66:J66"/>
    <mergeCell ref="B67:J67"/>
    <mergeCell ref="B68:H68"/>
    <mergeCell ref="H69:J69"/>
    <mergeCell ref="H70:J70"/>
    <mergeCell ref="B61:C61"/>
    <mergeCell ref="H61:J61"/>
    <mergeCell ref="B62:J62"/>
    <mergeCell ref="B63:H63"/>
    <mergeCell ref="B64:B65"/>
    <mergeCell ref="H64:J64"/>
    <mergeCell ref="H65:J65"/>
    <mergeCell ref="B55:C56"/>
    <mergeCell ref="H56:J56"/>
    <mergeCell ref="B57:J57"/>
    <mergeCell ref="B58:H58"/>
    <mergeCell ref="H59:J59"/>
    <mergeCell ref="H60:J60"/>
    <mergeCell ref="B50:J50"/>
    <mergeCell ref="K50:M50"/>
    <mergeCell ref="H52:J52"/>
    <mergeCell ref="B53:C53"/>
    <mergeCell ref="B54:C54"/>
    <mergeCell ref="H46:J46"/>
    <mergeCell ref="H47:J47"/>
    <mergeCell ref="H48:J48"/>
    <mergeCell ref="B49:C49"/>
    <mergeCell ref="H49:J49"/>
    <mergeCell ref="K49:N49"/>
    <mergeCell ref="B42:H42"/>
    <mergeCell ref="K42:N42"/>
    <mergeCell ref="H43:J43"/>
    <mergeCell ref="H44:J44"/>
    <mergeCell ref="K44:N44"/>
    <mergeCell ref="H45:J45"/>
    <mergeCell ref="I38:J38"/>
    <mergeCell ref="I39:J39"/>
    <mergeCell ref="B40:C40"/>
    <mergeCell ref="H40:J40"/>
    <mergeCell ref="B41:J41"/>
    <mergeCell ref="K41:N41"/>
    <mergeCell ref="B29:B31"/>
    <mergeCell ref="I29:J29"/>
    <mergeCell ref="I30:J30"/>
    <mergeCell ref="I31:J31"/>
    <mergeCell ref="L31:M31"/>
    <mergeCell ref="B34:B39"/>
    <mergeCell ref="I34:J34"/>
    <mergeCell ref="I35:J35"/>
    <mergeCell ref="I36:J36"/>
    <mergeCell ref="I37:J37"/>
    <mergeCell ref="I26:J26"/>
    <mergeCell ref="I27:J27"/>
    <mergeCell ref="I28:J28"/>
    <mergeCell ref="B20:C20"/>
    <mergeCell ref="H20:J20"/>
    <mergeCell ref="B21:J21"/>
    <mergeCell ref="B22:H22"/>
    <mergeCell ref="C23:C24"/>
    <mergeCell ref="D23:D24"/>
    <mergeCell ref="E23:E24"/>
    <mergeCell ref="F23:F24"/>
    <mergeCell ref="G23:G24"/>
    <mergeCell ref="H23:J23"/>
    <mergeCell ref="B1:C4"/>
    <mergeCell ref="D1:K1"/>
    <mergeCell ref="D2:J4"/>
    <mergeCell ref="C5:L5"/>
    <mergeCell ref="B6:J6"/>
    <mergeCell ref="H53:J53"/>
    <mergeCell ref="H54:J54"/>
    <mergeCell ref="H71:J71"/>
    <mergeCell ref="H51:I51"/>
    <mergeCell ref="D15:J15"/>
    <mergeCell ref="B16:H16"/>
    <mergeCell ref="H17:J17"/>
    <mergeCell ref="B18:B19"/>
    <mergeCell ref="H18:J18"/>
    <mergeCell ref="H19:J19"/>
    <mergeCell ref="C7:C9"/>
    <mergeCell ref="D10:J10"/>
    <mergeCell ref="D11:J11"/>
    <mergeCell ref="D12:J12"/>
    <mergeCell ref="D13:J13"/>
    <mergeCell ref="D14:J14"/>
    <mergeCell ref="I24:J24"/>
    <mergeCell ref="B25:B28"/>
    <mergeCell ref="I25:J25"/>
  </mergeCells>
  <conditionalFormatting sqref="H49:J49">
    <cfRule type="cellIs" dxfId="33" priority="36" operator="notEqual">
      <formula>$A$48</formula>
    </cfRule>
  </conditionalFormatting>
  <conditionalFormatting sqref="H61:J61">
    <cfRule type="cellIs" dxfId="32" priority="3" operator="notEqual">
      <formula>$A$60</formula>
    </cfRule>
    <cfRule type="cellIs" dxfId="31" priority="34" operator="notEqual">
      <formula>#REF!</formula>
    </cfRule>
  </conditionalFormatting>
  <conditionalFormatting sqref="J58">
    <cfRule type="cellIs" dxfId="30" priority="33" operator="lessThan">
      <formula>$I$58</formula>
    </cfRule>
  </conditionalFormatting>
  <conditionalFormatting sqref="J63">
    <cfRule type="cellIs" dxfId="29" priority="32" operator="lessThan">
      <formula>$I$63</formula>
    </cfRule>
  </conditionalFormatting>
  <conditionalFormatting sqref="H66:J66">
    <cfRule type="cellIs" dxfId="28" priority="31" operator="notEqual">
      <formula>$A$65</formula>
    </cfRule>
  </conditionalFormatting>
  <conditionalFormatting sqref="H73:J73">
    <cfRule type="cellIs" dxfId="27" priority="30" operator="notEqual">
      <formula>$A$72</formula>
    </cfRule>
  </conditionalFormatting>
  <conditionalFormatting sqref="J68">
    <cfRule type="cellIs" dxfId="26" priority="29" operator="lessThan">
      <formula>$I$68</formula>
    </cfRule>
  </conditionalFormatting>
  <conditionalFormatting sqref="H81:J81">
    <cfRule type="cellIs" dxfId="25" priority="2" operator="notEqual">
      <formula>$A$80</formula>
    </cfRule>
    <cfRule type="cellIs" dxfId="24" priority="28" operator="notEqual">
      <formula>#REF!</formula>
    </cfRule>
  </conditionalFormatting>
  <conditionalFormatting sqref="J75">
    <cfRule type="cellIs" dxfId="23" priority="27" operator="lessThan">
      <formula>$I$75</formula>
    </cfRule>
  </conditionalFormatting>
  <conditionalFormatting sqref="J83">
    <cfRule type="cellIs" dxfId="22" priority="26" operator="lessThan">
      <formula>$I$83</formula>
    </cfRule>
  </conditionalFormatting>
  <conditionalFormatting sqref="J16">
    <cfRule type="cellIs" dxfId="21" priority="25" operator="lessThan">
      <formula>$I$16</formula>
    </cfRule>
  </conditionalFormatting>
  <conditionalFormatting sqref="J22">
    <cfRule type="cellIs" dxfId="20" priority="24" operator="lessThan">
      <formula>$I$22</formula>
    </cfRule>
  </conditionalFormatting>
  <conditionalFormatting sqref="J42">
    <cfRule type="cellIs" dxfId="19" priority="23" operator="lessThan">
      <formula>$I$42</formula>
    </cfRule>
  </conditionalFormatting>
  <conditionalFormatting sqref="H92:J92">
    <cfRule type="cellIs" dxfId="18" priority="1" operator="notEqual">
      <formula>$A$91</formula>
    </cfRule>
    <cfRule type="cellIs" dxfId="17" priority="22" operator="notEqual">
      <formula>#REF!</formula>
    </cfRule>
  </conditionalFormatting>
  <conditionalFormatting sqref="H49:J49">
    <cfRule type="cellIs" dxfId="16" priority="21" operator="notEqual">
      <formula>$A$48</formula>
    </cfRule>
  </conditionalFormatting>
  <conditionalFormatting sqref="H61:J61">
    <cfRule type="cellIs" dxfId="15" priority="19" operator="notEqual">
      <formula>#REF!</formula>
    </cfRule>
  </conditionalFormatting>
  <conditionalFormatting sqref="J58">
    <cfRule type="cellIs" dxfId="14" priority="18" operator="lessThan">
      <formula>$I$58</formula>
    </cfRule>
  </conditionalFormatting>
  <conditionalFormatting sqref="J63">
    <cfRule type="cellIs" dxfId="13" priority="17" operator="lessThan">
      <formula>$I$63</formula>
    </cfRule>
  </conditionalFormatting>
  <conditionalFormatting sqref="H66:J66">
    <cfRule type="cellIs" dxfId="12" priority="16" operator="notEqual">
      <formula>$A$65</formula>
    </cfRule>
  </conditionalFormatting>
  <conditionalFormatting sqref="H73:J73">
    <cfRule type="cellIs" dxfId="11" priority="15" operator="notEqual">
      <formula>$A$72</formula>
    </cfRule>
  </conditionalFormatting>
  <conditionalFormatting sqref="J68">
    <cfRule type="cellIs" dxfId="10" priority="14" operator="lessThan">
      <formula>$I$68</formula>
    </cfRule>
  </conditionalFormatting>
  <conditionalFormatting sqref="H81:J81">
    <cfRule type="cellIs" dxfId="9" priority="13" operator="notEqual">
      <formula>#REF!</formula>
    </cfRule>
  </conditionalFormatting>
  <conditionalFormatting sqref="J75">
    <cfRule type="cellIs" dxfId="8" priority="12" operator="lessThan">
      <formula>$I$75</formula>
    </cfRule>
  </conditionalFormatting>
  <conditionalFormatting sqref="J83">
    <cfRule type="cellIs" dxfId="7" priority="11" operator="lessThan">
      <formula>$I$83</formula>
    </cfRule>
  </conditionalFormatting>
  <conditionalFormatting sqref="H92:J92">
    <cfRule type="cellIs" dxfId="6" priority="10" operator="notEqual">
      <formula>#REF!</formula>
    </cfRule>
  </conditionalFormatting>
  <conditionalFormatting sqref="J16">
    <cfRule type="cellIs" dxfId="5" priority="9" operator="lessThan">
      <formula>$I$16</formula>
    </cfRule>
  </conditionalFormatting>
  <conditionalFormatting sqref="J22">
    <cfRule type="cellIs" dxfId="4" priority="8" operator="lessThan">
      <formula>$I$22</formula>
    </cfRule>
  </conditionalFormatting>
  <conditionalFormatting sqref="J42">
    <cfRule type="cellIs" dxfId="3" priority="7" operator="lessThan">
      <formula>$I$42</formula>
    </cfRule>
  </conditionalFormatting>
  <conditionalFormatting sqref="H20:J20">
    <cfRule type="cellIs" dxfId="2" priority="6" operator="notEqual">
      <formula>$A$19</formula>
    </cfRule>
  </conditionalFormatting>
  <conditionalFormatting sqref="H40:J40">
    <cfRule type="cellIs" dxfId="1" priority="5" operator="notEqual">
      <formula>$A$39</formula>
    </cfRule>
  </conditionalFormatting>
  <conditionalFormatting sqref="H56:J56">
    <cfRule type="cellIs" dxfId="0" priority="4" operator="notEqual">
      <formula>$A$54</formula>
    </cfRule>
  </conditionalFormatting>
  <dataValidations count="3">
    <dataValidation operator="equal" showInputMessage="1" showErrorMessage="1" sqref="H39"/>
    <dataValidation type="whole" operator="equal" showInputMessage="1" showErrorMessage="1" sqref="D70:G72 D44:G48 D85:G91 D60:G60 D18:G19 D65:G65 D39:G39 D77:G80 D56:G56">
      <formula1>1</formula1>
    </dataValidation>
    <dataValidation type="whole" operator="equal" showInputMessage="1" showErrorMessage="1" sqref="D25:G38">
      <formula1>1</formula1>
      <formula2>0</formula2>
    </dataValidation>
  </dataValidations>
  <hyperlinks>
    <hyperlink ref="D12" r:id="rId1"/>
  </hyperlinks>
  <pageMargins left="0.7" right="0.7" top="0.75" bottom="0.75" header="0.3" footer="0.3"/>
  <pageSetup paperSize="9" orientation="portrait" horizontalDpi="360" verticalDpi="360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11. CA CEPO LCH IPS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astrid henao murillo</dc:creator>
  <cp:lastModifiedBy>jennifer astrid henao murillo</cp:lastModifiedBy>
  <dcterms:created xsi:type="dcterms:W3CDTF">2021-08-31T22:21:18Z</dcterms:created>
  <dcterms:modified xsi:type="dcterms:W3CDTF">2021-10-22T15:08:55Z</dcterms:modified>
</cp:coreProperties>
</file>