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ESE SALUD PEREIRA\CENTRO DE SALUD SANTA TERESITA\"/>
    </mc:Choice>
  </mc:AlternateContent>
  <bookViews>
    <workbookView xWindow="0" yWindow="0" windowWidth="20490" windowHeight="7050" activeTab="1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A54" i="15" l="1"/>
  <c r="S27" i="16" l="1"/>
  <c r="R27" i="16"/>
  <c r="Q27" i="16"/>
  <c r="P27" i="16"/>
  <c r="O27" i="16"/>
  <c r="N27" i="16"/>
  <c r="M27" i="16"/>
  <c r="L27" i="16"/>
  <c r="K27" i="16"/>
  <c r="J27" i="16"/>
  <c r="I27" i="16"/>
  <c r="H27" i="16"/>
  <c r="E27" i="16"/>
  <c r="G27" i="16"/>
  <c r="F27" i="16"/>
  <c r="F51" i="15" l="1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E51" i="15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T50" i="16"/>
  <c r="T49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T45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T41" i="16"/>
  <c r="T40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T36" i="16"/>
  <c r="T35" i="16"/>
  <c r="T34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T30" i="16"/>
  <c r="T26" i="16"/>
  <c r="T25" i="16"/>
  <c r="T24" i="16"/>
  <c r="T23" i="16"/>
  <c r="T22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T18" i="16"/>
  <c r="T17" i="16"/>
  <c r="T16" i="16"/>
  <c r="A104" i="15"/>
  <c r="D33" i="14"/>
  <c r="T50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T46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T42" i="15"/>
  <c r="T41" i="15"/>
  <c r="T40" i="15"/>
  <c r="T39" i="15"/>
  <c r="T38" i="15"/>
  <c r="T37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T33" i="15"/>
  <c r="T32" i="15"/>
  <c r="T31" i="15"/>
  <c r="T30" i="15"/>
  <c r="T29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T25" i="15"/>
  <c r="T24" i="15"/>
  <c r="T23" i="15"/>
  <c r="T22" i="15"/>
  <c r="T21" i="15"/>
  <c r="T20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T16" i="15"/>
  <c r="T15" i="15"/>
  <c r="T14" i="15"/>
  <c r="T13" i="15"/>
  <c r="E32" i="14" l="1"/>
  <c r="I53" i="16"/>
  <c r="Q53" i="16"/>
  <c r="T19" i="16"/>
  <c r="T27" i="16"/>
  <c r="T31" i="16"/>
  <c r="T42" i="16"/>
  <c r="G53" i="16"/>
  <c r="K53" i="16"/>
  <c r="O53" i="16"/>
  <c r="S53" i="16"/>
  <c r="F53" i="16"/>
  <c r="J53" i="16"/>
  <c r="N53" i="16"/>
  <c r="R53" i="16"/>
  <c r="E53" i="16"/>
  <c r="T37" i="16"/>
  <c r="H53" i="16"/>
  <c r="L53" i="16"/>
  <c r="P53" i="16"/>
  <c r="M53" i="16"/>
  <c r="I53" i="15"/>
  <c r="M53" i="15"/>
  <c r="Q53" i="15"/>
  <c r="E53" i="15"/>
  <c r="T17" i="15"/>
  <c r="N53" i="15"/>
  <c r="R53" i="15"/>
  <c r="L53" i="15"/>
  <c r="S53" i="15"/>
  <c r="T34" i="15"/>
  <c r="T43" i="15"/>
  <c r="H53" i="15"/>
  <c r="K53" i="15"/>
  <c r="G53" i="15"/>
  <c r="O53" i="15"/>
  <c r="T26" i="15"/>
  <c r="J53" i="15"/>
  <c r="P53" i="15"/>
  <c r="F32" i="14"/>
  <c r="G32" i="14"/>
  <c r="G31" i="14"/>
  <c r="F31" i="14"/>
  <c r="T46" i="16"/>
  <c r="T51" i="16"/>
  <c r="T51" i="15"/>
  <c r="F53" i="15"/>
  <c r="T47" i="15"/>
  <c r="D19" i="14"/>
  <c r="D35" i="14" s="1"/>
  <c r="Q54" i="15" l="1"/>
  <c r="N54" i="16"/>
  <c r="E54" i="16"/>
  <c r="E55" i="16"/>
  <c r="E56" i="16"/>
  <c r="E57" i="16"/>
  <c r="K54" i="16"/>
  <c r="H32" i="14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6" l="1"/>
  <c r="F57" i="16" s="1"/>
  <c r="E58" i="15"/>
  <c r="F58" i="15" s="1"/>
  <c r="H30" i="14"/>
  <c r="E30" i="14"/>
  <c r="H29" i="14"/>
  <c r="E29" i="14"/>
  <c r="F56" i="16" l="1"/>
  <c r="F34" i="14" s="1"/>
  <c r="F58" i="16"/>
  <c r="F55" i="16"/>
  <c r="E34" i="14" s="1"/>
  <c r="F57" i="15"/>
  <c r="G33" i="14" s="1"/>
  <c r="F56" i="15"/>
  <c r="F33" i="14" s="1"/>
  <c r="F55" i="15"/>
  <c r="E33" i="14" s="1"/>
  <c r="G34" i="14"/>
  <c r="F60" i="16" l="1"/>
  <c r="H34" i="14" s="1"/>
  <c r="F60" i="15"/>
  <c r="H33" i="14" s="1"/>
  <c r="E19" i="14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específicos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<sst xmlns="http://schemas.openxmlformats.org/spreadsheetml/2006/main" count="402" uniqueCount="109">
  <si>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</si>
  <si>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</si>
  <si>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</si>
  <si>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</si>
  <si>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</si>
  <si>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</si>
  <si>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</si>
  <si>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</si>
  <si>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</si>
  <si>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</si>
  <si>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</si>
  <si>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</si>
  <si>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</si>
  <si>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</si>
  <si>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</si>
  <si>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</si>
  <si>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</si>
  <si>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</si>
  <si>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</si>
  <si>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</si>
  <si>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</si>
  <si>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</si>
  <si>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</si>
  <si>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</si>
  <si>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</si>
  <si>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</si>
  <si>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</si>
  <si>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</si>
  <si>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</si>
  <si>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</si>
  <si>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</si>
  <si>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</si>
  <si>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</si>
  <si>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</si>
  <si>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</si>
  <si>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 xml:space="preserve">Se realiza una adecuada revisión por sistemas que incluye Genitourinario y Colorectal  (verificar dolor en área peliva, edema) </t>
  </si>
  <si>
    <t>Se registra la educación brindada en cuanto a Signos y síntomas de alarma (Dolor pélvico, urgencias urinarias, pujo, tenesmo vesical, nicturia, disuria, reducción el chorro, hematuria, hematoespermia)</t>
  </si>
  <si>
    <t>Se registra la educación brindada en factores de riesgo y hábitos saludables como peso, alimentación saludable, dejar el hábito d efumar y el consumo de alcohol.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</si>
  <si>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</si>
  <si>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</si>
  <si>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</si>
  <si>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</si>
  <si>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</si>
  <si>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</si>
  <si>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</si>
  <si>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</si>
  <si>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</si>
  <si>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</si>
  <si>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</si>
  <si>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</si>
  <si>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</si>
  <si>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REMISIONES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</si>
  <si>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</si>
  <si>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</si>
  <si>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</si>
  <si>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</si>
  <si>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</si>
  <si>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</si>
  <si>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</si>
  <si>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</si>
  <si>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</si>
  <si>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</si>
  <si>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</si>
  <si>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</si>
  <si>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</si>
  <si>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</si>
  <si>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</si>
  <si>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</si>
  <si>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</si>
  <si>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r>
      <t xml:space="preserve">Programa o estrategia : </t>
    </r>
    <r>
      <rPr>
        <sz val="10"/>
        <color theme="1"/>
        <rFont val="Calibri"/>
        <family val="2"/>
        <scheme val="minor"/>
      </rPr>
      <t>Cáncer Estómago y Colorectal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</si>
  <si>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Astrid Henao Murillo</t>
    </r>
  </si>
  <si>
    <t>Programa o estrategia : Cáncer de Próstata</t>
  </si>
  <si>
    <r>
      <t xml:space="preserve">Fecha: </t>
    </r>
    <r>
      <rPr>
        <sz val="10"/>
        <color theme="1"/>
        <rFont val="Arial"/>
        <family val="2"/>
      </rPr>
      <t>03-06-2021</t>
    </r>
  </si>
  <si>
    <t>No se registra la información dada al paciente de los posibles malestares durante la realización del tacto rectal</t>
  </si>
  <si>
    <t>La historia clínica permite identificar ordenes médicas y de laboratorio</t>
  </si>
  <si>
    <t>Se evidencia remisión a especialidad por urología</t>
  </si>
  <si>
    <t>Pendiente resultado</t>
  </si>
  <si>
    <t>Remitido a medicina interna</t>
  </si>
  <si>
    <t>Remitido a urología por tacto rectal</t>
  </si>
  <si>
    <t>No se registra en las notas médicas la información dada al paciente sobre el tiempo entre el tacto rectal y la realización del PSA los dos ni la implementación del carnet</t>
  </si>
  <si>
    <t>Formato de historia clínica que separa los sistemas de manera cefalocaudal para el registro de la actividad y hallazgos encontrados diligenciado adecuadamente</t>
  </si>
  <si>
    <t xml:space="preserve">Base de datos y programa estructurado e implementado desde hace un año por lo que no hay forma de verificar la periodicidad de los laboratorios </t>
  </si>
  <si>
    <t>19370115</t>
  </si>
  <si>
    <t>No se evidencia el registro de solicitud de sangre oculta en materia fecal</t>
  </si>
  <si>
    <t>1258587</t>
  </si>
  <si>
    <t>7524879</t>
  </si>
  <si>
    <t>Resultado negativo</t>
  </si>
  <si>
    <t>16737452</t>
  </si>
  <si>
    <t>4363211</t>
  </si>
  <si>
    <r>
      <t xml:space="preserve">Institución: </t>
    </r>
    <r>
      <rPr>
        <sz val="10"/>
        <color theme="1"/>
        <rFont val="Calibri"/>
        <family val="2"/>
        <scheme val="minor"/>
      </rPr>
      <t>CENTRO DE SALUD SANTA TERESITA</t>
    </r>
  </si>
  <si>
    <t>Formato de historia clínica con ítems de obligatorio diligenciamiento que cumplen con las necesidades del programa y la normatividad vigente en la identificación básica del usuario</t>
  </si>
  <si>
    <t>Se indaga sobre antecedentes sintomáticos en (urgencias, pujo, tenesmo vesical, nicturia, disuria, reducción el chorro, hematuria, hematoespermia).</t>
  </si>
  <si>
    <t>Sistema informativo de historia clínica que cuenta con ítems de signos y síntomas específicos para cáncer de próstata como disuria, nicturia, hematuria.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</si>
  <si>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</si>
  <si>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</si>
  <si>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evidencia información dada al paciente de los pasos a seguir según los resultados del tacto rectal y el PSA 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</si>
  <si>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</si>
  <si>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</si>
  <si>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Se evidencia el diligenciamiento de la clasificación del riesgo según los antecedentes personales y familiares según indicaciones de buena práctica GPC.</t>
  </si>
  <si>
    <t>Sistema informativo de historia clínica que cuenta con ítems de antecedentes familiares, personales y hábitos de estilo de vida. Como también permite la clasificación de riesgo por el modulo de auditoria.</t>
  </si>
  <si>
    <t>No se registra en las notas médicas los signos y síntomas e alarma específico para cáncer colorectal ni los tiempos entre la solicitud y toma de la SOMF</t>
  </si>
  <si>
    <t>Se evidencia la tamización con un periodo de cada dos años o fecha de próxima cita</t>
  </si>
  <si>
    <t>Se registra  el resultado de Sangre oculta en materia fecal en la HC y en caso de estar alterado se gestiona remisión y cita para especialista.</t>
  </si>
  <si>
    <t>Se evidencia le registro de resultado de SOMF</t>
  </si>
  <si>
    <t>De acuerdo a las condiciones, antecedentes familiares y personales, y resultado de sangre oculta en materia fecal se ha realizado remisión para valoración por especialista.</t>
  </si>
  <si>
    <t xml:space="preserve">En caso de presentarse remisiones o interconsultas con especialistas se evidencia en la HC la transcripción de los conceptos e indicaciones del mismo. </t>
  </si>
  <si>
    <t>Usuario en tratamiento con prestador complementario</t>
  </si>
  <si>
    <t>Fecha: 03-06-2021</t>
  </si>
  <si>
    <r>
      <t xml:space="preserve">Institución: </t>
    </r>
    <r>
      <rPr>
        <sz val="10"/>
        <color theme="1"/>
        <rFont val="Calibri"/>
        <family val="2"/>
        <scheme val="minor"/>
      </rPr>
      <t>Centro de Salud Santa Teresita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</si>
</sst>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10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41" fontId="25" fillId="0" borderId="0" applyFont="0" applyFill="0" applyBorder="0" applyAlignment="0" applyProtection="0"/>
    <xf numFmtId="0" fontId="28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7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6" fillId="3" borderId="11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0" fontId="17" fillId="0" borderId="8" xfId="1" applyFont="1" applyAlignment="1"/>
    <xf numFmtId="0" fontId="10" fillId="7" borderId="9" xfId="1" applyFont="1" applyFill="1" applyBorder="1" applyAlignment="1">
      <alignment vertical="center"/>
    </xf>
    <xf numFmtId="0" fontId="20" fillId="3" borderId="12" xfId="1" applyFont="1" applyFill="1" applyBorder="1" applyAlignment="1">
      <alignment horizontal="center" vertical="center"/>
    </xf>
    <xf numFmtId="49" fontId="19" fillId="7" borderId="13" xfId="2" applyNumberFormat="1" applyFont="1" applyFill="1" applyBorder="1" applyAlignment="1">
      <alignment horizontal="center" vertical="center" wrapText="1" readingOrder="1"/>
    </xf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0" fontId="6" fillId="3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21" fillId="7" borderId="9" xfId="1" applyFont="1" applyFill="1" applyBorder="1" applyAlignment="1">
      <alignment horizontal="left" vertical="top" wrapText="1"/>
    </xf>
    <xf numFmtId="0" fontId="21" fillId="7" borderId="18" xfId="1" applyFont="1" applyFill="1" applyBorder="1" applyAlignment="1">
      <alignment horizontal="left" vertical="top" wrapText="1"/>
    </xf>
    <xf numFmtId="49" fontId="19" fillId="7" borderId="19" xfId="2" applyNumberFormat="1" applyFont="1" applyFill="1" applyBorder="1" applyAlignment="1">
      <alignment horizontal="center" vertical="center" wrapText="1" readingOrder="1"/>
    </xf>
    <xf numFmtId="49" fontId="19" fillId="7" borderId="20" xfId="2" applyNumberFormat="1" applyFont="1" applyFill="1" applyBorder="1" applyAlignment="1">
      <alignment horizontal="center" vertical="center" wrapText="1" readingOrder="1"/>
    </xf>
    <xf numFmtId="49" fontId="19" fillId="7" borderId="21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18" xfId="1" applyFont="1" applyBorder="1" applyAlignment="1">
      <alignment horizontal="left" vertical="center" wrapText="1"/>
    </xf>
    <xf numFmtId="1" fontId="22" fillId="0" borderId="18" xfId="2" applyNumberFormat="1" applyFont="1" applyFill="1" applyBorder="1" applyAlignment="1">
      <alignment horizontal="center" vertical="center" wrapText="1" readingOrder="1"/>
    </xf>
    <xf numFmtId="0" fontId="15" fillId="0" borderId="8" xfId="1" applyFont="1" applyFill="1"/>
    <xf numFmtId="0" fontId="15" fillId="0" borderId="18" xfId="1" applyFont="1" applyFill="1" applyBorder="1" applyAlignment="1">
      <alignment horizontal="left" vertical="center" wrapText="1"/>
    </xf>
    <xf numFmtId="1" fontId="22" fillId="0" borderId="18" xfId="1" applyNumberFormat="1" applyFont="1" applyBorder="1" applyAlignment="1">
      <alignment horizontal="center" vertical="center" readingOrder="1"/>
    </xf>
    <xf numFmtId="0" fontId="7" fillId="0" borderId="18" xfId="1" applyFont="1" applyFill="1" applyBorder="1" applyAlignment="1">
      <alignment horizontal="left" vertical="center" wrapText="1"/>
    </xf>
    <xf numFmtId="0" fontId="15" fillId="0" borderId="18" xfId="1" applyFont="1" applyBorder="1" applyAlignment="1">
      <alignment vertical="center" wrapText="1"/>
    </xf>
    <xf numFmtId="1" fontId="22" fillId="0" borderId="19" xfId="2" applyNumberFormat="1" applyFont="1" applyFill="1" applyBorder="1" applyAlignment="1">
      <alignment horizontal="center" vertical="center" wrapText="1" readingOrder="1"/>
    </xf>
    <xf numFmtId="1" fontId="22" fillId="0" borderId="20" xfId="2" applyNumberFormat="1" applyFont="1" applyFill="1" applyBorder="1" applyAlignment="1">
      <alignment horizontal="center" vertical="center" wrapText="1" readingOrder="1"/>
    </xf>
    <xf numFmtId="1" fontId="22" fillId="0" borderId="21" xfId="2" applyNumberFormat="1" applyFont="1" applyFill="1" applyBorder="1" applyAlignment="1">
      <alignment horizontal="center" vertical="center" wrapText="1" readingOrder="1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20" fillId="3" borderId="8" xfId="1" applyFont="1" applyFill="1"/>
    <xf numFmtId="49" fontId="10" fillId="7" borderId="18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10" xfId="1" applyFont="1" applyFill="1" applyBorder="1" applyAlignment="1">
      <alignment vertical="center"/>
    </xf>
    <xf numFmtId="0" fontId="10" fillId="7" borderId="10" xfId="1" applyFont="1" applyFill="1" applyBorder="1" applyAlignment="1">
      <alignment vertical="center"/>
    </xf>
    <xf numFmtId="0" fontId="15" fillId="3" borderId="18" xfId="1" applyFont="1" applyFill="1" applyBorder="1"/>
    <xf numFmtId="0" fontId="10" fillId="7" borderId="22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1" fillId="7" borderId="22" xfId="1" applyFont="1" applyFill="1" applyBorder="1" applyAlignment="1">
      <alignment horizontal="left" vertical="top" wrapText="1"/>
    </xf>
    <xf numFmtId="0" fontId="15" fillId="0" borderId="22" xfId="1" applyFont="1" applyBorder="1" applyAlignment="1">
      <alignment horizontal="left" vertical="center" wrapText="1"/>
    </xf>
    <xf numFmtId="0" fontId="15" fillId="0" borderId="22" xfId="1" applyFont="1" applyBorder="1" applyAlignment="1">
      <alignment vertical="center" wrapText="1"/>
    </xf>
    <xf numFmtId="0" fontId="15" fillId="0" borderId="22" xfId="1" applyFont="1" applyFill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4" fillId="0" borderId="8" xfId="1" applyFont="1"/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9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22" fillId="0" borderId="9" xfId="1" applyFont="1" applyFill="1" applyBorder="1" applyAlignment="1">
      <alignment horizontal="center" vertical="center" wrapText="1" readingOrder="1"/>
    </xf>
    <xf numFmtId="0" fontId="22" fillId="0" borderId="18" xfId="1" applyFont="1" applyFill="1" applyBorder="1" applyAlignment="1">
      <alignment horizontal="center" vertical="center" wrapText="1" readingOrder="1"/>
    </xf>
    <xf numFmtId="0" fontId="31" fillId="0" borderId="18" xfId="1" applyFont="1" applyBorder="1" applyAlignment="1">
      <alignment horizontal="center" vertical="center" readingOrder="1"/>
    </xf>
    <xf numFmtId="1" fontId="31" fillId="0" borderId="18" xfId="1" applyNumberFormat="1" applyFont="1" applyBorder="1" applyAlignment="1">
      <alignment horizontal="center" vertical="center" readingOrder="1"/>
    </xf>
    <xf numFmtId="1" fontId="22" fillId="0" borderId="18" xfId="1" applyNumberFormat="1" applyFont="1" applyFill="1" applyBorder="1" applyAlignment="1">
      <alignment horizontal="center" vertical="center" wrapText="1" readingOrder="1"/>
    </xf>
    <xf numFmtId="1" fontId="22" fillId="0" borderId="22" xfId="1" applyNumberFormat="1" applyFont="1" applyFill="1" applyBorder="1" applyAlignment="1">
      <alignment horizontal="center" vertical="center" wrapText="1" readingOrder="1"/>
    </xf>
    <xf numFmtId="0" fontId="31" fillId="0" borderId="33" xfId="0" applyFont="1" applyBorder="1" applyAlignment="1">
      <alignment horizontal="center" vertical="center" readingOrder="1"/>
    </xf>
    <xf numFmtId="0" fontId="22" fillId="0" borderId="33" xfId="0" applyFont="1" applyBorder="1" applyAlignment="1">
      <alignment horizontal="center" vertical="center" readingOrder="1"/>
    </xf>
    <xf numFmtId="1" fontId="22" fillId="0" borderId="33" xfId="0" applyNumberFormat="1" applyFont="1" applyBorder="1" applyAlignment="1">
      <alignment horizontal="center" vertical="center" readingOrder="1"/>
    </xf>
    <xf numFmtId="0" fontId="11" fillId="4" borderId="9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9" fillId="7" borderId="28" xfId="6" applyNumberFormat="1" applyFont="1" applyFill="1" applyBorder="1" applyAlignment="1">
      <alignment horizontal="center" vertical="center" wrapText="1" readingOrder="1"/>
    </xf>
    <xf numFmtId="0" fontId="19" fillId="7" borderId="29" xfId="6" applyNumberFormat="1" applyFont="1" applyFill="1" applyBorder="1" applyAlignment="1">
      <alignment horizontal="center" vertical="center" wrapText="1" readingOrder="1"/>
    </xf>
    <xf numFmtId="0" fontId="19" fillId="7" borderId="30" xfId="6" applyNumberFormat="1" applyFont="1" applyFill="1" applyBorder="1" applyAlignment="1">
      <alignment horizontal="center" vertical="center" wrapText="1" readingOrder="1"/>
    </xf>
    <xf numFmtId="49" fontId="26" fillId="7" borderId="34" xfId="2" applyNumberFormat="1" applyFont="1" applyFill="1" applyBorder="1" applyAlignment="1">
      <alignment horizontal="center" vertical="center" wrapText="1" readingOrder="1"/>
    </xf>
    <xf numFmtId="49" fontId="26" fillId="7" borderId="35" xfId="2" applyNumberFormat="1" applyFont="1" applyFill="1" applyBorder="1" applyAlignment="1">
      <alignment horizontal="center" vertical="center" wrapText="1" readingOrder="1"/>
    </xf>
    <xf numFmtId="49" fontId="26" fillId="7" borderId="36" xfId="2" applyNumberFormat="1" applyFont="1" applyFill="1" applyBorder="1" applyAlignment="1">
      <alignment horizontal="center" vertical="center" wrapText="1" readingOrder="1"/>
    </xf>
    <xf numFmtId="0" fontId="21" fillId="8" borderId="8" xfId="1" applyFont="1" applyFill="1" applyBorder="1" applyAlignment="1">
      <alignment horizontal="center" vertical="center" textRotation="90"/>
    </xf>
    <xf numFmtId="0" fontId="21" fillId="8" borderId="12" xfId="1" applyFont="1" applyFill="1" applyBorder="1" applyAlignment="1">
      <alignment horizontal="center" vertical="center" textRotation="90"/>
    </xf>
    <xf numFmtId="1" fontId="14" fillId="0" borderId="8" xfId="1" applyNumberFormat="1" applyFont="1" applyAlignment="1">
      <alignment horizontal="center" vertical="center" readingOrder="1"/>
    </xf>
    <xf numFmtId="0" fontId="21" fillId="8" borderId="17" xfId="1" applyFont="1" applyFill="1" applyBorder="1" applyAlignment="1">
      <alignment horizontal="center" vertical="center" textRotation="90" wrapText="1"/>
    </xf>
    <xf numFmtId="0" fontId="21" fillId="8" borderId="12" xfId="1" applyFont="1" applyFill="1" applyBorder="1" applyAlignment="1">
      <alignment horizontal="center" vertical="center" textRotation="90" wrapText="1"/>
    </xf>
    <xf numFmtId="49" fontId="26" fillId="7" borderId="32" xfId="2" applyNumberFormat="1" applyFont="1" applyFill="1" applyBorder="1" applyAlignment="1">
      <alignment horizontal="center" vertical="center" wrapText="1" readingOrder="1"/>
    </xf>
    <xf numFmtId="49" fontId="26" fillId="7" borderId="10" xfId="2" applyNumberFormat="1" applyFont="1" applyFill="1" applyBorder="1" applyAlignment="1">
      <alignment horizontal="center" vertical="center" wrapText="1" readingOrder="1"/>
    </xf>
    <xf numFmtId="49" fontId="26" fillId="7" borderId="31" xfId="2" applyNumberFormat="1" applyFont="1" applyFill="1" applyBorder="1" applyAlignment="1">
      <alignment horizontal="center" vertical="center" wrapText="1" readingOrder="1"/>
    </xf>
    <xf numFmtId="0" fontId="27" fillId="7" borderId="37" xfId="1" applyFont="1" applyFill="1" applyBorder="1" applyAlignment="1">
      <alignment horizontal="center" vertical="center" wrapText="1" readingOrder="1"/>
    </xf>
    <xf numFmtId="0" fontId="27" fillId="7" borderId="35" xfId="1" applyFont="1" applyFill="1" applyBorder="1" applyAlignment="1">
      <alignment horizontal="center" vertical="center" wrapText="1" readingOrder="1"/>
    </xf>
    <xf numFmtId="0" fontId="27" fillId="7" borderId="38" xfId="1" applyFont="1" applyFill="1" applyBorder="1" applyAlignment="1">
      <alignment horizontal="center" vertical="center" wrapText="1" readingOrder="1"/>
    </xf>
    <xf numFmtId="0" fontId="26" fillId="7" borderId="37" xfId="1" applyFont="1" applyFill="1" applyBorder="1" applyAlignment="1">
      <alignment horizontal="center" vertical="center" wrapText="1" readingOrder="1"/>
    </xf>
    <xf numFmtId="0" fontId="26" fillId="7" borderId="35" xfId="1" applyFont="1" applyFill="1" applyBorder="1" applyAlignment="1">
      <alignment horizontal="center" vertical="center" wrapText="1" readingOrder="1"/>
    </xf>
    <xf numFmtId="0" fontId="26" fillId="7" borderId="38" xfId="1" applyFont="1" applyFill="1" applyBorder="1" applyAlignment="1">
      <alignment horizontal="center" vertical="center" wrapText="1" readingOrder="1"/>
    </xf>
    <xf numFmtId="0" fontId="16" fillId="6" borderId="16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6" fillId="0" borderId="8" xfId="1" applyFont="1" applyAlignment="1">
      <alignment horizontal="left"/>
    </xf>
    <xf numFmtId="0" fontId="17" fillId="0" borderId="8" xfId="1" applyFont="1" applyAlignment="1">
      <alignment horizontal="left"/>
    </xf>
    <xf numFmtId="0" fontId="15" fillId="3" borderId="16" xfId="1" applyFont="1" applyFill="1" applyBorder="1" applyAlignment="1">
      <alignment horizontal="center"/>
    </xf>
    <xf numFmtId="0" fontId="15" fillId="3" borderId="11" xfId="1" applyFont="1" applyFill="1" applyBorder="1" applyAlignment="1">
      <alignment horizontal="center"/>
    </xf>
    <xf numFmtId="0" fontId="15" fillId="3" borderId="28" xfId="1" applyFont="1" applyFill="1" applyBorder="1" applyAlignment="1">
      <alignment horizontal="center"/>
    </xf>
    <xf numFmtId="0" fontId="15" fillId="3" borderId="30" xfId="1" applyFont="1" applyFill="1" applyBorder="1" applyAlignment="1">
      <alignment horizontal="center"/>
    </xf>
    <xf numFmtId="0" fontId="27" fillId="7" borderId="37" xfId="0" applyFont="1" applyFill="1" applyBorder="1" applyAlignment="1">
      <alignment horizontal="center" vertical="center" wrapText="1" readingOrder="1"/>
    </xf>
    <xf numFmtId="0" fontId="27" fillId="7" borderId="35" xfId="0" applyFont="1" applyFill="1" applyBorder="1" applyAlignment="1">
      <alignment horizontal="center" vertical="center" wrapText="1" readingOrder="1"/>
    </xf>
    <xf numFmtId="0" fontId="27" fillId="7" borderId="38" xfId="0" applyFont="1" applyFill="1" applyBorder="1" applyAlignment="1">
      <alignment horizontal="center" vertical="center" wrapText="1" readingOrder="1"/>
    </xf>
    <xf numFmtId="0" fontId="21" fillId="8" borderId="16" xfId="1" applyFont="1" applyFill="1" applyBorder="1" applyAlignment="1">
      <alignment horizontal="center" vertical="center" textRotation="90" wrapText="1"/>
    </xf>
    <xf numFmtId="0" fontId="21" fillId="8" borderId="11" xfId="1" applyFont="1" applyFill="1" applyBorder="1" applyAlignment="1">
      <alignment horizontal="center" vertical="center" textRotation="90" wrapText="1"/>
    </xf>
    <xf numFmtId="0" fontId="21" fillId="7" borderId="22" xfId="1" applyFont="1" applyFill="1" applyBorder="1" applyAlignment="1">
      <alignment horizontal="center" vertical="center" wrapText="1"/>
    </xf>
    <xf numFmtId="0" fontId="21" fillId="7" borderId="23" xfId="1" applyFont="1" applyFill="1" applyBorder="1" applyAlignment="1">
      <alignment horizontal="center" vertical="center" wrapText="1"/>
    </xf>
    <xf numFmtId="0" fontId="21" fillId="7" borderId="24" xfId="1" applyFont="1" applyFill="1" applyBorder="1" applyAlignment="1">
      <alignment horizontal="center" vertical="center" wrapText="1"/>
    </xf>
    <xf numFmtId="0" fontId="27" fillId="7" borderId="18" xfId="1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  <xf numFmtId="0" fontId="21" fillId="8" borderId="8" xfId="1" applyFont="1" applyFill="1" applyBorder="1" applyAlignment="1">
      <alignment horizontal="center" vertical="center" textRotation="90" wrapText="1"/>
    </xf>
    <xf numFmtId="0" fontId="27" fillId="7" borderId="22" xfId="1" applyFont="1" applyFill="1" applyBorder="1" applyAlignment="1">
      <alignment horizontal="center" vertical="center" wrapText="1"/>
    </xf>
    <xf numFmtId="0" fontId="27" fillId="7" borderId="23" xfId="1" applyFont="1" applyFill="1" applyBorder="1" applyAlignment="1">
      <alignment horizontal="center" vertical="center" wrapText="1"/>
    </xf>
    <xf numFmtId="0" fontId="27" fillId="7" borderId="24" xfId="1" applyFont="1" applyFill="1" applyBorder="1" applyAlignment="1">
      <alignment horizontal="center" vertical="center" wrapText="1"/>
    </xf>
    <xf numFmtId="0" fontId="21" fillId="8" borderId="17" xfId="1" applyFont="1" applyFill="1" applyBorder="1" applyAlignment="1">
      <alignment horizontal="center" vertical="center" textRotation="90"/>
    </xf>
    <xf numFmtId="0" fontId="16" fillId="6" borderId="28" xfId="1" applyFont="1" applyFill="1" applyBorder="1" applyAlignment="1">
      <alignment horizontal="center" vertical="center" wrapText="1"/>
    </xf>
    <xf numFmtId="0" fontId="16" fillId="6" borderId="29" xfId="1" applyFont="1" applyFill="1" applyBorder="1" applyAlignment="1">
      <alignment horizontal="center" vertical="center" wrapText="1"/>
    </xf>
    <xf numFmtId="0" fontId="16" fillId="6" borderId="30" xfId="1" applyFont="1" applyFill="1" applyBorder="1" applyAlignment="1">
      <alignment horizontal="center" vertical="center" wrapText="1"/>
    </xf>
    <xf numFmtId="0" fontId="16" fillId="6" borderId="17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49" fontId="10" fillId="7" borderId="25" xfId="2" applyNumberFormat="1" applyFont="1" applyFill="1" applyBorder="1" applyAlignment="1">
      <alignment horizontal="center" vertical="center" textRotation="91"/>
    </xf>
    <xf numFmtId="49" fontId="10" fillId="7" borderId="26" xfId="2" applyNumberFormat="1" applyFont="1" applyFill="1" applyBorder="1" applyAlignment="1">
      <alignment horizontal="center" vertical="center" textRotation="91"/>
    </xf>
    <xf numFmtId="49" fontId="10" fillId="7" borderId="27" xfId="2" applyNumberFormat="1" applyFont="1" applyFill="1" applyBorder="1" applyAlignment="1">
      <alignment horizontal="center" vertical="center" textRotation="91"/>
    </xf>
  </cellXfs>
  <cellStyles count="10">
    <cellStyle name="Excel Built-in Percent" xfId="9"/>
    <cellStyle name="Millares [0]" xfId="6" builtinId="6"/>
    <cellStyle name="Normal" xfId="0" builtinId="0"/>
    <cellStyle name="Normal 2" xfId="1"/>
    <cellStyle name="Normal 3" xfId="8"/>
    <cellStyle name="Normal 3 2" xfId="5"/>
    <cellStyle name="Normal 3 3" xfId="2"/>
    <cellStyle name="Porcentaje" xfId="4" builtinId="5"/>
    <cellStyle name="Porcentaje 2" xfId="3"/>
    <cellStyle name="TableStyleLight1" xfId="7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1" t="s">
        <v>20</v>
      </c>
      <c r="E2" s="111"/>
      <c r="F2" s="111"/>
      <c r="G2" s="111"/>
      <c r="H2" s="111"/>
      <c r="I2" s="1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1"/>
      <c r="E3" s="111"/>
      <c r="F3" s="111"/>
      <c r="G3" s="111"/>
      <c r="H3" s="111"/>
      <c r="I3" s="111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1"/>
      <c r="E4" s="111"/>
      <c r="F4" s="111"/>
      <c r="G4" s="111"/>
      <c r="H4" s="111"/>
      <c r="I4" s="111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81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81" customFormat="1" ht="12" customHeight="1" x14ac:dyDescent="0.25">
      <c r="A10" s="4"/>
      <c r="B10" s="5"/>
      <c r="C10" s="6"/>
      <c r="D10" s="119" t="s">
        <v>68</v>
      </c>
      <c r="E10" s="119"/>
      <c r="F10" s="119"/>
      <c r="G10" s="119"/>
      <c r="H10" s="119"/>
      <c r="I10" s="11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81" customFormat="1" ht="12" customHeight="1" x14ac:dyDescent="0.25">
      <c r="A11" s="4"/>
      <c r="B11" s="5"/>
      <c r="C11" s="6"/>
      <c r="D11" s="119"/>
      <c r="E11" s="119"/>
      <c r="F11" s="119"/>
      <c r="G11" s="119"/>
      <c r="H11" s="119"/>
      <c r="I11" s="119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81" customFormat="1" ht="12" customHeight="1" x14ac:dyDescent="0.25">
      <c r="A12" s="4"/>
      <c r="B12" s="83"/>
      <c r="C12" s="82"/>
      <c r="D12" s="9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81" customFormat="1" ht="12" customHeight="1" x14ac:dyDescent="0.25">
      <c r="A13" s="4"/>
      <c r="B13" s="83"/>
      <c r="C13" s="82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7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7"/>
      <c r="AI13" s="83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81" customFormat="1" ht="12" customHeight="1" x14ac:dyDescent="0.25">
      <c r="A14" s="4"/>
      <c r="B14" s="83"/>
      <c r="C14" s="82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7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7"/>
      <c r="AI14" s="83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81" customFormat="1" ht="12" customHeight="1" x14ac:dyDescent="0.25">
      <c r="A15" s="4"/>
      <c r="B15" s="83"/>
      <c r="C15" s="82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7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7"/>
      <c r="AI15" s="83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92" customFormat="1" ht="30" customHeight="1" x14ac:dyDescent="0.25">
      <c r="B18" s="114" t="s">
        <v>14</v>
      </c>
      <c r="C18" s="115"/>
      <c r="D18" s="88" t="s">
        <v>16</v>
      </c>
      <c r="E18" s="88" t="s">
        <v>17</v>
      </c>
      <c r="F18" s="88" t="s">
        <v>18</v>
      </c>
      <c r="G18" s="88" t="s">
        <v>19</v>
      </c>
      <c r="H18" s="88" t="s">
        <v>13</v>
      </c>
    </row>
    <row r="19" spans="2:8" x14ac:dyDescent="0.25">
      <c r="B19" s="112" t="s">
        <v>15</v>
      </c>
      <c r="C19" s="113"/>
      <c r="D19" s="89" t="e">
        <f>+#REF!</f>
        <v>#REF!</v>
      </c>
      <c r="E19" s="90" t="e">
        <f>+#REF!</f>
        <v>#REF!</v>
      </c>
      <c r="F19" s="90" t="e">
        <f>+#REF!</f>
        <v>#REF!</v>
      </c>
      <c r="G19" s="90" t="e">
        <f>+#REF!</f>
        <v>#REF!</v>
      </c>
      <c r="H19" s="90" t="e">
        <f>+#REF!</f>
        <v>#REF!</v>
      </c>
    </row>
    <row r="20" spans="2:8" x14ac:dyDescent="0.25">
      <c r="B20" s="112" t="s">
        <v>56</v>
      </c>
      <c r="C20" s="113"/>
      <c r="D20" s="89" t="e">
        <f>+#REF!</f>
        <v>#REF!</v>
      </c>
      <c r="E20" s="90" t="e">
        <f>+#REF!</f>
        <v>#REF!</v>
      </c>
      <c r="F20" s="90" t="e">
        <f>+#REF!</f>
        <v>#REF!</v>
      </c>
      <c r="G20" s="90" t="e">
        <f>+#REF!</f>
        <v>#REF!</v>
      </c>
      <c r="H20" s="90" t="e">
        <f>+#REF!</f>
        <v>#REF!</v>
      </c>
    </row>
    <row r="21" spans="2:8" x14ac:dyDescent="0.25">
      <c r="B21" s="112" t="s">
        <v>57</v>
      </c>
      <c r="C21" s="113"/>
      <c r="D21" s="89" t="e">
        <f>+#REF!</f>
        <v>#REF!</v>
      </c>
      <c r="E21" s="90" t="e">
        <f>+#REF!</f>
        <v>#REF!</v>
      </c>
      <c r="F21" s="90" t="e">
        <f>+#REF!</f>
        <v>#REF!</v>
      </c>
      <c r="G21" s="90" t="e">
        <f>+#REF!</f>
        <v>#REF!</v>
      </c>
      <c r="H21" s="90" t="e">
        <f>+#REF!</f>
        <v>#REF!</v>
      </c>
    </row>
    <row r="22" spans="2:8" x14ac:dyDescent="0.25">
      <c r="B22" s="112" t="s">
        <v>58</v>
      </c>
      <c r="C22" s="113"/>
      <c r="D22" s="89" t="e">
        <f>+#REF!</f>
        <v>#REF!</v>
      </c>
      <c r="E22" s="90" t="e">
        <f>+#REF!</f>
        <v>#REF!</v>
      </c>
      <c r="F22" s="90" t="e">
        <f>+#REF!</f>
        <v>#REF!</v>
      </c>
      <c r="G22" s="90" t="e">
        <f>+#REF!</f>
        <v>#REF!</v>
      </c>
      <c r="H22" s="90" t="e">
        <f>+#REF!</f>
        <v>#REF!</v>
      </c>
    </row>
    <row r="23" spans="2:8" s="81" customFormat="1" x14ac:dyDescent="0.25">
      <c r="B23" s="113" t="s">
        <v>59</v>
      </c>
      <c r="C23" s="116"/>
      <c r="D23" s="89" t="e">
        <f>+#REF!</f>
        <v>#REF!</v>
      </c>
      <c r="E23" s="90" t="e">
        <f>+#REF!</f>
        <v>#REF!</v>
      </c>
      <c r="F23" s="90" t="e">
        <f>+#REF!</f>
        <v>#REF!</v>
      </c>
      <c r="G23" s="90" t="e">
        <f>+#REF!</f>
        <v>#REF!</v>
      </c>
      <c r="H23" s="90" t="e">
        <f>+#REF!</f>
        <v>#REF!</v>
      </c>
    </row>
    <row r="24" spans="2:8" s="81" customFormat="1" x14ac:dyDescent="0.25">
      <c r="B24" s="113" t="s">
        <v>65</v>
      </c>
      <c r="C24" s="116"/>
      <c r="D24" s="89" t="e">
        <f>+#REF!</f>
        <v>#REF!</v>
      </c>
      <c r="E24" s="90" t="e">
        <f>+#REF!</f>
        <v>#REF!</v>
      </c>
      <c r="F24" s="90" t="e">
        <f>+#REF!</f>
        <v>#REF!</v>
      </c>
      <c r="G24" s="90" t="e">
        <f>+#REF!</f>
        <v>#REF!</v>
      </c>
      <c r="H24" s="90" t="e">
        <f>+#REF!</f>
        <v>#REF!</v>
      </c>
    </row>
    <row r="25" spans="2:8" s="81" customFormat="1" x14ac:dyDescent="0.25">
      <c r="B25" s="113" t="s">
        <v>66</v>
      </c>
      <c r="C25" s="116"/>
      <c r="D25" s="89" t="e">
        <f>+#REF!</f>
        <v>#REF!</v>
      </c>
      <c r="E25" s="90" t="e">
        <f>+#REF!</f>
        <v>#REF!</v>
      </c>
      <c r="F25" s="90" t="e">
        <f>+#REF!</f>
        <v>#REF!</v>
      </c>
      <c r="G25" s="90" t="e">
        <f>+#REF!</f>
        <v>#REF!</v>
      </c>
      <c r="H25" s="90" t="e">
        <f>+#REF!</f>
        <v>#REF!</v>
      </c>
    </row>
    <row r="26" spans="2:8" s="81" customFormat="1" x14ac:dyDescent="0.25">
      <c r="B26" s="113" t="s">
        <v>60</v>
      </c>
      <c r="C26" s="116"/>
      <c r="D26" s="89" t="e">
        <f>+#REF!</f>
        <v>#REF!</v>
      </c>
      <c r="E26" s="90" t="e">
        <f>+#REF!</f>
        <v>#REF!</v>
      </c>
      <c r="F26" s="90" t="e">
        <f>+#REF!</f>
        <v>#REF!</v>
      </c>
      <c r="G26" s="90" t="e">
        <f>+#REF!</f>
        <v>#REF!</v>
      </c>
      <c r="H26" s="90" t="e">
        <f>+#REF!</f>
        <v>#REF!</v>
      </c>
    </row>
    <row r="27" spans="2:8" s="81" customFormat="1" x14ac:dyDescent="0.25">
      <c r="B27" s="113" t="s">
        <v>61</v>
      </c>
      <c r="C27" s="116"/>
      <c r="D27" s="89" t="e">
        <f>+#REF!</f>
        <v>#REF!</v>
      </c>
      <c r="E27" s="90" t="e">
        <f>+#REF!</f>
        <v>#REF!</v>
      </c>
      <c r="F27" s="90" t="e">
        <f>+#REF!</f>
        <v>#REF!</v>
      </c>
      <c r="G27" s="90" t="e">
        <f>+#REF!</f>
        <v>#REF!</v>
      </c>
      <c r="H27" s="90" t="e">
        <f>+#REF!</f>
        <v>#REF!</v>
      </c>
    </row>
    <row r="28" spans="2:8" x14ac:dyDescent="0.25">
      <c r="B28" s="117" t="s">
        <v>64</v>
      </c>
      <c r="C28" s="118"/>
      <c r="D28" s="97" t="e">
        <f>+#REF!</f>
        <v>#REF!</v>
      </c>
      <c r="E28" s="98" t="e">
        <f>+#REF!</f>
        <v>#REF!</v>
      </c>
      <c r="F28" s="98" t="e">
        <f>+#REF!</f>
        <v>#REF!</v>
      </c>
      <c r="G28" s="98" t="e">
        <f>+#REF!</f>
        <v>#REF!</v>
      </c>
      <c r="H28" s="98" t="e">
        <f>+#REF!</f>
        <v>#REF!</v>
      </c>
    </row>
    <row r="29" spans="2:8" x14ac:dyDescent="0.25">
      <c r="B29" s="112" t="s">
        <v>54</v>
      </c>
      <c r="C29" s="113"/>
      <c r="D29" s="89" t="e">
        <f>+#REF!</f>
        <v>#REF!</v>
      </c>
      <c r="E29" s="90" t="e">
        <f>+#REF!</f>
        <v>#REF!</v>
      </c>
      <c r="F29" s="90" t="e">
        <f>+#REF!</f>
        <v>#REF!</v>
      </c>
      <c r="G29" s="90" t="e">
        <f>+#REF!</f>
        <v>#REF!</v>
      </c>
      <c r="H29" s="90" t="e">
        <f>+#REF!</f>
        <v>#REF!</v>
      </c>
    </row>
    <row r="30" spans="2:8" s="81" customFormat="1" x14ac:dyDescent="0.25">
      <c r="B30" s="91" t="s">
        <v>55</v>
      </c>
      <c r="C30" s="87"/>
      <c r="D30" s="89" t="e">
        <f>+#REF!</f>
        <v>#REF!</v>
      </c>
      <c r="E30" s="90" t="e">
        <f>+#REF!</f>
        <v>#REF!</v>
      </c>
      <c r="F30" s="90" t="e">
        <f>+#REF!</f>
        <v>#REF!</v>
      </c>
      <c r="G30" s="90" t="e">
        <f>+#REF!</f>
        <v>#REF!</v>
      </c>
      <c r="H30" s="90" t="e">
        <f>+#REF!</f>
        <v>#REF!</v>
      </c>
    </row>
    <row r="31" spans="2:8" x14ac:dyDescent="0.25">
      <c r="B31" s="112" t="s">
        <v>62</v>
      </c>
      <c r="C31" s="113"/>
      <c r="D31" s="89" t="e">
        <f>+#REF!</f>
        <v>#REF!</v>
      </c>
      <c r="E31" s="90" t="e">
        <f>+#REF!</f>
        <v>#REF!</v>
      </c>
      <c r="F31" s="90" t="e">
        <f>+#REF!</f>
        <v>#REF!</v>
      </c>
      <c r="G31" s="90" t="e">
        <f>+#REF!</f>
        <v>#REF!</v>
      </c>
      <c r="H31" s="90" t="e">
        <f>+#REF!</f>
        <v>#REF!</v>
      </c>
    </row>
    <row r="32" spans="2:8" x14ac:dyDescent="0.25">
      <c r="B32" s="112" t="s">
        <v>63</v>
      </c>
      <c r="C32" s="113"/>
      <c r="D32" s="89" t="e">
        <f>+#REF!</f>
        <v>#REF!</v>
      </c>
      <c r="E32" s="90" t="e">
        <f>+#REF!</f>
        <v>#REF!</v>
      </c>
      <c r="F32" s="90" t="e">
        <f>+#REF!</f>
        <v>#REF!</v>
      </c>
      <c r="G32" s="90" t="e">
        <f>+#REF!</f>
        <v>#REF!</v>
      </c>
      <c r="H32" s="90" t="e">
        <f>+#REF!</f>
        <v>#REF!</v>
      </c>
    </row>
    <row r="33" spans="2:8" x14ac:dyDescent="0.25">
      <c r="B33" s="112" t="s">
        <v>52</v>
      </c>
      <c r="C33" s="113"/>
      <c r="D33" s="89">
        <f>+'11.CA PROSTATA'!A54</f>
        <v>23</v>
      </c>
      <c r="E33" s="90">
        <f>+'11.CA PROSTATA'!F55</f>
        <v>0.6262626262626263</v>
      </c>
      <c r="F33" s="90">
        <f>+'11.CA PROSTATA'!F56</f>
        <v>0.20202020202020202</v>
      </c>
      <c r="G33" s="90">
        <f>+'11.CA PROSTATA'!F57</f>
        <v>0.17171717171717171</v>
      </c>
      <c r="H33" s="90">
        <f>+'11.CA PROSTATA'!F60</f>
        <v>0.79797979797979801</v>
      </c>
    </row>
    <row r="34" spans="2:8" x14ac:dyDescent="0.25">
      <c r="B34" s="112" t="s">
        <v>53</v>
      </c>
      <c r="C34" s="113"/>
      <c r="D34" s="89">
        <f>+'11. CA COLORECTAL'!A54</f>
        <v>17</v>
      </c>
      <c r="E34" s="90">
        <f>+'11. CA COLORECTAL'!F55</f>
        <v>0.81176470588235294</v>
      </c>
      <c r="F34" s="90">
        <f>+'11. CA COLORECTAL'!F56</f>
        <v>7.0588235294117646E-2</v>
      </c>
      <c r="G34" s="90">
        <f>+'11. CA COLORECTAL'!F57</f>
        <v>0.11764705882352941</v>
      </c>
      <c r="H34" s="90">
        <f>+'11. CA COLORECTAL'!F60</f>
        <v>0.92941176470588238</v>
      </c>
    </row>
    <row r="35" spans="2:8" x14ac:dyDescent="0.25">
      <c r="B35" s="109" t="s">
        <v>3</v>
      </c>
      <c r="C35" s="110"/>
      <c r="D35" s="93" t="e">
        <f>SUM(D19:D34)</f>
        <v>#REF!</v>
      </c>
      <c r="E35" s="94" t="e">
        <f>AVERAGE(E19:E34)</f>
        <v>#REF!</v>
      </c>
      <c r="F35" s="94" t="e">
        <f t="shared" ref="F35:H35" si="0">AVERAGE(F19:F34)</f>
        <v>#REF!</v>
      </c>
      <c r="G35" s="94" t="e">
        <f t="shared" si="0"/>
        <v>#REF!</v>
      </c>
      <c r="H35" s="94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4"/>
  <sheetViews>
    <sheetView tabSelected="1" zoomScaleNormal="100" workbookViewId="0">
      <selection activeCell="C7" sqref="C7:E7"/>
    </sheetView>
  </sheetViews>
  <sheetFormatPr baseColWidth="10" defaultColWidth="11.42578125" defaultRowHeight="15" x14ac:dyDescent="0.25"/>
  <cols>
    <col min="1" max="1" width="3.285156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59" customWidth="1"/>
    <col min="6" max="6" width="7.85546875" style="59" customWidth="1"/>
    <col min="7" max="7" width="3.7109375" style="59" customWidth="1"/>
    <col min="8" max="8" width="5.5703125" style="59" customWidth="1"/>
    <col min="9" max="9" width="4.85546875" style="59" customWidth="1"/>
    <col min="10" max="10" width="3.7109375" style="59" customWidth="1"/>
    <col min="11" max="11" width="3.7109375" style="60" customWidth="1"/>
    <col min="12" max="12" width="4.140625" style="60" customWidth="1"/>
    <col min="13" max="13" width="3.7109375" style="60" customWidth="1"/>
    <col min="14" max="14" width="4.85546875" style="59" customWidth="1"/>
    <col min="15" max="15" width="4.42578125" style="59" customWidth="1"/>
    <col min="16" max="16" width="5.7109375" style="59" customWidth="1"/>
    <col min="17" max="17" width="3.7109375" style="59" customWidth="1"/>
    <col min="18" max="18" width="4.140625" style="59" customWidth="1"/>
    <col min="19" max="19" width="3.7109375" style="59" customWidth="1"/>
    <col min="20" max="20" width="11.42578125" style="55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ht="15" customHeight="1" x14ac:dyDescent="0.2">
      <c r="E2" s="140" t="s">
        <v>21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</row>
    <row r="3" spans="1:20" ht="15" customHeight="1" x14ac:dyDescent="0.2"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</row>
    <row r="4" spans="1:20" ht="15" customHeight="1" x14ac:dyDescent="0.2">
      <c r="E4" s="143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</row>
    <row r="5" spans="1:20" ht="12.75" x14ac:dyDescent="0.2"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ht="21.75" customHeight="1" x14ac:dyDescent="0.2"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ht="12.75" x14ac:dyDescent="0.2">
      <c r="C7" s="146" t="s">
        <v>72</v>
      </c>
      <c r="D7" s="146"/>
      <c r="E7" s="146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6"/>
    </row>
    <row r="8" spans="1:20" ht="14.25" customHeight="1" x14ac:dyDescent="0.2">
      <c r="C8" s="27" t="s">
        <v>71</v>
      </c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6"/>
    </row>
    <row r="9" spans="1:20" ht="12.75" x14ac:dyDescent="0.2">
      <c r="C9" s="147" t="s">
        <v>89</v>
      </c>
      <c r="D9" s="147"/>
      <c r="E9" s="14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6"/>
    </row>
    <row r="10" spans="1:20" ht="12.75" x14ac:dyDescent="0.2">
      <c r="C10" s="147" t="s">
        <v>70</v>
      </c>
      <c r="D10" s="147"/>
      <c r="E10" s="14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6"/>
    </row>
    <row r="11" spans="1:20" ht="46.5" customHeight="1" x14ac:dyDescent="0.2">
      <c r="B11" s="148"/>
      <c r="C11" s="149"/>
      <c r="D11" s="28" t="s">
        <v>8</v>
      </c>
      <c r="E11" s="120">
        <v>1088323890</v>
      </c>
      <c r="F11" s="121"/>
      <c r="G11" s="122"/>
      <c r="H11" s="120">
        <v>3983628</v>
      </c>
      <c r="I11" s="121"/>
      <c r="J11" s="122"/>
      <c r="K11" s="120">
        <v>6272284</v>
      </c>
      <c r="L11" s="121"/>
      <c r="M11" s="122"/>
      <c r="N11" s="120">
        <v>1060472</v>
      </c>
      <c r="O11" s="121"/>
      <c r="P11" s="122"/>
      <c r="Q11" s="120">
        <v>7521990</v>
      </c>
      <c r="R11" s="121"/>
      <c r="S11" s="122"/>
      <c r="T11" s="29">
        <v>5</v>
      </c>
    </row>
    <row r="12" spans="1:20" ht="30" x14ac:dyDescent="0.2">
      <c r="B12" s="150"/>
      <c r="C12" s="151"/>
      <c r="D12" s="28" t="s">
        <v>10</v>
      </c>
      <c r="E12" s="30" t="s">
        <v>0</v>
      </c>
      <c r="F12" s="31" t="s">
        <v>1</v>
      </c>
      <c r="G12" s="32" t="s">
        <v>2</v>
      </c>
      <c r="H12" s="30" t="s">
        <v>0</v>
      </c>
      <c r="I12" s="31" t="s">
        <v>1</v>
      </c>
      <c r="J12" s="32" t="s">
        <v>2</v>
      </c>
      <c r="K12" s="30" t="s">
        <v>0</v>
      </c>
      <c r="L12" s="31" t="s">
        <v>1</v>
      </c>
      <c r="M12" s="32" t="s">
        <v>2</v>
      </c>
      <c r="N12" s="30" t="s">
        <v>0</v>
      </c>
      <c r="O12" s="31" t="s">
        <v>1</v>
      </c>
      <c r="P12" s="32" t="s">
        <v>2</v>
      </c>
      <c r="Q12" s="30" t="s">
        <v>0</v>
      </c>
      <c r="R12" s="31" t="s">
        <v>1</v>
      </c>
      <c r="S12" s="32" t="s">
        <v>2</v>
      </c>
      <c r="T12" s="33"/>
    </row>
    <row r="13" spans="1:20" ht="41.25" customHeight="1" x14ac:dyDescent="0.2">
      <c r="A13" s="17">
        <v>1</v>
      </c>
      <c r="B13" s="155" t="s">
        <v>9</v>
      </c>
      <c r="C13" s="156"/>
      <c r="D13" s="34" t="s">
        <v>22</v>
      </c>
      <c r="E13" s="106">
        <v>1</v>
      </c>
      <c r="F13" s="106"/>
      <c r="G13" s="106"/>
      <c r="H13" s="106">
        <v>1</v>
      </c>
      <c r="I13" s="106"/>
      <c r="J13" s="106"/>
      <c r="K13" s="106">
        <v>1</v>
      </c>
      <c r="L13" s="106"/>
      <c r="M13" s="106"/>
      <c r="N13" s="106">
        <v>1</v>
      </c>
      <c r="O13" s="106"/>
      <c r="P13" s="106"/>
      <c r="Q13" s="106">
        <v>1</v>
      </c>
      <c r="R13" s="106"/>
      <c r="S13" s="106"/>
      <c r="T13" s="33">
        <f>SUM(E13:S13)</f>
        <v>5</v>
      </c>
    </row>
    <row r="14" spans="1:20" ht="54" customHeight="1" x14ac:dyDescent="0.2">
      <c r="A14" s="17">
        <v>2</v>
      </c>
      <c r="B14" s="129"/>
      <c r="C14" s="130"/>
      <c r="D14" s="35" t="s">
        <v>23</v>
      </c>
      <c r="E14" s="106">
        <v>1</v>
      </c>
      <c r="F14" s="106"/>
      <c r="G14" s="106"/>
      <c r="H14" s="106">
        <v>1</v>
      </c>
      <c r="I14" s="106"/>
      <c r="J14" s="106"/>
      <c r="K14" s="106">
        <v>1</v>
      </c>
      <c r="L14" s="106"/>
      <c r="M14" s="106"/>
      <c r="N14" s="106">
        <v>1</v>
      </c>
      <c r="O14" s="106"/>
      <c r="P14" s="106"/>
      <c r="Q14" s="106">
        <v>1</v>
      </c>
      <c r="R14" s="106"/>
      <c r="S14" s="106"/>
      <c r="T14" s="33">
        <f>SUM(E14:S14)</f>
        <v>5</v>
      </c>
    </row>
    <row r="15" spans="1:20" ht="51" customHeight="1" x14ac:dyDescent="0.2">
      <c r="A15" s="17">
        <v>3</v>
      </c>
      <c r="B15" s="129"/>
      <c r="C15" s="130"/>
      <c r="D15" s="35" t="s">
        <v>24</v>
      </c>
      <c r="E15" s="106">
        <v>1</v>
      </c>
      <c r="F15" s="106"/>
      <c r="G15" s="106"/>
      <c r="H15" s="106">
        <v>1</v>
      </c>
      <c r="I15" s="106"/>
      <c r="J15" s="106"/>
      <c r="K15" s="106">
        <v>1</v>
      </c>
      <c r="L15" s="106"/>
      <c r="M15" s="106"/>
      <c r="N15" s="106">
        <v>1</v>
      </c>
      <c r="O15" s="106"/>
      <c r="P15" s="106"/>
      <c r="Q15" s="106">
        <v>1</v>
      </c>
      <c r="R15" s="106"/>
      <c r="S15" s="106"/>
      <c r="T15" s="33">
        <f>SUM(E15:S15)</f>
        <v>5</v>
      </c>
    </row>
    <row r="16" spans="1:20" ht="38.25" customHeight="1" x14ac:dyDescent="0.2">
      <c r="A16" s="17">
        <v>4</v>
      </c>
      <c r="B16" s="129"/>
      <c r="C16" s="130"/>
      <c r="D16" s="34" t="s">
        <v>25</v>
      </c>
      <c r="E16" s="107">
        <v>1</v>
      </c>
      <c r="F16" s="107"/>
      <c r="G16" s="107"/>
      <c r="H16" s="107">
        <v>1</v>
      </c>
      <c r="I16" s="107"/>
      <c r="J16" s="107"/>
      <c r="K16" s="107">
        <v>1</v>
      </c>
      <c r="L16" s="107"/>
      <c r="M16" s="107"/>
      <c r="N16" s="107">
        <v>1</v>
      </c>
      <c r="O16" s="107"/>
      <c r="P16" s="107"/>
      <c r="Q16" s="107">
        <v>1</v>
      </c>
      <c r="R16" s="107"/>
      <c r="S16" s="107"/>
      <c r="T16" s="33">
        <f>SUM(E16:S16)</f>
        <v>5</v>
      </c>
    </row>
    <row r="17" spans="1:20" ht="18" customHeight="1" x14ac:dyDescent="0.2">
      <c r="B17" s="129"/>
      <c r="C17" s="130"/>
      <c r="D17" s="36" t="s">
        <v>4</v>
      </c>
      <c r="E17" s="100">
        <f>SUM(E13:E16)</f>
        <v>4</v>
      </c>
      <c r="F17" s="100">
        <f t="shared" ref="F17:S17" si="0">SUM(F13:F16)</f>
        <v>0</v>
      </c>
      <c r="G17" s="100">
        <f t="shared" si="0"/>
        <v>0</v>
      </c>
      <c r="H17" s="100">
        <f t="shared" si="0"/>
        <v>4</v>
      </c>
      <c r="I17" s="100">
        <f t="shared" si="0"/>
        <v>0</v>
      </c>
      <c r="J17" s="100">
        <f t="shared" si="0"/>
        <v>0</v>
      </c>
      <c r="K17" s="100">
        <f t="shared" si="0"/>
        <v>4</v>
      </c>
      <c r="L17" s="100">
        <f t="shared" si="0"/>
        <v>0</v>
      </c>
      <c r="M17" s="100">
        <f t="shared" si="0"/>
        <v>0</v>
      </c>
      <c r="N17" s="100">
        <f t="shared" si="0"/>
        <v>4</v>
      </c>
      <c r="O17" s="100">
        <f t="shared" si="0"/>
        <v>0</v>
      </c>
      <c r="P17" s="100">
        <f t="shared" si="0"/>
        <v>0</v>
      </c>
      <c r="Q17" s="100">
        <f t="shared" si="0"/>
        <v>4</v>
      </c>
      <c r="R17" s="100">
        <f t="shared" si="0"/>
        <v>0</v>
      </c>
      <c r="S17" s="100">
        <f t="shared" si="0"/>
        <v>0</v>
      </c>
      <c r="T17" s="33">
        <f>SUM(E17:S17)</f>
        <v>20</v>
      </c>
    </row>
    <row r="18" spans="1:20" ht="37.5" customHeight="1" x14ac:dyDescent="0.2">
      <c r="B18" s="129"/>
      <c r="C18" s="130"/>
      <c r="D18" s="37" t="s">
        <v>26</v>
      </c>
      <c r="E18" s="123" t="s">
        <v>90</v>
      </c>
      <c r="F18" s="124"/>
      <c r="G18" s="125"/>
      <c r="H18" s="123" t="s">
        <v>90</v>
      </c>
      <c r="I18" s="124"/>
      <c r="J18" s="125"/>
      <c r="K18" s="123" t="s">
        <v>90</v>
      </c>
      <c r="L18" s="124"/>
      <c r="M18" s="125"/>
      <c r="N18" s="123" t="s">
        <v>90</v>
      </c>
      <c r="O18" s="124"/>
      <c r="P18" s="125"/>
      <c r="Q18" s="123" t="s">
        <v>90</v>
      </c>
      <c r="R18" s="124"/>
      <c r="S18" s="125"/>
      <c r="T18" s="33"/>
    </row>
    <row r="19" spans="1:20" ht="18" customHeight="1" x14ac:dyDescent="0.2">
      <c r="B19" s="129" t="s">
        <v>27</v>
      </c>
      <c r="C19" s="130"/>
      <c r="D19" s="38" t="s">
        <v>27</v>
      </c>
      <c r="E19" s="39" t="s">
        <v>0</v>
      </c>
      <c r="F19" s="40" t="s">
        <v>1</v>
      </c>
      <c r="G19" s="41" t="s">
        <v>2</v>
      </c>
      <c r="H19" s="39" t="s">
        <v>0</v>
      </c>
      <c r="I19" s="40" t="s">
        <v>1</v>
      </c>
      <c r="J19" s="41" t="s">
        <v>2</v>
      </c>
      <c r="K19" s="39" t="s">
        <v>0</v>
      </c>
      <c r="L19" s="40" t="s">
        <v>1</v>
      </c>
      <c r="M19" s="41" t="s">
        <v>2</v>
      </c>
      <c r="N19" s="39" t="s">
        <v>0</v>
      </c>
      <c r="O19" s="40" t="s">
        <v>1</v>
      </c>
      <c r="P19" s="41" t="s">
        <v>2</v>
      </c>
      <c r="Q19" s="39" t="s">
        <v>0</v>
      </c>
      <c r="R19" s="40" t="s">
        <v>1</v>
      </c>
      <c r="S19" s="41" t="s">
        <v>2</v>
      </c>
      <c r="T19" s="33"/>
    </row>
    <row r="20" spans="1:20" s="45" customFormat="1" ht="77.25" customHeight="1" x14ac:dyDescent="0.2">
      <c r="A20" s="42">
        <v>1</v>
      </c>
      <c r="B20" s="129"/>
      <c r="C20" s="130"/>
      <c r="D20" s="43" t="s">
        <v>91</v>
      </c>
      <c r="E20" s="44">
        <v>1</v>
      </c>
      <c r="F20" s="44"/>
      <c r="G20" s="44"/>
      <c r="H20" s="44">
        <v>1</v>
      </c>
      <c r="I20" s="44"/>
      <c r="J20" s="44"/>
      <c r="K20" s="44">
        <v>1</v>
      </c>
      <c r="L20" s="44"/>
      <c r="M20" s="44"/>
      <c r="N20" s="44">
        <v>1</v>
      </c>
      <c r="O20" s="44"/>
      <c r="P20" s="44"/>
      <c r="Q20" s="44">
        <v>1</v>
      </c>
      <c r="R20" s="44"/>
      <c r="S20" s="44"/>
      <c r="T20" s="33">
        <f t="shared" ref="T20:T26" si="1">SUM(E20:S20)</f>
        <v>5</v>
      </c>
    </row>
    <row r="21" spans="1:20" ht="81" customHeight="1" x14ac:dyDescent="0.2">
      <c r="A21" s="17">
        <v>2</v>
      </c>
      <c r="B21" s="129"/>
      <c r="C21" s="130"/>
      <c r="D21" s="46" t="s">
        <v>28</v>
      </c>
      <c r="E21" s="108">
        <v>1</v>
      </c>
      <c r="F21" s="47"/>
      <c r="G21" s="47"/>
      <c r="H21" s="108">
        <v>1</v>
      </c>
      <c r="I21" s="47"/>
      <c r="J21" s="47"/>
      <c r="K21" s="108">
        <v>1</v>
      </c>
      <c r="L21" s="47"/>
      <c r="M21" s="47"/>
      <c r="N21" s="108">
        <v>1</v>
      </c>
      <c r="O21" s="47"/>
      <c r="P21" s="47"/>
      <c r="Q21" s="108">
        <v>1</v>
      </c>
      <c r="R21" s="47"/>
      <c r="S21" s="47"/>
      <c r="T21" s="33">
        <f t="shared" si="1"/>
        <v>5</v>
      </c>
    </row>
    <row r="22" spans="1:20" ht="50.25" customHeight="1" x14ac:dyDescent="0.2">
      <c r="A22" s="17">
        <v>3</v>
      </c>
      <c r="B22" s="129"/>
      <c r="C22" s="130"/>
      <c r="D22" s="46" t="s">
        <v>29</v>
      </c>
      <c r="E22" s="108">
        <v>1</v>
      </c>
      <c r="F22" s="47"/>
      <c r="G22" s="47"/>
      <c r="H22" s="108">
        <v>1</v>
      </c>
      <c r="I22" s="47"/>
      <c r="J22" s="47"/>
      <c r="K22" s="108">
        <v>1</v>
      </c>
      <c r="L22" s="47"/>
      <c r="M22" s="47"/>
      <c r="N22" s="108">
        <v>1</v>
      </c>
      <c r="O22" s="47"/>
      <c r="P22" s="47"/>
      <c r="Q22" s="108">
        <v>1</v>
      </c>
      <c r="R22" s="47"/>
      <c r="S22" s="47"/>
      <c r="T22" s="33">
        <f t="shared" si="1"/>
        <v>5</v>
      </c>
    </row>
    <row r="23" spans="1:20" ht="50.25" customHeight="1" x14ac:dyDescent="0.2">
      <c r="A23" s="17">
        <v>4</v>
      </c>
      <c r="B23" s="129"/>
      <c r="C23" s="130"/>
      <c r="D23" s="46" t="s">
        <v>30</v>
      </c>
      <c r="E23" s="108">
        <v>1</v>
      </c>
      <c r="F23" s="47"/>
      <c r="G23" s="47"/>
      <c r="H23" s="108">
        <v>1</v>
      </c>
      <c r="I23" s="47"/>
      <c r="J23" s="47"/>
      <c r="K23" s="108">
        <v>1</v>
      </c>
      <c r="L23" s="47"/>
      <c r="M23" s="47"/>
      <c r="N23" s="108">
        <v>1</v>
      </c>
      <c r="O23" s="47"/>
      <c r="P23" s="47"/>
      <c r="Q23" s="108">
        <v>1</v>
      </c>
      <c r="R23" s="47"/>
      <c r="S23" s="47"/>
      <c r="T23" s="33">
        <f t="shared" si="1"/>
        <v>5</v>
      </c>
    </row>
    <row r="24" spans="1:20" ht="52.5" customHeight="1" x14ac:dyDescent="0.2">
      <c r="A24" s="17">
        <v>5</v>
      </c>
      <c r="B24" s="129"/>
      <c r="C24" s="130"/>
      <c r="D24" s="46" t="s">
        <v>31</v>
      </c>
      <c r="E24" s="108">
        <v>1</v>
      </c>
      <c r="F24" s="47"/>
      <c r="G24" s="47"/>
      <c r="H24" s="108">
        <v>1</v>
      </c>
      <c r="I24" s="47"/>
      <c r="J24" s="47"/>
      <c r="K24" s="108">
        <v>1</v>
      </c>
      <c r="L24" s="47"/>
      <c r="M24" s="47"/>
      <c r="N24" s="108">
        <v>1</v>
      </c>
      <c r="O24" s="47"/>
      <c r="P24" s="47"/>
      <c r="Q24" s="108">
        <v>1</v>
      </c>
      <c r="R24" s="47"/>
      <c r="S24" s="47"/>
      <c r="T24" s="33">
        <f t="shared" si="1"/>
        <v>5</v>
      </c>
    </row>
    <row r="25" spans="1:20" ht="56.25" customHeight="1" x14ac:dyDescent="0.2">
      <c r="A25" s="17">
        <v>6</v>
      </c>
      <c r="B25" s="129"/>
      <c r="C25" s="130"/>
      <c r="D25" s="46" t="s">
        <v>32</v>
      </c>
      <c r="E25" s="108">
        <v>1</v>
      </c>
      <c r="F25" s="47"/>
      <c r="G25" s="47"/>
      <c r="H25" s="108">
        <v>1</v>
      </c>
      <c r="I25" s="47"/>
      <c r="J25" s="47"/>
      <c r="K25" s="108">
        <v>1</v>
      </c>
      <c r="L25" s="47"/>
      <c r="M25" s="47"/>
      <c r="N25" s="108">
        <v>1</v>
      </c>
      <c r="O25" s="47"/>
      <c r="P25" s="47"/>
      <c r="Q25" s="108">
        <v>1</v>
      </c>
      <c r="R25" s="47"/>
      <c r="S25" s="47"/>
      <c r="T25" s="33">
        <f t="shared" si="1"/>
        <v>5</v>
      </c>
    </row>
    <row r="26" spans="1:20" ht="18" customHeight="1" x14ac:dyDescent="0.2">
      <c r="B26" s="129"/>
      <c r="C26" s="130"/>
      <c r="D26" s="48" t="s">
        <v>4</v>
      </c>
      <c r="E26" s="101">
        <f>SUM(E20:E25)</f>
        <v>6</v>
      </c>
      <c r="F26" s="101">
        <f t="shared" ref="F26:S26" si="2">SUM(F20:F25)</f>
        <v>0</v>
      </c>
      <c r="G26" s="101">
        <f t="shared" si="2"/>
        <v>0</v>
      </c>
      <c r="H26" s="101">
        <f t="shared" si="2"/>
        <v>6</v>
      </c>
      <c r="I26" s="101">
        <f t="shared" si="2"/>
        <v>0</v>
      </c>
      <c r="J26" s="101">
        <f t="shared" si="2"/>
        <v>0</v>
      </c>
      <c r="K26" s="101">
        <f t="shared" si="2"/>
        <v>6</v>
      </c>
      <c r="L26" s="101">
        <f t="shared" si="2"/>
        <v>0</v>
      </c>
      <c r="M26" s="101">
        <f t="shared" si="2"/>
        <v>0</v>
      </c>
      <c r="N26" s="101">
        <f t="shared" si="2"/>
        <v>6</v>
      </c>
      <c r="O26" s="101">
        <f t="shared" si="2"/>
        <v>0</v>
      </c>
      <c r="P26" s="101">
        <f t="shared" si="2"/>
        <v>0</v>
      </c>
      <c r="Q26" s="101">
        <f t="shared" si="2"/>
        <v>6</v>
      </c>
      <c r="R26" s="101">
        <f t="shared" si="2"/>
        <v>0</v>
      </c>
      <c r="S26" s="101">
        <f t="shared" si="2"/>
        <v>0</v>
      </c>
      <c r="T26" s="33">
        <f t="shared" si="1"/>
        <v>30</v>
      </c>
    </row>
    <row r="27" spans="1:20" ht="37.5" customHeight="1" x14ac:dyDescent="0.2">
      <c r="B27" s="129"/>
      <c r="C27" s="130"/>
      <c r="D27" s="38" t="s">
        <v>26</v>
      </c>
      <c r="E27" s="152" t="s">
        <v>92</v>
      </c>
      <c r="F27" s="153"/>
      <c r="G27" s="154"/>
      <c r="H27" s="152" t="s">
        <v>92</v>
      </c>
      <c r="I27" s="153"/>
      <c r="J27" s="154"/>
      <c r="K27" s="152" t="s">
        <v>92</v>
      </c>
      <c r="L27" s="153"/>
      <c r="M27" s="154"/>
      <c r="N27" s="152" t="s">
        <v>92</v>
      </c>
      <c r="O27" s="153"/>
      <c r="P27" s="154"/>
      <c r="Q27" s="152" t="s">
        <v>92</v>
      </c>
      <c r="R27" s="153"/>
      <c r="S27" s="154"/>
      <c r="T27" s="33"/>
    </row>
    <row r="28" spans="1:20" ht="18" customHeight="1" x14ac:dyDescent="0.2">
      <c r="B28" s="129" t="s">
        <v>5</v>
      </c>
      <c r="C28" s="130"/>
      <c r="D28" s="38" t="s">
        <v>5</v>
      </c>
      <c r="E28" s="39" t="s">
        <v>0</v>
      </c>
      <c r="F28" s="40" t="s">
        <v>1</v>
      </c>
      <c r="G28" s="41" t="s">
        <v>2</v>
      </c>
      <c r="H28" s="39" t="s">
        <v>0</v>
      </c>
      <c r="I28" s="40" t="s">
        <v>1</v>
      </c>
      <c r="J28" s="41" t="s">
        <v>2</v>
      </c>
      <c r="K28" s="39" t="s">
        <v>0</v>
      </c>
      <c r="L28" s="40" t="s">
        <v>1</v>
      </c>
      <c r="M28" s="41" t="s">
        <v>2</v>
      </c>
      <c r="N28" s="39" t="s">
        <v>0</v>
      </c>
      <c r="O28" s="40" t="s">
        <v>1</v>
      </c>
      <c r="P28" s="41" t="s">
        <v>2</v>
      </c>
      <c r="Q28" s="39" t="s">
        <v>0</v>
      </c>
      <c r="R28" s="40" t="s">
        <v>1</v>
      </c>
      <c r="S28" s="41" t="s">
        <v>2</v>
      </c>
      <c r="T28" s="33">
        <v>10</v>
      </c>
    </row>
    <row r="29" spans="1:20" ht="40.5" customHeight="1" x14ac:dyDescent="0.2">
      <c r="A29" s="17">
        <v>1</v>
      </c>
      <c r="B29" s="129"/>
      <c r="C29" s="130"/>
      <c r="D29" s="49" t="s">
        <v>33</v>
      </c>
      <c r="E29" s="102">
        <v>1</v>
      </c>
      <c r="F29" s="102"/>
      <c r="G29" s="102"/>
      <c r="H29" s="102">
        <v>1</v>
      </c>
      <c r="I29" s="102"/>
      <c r="J29" s="102"/>
      <c r="K29" s="102">
        <v>1</v>
      </c>
      <c r="L29" s="102"/>
      <c r="M29" s="102"/>
      <c r="N29" s="102">
        <v>1</v>
      </c>
      <c r="O29" s="102"/>
      <c r="P29" s="102"/>
      <c r="Q29" s="102">
        <v>1</v>
      </c>
      <c r="R29" s="102"/>
      <c r="S29" s="102"/>
      <c r="T29" s="33">
        <f t="shared" ref="T29:T34" si="3">SUM(E29:S29)</f>
        <v>5</v>
      </c>
    </row>
    <row r="30" spans="1:20" ht="48.75" customHeight="1" x14ac:dyDescent="0.2">
      <c r="A30" s="17">
        <v>2</v>
      </c>
      <c r="B30" s="129"/>
      <c r="C30" s="130"/>
      <c r="D30" s="49" t="s">
        <v>93</v>
      </c>
      <c r="E30" s="102"/>
      <c r="F30" s="102"/>
      <c r="G30" s="102">
        <v>1</v>
      </c>
      <c r="H30" s="102"/>
      <c r="I30" s="102"/>
      <c r="J30" s="102">
        <v>1</v>
      </c>
      <c r="K30" s="102"/>
      <c r="L30" s="102"/>
      <c r="M30" s="102">
        <v>1</v>
      </c>
      <c r="N30" s="102"/>
      <c r="O30" s="102"/>
      <c r="P30" s="102">
        <v>1</v>
      </c>
      <c r="Q30" s="102"/>
      <c r="R30" s="102"/>
      <c r="S30" s="102">
        <v>1</v>
      </c>
      <c r="T30" s="33">
        <f t="shared" si="3"/>
        <v>5</v>
      </c>
    </row>
    <row r="31" spans="1:20" ht="62.25" customHeight="1" x14ac:dyDescent="0.2">
      <c r="A31" s="17">
        <v>3</v>
      </c>
      <c r="B31" s="129"/>
      <c r="C31" s="130"/>
      <c r="D31" s="49" t="s">
        <v>94</v>
      </c>
      <c r="E31" s="102"/>
      <c r="F31" s="102"/>
      <c r="G31" s="102">
        <v>1</v>
      </c>
      <c r="H31" s="102"/>
      <c r="I31" s="102"/>
      <c r="J31" s="102">
        <v>1</v>
      </c>
      <c r="K31" s="102"/>
      <c r="L31" s="102"/>
      <c r="M31" s="102">
        <v>1</v>
      </c>
      <c r="N31" s="102"/>
      <c r="O31" s="102"/>
      <c r="P31" s="102">
        <v>1</v>
      </c>
      <c r="Q31" s="102"/>
      <c r="R31" s="102"/>
      <c r="S31" s="102">
        <v>1</v>
      </c>
      <c r="T31" s="33">
        <f t="shared" si="3"/>
        <v>5</v>
      </c>
    </row>
    <row r="32" spans="1:20" ht="41.25" customHeight="1" x14ac:dyDescent="0.2">
      <c r="A32" s="17">
        <v>4</v>
      </c>
      <c r="B32" s="129"/>
      <c r="C32" s="130"/>
      <c r="D32" s="49" t="s">
        <v>34</v>
      </c>
      <c r="E32" s="102"/>
      <c r="F32" s="102">
        <v>1</v>
      </c>
      <c r="G32" s="102"/>
      <c r="H32" s="102"/>
      <c r="I32" s="102">
        <v>1</v>
      </c>
      <c r="J32" s="102"/>
      <c r="K32" s="102"/>
      <c r="L32" s="102">
        <v>1</v>
      </c>
      <c r="M32" s="102"/>
      <c r="N32" s="102"/>
      <c r="O32" s="102">
        <v>1</v>
      </c>
      <c r="P32" s="102"/>
      <c r="Q32" s="102"/>
      <c r="R32" s="102">
        <v>1</v>
      </c>
      <c r="S32" s="102"/>
      <c r="T32" s="33">
        <f t="shared" si="3"/>
        <v>5</v>
      </c>
    </row>
    <row r="33" spans="1:20" ht="61.5" customHeight="1" x14ac:dyDescent="0.2">
      <c r="A33" s="17">
        <v>5</v>
      </c>
      <c r="B33" s="129"/>
      <c r="C33" s="130"/>
      <c r="D33" s="49" t="s">
        <v>35</v>
      </c>
      <c r="E33" s="102">
        <v>1</v>
      </c>
      <c r="F33" s="102"/>
      <c r="G33" s="102"/>
      <c r="H33" s="102">
        <v>1</v>
      </c>
      <c r="I33" s="102"/>
      <c r="J33" s="102"/>
      <c r="K33" s="102">
        <v>1</v>
      </c>
      <c r="L33" s="102"/>
      <c r="M33" s="102"/>
      <c r="N33" s="102">
        <v>1</v>
      </c>
      <c r="O33" s="102"/>
      <c r="P33" s="102"/>
      <c r="Q33" s="102">
        <v>1</v>
      </c>
      <c r="R33" s="102"/>
      <c r="S33" s="102"/>
      <c r="T33" s="33">
        <f t="shared" si="3"/>
        <v>5</v>
      </c>
    </row>
    <row r="34" spans="1:20" ht="18" customHeight="1" x14ac:dyDescent="0.2">
      <c r="B34" s="129"/>
      <c r="C34" s="130"/>
      <c r="D34" s="48" t="s">
        <v>4</v>
      </c>
      <c r="E34" s="101">
        <f>SUM(E29:E33)</f>
        <v>2</v>
      </c>
      <c r="F34" s="101">
        <f t="shared" ref="F34:S34" si="4">SUM(F29:F33)</f>
        <v>1</v>
      </c>
      <c r="G34" s="101">
        <f t="shared" si="4"/>
        <v>2</v>
      </c>
      <c r="H34" s="101">
        <f t="shared" si="4"/>
        <v>2</v>
      </c>
      <c r="I34" s="101">
        <f t="shared" si="4"/>
        <v>1</v>
      </c>
      <c r="J34" s="101">
        <f t="shared" si="4"/>
        <v>2</v>
      </c>
      <c r="K34" s="101">
        <f t="shared" si="4"/>
        <v>2</v>
      </c>
      <c r="L34" s="101">
        <f t="shared" si="4"/>
        <v>1</v>
      </c>
      <c r="M34" s="101">
        <f t="shared" si="4"/>
        <v>2</v>
      </c>
      <c r="N34" s="101">
        <f t="shared" si="4"/>
        <v>2</v>
      </c>
      <c r="O34" s="101">
        <f t="shared" si="4"/>
        <v>1</v>
      </c>
      <c r="P34" s="101">
        <f t="shared" si="4"/>
        <v>2</v>
      </c>
      <c r="Q34" s="101">
        <f t="shared" si="4"/>
        <v>2</v>
      </c>
      <c r="R34" s="101">
        <f t="shared" si="4"/>
        <v>1</v>
      </c>
      <c r="S34" s="101">
        <f t="shared" si="4"/>
        <v>2</v>
      </c>
      <c r="T34" s="33">
        <f t="shared" si="3"/>
        <v>25</v>
      </c>
    </row>
    <row r="35" spans="1:20" ht="37.5" customHeight="1" x14ac:dyDescent="0.2">
      <c r="B35" s="129"/>
      <c r="C35" s="130"/>
      <c r="D35" s="38" t="s">
        <v>26</v>
      </c>
      <c r="E35" s="137" t="s">
        <v>73</v>
      </c>
      <c r="F35" s="138"/>
      <c r="G35" s="139"/>
      <c r="H35" s="137" t="s">
        <v>73</v>
      </c>
      <c r="I35" s="138"/>
      <c r="J35" s="139"/>
      <c r="K35" s="137" t="s">
        <v>73</v>
      </c>
      <c r="L35" s="138"/>
      <c r="M35" s="139"/>
      <c r="N35" s="137" t="s">
        <v>73</v>
      </c>
      <c r="O35" s="138"/>
      <c r="P35" s="139"/>
      <c r="Q35" s="137" t="s">
        <v>73</v>
      </c>
      <c r="R35" s="138"/>
      <c r="S35" s="139"/>
      <c r="T35" s="33"/>
    </row>
    <row r="36" spans="1:20" ht="18" customHeight="1" x14ac:dyDescent="0.2">
      <c r="B36" s="129" t="s">
        <v>6</v>
      </c>
      <c r="C36" s="130"/>
      <c r="D36" s="38" t="s">
        <v>6</v>
      </c>
      <c r="E36" s="39" t="s">
        <v>0</v>
      </c>
      <c r="F36" s="40" t="s">
        <v>1</v>
      </c>
      <c r="G36" s="41" t="s">
        <v>2</v>
      </c>
      <c r="H36" s="39" t="s">
        <v>0</v>
      </c>
      <c r="I36" s="40" t="s">
        <v>1</v>
      </c>
      <c r="J36" s="41" t="s">
        <v>2</v>
      </c>
      <c r="K36" s="39" t="s">
        <v>0</v>
      </c>
      <c r="L36" s="40" t="s">
        <v>1</v>
      </c>
      <c r="M36" s="41" t="s">
        <v>2</v>
      </c>
      <c r="N36" s="39" t="s">
        <v>0</v>
      </c>
      <c r="O36" s="40" t="s">
        <v>1</v>
      </c>
      <c r="P36" s="41" t="s">
        <v>2</v>
      </c>
      <c r="Q36" s="39" t="s">
        <v>0</v>
      </c>
      <c r="R36" s="40" t="s">
        <v>1</v>
      </c>
      <c r="S36" s="41" t="s">
        <v>2</v>
      </c>
      <c r="T36" s="33">
        <v>10</v>
      </c>
    </row>
    <row r="37" spans="1:20" ht="93" customHeight="1" x14ac:dyDescent="0.2">
      <c r="A37" s="17">
        <v>1</v>
      </c>
      <c r="B37" s="129"/>
      <c r="C37" s="130"/>
      <c r="D37" s="49" t="s">
        <v>36</v>
      </c>
      <c r="E37" s="50">
        <v>1</v>
      </c>
      <c r="F37" s="51"/>
      <c r="G37" s="52"/>
      <c r="H37" s="50">
        <v>1</v>
      </c>
      <c r="I37" s="51"/>
      <c r="J37" s="52"/>
      <c r="K37" s="50">
        <v>1</v>
      </c>
      <c r="L37" s="51"/>
      <c r="M37" s="52"/>
      <c r="N37" s="50">
        <v>1</v>
      </c>
      <c r="O37" s="51"/>
      <c r="P37" s="52"/>
      <c r="Q37" s="50">
        <v>1</v>
      </c>
      <c r="R37" s="51"/>
      <c r="S37" s="52"/>
      <c r="T37" s="33">
        <f t="shared" ref="T37:T43" si="5">SUM(E37:S37)</f>
        <v>5</v>
      </c>
    </row>
    <row r="38" spans="1:20" ht="57" customHeight="1" x14ac:dyDescent="0.2">
      <c r="A38" s="17">
        <v>2</v>
      </c>
      <c r="B38" s="129"/>
      <c r="C38" s="130"/>
      <c r="D38" s="49" t="s">
        <v>95</v>
      </c>
      <c r="E38" s="44"/>
      <c r="F38" s="44">
        <v>1</v>
      </c>
      <c r="G38" s="44"/>
      <c r="H38" s="44"/>
      <c r="I38" s="44">
        <v>1</v>
      </c>
      <c r="J38" s="44"/>
      <c r="K38" s="44"/>
      <c r="L38" s="44">
        <v>1</v>
      </c>
      <c r="M38" s="44"/>
      <c r="N38" s="44"/>
      <c r="O38" s="44">
        <v>1</v>
      </c>
      <c r="P38" s="44"/>
      <c r="Q38" s="44"/>
      <c r="R38" s="44">
        <v>1</v>
      </c>
      <c r="S38" s="44"/>
      <c r="T38" s="33">
        <f t="shared" si="5"/>
        <v>5</v>
      </c>
    </row>
    <row r="39" spans="1:20" ht="78.75" customHeight="1" x14ac:dyDescent="0.2">
      <c r="A39" s="17">
        <v>3</v>
      </c>
      <c r="B39" s="129"/>
      <c r="C39" s="130"/>
      <c r="D39" s="49" t="s">
        <v>37</v>
      </c>
      <c r="E39" s="103">
        <v>1</v>
      </c>
      <c r="F39" s="103"/>
      <c r="G39" s="103"/>
      <c r="H39" s="103">
        <v>1</v>
      </c>
      <c r="I39" s="103"/>
      <c r="J39" s="103"/>
      <c r="K39" s="103">
        <v>1</v>
      </c>
      <c r="L39" s="103"/>
      <c r="M39" s="103"/>
      <c r="N39" s="103">
        <v>1</v>
      </c>
      <c r="O39" s="103"/>
      <c r="P39" s="103"/>
      <c r="Q39" s="103">
        <v>1</v>
      </c>
      <c r="R39" s="103"/>
      <c r="S39" s="103"/>
      <c r="T39" s="33">
        <f t="shared" si="5"/>
        <v>5</v>
      </c>
    </row>
    <row r="40" spans="1:20" ht="70.5" customHeight="1" x14ac:dyDescent="0.2">
      <c r="A40" s="17">
        <v>4</v>
      </c>
      <c r="B40" s="129"/>
      <c r="C40" s="130"/>
      <c r="D40" s="49" t="s">
        <v>96</v>
      </c>
      <c r="E40" s="103"/>
      <c r="F40" s="103"/>
      <c r="G40" s="103">
        <v>1</v>
      </c>
      <c r="H40" s="103"/>
      <c r="I40" s="103"/>
      <c r="J40" s="103">
        <v>1</v>
      </c>
      <c r="K40" s="103"/>
      <c r="L40" s="103"/>
      <c r="M40" s="103">
        <v>1</v>
      </c>
      <c r="N40" s="103"/>
      <c r="O40" s="103"/>
      <c r="P40" s="103">
        <v>1</v>
      </c>
      <c r="Q40" s="103"/>
      <c r="R40" s="103"/>
      <c r="S40" s="103">
        <v>1</v>
      </c>
      <c r="T40" s="33">
        <f t="shared" si="5"/>
        <v>5</v>
      </c>
    </row>
    <row r="41" spans="1:20" ht="87.75" customHeight="1" x14ac:dyDescent="0.2">
      <c r="A41" s="17">
        <v>5</v>
      </c>
      <c r="B41" s="129"/>
      <c r="C41" s="130"/>
      <c r="D41" s="49" t="s">
        <v>97</v>
      </c>
      <c r="E41" s="103"/>
      <c r="F41" s="103">
        <v>1</v>
      </c>
      <c r="G41" s="103"/>
      <c r="H41" s="103"/>
      <c r="I41" s="103">
        <v>1</v>
      </c>
      <c r="J41" s="103"/>
      <c r="K41" s="103"/>
      <c r="L41" s="103">
        <v>1</v>
      </c>
      <c r="M41" s="103"/>
      <c r="N41" s="103"/>
      <c r="O41" s="103">
        <v>1</v>
      </c>
      <c r="P41" s="103"/>
      <c r="Q41" s="103"/>
      <c r="R41" s="103">
        <v>1</v>
      </c>
      <c r="S41" s="103"/>
      <c r="T41" s="33">
        <f t="shared" si="5"/>
        <v>5</v>
      </c>
    </row>
    <row r="42" spans="1:20" ht="66.75" customHeight="1" x14ac:dyDescent="0.2">
      <c r="A42" s="17">
        <v>6</v>
      </c>
      <c r="B42" s="129"/>
      <c r="C42" s="130"/>
      <c r="D42" s="49" t="s">
        <v>38</v>
      </c>
      <c r="E42" s="103"/>
      <c r="F42" s="103">
        <v>1</v>
      </c>
      <c r="G42" s="103"/>
      <c r="H42" s="103"/>
      <c r="I42" s="103">
        <v>1</v>
      </c>
      <c r="J42" s="103"/>
      <c r="K42" s="103"/>
      <c r="L42" s="103">
        <v>1</v>
      </c>
      <c r="M42" s="103"/>
      <c r="N42" s="103"/>
      <c r="O42" s="103">
        <v>1</v>
      </c>
      <c r="P42" s="103"/>
      <c r="Q42" s="103"/>
      <c r="R42" s="103">
        <v>1</v>
      </c>
      <c r="S42" s="103"/>
      <c r="T42" s="33">
        <f t="shared" si="5"/>
        <v>5</v>
      </c>
    </row>
    <row r="43" spans="1:20" ht="18" customHeight="1" x14ac:dyDescent="0.2">
      <c r="B43" s="129"/>
      <c r="C43" s="130"/>
      <c r="D43" s="48" t="s">
        <v>4</v>
      </c>
      <c r="E43" s="104">
        <f>SUM(E37:E42)</f>
        <v>2</v>
      </c>
      <c r="F43" s="104">
        <f t="shared" ref="F43:S43" si="6">SUM(F37:F42)</f>
        <v>3</v>
      </c>
      <c r="G43" s="104">
        <f t="shared" si="6"/>
        <v>1</v>
      </c>
      <c r="H43" s="104">
        <f t="shared" si="6"/>
        <v>2</v>
      </c>
      <c r="I43" s="104">
        <f t="shared" si="6"/>
        <v>3</v>
      </c>
      <c r="J43" s="104">
        <f t="shared" si="6"/>
        <v>1</v>
      </c>
      <c r="K43" s="104">
        <f t="shared" si="6"/>
        <v>2</v>
      </c>
      <c r="L43" s="104">
        <f t="shared" si="6"/>
        <v>3</v>
      </c>
      <c r="M43" s="104">
        <f t="shared" si="6"/>
        <v>1</v>
      </c>
      <c r="N43" s="104">
        <f t="shared" si="6"/>
        <v>2</v>
      </c>
      <c r="O43" s="104">
        <f t="shared" si="6"/>
        <v>3</v>
      </c>
      <c r="P43" s="104">
        <f t="shared" si="6"/>
        <v>1</v>
      </c>
      <c r="Q43" s="104">
        <f t="shared" si="6"/>
        <v>2</v>
      </c>
      <c r="R43" s="104">
        <f t="shared" si="6"/>
        <v>3</v>
      </c>
      <c r="S43" s="104">
        <f t="shared" si="6"/>
        <v>1</v>
      </c>
      <c r="T43" s="53">
        <f t="shared" si="5"/>
        <v>30</v>
      </c>
    </row>
    <row r="44" spans="1:20" ht="37.5" customHeight="1" x14ac:dyDescent="0.2">
      <c r="B44" s="129"/>
      <c r="C44" s="130"/>
      <c r="D44" s="38" t="s">
        <v>26</v>
      </c>
      <c r="E44" s="134" t="s">
        <v>79</v>
      </c>
      <c r="F44" s="135"/>
      <c r="G44" s="136"/>
      <c r="H44" s="134" t="s">
        <v>79</v>
      </c>
      <c r="I44" s="135"/>
      <c r="J44" s="136"/>
      <c r="K44" s="134" t="s">
        <v>79</v>
      </c>
      <c r="L44" s="135"/>
      <c r="M44" s="136"/>
      <c r="N44" s="134" t="s">
        <v>79</v>
      </c>
      <c r="O44" s="135"/>
      <c r="P44" s="136"/>
      <c r="Q44" s="134" t="s">
        <v>79</v>
      </c>
      <c r="R44" s="135"/>
      <c r="S44" s="136"/>
      <c r="T44" s="33"/>
    </row>
    <row r="45" spans="1:20" ht="18" customHeight="1" x14ac:dyDescent="0.2">
      <c r="B45" s="129" t="s">
        <v>7</v>
      </c>
      <c r="C45" s="130"/>
      <c r="D45" s="38" t="s">
        <v>7</v>
      </c>
      <c r="E45" s="39" t="s">
        <v>0</v>
      </c>
      <c r="F45" s="40" t="s">
        <v>1</v>
      </c>
      <c r="G45" s="41" t="s">
        <v>2</v>
      </c>
      <c r="H45" s="39" t="s">
        <v>0</v>
      </c>
      <c r="I45" s="40" t="s">
        <v>1</v>
      </c>
      <c r="J45" s="41" t="s">
        <v>2</v>
      </c>
      <c r="K45" s="39" t="s">
        <v>0</v>
      </c>
      <c r="L45" s="40" t="s">
        <v>1</v>
      </c>
      <c r="M45" s="41" t="s">
        <v>2</v>
      </c>
      <c r="N45" s="39" t="s">
        <v>0</v>
      </c>
      <c r="O45" s="40" t="s">
        <v>1</v>
      </c>
      <c r="P45" s="41" t="s">
        <v>2</v>
      </c>
      <c r="Q45" s="39" t="s">
        <v>0</v>
      </c>
      <c r="R45" s="40" t="s">
        <v>1</v>
      </c>
      <c r="S45" s="41" t="s">
        <v>2</v>
      </c>
      <c r="T45" s="33">
        <v>10</v>
      </c>
    </row>
    <row r="46" spans="1:20" ht="33" customHeight="1" x14ac:dyDescent="0.2">
      <c r="A46" s="17">
        <v>1</v>
      </c>
      <c r="B46" s="129"/>
      <c r="C46" s="130"/>
      <c r="D46" s="43" t="s">
        <v>39</v>
      </c>
      <c r="E46" s="103">
        <v>1</v>
      </c>
      <c r="F46" s="103"/>
      <c r="G46" s="103"/>
      <c r="H46" s="103">
        <v>1</v>
      </c>
      <c r="I46" s="103"/>
      <c r="J46" s="103"/>
      <c r="K46" s="103">
        <v>1</v>
      </c>
      <c r="L46" s="103"/>
      <c r="M46" s="103"/>
      <c r="N46" s="103">
        <v>1</v>
      </c>
      <c r="O46" s="103"/>
      <c r="P46" s="103"/>
      <c r="Q46" s="103">
        <v>1</v>
      </c>
      <c r="R46" s="103"/>
      <c r="S46" s="103"/>
      <c r="T46" s="33">
        <f>SUM(E46:S46)</f>
        <v>5</v>
      </c>
    </row>
    <row r="47" spans="1:20" ht="18" customHeight="1" x14ac:dyDescent="0.2">
      <c r="B47" s="129"/>
      <c r="C47" s="130"/>
      <c r="D47" s="48" t="s">
        <v>4</v>
      </c>
      <c r="E47" s="105">
        <f>+E46</f>
        <v>1</v>
      </c>
      <c r="F47" s="105">
        <f t="shared" ref="F47:S47" si="7">+F46</f>
        <v>0</v>
      </c>
      <c r="G47" s="105">
        <f t="shared" si="7"/>
        <v>0</v>
      </c>
      <c r="H47" s="105">
        <f t="shared" si="7"/>
        <v>1</v>
      </c>
      <c r="I47" s="105">
        <f t="shared" si="7"/>
        <v>0</v>
      </c>
      <c r="J47" s="105">
        <f t="shared" si="7"/>
        <v>0</v>
      </c>
      <c r="K47" s="105">
        <f t="shared" si="7"/>
        <v>1</v>
      </c>
      <c r="L47" s="105">
        <f t="shared" si="7"/>
        <v>0</v>
      </c>
      <c r="M47" s="105">
        <f t="shared" si="7"/>
        <v>0</v>
      </c>
      <c r="N47" s="105">
        <f t="shared" si="7"/>
        <v>1</v>
      </c>
      <c r="O47" s="105">
        <f t="shared" si="7"/>
        <v>0</v>
      </c>
      <c r="P47" s="105">
        <f t="shared" si="7"/>
        <v>0</v>
      </c>
      <c r="Q47" s="105">
        <f t="shared" si="7"/>
        <v>1</v>
      </c>
      <c r="R47" s="105">
        <f t="shared" si="7"/>
        <v>0</v>
      </c>
      <c r="S47" s="105">
        <f t="shared" si="7"/>
        <v>0</v>
      </c>
      <c r="T47" s="54">
        <f>SUM(E47:S47)</f>
        <v>5</v>
      </c>
    </row>
    <row r="48" spans="1:20" ht="44.25" customHeight="1" x14ac:dyDescent="0.2">
      <c r="B48" s="129"/>
      <c r="C48" s="130"/>
      <c r="D48" s="38" t="s">
        <v>26</v>
      </c>
      <c r="E48" s="123" t="s">
        <v>74</v>
      </c>
      <c r="F48" s="124"/>
      <c r="G48" s="125"/>
      <c r="H48" s="123" t="s">
        <v>74</v>
      </c>
      <c r="I48" s="124"/>
      <c r="J48" s="125"/>
      <c r="K48" s="123" t="s">
        <v>74</v>
      </c>
      <c r="L48" s="124"/>
      <c r="M48" s="125"/>
      <c r="N48" s="123" t="s">
        <v>74</v>
      </c>
      <c r="O48" s="124"/>
      <c r="P48" s="125"/>
      <c r="Q48" s="123" t="s">
        <v>74</v>
      </c>
      <c r="R48" s="124"/>
      <c r="S48" s="125"/>
      <c r="T48" s="33"/>
    </row>
    <row r="49" spans="1:20" ht="18" customHeight="1" x14ac:dyDescent="0.2">
      <c r="B49" s="126" t="s">
        <v>12</v>
      </c>
      <c r="C49" s="127"/>
      <c r="D49" s="38" t="s">
        <v>12</v>
      </c>
      <c r="E49" s="39" t="s">
        <v>0</v>
      </c>
      <c r="F49" s="40" t="s">
        <v>1</v>
      </c>
      <c r="G49" s="41" t="s">
        <v>2</v>
      </c>
      <c r="H49" s="39" t="s">
        <v>0</v>
      </c>
      <c r="I49" s="40" t="s">
        <v>1</v>
      </c>
      <c r="J49" s="41" t="s">
        <v>2</v>
      </c>
      <c r="K49" s="39" t="s">
        <v>0</v>
      </c>
      <c r="L49" s="40" t="s">
        <v>1</v>
      </c>
      <c r="M49" s="41" t="s">
        <v>2</v>
      </c>
      <c r="N49" s="39" t="s">
        <v>0</v>
      </c>
      <c r="O49" s="40" t="s">
        <v>1</v>
      </c>
      <c r="P49" s="41" t="s">
        <v>2</v>
      </c>
      <c r="Q49" s="39" t="s">
        <v>0</v>
      </c>
      <c r="R49" s="40" t="s">
        <v>1</v>
      </c>
      <c r="S49" s="41" t="s">
        <v>2</v>
      </c>
      <c r="T49" s="33">
        <v>10</v>
      </c>
    </row>
    <row r="50" spans="1:20" ht="84.75" customHeight="1" x14ac:dyDescent="0.2">
      <c r="A50" s="17">
        <v>1</v>
      </c>
      <c r="B50" s="126"/>
      <c r="C50" s="127"/>
      <c r="D50" s="49" t="s">
        <v>40</v>
      </c>
      <c r="E50" s="103">
        <v>1</v>
      </c>
      <c r="F50" s="103"/>
      <c r="G50" s="103"/>
      <c r="H50" s="103"/>
      <c r="I50" s="103"/>
      <c r="J50" s="103">
        <v>1</v>
      </c>
      <c r="K50" s="103">
        <v>1</v>
      </c>
      <c r="L50" s="103"/>
      <c r="M50" s="103"/>
      <c r="N50" s="103">
        <v>1</v>
      </c>
      <c r="O50" s="103"/>
      <c r="P50" s="103"/>
      <c r="Q50" s="103"/>
      <c r="R50" s="103"/>
      <c r="S50" s="103">
        <v>1</v>
      </c>
      <c r="T50" s="33">
        <f>SUM(E50:S50)</f>
        <v>5</v>
      </c>
    </row>
    <row r="51" spans="1:20" ht="30" customHeight="1" x14ac:dyDescent="0.2">
      <c r="B51" s="126"/>
      <c r="C51" s="127"/>
      <c r="D51" s="48" t="s">
        <v>4</v>
      </c>
      <c r="E51" s="105">
        <f t="shared" ref="E51:S51" si="8">SUM(E50:E50)</f>
        <v>1</v>
      </c>
      <c r="F51" s="105">
        <f t="shared" si="8"/>
        <v>0</v>
      </c>
      <c r="G51" s="105">
        <f t="shared" si="8"/>
        <v>0</v>
      </c>
      <c r="H51" s="105">
        <f t="shared" si="8"/>
        <v>0</v>
      </c>
      <c r="I51" s="105">
        <f t="shared" si="8"/>
        <v>0</v>
      </c>
      <c r="J51" s="105">
        <f t="shared" si="8"/>
        <v>1</v>
      </c>
      <c r="K51" s="105">
        <f t="shared" si="8"/>
        <v>1</v>
      </c>
      <c r="L51" s="105">
        <f t="shared" si="8"/>
        <v>0</v>
      </c>
      <c r="M51" s="105">
        <f t="shared" si="8"/>
        <v>0</v>
      </c>
      <c r="N51" s="105">
        <f t="shared" si="8"/>
        <v>1</v>
      </c>
      <c r="O51" s="105">
        <f t="shared" si="8"/>
        <v>0</v>
      </c>
      <c r="P51" s="105">
        <f t="shared" si="8"/>
        <v>0</v>
      </c>
      <c r="Q51" s="105">
        <f t="shared" si="8"/>
        <v>0</v>
      </c>
      <c r="R51" s="105">
        <f t="shared" si="8"/>
        <v>0</v>
      </c>
      <c r="S51" s="105">
        <f t="shared" si="8"/>
        <v>1</v>
      </c>
      <c r="T51" s="33">
        <f>SUM(E51:S51)</f>
        <v>5</v>
      </c>
    </row>
    <row r="52" spans="1:20" ht="51" customHeight="1" x14ac:dyDescent="0.2">
      <c r="B52" s="126"/>
      <c r="C52" s="127"/>
      <c r="D52" s="38" t="s">
        <v>26</v>
      </c>
      <c r="E52" s="131" t="s">
        <v>75</v>
      </c>
      <c r="F52" s="132"/>
      <c r="G52" s="133"/>
      <c r="H52" s="131" t="s">
        <v>76</v>
      </c>
      <c r="I52" s="132"/>
      <c r="J52" s="133"/>
      <c r="K52" s="131" t="s">
        <v>77</v>
      </c>
      <c r="L52" s="132"/>
      <c r="M52" s="133"/>
      <c r="N52" s="131" t="s">
        <v>78</v>
      </c>
      <c r="O52" s="132"/>
      <c r="P52" s="133"/>
      <c r="Q52" s="131" t="s">
        <v>76</v>
      </c>
      <c r="R52" s="132"/>
      <c r="S52" s="133"/>
      <c r="T52" s="33"/>
    </row>
    <row r="53" spans="1:20" x14ac:dyDescent="0.25">
      <c r="E53" s="84">
        <f t="shared" ref="E53:S53" si="9">+E51+E47+E43+E34+E26+E17</f>
        <v>16</v>
      </c>
      <c r="F53" s="84">
        <f t="shared" si="9"/>
        <v>4</v>
      </c>
      <c r="G53" s="84">
        <f t="shared" si="9"/>
        <v>3</v>
      </c>
      <c r="H53" s="84">
        <f t="shared" si="9"/>
        <v>15</v>
      </c>
      <c r="I53" s="84">
        <f t="shared" si="9"/>
        <v>4</v>
      </c>
      <c r="J53" s="84">
        <f t="shared" si="9"/>
        <v>4</v>
      </c>
      <c r="K53" s="84">
        <f t="shared" si="9"/>
        <v>16</v>
      </c>
      <c r="L53" s="84">
        <f t="shared" si="9"/>
        <v>4</v>
      </c>
      <c r="M53" s="84">
        <f t="shared" si="9"/>
        <v>3</v>
      </c>
      <c r="N53" s="84">
        <f t="shared" si="9"/>
        <v>16</v>
      </c>
      <c r="O53" s="84">
        <f t="shared" si="9"/>
        <v>4</v>
      </c>
      <c r="P53" s="84">
        <f t="shared" si="9"/>
        <v>3</v>
      </c>
      <c r="Q53" s="84">
        <f t="shared" si="9"/>
        <v>15</v>
      </c>
      <c r="R53" s="84">
        <f t="shared" si="9"/>
        <v>4</v>
      </c>
      <c r="S53" s="84">
        <f t="shared" si="9"/>
        <v>4</v>
      </c>
    </row>
    <row r="54" spans="1:20" s="17" customFormat="1" x14ac:dyDescent="0.25">
      <c r="A54" s="17">
        <f>+A50+A46+A42+A33+A25+A16</f>
        <v>23</v>
      </c>
      <c r="E54" s="128">
        <f>+E53+F53+G53</f>
        <v>23</v>
      </c>
      <c r="F54" s="128"/>
      <c r="G54" s="128"/>
      <c r="H54" s="128">
        <f t="shared" ref="H54" si="10">+H53+I53+J53</f>
        <v>23</v>
      </c>
      <c r="I54" s="128"/>
      <c r="J54" s="128"/>
      <c r="K54" s="128">
        <f t="shared" ref="K54" si="11">+K53+L53+M53</f>
        <v>23</v>
      </c>
      <c r="L54" s="128"/>
      <c r="M54" s="128"/>
      <c r="N54" s="128">
        <f t="shared" ref="N54" si="12">+N53+O53+P53</f>
        <v>23</v>
      </c>
      <c r="O54" s="128"/>
      <c r="P54" s="128"/>
      <c r="Q54" s="128">
        <f t="shared" ref="Q54" si="13">+Q53+R53+S53</f>
        <v>23</v>
      </c>
      <c r="R54" s="128"/>
      <c r="S54" s="128"/>
      <c r="T54" s="99"/>
    </row>
    <row r="55" spans="1:20" x14ac:dyDescent="0.25">
      <c r="D55" s="56" t="s">
        <v>0</v>
      </c>
      <c r="E55" s="57">
        <f>+H53+K53+N53+Q53</f>
        <v>62</v>
      </c>
      <c r="F55" s="58">
        <f>+E55/$E$58</f>
        <v>0.6262626262626263</v>
      </c>
    </row>
    <row r="56" spans="1:20" x14ac:dyDescent="0.25">
      <c r="D56" s="56" t="s">
        <v>1</v>
      </c>
      <c r="E56" s="57">
        <f>+F53+I53+L53+O53+R53</f>
        <v>20</v>
      </c>
      <c r="F56" s="58">
        <f t="shared" ref="F56:F58" si="14">+E56/$E$58</f>
        <v>0.20202020202020202</v>
      </c>
    </row>
    <row r="57" spans="1:20" x14ac:dyDescent="0.25">
      <c r="D57" s="56" t="s">
        <v>2</v>
      </c>
      <c r="E57" s="57">
        <f>+G53+J53+M53+P53+S53</f>
        <v>17</v>
      </c>
      <c r="F57" s="58">
        <f t="shared" si="14"/>
        <v>0.17171717171717171</v>
      </c>
    </row>
    <row r="58" spans="1:20" x14ac:dyDescent="0.25">
      <c r="E58" s="57">
        <f>SUM(E55:E57)</f>
        <v>99</v>
      </c>
      <c r="F58" s="58">
        <f t="shared" si="14"/>
        <v>1</v>
      </c>
    </row>
    <row r="60" spans="1:20" x14ac:dyDescent="0.25">
      <c r="D60" s="86" t="s">
        <v>67</v>
      </c>
      <c r="E60" s="85"/>
      <c r="F60" s="95">
        <f>+F55+F57</f>
        <v>0.79797979797979801</v>
      </c>
    </row>
    <row r="104" spans="1:20" ht="12.75" x14ac:dyDescent="0.2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26"/>
    </row>
  </sheetData>
  <dataConsolidate/>
  <mergeCells count="51"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E11:G11"/>
    <mergeCell ref="K11:M11"/>
    <mergeCell ref="H11:J11"/>
    <mergeCell ref="N11:P11"/>
    <mergeCell ref="Q11:S11"/>
  </mergeCells>
  <conditionalFormatting sqref="T13:T52">
    <cfRule type="cellIs" dxfId="7" priority="5" operator="notEqual">
      <formula>$T$11</formula>
    </cfRule>
  </conditionalFormatting>
  <conditionalFormatting sqref="E54:S54">
    <cfRule type="cellIs" dxfId="6" priority="26" operator="notEqual">
      <formula>$A$54</formula>
    </cfRule>
    <cfRule type="cellIs" priority="27" operator="notEqual">
      <formula>$A$54</formula>
    </cfRule>
  </conditionalFormatting>
  <dataValidations count="3">
    <dataValidation type="whole" operator="equal" allowBlank="1" showInputMessage="1" showErrorMessage="1" errorTitle="REGISTRO ERRADO" error="SOLO PUEDE REGISTRAR 1 " sqref="E13:S16 E50:S50 E46:S46">
      <formula1>1</formula1>
    </dataValidation>
    <dataValidation type="whole" operator="equal" allowBlank="1" showInputMessage="1" showErrorMessage="1" errorTitle="REGISTRO ERRADO" error="SOLO PUEDE MARCAR 1" sqref="E29:S33 E37:S42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="115" zoomScaleNormal="115" workbookViewId="0"/>
  </sheetViews>
  <sheetFormatPr baseColWidth="10" defaultRowHeight="15" x14ac:dyDescent="0.25"/>
  <cols>
    <col min="1" max="1" width="4.42578125" style="80" customWidth="1"/>
    <col min="2" max="2" width="3.85546875" style="59" customWidth="1"/>
    <col min="3" max="3" width="2.7109375" style="59" customWidth="1"/>
    <col min="4" max="4" width="32.140625" style="59" customWidth="1"/>
    <col min="5" max="5" width="5.5703125" style="59" customWidth="1"/>
    <col min="6" max="6" width="5.7109375" style="59" customWidth="1"/>
    <col min="7" max="7" width="3.28515625" style="59" customWidth="1"/>
    <col min="8" max="8" width="3.5703125" style="59" customWidth="1"/>
    <col min="9" max="9" width="3.85546875" style="59" customWidth="1"/>
    <col min="10" max="10" width="3.28515625" style="59" customWidth="1"/>
    <col min="11" max="11" width="3.140625" style="59" customWidth="1"/>
    <col min="12" max="12" width="3.42578125" style="59" customWidth="1"/>
    <col min="13" max="13" width="4" style="59" customWidth="1"/>
    <col min="14" max="14" width="3.85546875" style="59" customWidth="1"/>
    <col min="15" max="15" width="4.28515625" style="59" customWidth="1"/>
    <col min="16" max="16" width="4" style="59" customWidth="1"/>
    <col min="17" max="17" width="3.28515625" style="59" customWidth="1"/>
    <col min="18" max="18" width="4" style="59" customWidth="1"/>
    <col min="19" max="19" width="4.28515625" style="59" customWidth="1"/>
    <col min="20" max="20" width="8.7109375" style="61" customWidth="1"/>
    <col min="21" max="16384" width="11.42578125" style="59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21"/>
    </row>
    <row r="2" spans="1:20" s="18" customFormat="1" ht="15" customHeight="1" x14ac:dyDescent="0.2">
      <c r="A2" s="17"/>
      <c r="E2" s="140" t="s">
        <v>21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</row>
    <row r="3" spans="1:20" s="18" customFormat="1" ht="15" customHeight="1" x14ac:dyDescent="0.2">
      <c r="A3" s="17"/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</row>
    <row r="4" spans="1:20" s="18" customFormat="1" ht="15" customHeight="1" x14ac:dyDescent="0.2">
      <c r="A4" s="17"/>
      <c r="E4" s="167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9"/>
    </row>
    <row r="5" spans="1:20" s="18" customFormat="1" ht="12.75" x14ac:dyDescent="0.2">
      <c r="A5" s="17"/>
      <c r="E5" s="22"/>
      <c r="F5" s="22"/>
      <c r="G5" s="22"/>
      <c r="H5" s="23"/>
      <c r="I5" s="23"/>
      <c r="J5" s="23"/>
      <c r="K5" s="24"/>
      <c r="L5" s="24"/>
      <c r="M5" s="24"/>
      <c r="N5" s="22"/>
      <c r="O5" s="22"/>
      <c r="P5" s="22"/>
      <c r="Q5" s="22"/>
      <c r="R5" s="22"/>
      <c r="S5" s="22"/>
      <c r="T5" s="25"/>
    </row>
    <row r="6" spans="1:20" s="18" customFormat="1" ht="21.75" customHeight="1" x14ac:dyDescent="0.2">
      <c r="A6" s="17"/>
      <c r="E6" s="22"/>
      <c r="F6" s="22"/>
      <c r="G6" s="22"/>
      <c r="H6" s="22"/>
      <c r="I6" s="22"/>
      <c r="J6" s="22"/>
      <c r="K6" s="24"/>
      <c r="L6" s="24"/>
      <c r="M6" s="24"/>
      <c r="N6" s="22"/>
      <c r="O6" s="22"/>
      <c r="P6" s="22"/>
      <c r="Q6" s="22"/>
      <c r="R6" s="22"/>
      <c r="S6" s="22"/>
      <c r="T6" s="25"/>
    </row>
    <row r="7" spans="1:20" s="18" customFormat="1" ht="12.75" x14ac:dyDescent="0.2">
      <c r="A7" s="17"/>
      <c r="C7" s="146" t="s">
        <v>107</v>
      </c>
      <c r="D7" s="146"/>
      <c r="E7" s="146"/>
      <c r="K7" s="26"/>
      <c r="T7" s="26"/>
    </row>
    <row r="8" spans="1:20" s="18" customFormat="1" ht="14.25" customHeight="1" x14ac:dyDescent="0.2">
      <c r="A8" s="17"/>
      <c r="C8" s="27" t="s">
        <v>69</v>
      </c>
      <c r="D8" s="27"/>
      <c r="E8" s="27"/>
      <c r="K8" s="26"/>
      <c r="T8" s="26"/>
    </row>
    <row r="9" spans="1:20" s="18" customFormat="1" ht="12.75" x14ac:dyDescent="0.2">
      <c r="A9" s="17"/>
      <c r="C9" s="147" t="s">
        <v>108</v>
      </c>
      <c r="D9" s="147"/>
      <c r="E9" s="147"/>
      <c r="K9" s="26"/>
      <c r="T9" s="26"/>
    </row>
    <row r="10" spans="1:20" s="18" customFormat="1" ht="12.75" x14ac:dyDescent="0.2">
      <c r="A10" s="17"/>
      <c r="C10" s="147" t="s">
        <v>70</v>
      </c>
      <c r="D10" s="147"/>
      <c r="E10" s="147"/>
      <c r="K10" s="26"/>
      <c r="T10" s="26"/>
    </row>
    <row r="11" spans="1:20" s="18" customFormat="1" ht="12.75" x14ac:dyDescent="0.2">
      <c r="A11" s="17"/>
      <c r="B11" s="170" t="s">
        <v>41</v>
      </c>
      <c r="C11" s="171"/>
      <c r="D11" s="171"/>
      <c r="E11" s="171"/>
      <c r="F11" s="171"/>
      <c r="G11" s="171"/>
      <c r="H11" s="171"/>
      <c r="I11" s="171"/>
      <c r="J11" s="62"/>
      <c r="K11" s="63"/>
      <c r="T11" s="26"/>
    </row>
    <row r="12" spans="1:20" s="18" customFormat="1" ht="12.75" x14ac:dyDescent="0.2">
      <c r="A12" s="17"/>
      <c r="B12" s="170"/>
      <c r="C12" s="171"/>
      <c r="D12" s="171"/>
      <c r="E12" s="171"/>
      <c r="F12" s="171"/>
      <c r="G12" s="171"/>
      <c r="H12" s="171"/>
      <c r="I12" s="171"/>
      <c r="J12" s="62"/>
      <c r="K12" s="63"/>
      <c r="T12" s="26"/>
    </row>
    <row r="13" spans="1:20" s="18" customFormat="1" ht="13.5" thickBot="1" x14ac:dyDescent="0.25">
      <c r="A13" s="17"/>
      <c r="B13" s="64"/>
      <c r="C13" s="64"/>
      <c r="D13" s="64"/>
      <c r="E13" s="62"/>
      <c r="F13" s="62"/>
      <c r="G13" s="62"/>
      <c r="H13" s="62"/>
      <c r="I13" s="62"/>
      <c r="J13" s="62"/>
      <c r="K13" s="63"/>
      <c r="T13" s="26"/>
    </row>
    <row r="14" spans="1:20" s="18" customFormat="1" ht="30.75" customHeight="1" x14ac:dyDescent="0.2">
      <c r="A14" s="17"/>
      <c r="B14" s="65"/>
      <c r="C14" s="66"/>
      <c r="D14" s="67" t="s">
        <v>8</v>
      </c>
      <c r="E14" s="172" t="s">
        <v>82</v>
      </c>
      <c r="F14" s="173"/>
      <c r="G14" s="174"/>
      <c r="H14" s="172" t="s">
        <v>84</v>
      </c>
      <c r="I14" s="173"/>
      <c r="J14" s="174"/>
      <c r="K14" s="172" t="s">
        <v>85</v>
      </c>
      <c r="L14" s="173"/>
      <c r="M14" s="174"/>
      <c r="N14" s="172" t="s">
        <v>87</v>
      </c>
      <c r="O14" s="173"/>
      <c r="P14" s="174"/>
      <c r="Q14" s="172" t="s">
        <v>88</v>
      </c>
      <c r="R14" s="173"/>
      <c r="S14" s="174"/>
      <c r="T14" s="68"/>
    </row>
    <row r="15" spans="1:20" s="18" customFormat="1" ht="25.5" x14ac:dyDescent="0.2">
      <c r="A15" s="17"/>
      <c r="B15" s="166" t="s">
        <v>9</v>
      </c>
      <c r="C15" s="127"/>
      <c r="D15" s="69" t="s">
        <v>10</v>
      </c>
      <c r="E15" s="56" t="s">
        <v>0</v>
      </c>
      <c r="F15" s="56" t="s">
        <v>1</v>
      </c>
      <c r="G15" s="56" t="s">
        <v>2</v>
      </c>
      <c r="H15" s="56" t="s">
        <v>0</v>
      </c>
      <c r="I15" s="56" t="s">
        <v>1</v>
      </c>
      <c r="J15" s="56" t="s">
        <v>2</v>
      </c>
      <c r="K15" s="56" t="s">
        <v>0</v>
      </c>
      <c r="L15" s="56" t="s">
        <v>1</v>
      </c>
      <c r="M15" s="56" t="s">
        <v>2</v>
      </c>
      <c r="N15" s="56" t="s">
        <v>0</v>
      </c>
      <c r="O15" s="56" t="s">
        <v>1</v>
      </c>
      <c r="P15" s="56" t="s">
        <v>2</v>
      </c>
      <c r="Q15" s="56" t="s">
        <v>0</v>
      </c>
      <c r="R15" s="56" t="s">
        <v>1</v>
      </c>
      <c r="S15" s="56" t="s">
        <v>2</v>
      </c>
      <c r="T15" s="68">
        <v>5</v>
      </c>
    </row>
    <row r="16" spans="1:20" s="18" customFormat="1" ht="50.25" customHeight="1" x14ac:dyDescent="0.2">
      <c r="A16" s="17">
        <v>1</v>
      </c>
      <c r="B16" s="166"/>
      <c r="C16" s="127"/>
      <c r="D16" s="70" t="s">
        <v>22</v>
      </c>
      <c r="E16" s="71">
        <v>1</v>
      </c>
      <c r="F16" s="71"/>
      <c r="G16" s="71"/>
      <c r="H16" s="71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68">
        <f>SUM(E16:S16)</f>
        <v>5</v>
      </c>
    </row>
    <row r="17" spans="1:20" s="18" customFormat="1" ht="51" customHeight="1" x14ac:dyDescent="0.2">
      <c r="A17" s="17">
        <v>2</v>
      </c>
      <c r="B17" s="166"/>
      <c r="C17" s="127"/>
      <c r="D17" s="72" t="s">
        <v>23</v>
      </c>
      <c r="E17" s="71">
        <v>1</v>
      </c>
      <c r="F17" s="71"/>
      <c r="G17" s="71"/>
      <c r="H17" s="71">
        <v>1</v>
      </c>
      <c r="I17" s="71"/>
      <c r="J17" s="71"/>
      <c r="K17" s="71">
        <v>1</v>
      </c>
      <c r="L17" s="71"/>
      <c r="M17" s="71"/>
      <c r="N17" s="71">
        <v>1</v>
      </c>
      <c r="O17" s="71"/>
      <c r="P17" s="71"/>
      <c r="Q17" s="71">
        <v>1</v>
      </c>
      <c r="R17" s="71"/>
      <c r="S17" s="71"/>
      <c r="T17" s="68">
        <f>SUM(E17:S17)</f>
        <v>5</v>
      </c>
    </row>
    <row r="18" spans="1:20" s="18" customFormat="1" ht="66" customHeight="1" x14ac:dyDescent="0.2">
      <c r="A18" s="17">
        <v>3</v>
      </c>
      <c r="B18" s="166"/>
      <c r="C18" s="127"/>
      <c r="D18" s="72" t="s">
        <v>24</v>
      </c>
      <c r="E18" s="71">
        <v>1</v>
      </c>
      <c r="F18" s="71"/>
      <c r="G18" s="71"/>
      <c r="H18" s="71">
        <v>1</v>
      </c>
      <c r="I18" s="71"/>
      <c r="J18" s="71"/>
      <c r="K18" s="71">
        <v>1</v>
      </c>
      <c r="L18" s="71"/>
      <c r="M18" s="71"/>
      <c r="N18" s="71">
        <v>1</v>
      </c>
      <c r="O18" s="71"/>
      <c r="P18" s="71"/>
      <c r="Q18" s="71">
        <v>1</v>
      </c>
      <c r="R18" s="71"/>
      <c r="S18" s="71"/>
      <c r="T18" s="68">
        <f>SUM(E18:S18)</f>
        <v>5</v>
      </c>
    </row>
    <row r="19" spans="1:20" s="18" customFormat="1" ht="18" customHeight="1" x14ac:dyDescent="0.2">
      <c r="A19" s="17"/>
      <c r="B19" s="166"/>
      <c r="C19" s="127"/>
      <c r="D19" s="73" t="s">
        <v>4</v>
      </c>
      <c r="E19" s="71">
        <f t="shared" ref="E19:S19" si="0">SUM(E16:E18)</f>
        <v>3</v>
      </c>
      <c r="F19" s="71">
        <f t="shared" si="0"/>
        <v>0</v>
      </c>
      <c r="G19" s="71">
        <f t="shared" si="0"/>
        <v>0</v>
      </c>
      <c r="H19" s="71">
        <f t="shared" si="0"/>
        <v>3</v>
      </c>
      <c r="I19" s="71">
        <f t="shared" si="0"/>
        <v>0</v>
      </c>
      <c r="J19" s="71">
        <f t="shared" si="0"/>
        <v>0</v>
      </c>
      <c r="K19" s="71">
        <f t="shared" si="0"/>
        <v>3</v>
      </c>
      <c r="L19" s="71">
        <f t="shared" si="0"/>
        <v>0</v>
      </c>
      <c r="M19" s="71">
        <f t="shared" si="0"/>
        <v>0</v>
      </c>
      <c r="N19" s="71">
        <f t="shared" si="0"/>
        <v>3</v>
      </c>
      <c r="O19" s="71">
        <f t="shared" si="0"/>
        <v>0</v>
      </c>
      <c r="P19" s="71">
        <f t="shared" si="0"/>
        <v>0</v>
      </c>
      <c r="Q19" s="71">
        <f t="shared" si="0"/>
        <v>3</v>
      </c>
      <c r="R19" s="71">
        <f t="shared" si="0"/>
        <v>0</v>
      </c>
      <c r="S19" s="71">
        <f t="shared" si="0"/>
        <v>0</v>
      </c>
      <c r="T19" s="68">
        <f>SUM(E19:S19)</f>
        <v>15</v>
      </c>
    </row>
    <row r="20" spans="1:20" s="18" customFormat="1" ht="37.5" customHeight="1" x14ac:dyDescent="0.2">
      <c r="A20" s="17"/>
      <c r="B20" s="166"/>
      <c r="C20" s="127"/>
      <c r="D20" s="74" t="s">
        <v>26</v>
      </c>
      <c r="E20" s="123" t="s">
        <v>90</v>
      </c>
      <c r="F20" s="124"/>
      <c r="G20" s="125"/>
      <c r="H20" s="123" t="s">
        <v>90</v>
      </c>
      <c r="I20" s="124"/>
      <c r="J20" s="125"/>
      <c r="K20" s="123" t="s">
        <v>90</v>
      </c>
      <c r="L20" s="124"/>
      <c r="M20" s="125"/>
      <c r="N20" s="123" t="s">
        <v>90</v>
      </c>
      <c r="O20" s="124"/>
      <c r="P20" s="125"/>
      <c r="Q20" s="123" t="s">
        <v>90</v>
      </c>
      <c r="R20" s="124"/>
      <c r="S20" s="125"/>
    </row>
    <row r="21" spans="1:20" s="18" customFormat="1" ht="21.75" customHeight="1" x14ac:dyDescent="0.2">
      <c r="A21" s="17"/>
      <c r="B21" s="166" t="s">
        <v>27</v>
      </c>
      <c r="C21" s="127"/>
      <c r="D21" s="74" t="s">
        <v>27</v>
      </c>
      <c r="E21" s="56" t="s">
        <v>0</v>
      </c>
      <c r="F21" s="56" t="s">
        <v>1</v>
      </c>
      <c r="G21" s="56" t="s">
        <v>2</v>
      </c>
      <c r="H21" s="56" t="s">
        <v>0</v>
      </c>
      <c r="I21" s="56" t="s">
        <v>1</v>
      </c>
      <c r="J21" s="56" t="s">
        <v>2</v>
      </c>
      <c r="K21" s="56" t="s">
        <v>0</v>
      </c>
      <c r="L21" s="56" t="s">
        <v>1</v>
      </c>
      <c r="M21" s="56" t="s">
        <v>2</v>
      </c>
      <c r="N21" s="56" t="s">
        <v>0</v>
      </c>
      <c r="O21" s="56" t="s">
        <v>1</v>
      </c>
      <c r="P21" s="56" t="s">
        <v>2</v>
      </c>
      <c r="Q21" s="56" t="s">
        <v>0</v>
      </c>
      <c r="R21" s="56" t="s">
        <v>1</v>
      </c>
      <c r="S21" s="56" t="s">
        <v>2</v>
      </c>
      <c r="T21" s="68">
        <v>10</v>
      </c>
    </row>
    <row r="22" spans="1:20" s="18" customFormat="1" ht="114" customHeight="1" x14ac:dyDescent="0.2">
      <c r="A22" s="17">
        <v>1</v>
      </c>
      <c r="B22" s="166"/>
      <c r="C22" s="127"/>
      <c r="D22" s="75" t="s">
        <v>42</v>
      </c>
      <c r="E22" s="71">
        <v>1</v>
      </c>
      <c r="F22" s="71"/>
      <c r="G22" s="71"/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/>
      <c r="P22" s="71"/>
      <c r="Q22" s="71">
        <v>1</v>
      </c>
      <c r="R22" s="71"/>
      <c r="S22" s="71"/>
      <c r="T22" s="68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66"/>
      <c r="C23" s="127"/>
      <c r="D23" s="75" t="s">
        <v>43</v>
      </c>
      <c r="E23" s="71">
        <v>1</v>
      </c>
      <c r="F23" s="71"/>
      <c r="G23" s="71"/>
      <c r="H23" s="71">
        <v>1</v>
      </c>
      <c r="I23" s="71"/>
      <c r="J23" s="71"/>
      <c r="K23" s="71">
        <v>1</v>
      </c>
      <c r="L23" s="71"/>
      <c r="M23" s="71"/>
      <c r="N23" s="71">
        <v>1</v>
      </c>
      <c r="O23" s="71"/>
      <c r="P23" s="71"/>
      <c r="Q23" s="71">
        <v>1</v>
      </c>
      <c r="R23" s="71"/>
      <c r="S23" s="71"/>
      <c r="T23" s="68">
        <f t="shared" si="1"/>
        <v>5</v>
      </c>
    </row>
    <row r="24" spans="1:20" s="18" customFormat="1" ht="48.75" customHeight="1" x14ac:dyDescent="0.2">
      <c r="A24" s="17">
        <v>3</v>
      </c>
      <c r="B24" s="166"/>
      <c r="C24" s="127"/>
      <c r="D24" s="46" t="s">
        <v>44</v>
      </c>
      <c r="E24" s="71">
        <v>1</v>
      </c>
      <c r="F24" s="71"/>
      <c r="G24" s="71"/>
      <c r="H24" s="71">
        <v>1</v>
      </c>
      <c r="I24" s="71"/>
      <c r="J24" s="71"/>
      <c r="K24" s="71">
        <v>1</v>
      </c>
      <c r="L24" s="71"/>
      <c r="M24" s="71"/>
      <c r="N24" s="71">
        <v>1</v>
      </c>
      <c r="O24" s="71"/>
      <c r="P24" s="71"/>
      <c r="Q24" s="71">
        <v>1</v>
      </c>
      <c r="R24" s="71"/>
      <c r="S24" s="71"/>
      <c r="T24" s="68">
        <f t="shared" si="1"/>
        <v>5</v>
      </c>
    </row>
    <row r="25" spans="1:20" s="18" customFormat="1" ht="47.25" customHeight="1" x14ac:dyDescent="0.2">
      <c r="A25" s="17">
        <v>4</v>
      </c>
      <c r="B25" s="166"/>
      <c r="C25" s="127"/>
      <c r="D25" s="46" t="s">
        <v>45</v>
      </c>
      <c r="E25" s="71">
        <v>1</v>
      </c>
      <c r="F25" s="71"/>
      <c r="G25" s="71"/>
      <c r="H25" s="71">
        <v>1</v>
      </c>
      <c r="I25" s="71"/>
      <c r="J25" s="71"/>
      <c r="K25" s="71">
        <v>1</v>
      </c>
      <c r="L25" s="71"/>
      <c r="M25" s="71"/>
      <c r="N25" s="71">
        <v>1</v>
      </c>
      <c r="O25" s="71"/>
      <c r="P25" s="71"/>
      <c r="Q25" s="71">
        <v>1</v>
      </c>
      <c r="R25" s="71"/>
      <c r="S25" s="71"/>
      <c r="T25" s="68">
        <f t="shared" si="1"/>
        <v>5</v>
      </c>
    </row>
    <row r="26" spans="1:20" s="18" customFormat="1" ht="75" customHeight="1" x14ac:dyDescent="0.2">
      <c r="A26" s="17">
        <v>5</v>
      </c>
      <c r="B26" s="166"/>
      <c r="C26" s="127"/>
      <c r="D26" s="75" t="s">
        <v>98</v>
      </c>
      <c r="E26" s="71">
        <v>1</v>
      </c>
      <c r="F26" s="71"/>
      <c r="G26" s="71"/>
      <c r="H26" s="71">
        <v>1</v>
      </c>
      <c r="I26" s="71"/>
      <c r="J26" s="71"/>
      <c r="K26" s="71">
        <v>1</v>
      </c>
      <c r="L26" s="71"/>
      <c r="M26" s="71"/>
      <c r="N26" s="71">
        <v>1</v>
      </c>
      <c r="O26" s="71"/>
      <c r="P26" s="71"/>
      <c r="Q26" s="71">
        <v>1</v>
      </c>
      <c r="R26" s="71"/>
      <c r="S26" s="71"/>
      <c r="T26" s="68">
        <f t="shared" si="1"/>
        <v>5</v>
      </c>
    </row>
    <row r="27" spans="1:20" s="18" customFormat="1" ht="18" customHeight="1" x14ac:dyDescent="0.2">
      <c r="A27" s="17"/>
      <c r="B27" s="166"/>
      <c r="C27" s="127"/>
      <c r="D27" s="73" t="s">
        <v>4</v>
      </c>
      <c r="E27" s="71">
        <f>SUM(E22:E26)</f>
        <v>5</v>
      </c>
      <c r="F27" s="71">
        <f t="shared" ref="F27:S27" si="2">SUM(F24:F26)</f>
        <v>0</v>
      </c>
      <c r="G27" s="71">
        <f t="shared" si="2"/>
        <v>0</v>
      </c>
      <c r="H27" s="71">
        <f>SUM(H22:H26)</f>
        <v>5</v>
      </c>
      <c r="I27" s="71">
        <f t="shared" si="2"/>
        <v>0</v>
      </c>
      <c r="J27" s="71">
        <f t="shared" si="2"/>
        <v>0</v>
      </c>
      <c r="K27" s="71">
        <f>SUM(K22:K26)</f>
        <v>5</v>
      </c>
      <c r="L27" s="71">
        <f t="shared" si="2"/>
        <v>0</v>
      </c>
      <c r="M27" s="71">
        <f t="shared" si="2"/>
        <v>0</v>
      </c>
      <c r="N27" s="71">
        <f>SUM(N22:N26)</f>
        <v>5</v>
      </c>
      <c r="O27" s="71">
        <f t="shared" si="2"/>
        <v>0</v>
      </c>
      <c r="P27" s="71">
        <f t="shared" si="2"/>
        <v>0</v>
      </c>
      <c r="Q27" s="71">
        <f>SUM(Q22:Q26)</f>
        <v>5</v>
      </c>
      <c r="R27" s="71">
        <f t="shared" si="2"/>
        <v>0</v>
      </c>
      <c r="S27" s="71">
        <f t="shared" si="2"/>
        <v>0</v>
      </c>
      <c r="T27" s="68">
        <f t="shared" si="1"/>
        <v>25</v>
      </c>
    </row>
    <row r="28" spans="1:20" s="18" customFormat="1" ht="48.75" customHeight="1" x14ac:dyDescent="0.2">
      <c r="A28" s="17"/>
      <c r="B28" s="166"/>
      <c r="C28" s="127"/>
      <c r="D28" s="74" t="s">
        <v>26</v>
      </c>
      <c r="E28" s="163" t="s">
        <v>99</v>
      </c>
      <c r="F28" s="164"/>
      <c r="G28" s="165"/>
      <c r="H28" s="163" t="s">
        <v>99</v>
      </c>
      <c r="I28" s="164"/>
      <c r="J28" s="165"/>
      <c r="K28" s="163" t="s">
        <v>99</v>
      </c>
      <c r="L28" s="164"/>
      <c r="M28" s="165"/>
      <c r="N28" s="163" t="s">
        <v>99</v>
      </c>
      <c r="O28" s="164"/>
      <c r="P28" s="165"/>
      <c r="Q28" s="163" t="s">
        <v>99</v>
      </c>
      <c r="R28" s="164"/>
      <c r="S28" s="165"/>
    </row>
    <row r="29" spans="1:20" s="18" customFormat="1" ht="18" customHeight="1" x14ac:dyDescent="0.2">
      <c r="A29" s="17"/>
      <c r="B29" s="166" t="s">
        <v>5</v>
      </c>
      <c r="C29" s="127"/>
      <c r="D29" s="74" t="s">
        <v>5</v>
      </c>
      <c r="E29" s="56" t="s">
        <v>0</v>
      </c>
      <c r="F29" s="56" t="s">
        <v>1</v>
      </c>
      <c r="G29" s="56" t="s">
        <v>2</v>
      </c>
      <c r="H29" s="56" t="s">
        <v>0</v>
      </c>
      <c r="I29" s="56" t="s">
        <v>1</v>
      </c>
      <c r="J29" s="56" t="s">
        <v>2</v>
      </c>
      <c r="K29" s="56" t="s">
        <v>0</v>
      </c>
      <c r="L29" s="56" t="s">
        <v>1</v>
      </c>
      <c r="M29" s="56" t="s">
        <v>2</v>
      </c>
      <c r="N29" s="56" t="s">
        <v>0</v>
      </c>
      <c r="O29" s="56" t="s">
        <v>1</v>
      </c>
      <c r="P29" s="56" t="s">
        <v>2</v>
      </c>
      <c r="Q29" s="56" t="s">
        <v>0</v>
      </c>
      <c r="R29" s="56" t="s">
        <v>1</v>
      </c>
      <c r="S29" s="56" t="s">
        <v>2</v>
      </c>
    </row>
    <row r="30" spans="1:20" s="18" customFormat="1" ht="88.5" customHeight="1" x14ac:dyDescent="0.2">
      <c r="A30" s="17">
        <v>1</v>
      </c>
      <c r="B30" s="166"/>
      <c r="C30" s="127"/>
      <c r="D30" s="75" t="s">
        <v>46</v>
      </c>
      <c r="E30" s="71">
        <v>1</v>
      </c>
      <c r="F30" s="71"/>
      <c r="G30" s="71"/>
      <c r="H30" s="71">
        <v>1</v>
      </c>
      <c r="I30" s="71"/>
      <c r="J30" s="71"/>
      <c r="K30" s="71">
        <v>1</v>
      </c>
      <c r="L30" s="71"/>
      <c r="M30" s="71"/>
      <c r="N30" s="71">
        <v>1</v>
      </c>
      <c r="O30" s="71"/>
      <c r="P30" s="71"/>
      <c r="Q30" s="71">
        <v>1</v>
      </c>
      <c r="R30" s="71"/>
      <c r="S30" s="71"/>
      <c r="T30" s="68">
        <f>SUM(E30:S30)</f>
        <v>5</v>
      </c>
    </row>
    <row r="31" spans="1:20" s="18" customFormat="1" ht="18" customHeight="1" x14ac:dyDescent="0.2">
      <c r="A31" s="17"/>
      <c r="B31" s="166"/>
      <c r="C31" s="127"/>
      <c r="D31" s="73" t="s">
        <v>4</v>
      </c>
      <c r="E31" s="71">
        <f t="shared" ref="E31:S31" si="3">SUM(E30:E30)</f>
        <v>1</v>
      </c>
      <c r="F31" s="71">
        <f t="shared" si="3"/>
        <v>0</v>
      </c>
      <c r="G31" s="71">
        <f t="shared" si="3"/>
        <v>0</v>
      </c>
      <c r="H31" s="71">
        <f t="shared" si="3"/>
        <v>1</v>
      </c>
      <c r="I31" s="71">
        <f t="shared" si="3"/>
        <v>0</v>
      </c>
      <c r="J31" s="71">
        <f t="shared" si="3"/>
        <v>0</v>
      </c>
      <c r="K31" s="71">
        <f t="shared" si="3"/>
        <v>1</v>
      </c>
      <c r="L31" s="71">
        <f t="shared" si="3"/>
        <v>0</v>
      </c>
      <c r="M31" s="71">
        <f t="shared" si="3"/>
        <v>0</v>
      </c>
      <c r="N31" s="71">
        <f t="shared" si="3"/>
        <v>1</v>
      </c>
      <c r="O31" s="71">
        <f t="shared" si="3"/>
        <v>0</v>
      </c>
      <c r="P31" s="71">
        <f t="shared" si="3"/>
        <v>0</v>
      </c>
      <c r="Q31" s="71">
        <f t="shared" si="3"/>
        <v>1</v>
      </c>
      <c r="R31" s="71">
        <f t="shared" si="3"/>
        <v>0</v>
      </c>
      <c r="S31" s="71">
        <f t="shared" si="3"/>
        <v>0</v>
      </c>
      <c r="T31" s="68">
        <f>SUM(E31:S31)</f>
        <v>5</v>
      </c>
    </row>
    <row r="32" spans="1:20" s="18" customFormat="1" ht="37.5" customHeight="1" x14ac:dyDescent="0.2">
      <c r="A32" s="17"/>
      <c r="B32" s="166"/>
      <c r="C32" s="127"/>
      <c r="D32" s="74" t="s">
        <v>26</v>
      </c>
      <c r="E32" s="163" t="s">
        <v>80</v>
      </c>
      <c r="F32" s="164"/>
      <c r="G32" s="165"/>
      <c r="H32" s="163" t="s">
        <v>80</v>
      </c>
      <c r="I32" s="164"/>
      <c r="J32" s="165"/>
      <c r="K32" s="163" t="s">
        <v>80</v>
      </c>
      <c r="L32" s="164"/>
      <c r="M32" s="165"/>
      <c r="N32" s="163" t="s">
        <v>80</v>
      </c>
      <c r="O32" s="164"/>
      <c r="P32" s="165"/>
      <c r="Q32" s="163" t="s">
        <v>80</v>
      </c>
      <c r="R32" s="164"/>
      <c r="S32" s="165"/>
    </row>
    <row r="33" spans="1:20" s="18" customFormat="1" ht="18" customHeight="1" x14ac:dyDescent="0.2">
      <c r="A33" s="17"/>
      <c r="B33" s="166" t="s">
        <v>6</v>
      </c>
      <c r="C33" s="127"/>
      <c r="D33" s="74" t="s">
        <v>6</v>
      </c>
      <c r="E33" s="56" t="s">
        <v>0</v>
      </c>
      <c r="F33" s="56" t="s">
        <v>1</v>
      </c>
      <c r="G33" s="56" t="s">
        <v>2</v>
      </c>
      <c r="H33" s="56" t="s">
        <v>0</v>
      </c>
      <c r="I33" s="56" t="s">
        <v>1</v>
      </c>
      <c r="J33" s="56" t="s">
        <v>2</v>
      </c>
      <c r="K33" s="56" t="s">
        <v>0</v>
      </c>
      <c r="L33" s="56" t="s">
        <v>1</v>
      </c>
      <c r="M33" s="56" t="s">
        <v>2</v>
      </c>
      <c r="N33" s="56" t="s">
        <v>0</v>
      </c>
      <c r="O33" s="56" t="s">
        <v>1</v>
      </c>
      <c r="P33" s="56" t="s">
        <v>2</v>
      </c>
      <c r="Q33" s="56" t="s">
        <v>0</v>
      </c>
      <c r="R33" s="56" t="s">
        <v>1</v>
      </c>
      <c r="S33" s="56" t="s">
        <v>2</v>
      </c>
    </row>
    <row r="34" spans="1:20" s="18" customFormat="1" ht="81" customHeight="1" x14ac:dyDescent="0.2">
      <c r="A34" s="17">
        <v>1</v>
      </c>
      <c r="B34" s="166"/>
      <c r="C34" s="127"/>
      <c r="D34" s="76" t="s">
        <v>47</v>
      </c>
      <c r="E34" s="71">
        <v>1</v>
      </c>
      <c r="F34" s="71"/>
      <c r="G34" s="71"/>
      <c r="H34" s="71">
        <v>1</v>
      </c>
      <c r="I34" s="71"/>
      <c r="J34" s="71"/>
      <c r="K34" s="71">
        <v>1</v>
      </c>
      <c r="L34" s="71"/>
      <c r="M34" s="71"/>
      <c r="N34" s="71">
        <v>1</v>
      </c>
      <c r="O34" s="71"/>
      <c r="P34" s="71"/>
      <c r="Q34" s="71">
        <v>1</v>
      </c>
      <c r="R34" s="71"/>
      <c r="S34" s="71"/>
      <c r="T34" s="68">
        <f>SUM(E34:S34)</f>
        <v>5</v>
      </c>
    </row>
    <row r="35" spans="1:20" s="18" customFormat="1" ht="81" customHeight="1" x14ac:dyDescent="0.2">
      <c r="A35" s="17">
        <v>2</v>
      </c>
      <c r="B35" s="166"/>
      <c r="C35" s="127"/>
      <c r="D35" s="49" t="s">
        <v>48</v>
      </c>
      <c r="E35" s="71"/>
      <c r="F35" s="71">
        <v>1</v>
      </c>
      <c r="G35" s="71"/>
      <c r="H35" s="71"/>
      <c r="I35" s="71">
        <v>1</v>
      </c>
      <c r="J35" s="71"/>
      <c r="K35" s="71"/>
      <c r="L35" s="71">
        <v>1</v>
      </c>
      <c r="M35" s="71"/>
      <c r="N35" s="71"/>
      <c r="O35" s="71">
        <v>1</v>
      </c>
      <c r="P35" s="71"/>
      <c r="Q35" s="71"/>
      <c r="R35" s="71">
        <v>1</v>
      </c>
      <c r="S35" s="71"/>
      <c r="T35" s="68">
        <f>SUM(E35:S35)</f>
        <v>5</v>
      </c>
    </row>
    <row r="36" spans="1:20" s="18" customFormat="1" ht="91.5" customHeight="1" x14ac:dyDescent="0.2">
      <c r="A36" s="17">
        <v>3</v>
      </c>
      <c r="B36" s="166"/>
      <c r="C36" s="127"/>
      <c r="D36" s="76" t="s">
        <v>49</v>
      </c>
      <c r="E36" s="71">
        <v>1</v>
      </c>
      <c r="F36" s="71"/>
      <c r="G36" s="71"/>
      <c r="H36" s="71">
        <v>1</v>
      </c>
      <c r="I36" s="71"/>
      <c r="J36" s="71"/>
      <c r="K36" s="71">
        <v>1</v>
      </c>
      <c r="L36" s="71"/>
      <c r="M36" s="71"/>
      <c r="N36" s="71">
        <v>1</v>
      </c>
      <c r="O36" s="71"/>
      <c r="P36" s="71"/>
      <c r="Q36" s="71">
        <v>1</v>
      </c>
      <c r="R36" s="71"/>
      <c r="S36" s="71"/>
      <c r="T36" s="68">
        <f>SUM(E36:S36)</f>
        <v>5</v>
      </c>
    </row>
    <row r="37" spans="1:20" s="18" customFormat="1" ht="18" customHeight="1" x14ac:dyDescent="0.2">
      <c r="A37" s="17"/>
      <c r="B37" s="166"/>
      <c r="C37" s="127"/>
      <c r="D37" s="73" t="s">
        <v>4</v>
      </c>
      <c r="E37" s="71">
        <f t="shared" ref="E37:S37" si="4">SUM(E34:E36)</f>
        <v>2</v>
      </c>
      <c r="F37" s="71">
        <f t="shared" si="4"/>
        <v>1</v>
      </c>
      <c r="G37" s="71">
        <f t="shared" si="4"/>
        <v>0</v>
      </c>
      <c r="H37" s="71">
        <f t="shared" si="4"/>
        <v>2</v>
      </c>
      <c r="I37" s="71">
        <f t="shared" si="4"/>
        <v>1</v>
      </c>
      <c r="J37" s="71">
        <f t="shared" si="4"/>
        <v>0</v>
      </c>
      <c r="K37" s="71">
        <f t="shared" si="4"/>
        <v>2</v>
      </c>
      <c r="L37" s="71">
        <f t="shared" si="4"/>
        <v>1</v>
      </c>
      <c r="M37" s="71">
        <f t="shared" si="4"/>
        <v>0</v>
      </c>
      <c r="N37" s="71">
        <f t="shared" si="4"/>
        <v>2</v>
      </c>
      <c r="O37" s="71">
        <f t="shared" si="4"/>
        <v>1</v>
      </c>
      <c r="P37" s="71">
        <f t="shared" si="4"/>
        <v>0</v>
      </c>
      <c r="Q37" s="71">
        <f t="shared" si="4"/>
        <v>2</v>
      </c>
      <c r="R37" s="71">
        <f t="shared" si="4"/>
        <v>1</v>
      </c>
      <c r="S37" s="71">
        <f t="shared" si="4"/>
        <v>0</v>
      </c>
      <c r="T37" s="68">
        <f>SUM(E37:S37)</f>
        <v>15</v>
      </c>
    </row>
    <row r="38" spans="1:20" s="18" customFormat="1" ht="46.5" customHeight="1" x14ac:dyDescent="0.2">
      <c r="A38" s="17"/>
      <c r="B38" s="166"/>
      <c r="C38" s="127"/>
      <c r="D38" s="74" t="s">
        <v>26</v>
      </c>
      <c r="E38" s="163" t="s">
        <v>100</v>
      </c>
      <c r="F38" s="164"/>
      <c r="G38" s="165"/>
      <c r="H38" s="163" t="s">
        <v>100</v>
      </c>
      <c r="I38" s="164"/>
      <c r="J38" s="165"/>
      <c r="K38" s="163" t="s">
        <v>100</v>
      </c>
      <c r="L38" s="164"/>
      <c r="M38" s="165"/>
      <c r="N38" s="163" t="s">
        <v>100</v>
      </c>
      <c r="O38" s="164"/>
      <c r="P38" s="165"/>
      <c r="Q38" s="157"/>
      <c r="R38" s="158"/>
      <c r="S38" s="159"/>
    </row>
    <row r="39" spans="1:20" s="18" customFormat="1" ht="18" customHeight="1" x14ac:dyDescent="0.2">
      <c r="A39" s="17"/>
      <c r="B39" s="129" t="s">
        <v>7</v>
      </c>
      <c r="C39" s="130"/>
      <c r="D39" s="74" t="s">
        <v>7</v>
      </c>
      <c r="E39" s="56" t="s">
        <v>0</v>
      </c>
      <c r="F39" s="56" t="s">
        <v>1</v>
      </c>
      <c r="G39" s="56" t="s">
        <v>2</v>
      </c>
      <c r="H39" s="56" t="s">
        <v>0</v>
      </c>
      <c r="I39" s="56" t="s">
        <v>1</v>
      </c>
      <c r="J39" s="56" t="s">
        <v>2</v>
      </c>
      <c r="K39" s="56" t="s">
        <v>0</v>
      </c>
      <c r="L39" s="56" t="s">
        <v>1</v>
      </c>
      <c r="M39" s="56" t="s">
        <v>2</v>
      </c>
      <c r="N39" s="56" t="s">
        <v>0</v>
      </c>
      <c r="O39" s="56" t="s">
        <v>1</v>
      </c>
      <c r="P39" s="56" t="s">
        <v>2</v>
      </c>
      <c r="Q39" s="56" t="s">
        <v>0</v>
      </c>
      <c r="R39" s="56" t="s">
        <v>1</v>
      </c>
      <c r="S39" s="56" t="s">
        <v>2</v>
      </c>
    </row>
    <row r="40" spans="1:20" s="18" customFormat="1" ht="54" customHeight="1" x14ac:dyDescent="0.2">
      <c r="A40" s="17">
        <v>1</v>
      </c>
      <c r="B40" s="129"/>
      <c r="C40" s="130"/>
      <c r="D40" s="75" t="s">
        <v>50</v>
      </c>
      <c r="E40" s="71">
        <v>1</v>
      </c>
      <c r="F40" s="71"/>
      <c r="G40" s="71"/>
      <c r="H40" s="71">
        <v>1</v>
      </c>
      <c r="I40" s="71"/>
      <c r="J40" s="71"/>
      <c r="K40" s="71">
        <v>1</v>
      </c>
      <c r="L40" s="71"/>
      <c r="M40" s="71"/>
      <c r="N40" s="71">
        <v>1</v>
      </c>
      <c r="O40" s="71"/>
      <c r="P40" s="71"/>
      <c r="Q40" s="71">
        <v>1</v>
      </c>
      <c r="R40" s="71"/>
      <c r="S40" s="71"/>
      <c r="T40" s="68">
        <f>SUM(E40:S40)</f>
        <v>5</v>
      </c>
    </row>
    <row r="41" spans="1:20" s="18" customFormat="1" ht="39.75" customHeight="1" x14ac:dyDescent="0.2">
      <c r="A41" s="17">
        <v>2</v>
      </c>
      <c r="B41" s="129"/>
      <c r="C41" s="130"/>
      <c r="D41" s="77" t="s">
        <v>101</v>
      </c>
      <c r="E41" s="71"/>
      <c r="F41" s="71"/>
      <c r="G41" s="71">
        <v>1</v>
      </c>
      <c r="H41" s="71"/>
      <c r="I41" s="71"/>
      <c r="J41" s="71">
        <v>1</v>
      </c>
      <c r="K41" s="71"/>
      <c r="L41" s="71"/>
      <c r="M41" s="71">
        <v>1</v>
      </c>
      <c r="N41" s="71"/>
      <c r="O41" s="71"/>
      <c r="P41" s="71">
        <v>1</v>
      </c>
      <c r="Q41" s="71"/>
      <c r="R41" s="71"/>
      <c r="S41" s="71">
        <v>1</v>
      </c>
      <c r="T41" s="68">
        <f>SUM(E41:S41)</f>
        <v>5</v>
      </c>
    </row>
    <row r="42" spans="1:20" s="18" customFormat="1" ht="18" customHeight="1" x14ac:dyDescent="0.2">
      <c r="A42" s="17"/>
      <c r="B42" s="129"/>
      <c r="C42" s="130"/>
      <c r="D42" s="73" t="s">
        <v>4</v>
      </c>
      <c r="E42" s="71">
        <f t="shared" ref="E42:S42" si="5">SUM(E40:E41)</f>
        <v>1</v>
      </c>
      <c r="F42" s="71">
        <f t="shared" si="5"/>
        <v>0</v>
      </c>
      <c r="G42" s="71">
        <f t="shared" si="5"/>
        <v>1</v>
      </c>
      <c r="H42" s="71">
        <f t="shared" si="5"/>
        <v>1</v>
      </c>
      <c r="I42" s="71">
        <f t="shared" si="5"/>
        <v>0</v>
      </c>
      <c r="J42" s="71">
        <f t="shared" si="5"/>
        <v>1</v>
      </c>
      <c r="K42" s="71">
        <f t="shared" si="5"/>
        <v>1</v>
      </c>
      <c r="L42" s="71">
        <f t="shared" si="5"/>
        <v>0</v>
      </c>
      <c r="M42" s="71">
        <f t="shared" si="5"/>
        <v>1</v>
      </c>
      <c r="N42" s="71">
        <f t="shared" si="5"/>
        <v>1</v>
      </c>
      <c r="O42" s="71">
        <f t="shared" si="5"/>
        <v>0</v>
      </c>
      <c r="P42" s="71">
        <f t="shared" si="5"/>
        <v>1</v>
      </c>
      <c r="Q42" s="71">
        <f t="shared" si="5"/>
        <v>1</v>
      </c>
      <c r="R42" s="71">
        <f t="shared" si="5"/>
        <v>0</v>
      </c>
      <c r="S42" s="71">
        <f t="shared" si="5"/>
        <v>1</v>
      </c>
      <c r="T42" s="68">
        <f>SUM(E42:S42)</f>
        <v>10</v>
      </c>
    </row>
    <row r="43" spans="1:20" s="18" customFormat="1" ht="38.25" customHeight="1" x14ac:dyDescent="0.2">
      <c r="A43" s="17"/>
      <c r="B43" s="129"/>
      <c r="C43" s="130"/>
      <c r="D43" s="74" t="s">
        <v>26</v>
      </c>
      <c r="E43" s="160" t="s">
        <v>81</v>
      </c>
      <c r="F43" s="160"/>
      <c r="G43" s="160"/>
      <c r="H43" s="160" t="s">
        <v>81</v>
      </c>
      <c r="I43" s="160"/>
      <c r="J43" s="160"/>
      <c r="K43" s="160" t="s">
        <v>81</v>
      </c>
      <c r="L43" s="160"/>
      <c r="M43" s="160"/>
      <c r="N43" s="160" t="s">
        <v>81</v>
      </c>
      <c r="O43" s="160"/>
      <c r="P43" s="160"/>
      <c r="Q43" s="160" t="s">
        <v>81</v>
      </c>
      <c r="R43" s="160"/>
      <c r="S43" s="160"/>
    </row>
    <row r="44" spans="1:20" s="18" customFormat="1" ht="37.5" customHeight="1" x14ac:dyDescent="0.2">
      <c r="A44" s="17"/>
      <c r="B44" s="162" t="s">
        <v>11</v>
      </c>
      <c r="C44" s="130"/>
      <c r="D44" s="74" t="s">
        <v>11</v>
      </c>
      <c r="E44" s="56" t="s">
        <v>0</v>
      </c>
      <c r="F44" s="56" t="s">
        <v>1</v>
      </c>
      <c r="G44" s="56" t="s">
        <v>2</v>
      </c>
      <c r="H44" s="56" t="s">
        <v>0</v>
      </c>
      <c r="I44" s="56" t="s">
        <v>1</v>
      </c>
      <c r="J44" s="56" t="s">
        <v>2</v>
      </c>
      <c r="K44" s="56" t="s">
        <v>0</v>
      </c>
      <c r="L44" s="56" t="s">
        <v>1</v>
      </c>
      <c r="M44" s="56" t="s">
        <v>2</v>
      </c>
      <c r="N44" s="56" t="s">
        <v>0</v>
      </c>
      <c r="O44" s="56" t="s">
        <v>1</v>
      </c>
      <c r="P44" s="56" t="s">
        <v>2</v>
      </c>
      <c r="Q44" s="56" t="s">
        <v>0</v>
      </c>
      <c r="R44" s="56" t="s">
        <v>1</v>
      </c>
      <c r="S44" s="56" t="s">
        <v>2</v>
      </c>
    </row>
    <row r="45" spans="1:20" s="18" customFormat="1" ht="57" customHeight="1" x14ac:dyDescent="0.2">
      <c r="A45" s="17">
        <v>1</v>
      </c>
      <c r="B45" s="162"/>
      <c r="C45" s="130"/>
      <c r="D45" s="78" t="s">
        <v>102</v>
      </c>
      <c r="E45" s="71"/>
      <c r="F45" s="71">
        <v>1</v>
      </c>
      <c r="G45" s="71"/>
      <c r="H45" s="71">
        <v>1</v>
      </c>
      <c r="I45" s="71"/>
      <c r="J45" s="71"/>
      <c r="K45" s="71">
        <v>1</v>
      </c>
      <c r="L45" s="71"/>
      <c r="M45" s="71"/>
      <c r="N45" s="71">
        <v>1</v>
      </c>
      <c r="O45" s="71"/>
      <c r="P45" s="71"/>
      <c r="Q45" s="71">
        <v>1</v>
      </c>
      <c r="R45" s="71"/>
      <c r="S45" s="71"/>
      <c r="T45" s="68">
        <f>SUM(E45:S45)</f>
        <v>5</v>
      </c>
    </row>
    <row r="46" spans="1:20" s="18" customFormat="1" ht="18" customHeight="1" x14ac:dyDescent="0.2">
      <c r="A46" s="17"/>
      <c r="B46" s="162"/>
      <c r="C46" s="130"/>
      <c r="D46" s="73" t="s">
        <v>4</v>
      </c>
      <c r="E46" s="71">
        <f t="shared" ref="E46:S46" si="6">SUM(E45:E45)</f>
        <v>0</v>
      </c>
      <c r="F46" s="71">
        <f t="shared" si="6"/>
        <v>1</v>
      </c>
      <c r="G46" s="71">
        <f t="shared" si="6"/>
        <v>0</v>
      </c>
      <c r="H46" s="71">
        <f t="shared" si="6"/>
        <v>1</v>
      </c>
      <c r="I46" s="71">
        <f t="shared" si="6"/>
        <v>0</v>
      </c>
      <c r="J46" s="71">
        <f t="shared" si="6"/>
        <v>0</v>
      </c>
      <c r="K46" s="71">
        <f t="shared" si="6"/>
        <v>1</v>
      </c>
      <c r="L46" s="71">
        <f t="shared" si="6"/>
        <v>0</v>
      </c>
      <c r="M46" s="71">
        <f t="shared" si="6"/>
        <v>0</v>
      </c>
      <c r="N46" s="71">
        <f t="shared" si="6"/>
        <v>1</v>
      </c>
      <c r="O46" s="71">
        <f t="shared" si="6"/>
        <v>0</v>
      </c>
      <c r="P46" s="71">
        <f t="shared" si="6"/>
        <v>0</v>
      </c>
      <c r="Q46" s="71">
        <f t="shared" si="6"/>
        <v>1</v>
      </c>
      <c r="R46" s="71">
        <f t="shared" si="6"/>
        <v>0</v>
      </c>
      <c r="S46" s="71">
        <f t="shared" si="6"/>
        <v>0</v>
      </c>
      <c r="T46" s="68">
        <f>SUM(E46:S46)</f>
        <v>5</v>
      </c>
    </row>
    <row r="47" spans="1:20" s="18" customFormat="1" ht="37.5" customHeight="1" x14ac:dyDescent="0.2">
      <c r="A47" s="17"/>
      <c r="B47" s="162"/>
      <c r="C47" s="130"/>
      <c r="D47" s="74" t="s">
        <v>26</v>
      </c>
      <c r="E47" s="160" t="s">
        <v>83</v>
      </c>
      <c r="F47" s="160"/>
      <c r="G47" s="160"/>
      <c r="H47" s="160" t="s">
        <v>103</v>
      </c>
      <c r="I47" s="160"/>
      <c r="J47" s="160"/>
      <c r="K47" s="160" t="s">
        <v>103</v>
      </c>
      <c r="L47" s="160"/>
      <c r="M47" s="160"/>
      <c r="N47" s="160" t="s">
        <v>103</v>
      </c>
      <c r="O47" s="160"/>
      <c r="P47" s="160"/>
      <c r="Q47" s="160" t="s">
        <v>103</v>
      </c>
      <c r="R47" s="160"/>
      <c r="S47" s="160"/>
      <c r="T47" s="68"/>
    </row>
    <row r="48" spans="1:20" s="18" customFormat="1" ht="18" customHeight="1" x14ac:dyDescent="0.2">
      <c r="A48" s="17"/>
      <c r="B48" s="126" t="s">
        <v>12</v>
      </c>
      <c r="C48" s="127"/>
      <c r="D48" s="74" t="s">
        <v>51</v>
      </c>
      <c r="E48" s="56" t="s">
        <v>0</v>
      </c>
      <c r="F48" s="56" t="s">
        <v>1</v>
      </c>
      <c r="G48" s="56" t="s">
        <v>2</v>
      </c>
      <c r="H48" s="56" t="s">
        <v>0</v>
      </c>
      <c r="I48" s="56" t="s">
        <v>1</v>
      </c>
      <c r="J48" s="56" t="s">
        <v>2</v>
      </c>
      <c r="K48" s="56" t="s">
        <v>0</v>
      </c>
      <c r="L48" s="56" t="s">
        <v>1</v>
      </c>
      <c r="M48" s="56" t="s">
        <v>2</v>
      </c>
      <c r="N48" s="56" t="s">
        <v>0</v>
      </c>
      <c r="O48" s="56" t="s">
        <v>1</v>
      </c>
      <c r="P48" s="56" t="s">
        <v>2</v>
      </c>
      <c r="Q48" s="56" t="s">
        <v>0</v>
      </c>
      <c r="R48" s="56" t="s">
        <v>1</v>
      </c>
      <c r="S48" s="56" t="s">
        <v>2</v>
      </c>
      <c r="T48" s="68"/>
    </row>
    <row r="49" spans="1:20" s="18" customFormat="1" ht="75" customHeight="1" x14ac:dyDescent="0.2">
      <c r="A49" s="17">
        <v>1</v>
      </c>
      <c r="B49" s="126"/>
      <c r="C49" s="127"/>
      <c r="D49" s="49" t="s">
        <v>104</v>
      </c>
      <c r="E49" s="71">
        <v>1</v>
      </c>
      <c r="F49" s="71"/>
      <c r="G49" s="71"/>
      <c r="H49" s="71">
        <v>1</v>
      </c>
      <c r="I49" s="71"/>
      <c r="J49" s="71"/>
      <c r="K49" s="71">
        <v>1</v>
      </c>
      <c r="L49" s="71"/>
      <c r="M49" s="71"/>
      <c r="N49" s="71">
        <v>1</v>
      </c>
      <c r="O49" s="71"/>
      <c r="P49" s="71"/>
      <c r="Q49" s="71">
        <v>1</v>
      </c>
      <c r="R49" s="71"/>
      <c r="S49" s="71"/>
      <c r="T49" s="68">
        <f>SUM(E49:S49)</f>
        <v>5</v>
      </c>
    </row>
    <row r="50" spans="1:20" s="18" customFormat="1" ht="79.5" customHeight="1" x14ac:dyDescent="0.2">
      <c r="A50" s="17">
        <v>2</v>
      </c>
      <c r="B50" s="126"/>
      <c r="C50" s="127"/>
      <c r="D50" s="79" t="s">
        <v>105</v>
      </c>
      <c r="E50" s="71"/>
      <c r="F50" s="71"/>
      <c r="G50" s="71">
        <v>1</v>
      </c>
      <c r="H50" s="71"/>
      <c r="I50" s="71"/>
      <c r="J50" s="71">
        <v>1</v>
      </c>
      <c r="K50" s="71"/>
      <c r="L50" s="71"/>
      <c r="M50" s="71">
        <v>1</v>
      </c>
      <c r="N50" s="71"/>
      <c r="O50" s="71"/>
      <c r="P50" s="71">
        <v>1</v>
      </c>
      <c r="Q50" s="71"/>
      <c r="R50" s="71"/>
      <c r="S50" s="71">
        <v>1</v>
      </c>
      <c r="T50" s="68">
        <f>SUM(E50:S50)</f>
        <v>5</v>
      </c>
    </row>
    <row r="51" spans="1:20" s="18" customFormat="1" ht="18" customHeight="1" x14ac:dyDescent="0.2">
      <c r="A51" s="17"/>
      <c r="B51" s="126"/>
      <c r="C51" s="127"/>
      <c r="D51" s="73" t="s">
        <v>4</v>
      </c>
      <c r="E51" s="71">
        <f t="shared" ref="E51:S51" si="7">SUM(E49:E50)</f>
        <v>1</v>
      </c>
      <c r="F51" s="71">
        <f t="shared" si="7"/>
        <v>0</v>
      </c>
      <c r="G51" s="71">
        <f t="shared" si="7"/>
        <v>1</v>
      </c>
      <c r="H51" s="71">
        <f t="shared" si="7"/>
        <v>1</v>
      </c>
      <c r="I51" s="71">
        <f t="shared" si="7"/>
        <v>0</v>
      </c>
      <c r="J51" s="71">
        <f t="shared" si="7"/>
        <v>1</v>
      </c>
      <c r="K51" s="71">
        <f t="shared" si="7"/>
        <v>1</v>
      </c>
      <c r="L51" s="71">
        <f t="shared" si="7"/>
        <v>0</v>
      </c>
      <c r="M51" s="71">
        <f t="shared" si="7"/>
        <v>1</v>
      </c>
      <c r="N51" s="71">
        <f t="shared" si="7"/>
        <v>1</v>
      </c>
      <c r="O51" s="71">
        <f t="shared" si="7"/>
        <v>0</v>
      </c>
      <c r="P51" s="71">
        <f t="shared" si="7"/>
        <v>1</v>
      </c>
      <c r="Q51" s="71">
        <f t="shared" si="7"/>
        <v>1</v>
      </c>
      <c r="R51" s="71">
        <f t="shared" si="7"/>
        <v>0</v>
      </c>
      <c r="S51" s="71">
        <f t="shared" si="7"/>
        <v>1</v>
      </c>
      <c r="T51" s="68">
        <f>SUM(E51:S51)</f>
        <v>10</v>
      </c>
    </row>
    <row r="52" spans="1:20" s="18" customFormat="1" ht="58.5" customHeight="1" x14ac:dyDescent="0.2">
      <c r="A52" s="17"/>
      <c r="B52" s="126"/>
      <c r="C52" s="127"/>
      <c r="D52" s="74" t="s">
        <v>26</v>
      </c>
      <c r="E52" s="157" t="s">
        <v>106</v>
      </c>
      <c r="F52" s="158"/>
      <c r="G52" s="159"/>
      <c r="H52" s="157" t="s">
        <v>106</v>
      </c>
      <c r="I52" s="158"/>
      <c r="J52" s="159"/>
      <c r="K52" s="157" t="s">
        <v>86</v>
      </c>
      <c r="L52" s="158"/>
      <c r="M52" s="159"/>
      <c r="N52" s="157" t="s">
        <v>86</v>
      </c>
      <c r="O52" s="158"/>
      <c r="P52" s="159"/>
      <c r="Q52" s="157" t="s">
        <v>106</v>
      </c>
      <c r="R52" s="158"/>
      <c r="S52" s="159"/>
    </row>
    <row r="53" spans="1:20" x14ac:dyDescent="0.25">
      <c r="E53" s="59">
        <f>+E51+E46+E42+E37+E31+E27+E19</f>
        <v>13</v>
      </c>
      <c r="F53" s="59">
        <f t="shared" ref="F53:G53" si="8">+F51+F46+F42+F37+F31+F27+F19</f>
        <v>2</v>
      </c>
      <c r="G53" s="59">
        <f t="shared" si="8"/>
        <v>2</v>
      </c>
      <c r="H53" s="59">
        <f>+H51+H46+H42+H37+H31+H27+H19</f>
        <v>14</v>
      </c>
      <c r="I53" s="59">
        <f t="shared" ref="I53:J53" si="9">+I51+I46+I42+I37+I31+I27+I19</f>
        <v>1</v>
      </c>
      <c r="J53" s="59">
        <f t="shared" si="9"/>
        <v>2</v>
      </c>
      <c r="K53" s="59">
        <f>+K51+K46+K42+K37+K31+K27+K19</f>
        <v>14</v>
      </c>
      <c r="L53" s="59">
        <f t="shared" ref="L53:M53" si="10">+L51+L46+L42+L37+L31+L27+L19</f>
        <v>1</v>
      </c>
      <c r="M53" s="59">
        <f t="shared" si="10"/>
        <v>2</v>
      </c>
      <c r="N53" s="59">
        <f>+N51+N46+N42+N37+N31+N27+N19</f>
        <v>14</v>
      </c>
      <c r="O53" s="59">
        <f t="shared" ref="O53:P53" si="11">+O51+O46+O42+O37+O31+O27+O19</f>
        <v>1</v>
      </c>
      <c r="P53" s="59">
        <f t="shared" si="11"/>
        <v>2</v>
      </c>
      <c r="Q53" s="59">
        <f>+Q51+Q46+Q42+Q37+Q31+Q27+Q19</f>
        <v>14</v>
      </c>
      <c r="R53" s="59">
        <f t="shared" ref="R53:S53" si="12">+R51+R46+R42+R37+R31+R27+R19</f>
        <v>1</v>
      </c>
      <c r="S53" s="59">
        <f t="shared" si="12"/>
        <v>2</v>
      </c>
    </row>
    <row r="54" spans="1:20" s="80" customFormat="1" x14ac:dyDescent="0.25">
      <c r="A54" s="80">
        <f>+A50+A45+A41+A36+A30+A26+A18</f>
        <v>17</v>
      </c>
      <c r="E54" s="161">
        <f>+E53+F53+G53</f>
        <v>17</v>
      </c>
      <c r="F54" s="161"/>
      <c r="G54" s="161"/>
      <c r="H54" s="161">
        <f>+H53+I53+J53</f>
        <v>17</v>
      </c>
      <c r="I54" s="161"/>
      <c r="J54" s="161"/>
      <c r="K54" s="161">
        <f>+K53+L53+M53</f>
        <v>17</v>
      </c>
      <c r="L54" s="161"/>
      <c r="M54" s="161"/>
      <c r="N54" s="161">
        <f>+N53+O53+P53</f>
        <v>17</v>
      </c>
      <c r="O54" s="161"/>
      <c r="P54" s="161"/>
      <c r="Q54" s="161">
        <f>+Q53+R53+S53</f>
        <v>17</v>
      </c>
      <c r="R54" s="161"/>
      <c r="S54" s="161"/>
      <c r="T54" s="99"/>
    </row>
    <row r="55" spans="1:20" x14ac:dyDescent="0.25">
      <c r="D55" s="56" t="s">
        <v>0</v>
      </c>
      <c r="E55" s="59">
        <f>+E53+H53+K53+N53+Q53</f>
        <v>69</v>
      </c>
      <c r="F55" s="58">
        <f>+E55/$E$58</f>
        <v>0.81176470588235294</v>
      </c>
    </row>
    <row r="56" spans="1:20" x14ac:dyDescent="0.25">
      <c r="D56" s="56" t="s">
        <v>1</v>
      </c>
      <c r="E56" s="59">
        <f>+F53+I53+L53+O53+R53</f>
        <v>6</v>
      </c>
      <c r="F56" s="58">
        <f t="shared" ref="F56:F58" si="13">+E56/$E$58</f>
        <v>7.0588235294117646E-2</v>
      </c>
    </row>
    <row r="57" spans="1:20" x14ac:dyDescent="0.25">
      <c r="D57" s="56" t="s">
        <v>2</v>
      </c>
      <c r="E57" s="59">
        <f>+G53+J53+M53+P53+S53</f>
        <v>10</v>
      </c>
      <c r="F57" s="58">
        <f t="shared" si="13"/>
        <v>0.11764705882352941</v>
      </c>
    </row>
    <row r="58" spans="1:20" x14ac:dyDescent="0.25">
      <c r="E58" s="59">
        <f>+E57+E56+E55</f>
        <v>85</v>
      </c>
      <c r="F58" s="58">
        <f t="shared" si="13"/>
        <v>1</v>
      </c>
    </row>
    <row r="60" spans="1:20" x14ac:dyDescent="0.25">
      <c r="D60" s="86" t="s">
        <v>67</v>
      </c>
      <c r="E60" s="85"/>
      <c r="F60" s="95">
        <f>+F55+F57</f>
        <v>0.92941176470588238</v>
      </c>
    </row>
  </sheetData>
  <mergeCells count="57"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  <mergeCell ref="H28:J28"/>
    <mergeCell ref="K28:M28"/>
    <mergeCell ref="N28:P28"/>
    <mergeCell ref="B29:C32"/>
    <mergeCell ref="E32:G32"/>
    <mergeCell ref="H32:J32"/>
    <mergeCell ref="K32:M32"/>
    <mergeCell ref="N32:P3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B48:C52"/>
    <mergeCell ref="E52:G52"/>
    <mergeCell ref="H52:J52"/>
    <mergeCell ref="K52:M52"/>
    <mergeCell ref="N52:P52"/>
    <mergeCell ref="B44:C47"/>
    <mergeCell ref="E47:G47"/>
    <mergeCell ref="H47:J47"/>
    <mergeCell ref="K47:M47"/>
    <mergeCell ref="N47:P47"/>
    <mergeCell ref="Q52:S52"/>
    <mergeCell ref="Q47:S47"/>
    <mergeCell ref="E54:G54"/>
    <mergeCell ref="H54:J54"/>
    <mergeCell ref="K54:M54"/>
    <mergeCell ref="N54:P54"/>
    <mergeCell ref="Q54:S54"/>
  </mergeCells>
  <conditionalFormatting sqref="T16">
    <cfRule type="cellIs" dxfId="5" priority="10" operator="notEqual">
      <formula>$T$15</formula>
    </cfRule>
  </conditionalFormatting>
  <conditionalFormatting sqref="E54:S54">
    <cfRule type="cellIs" dxfId="4" priority="6" operator="notEqual">
      <formula>$A$54</formula>
    </cfRule>
    <cfRule type="cellIs" dxfId="3" priority="7" operator="greaterThan">
      <formula>$A$54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2021-06-10T21:51:35Z</dcterms:modified>
</cp:coreProperties>
</file>