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35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3" i="4" l="1"/>
  <c r="D13" i="5"/>
  <c r="D16" i="5"/>
  <c r="D16" i="4"/>
  <c r="D11" i="4"/>
  <c r="D11" i="5"/>
  <c r="D14" i="5"/>
  <c r="D14" i="4"/>
  <c r="D12" i="4"/>
  <c r="D12" i="5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<sst xmlns="http://schemas.openxmlformats.org/spreadsheetml/2006/main" count="506" uniqueCount="249">
  <si>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</si>
  <si>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</si>
  <si>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</si>
  <si>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</si>
  <si>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</si>
  <si>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</si>
  <si>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</si>
  <si>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</si>
  <si>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</si>
  <si>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</si>
  <si>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</si>
  <si>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</si>
  <si>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</si>
  <si>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</si>
  <si>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</si>
  <si>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</si>
  <si>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</si>
  <si>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</si>
  <si>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</si>
  <si>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</si>
  <si>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</si>
  <si>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</si>
  <si>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</si>
  <si>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</si>
  <si>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</si>
  <si>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</si>
  <si>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</si>
  <si>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</si>
  <si>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</si>
  <si>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</si>
  <si>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</si>
  <si>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</si>
  <si>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</si>
  <si>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</si>
  <si>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</si>
  <si>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</si>
  <si>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</si>
  <si>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</si>
  <si>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</si>
  <si>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</si>
  <si>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</si>
  <si>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</si>
  <si>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</si>
  <si>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</si>
  <si>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</si>
  <si>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</si>
  <si>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</si>
  <si>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</si>
  <si>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</si>
  <si>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</si>
  <si>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</si>
  <si>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</si>
  <si>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</si>
  <si>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</si>
  <si>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</si>
  <si>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</si>
  <si>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</si>
  <si>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</si>
  <si>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</si>
  <si>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</si>
  <si>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</si>
  <si>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</si>
  <si>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</si>
  <si>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</si>
  <si>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</si>
  <si>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</si>
  <si>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</si>
  <si>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</si>
  <si>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</si>
  <si>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</si>
  <si>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</si>
  <si>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</si>
  <si>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</si>
  <si>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</si>
  <si>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</si>
  <si>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</si>
  <si>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</si>
  <si>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</si>
  <si>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</si>
  <si>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</si>
  <si>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</si>
  <si>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</si>
  <si>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</si>
  <si>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</si>
  <si>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</si>
  <si>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</si>
  <si>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</si>
  <si>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</si>
  <si>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</si>
  <si>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</si>
  <si>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</si>
  <si>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</si>
  <si>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</si>
  <si>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</si>
  <si>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</si>
  <si>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</si>
  <si>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</si>
  <si>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</si>
  <si>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</si>
  <si>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</si>
  <si>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</si>
  <si>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</si>
  <si>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</si>
  <si>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</si>
  <si>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</si>
  <si>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</si>
  <si>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</si>
  <si>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</si>
  <si>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</si>
  <si>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</si>
  <si>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</si>
  <si>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</si>
  <si>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</si>
  <si>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</si>
  <si>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</si>
  <si>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</si>
  <si>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</si>
  <si>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</si>
  <si>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</si>
  <si>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</si>
  <si>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</si>
  <si>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</si>
  <si>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</si>
  <si>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</si>
  <si>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</si>
  <si>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</si>
  <si>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</si>
  <si>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</si>
  <si>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</si>
  <si>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</si>
  <si>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</si>
  <si>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</si>
  <si>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</si>
  <si>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</si>
  <si>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</si>
  <si>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</si>
  <si>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</si>
  <si>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</si>
  <si>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</si>
  <si>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</si>
  <si>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</si>
  <si>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</si>
  <si>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</si>
  <si>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</si>
  <si>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</si>
  <si>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</si>
  <si>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</si>
  <si>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</si>
  <si>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</si>
  <si>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</si>
  <si>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</si>
  <si>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</si>
  <si>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</si>
  <si>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</si>
  <si>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</si>
  <si>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</si>
  <si>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</si>
  <si>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</si>
  <si>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</si>
  <si>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</si>
  <si>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</si>
  <si>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</si>
  <si>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</si>
  <si>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</si>
  <si>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</si>
  <si>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</si>
  <si>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</si>
  <si>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</si>
  <si>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</si>
  <si>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</si>
  <si>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</si>
  <si>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</si>
  <si>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</si>
  <si>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</si>
  <si>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</si>
  <si>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</si>
  <si>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</si>
  <si>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</si>
  <si>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</si>
  <si>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</si>
  <si>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</si>
  <si>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</si>
  <si>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</si>
  <si>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</si>
  <si>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</si>
  <si>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</si>
  <si>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</si>
  <si>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</si>
  <si>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</si>
  <si>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</si>
  <si>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</si>
  <si>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</si>
  <si>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</si>
  <si>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</si>
  <si>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</si>
  <si>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</si>
  <si>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</si>
  <si>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</si>
  <si>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</si>
  <si>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</si>
  <si>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</si>
  <si>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</si>
  <si>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</si>
  <si>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</si>
  <si>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</si>
  <si>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</si>
  <si>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</si>
  <si>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</si>
  <si>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</si>
  <si>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</si>
  <si>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</si>
  <si>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</si>
  <si>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</si>
  <si>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</si>
  <si>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</si>
  <si>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</si>
  <si>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</si>
  <si>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</si>
  <si>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</si>
  <si>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</si>
  <si>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</si>
  <si>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</si>
  <si>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</si>
  <si>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</si>
  <si>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1 enfemera</t>
  </si>
  <si>
    <t>1 auxiliar de enfermeria</t>
  </si>
  <si>
    <t>No</t>
  </si>
  <si>
    <t>Días y horarios de atención</t>
  </si>
  <si>
    <t>AM</t>
  </si>
  <si>
    <t>7:00-12:00</t>
  </si>
  <si>
    <t>07:00-12:00</t>
  </si>
  <si>
    <t>PM</t>
  </si>
  <si>
    <t>13:00-17:00</t>
  </si>
  <si>
    <t>12:00-15:00</t>
  </si>
  <si>
    <t>12:00-13:00</t>
  </si>
  <si>
    <t>si</t>
  </si>
  <si>
    <t>Se evidencian habladores tanto en la planta fisica como en la red visual</t>
  </si>
  <si>
    <t>si se conoce la ruta</t>
  </si>
  <si>
    <t>el paciente lo atiende el medico, este le entrega las formulas, las cuales la auxiliar de enfermeria las envia a las farmacias para su envio a el puesto de salud, posterior a esto la auxiliar llama a el paciente y le indica acercarse para la entrega de los medicamentos</t>
  </si>
  <si>
    <t xml:space="preserve">SE CUENTA CON OPORTUNIDAD A 2 DIAS 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</si>
  <si>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</si>
  <si>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</si>
  <si>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</si>
  <si>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</si>
  <si>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</si>
  <si>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</si>
  <si>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 xml:space="preserve">cuentan con 1 medico general para atencion de consulta medica y programas </t>
  </si>
  <si>
    <t xml:space="preserve">2 consultorios </t>
  </si>
  <si>
    <t xml:space="preserve">NO SE CUENTA CON UN PROGRAMA DE CAPACITACION PARA ATENCION A LA POLBACION CON  DISCAPACIDAD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</si>
</sst>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9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9" fontId="18" fillId="9" borderId="5" xfId="1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top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top"/>
    </xf>
    <xf numFmtId="0" fontId="39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5" xfId="5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103" workbookViewId="0">
      <selection activeCell="K106" sqref="K106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282"/>
      <c r="C1" s="283"/>
      <c r="D1" s="283"/>
      <c r="E1" s="283"/>
      <c r="F1" s="283"/>
      <c r="G1" s="283"/>
      <c r="H1" s="283"/>
      <c r="I1" s="283"/>
      <c r="J1" s="283"/>
    </row>
    <row r="2" spans="1:11" ht="18" customHeight="1" x14ac:dyDescent="0.2">
      <c r="B2" s="282"/>
      <c r="C2" s="283"/>
      <c r="D2" s="284" t="s">
        <v>4</v>
      </c>
      <c r="E2" s="284"/>
      <c r="F2" s="284"/>
      <c r="G2" s="284"/>
      <c r="H2" s="284"/>
      <c r="I2" s="284"/>
      <c r="J2" s="284"/>
    </row>
    <row r="3" spans="1:11" ht="18" customHeight="1" x14ac:dyDescent="0.2">
      <c r="B3" s="282"/>
      <c r="C3" s="283"/>
      <c r="D3" s="284"/>
      <c r="E3" s="284"/>
      <c r="F3" s="284"/>
      <c r="G3" s="284"/>
      <c r="H3" s="284"/>
      <c r="I3" s="284"/>
      <c r="J3" s="284"/>
    </row>
    <row r="4" spans="1:11" ht="18" customHeight="1" x14ac:dyDescent="0.2">
      <c r="B4" s="282"/>
      <c r="C4" s="283"/>
      <c r="D4" s="284"/>
      <c r="E4" s="284"/>
      <c r="F4" s="284"/>
      <c r="G4" s="284"/>
      <c r="H4" s="284"/>
      <c r="I4" s="284"/>
      <c r="J4" s="284"/>
    </row>
    <row r="5" spans="1:11" ht="18" customHeight="1" x14ac:dyDescent="0.2">
      <c r="B5" s="7"/>
      <c r="C5" s="283"/>
      <c r="D5" s="283"/>
      <c r="E5" s="283"/>
      <c r="F5" s="283"/>
      <c r="G5" s="283"/>
      <c r="H5" s="283"/>
      <c r="I5" s="283"/>
      <c r="J5" s="283"/>
    </row>
    <row r="6" spans="1:11" ht="25.5" customHeight="1" x14ac:dyDescent="0.2">
      <c r="B6" s="282"/>
      <c r="C6" s="283"/>
      <c r="D6" s="283"/>
      <c r="E6" s="283"/>
      <c r="F6" s="283"/>
      <c r="G6" s="283"/>
      <c r="H6" s="283"/>
      <c r="I6" s="283"/>
      <c r="J6" s="283"/>
    </row>
    <row r="7" spans="1:11" ht="18.600000000000001" customHeight="1" x14ac:dyDescent="0.2">
      <c r="A7" s="246"/>
      <c r="B7" s="285" t="s">
        <v>69</v>
      </c>
      <c r="C7" s="285"/>
      <c r="D7" s="285"/>
      <c r="E7" s="285"/>
      <c r="F7" s="285"/>
      <c r="G7" s="285"/>
      <c r="H7" s="285"/>
      <c r="I7" s="285"/>
      <c r="J7" s="285"/>
    </row>
    <row r="8" spans="1:11" ht="18" customHeight="1" x14ac:dyDescent="0.2">
      <c r="A8" s="246"/>
      <c r="B8" s="278"/>
      <c r="C8" s="279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278"/>
      <c r="C9" s="280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 t="s">
        <v>230</v>
      </c>
      <c r="K9" s="71" t="s">
        <v>173</v>
      </c>
    </row>
    <row r="10" spans="1:11" ht="18" customHeight="1" x14ac:dyDescent="0.2">
      <c r="A10" s="246"/>
      <c r="B10" s="278"/>
      <c r="C10" s="281"/>
      <c r="D10" s="258" t="s">
        <v>231</v>
      </c>
      <c r="E10" s="258" t="s">
        <v>232</v>
      </c>
      <c r="F10" s="258" t="s">
        <v>232</v>
      </c>
      <c r="G10" s="258" t="s">
        <v>232</v>
      </c>
      <c r="H10" s="258" t="s">
        <v>232</v>
      </c>
      <c r="I10" s="258" t="s">
        <v>233</v>
      </c>
      <c r="J10" s="258" t="s">
        <v>234</v>
      </c>
    </row>
    <row r="11" spans="1:11" ht="18" customHeight="1" x14ac:dyDescent="0.2">
      <c r="A11" s="246"/>
      <c r="B11" s="278"/>
      <c r="C11" s="136" t="s">
        <v>39</v>
      </c>
      <c r="D11" s="262" t="str">
        <f ca="1">' SALUD VISU LCH IPS'!D11:J11</f>
        <v xml:space="preserve">Natalia Hernández Aldana </v>
      </c>
      <c r="E11" s="262"/>
      <c r="F11" s="262"/>
      <c r="G11" s="262"/>
      <c r="H11" s="262"/>
      <c r="I11" s="262"/>
      <c r="J11" s="262"/>
    </row>
    <row r="12" spans="1:11" ht="18" customHeight="1" x14ac:dyDescent="0.2">
      <c r="A12" s="246"/>
      <c r="B12" s="278"/>
      <c r="C12" s="136" t="s">
        <v>40</v>
      </c>
      <c r="D12" s="262" t="str">
        <f ca="1">' SALUD VISU LCH IPS'!D12:J12</f>
        <v>Enfermera</v>
      </c>
      <c r="E12" s="262"/>
      <c r="F12" s="262"/>
      <c r="G12" s="262"/>
      <c r="H12" s="262"/>
      <c r="I12" s="262"/>
      <c r="J12" s="262"/>
    </row>
    <row r="13" spans="1:11" ht="18" customHeight="1" x14ac:dyDescent="0.2">
      <c r="A13" s="246"/>
      <c r="B13" s="278"/>
      <c r="C13" s="136" t="s">
        <v>41</v>
      </c>
      <c r="D13" s="262" t="str">
        <f ca="1">' SALUD VISU LCH IPS'!D13:J13</f>
        <v>natyheral89@gmail.com</v>
      </c>
      <c r="E13" s="262"/>
      <c r="F13" s="262"/>
      <c r="G13" s="262"/>
      <c r="H13" s="262"/>
      <c r="I13" s="262"/>
      <c r="J13" s="262"/>
    </row>
    <row r="14" spans="1:11" ht="18" customHeight="1" x14ac:dyDescent="0.2">
      <c r="A14" s="246"/>
      <c r="B14" s="278"/>
      <c r="C14" s="136" t="s">
        <v>42</v>
      </c>
      <c r="D14" s="262">
        <f ca="1">' SALUD VISU LCH IPS'!D14:J14</f>
        <v>3117029108</v>
      </c>
      <c r="E14" s="262"/>
      <c r="F14" s="262"/>
      <c r="G14" s="262"/>
      <c r="H14" s="262"/>
      <c r="I14" s="262"/>
      <c r="J14" s="262"/>
    </row>
    <row r="15" spans="1:11" ht="18" customHeight="1" x14ac:dyDescent="0.2">
      <c r="A15" s="246"/>
      <c r="B15" s="278"/>
      <c r="C15" s="136" t="s">
        <v>43</v>
      </c>
      <c r="D15" s="262" t="s">
        <v>223</v>
      </c>
      <c r="E15" s="262"/>
      <c r="F15" s="262"/>
      <c r="G15" s="262"/>
      <c r="H15" s="262"/>
      <c r="I15" s="262"/>
      <c r="J15" s="262"/>
    </row>
    <row r="16" spans="1:11" ht="18" customHeight="1" x14ac:dyDescent="0.2">
      <c r="A16" s="246"/>
      <c r="B16" s="278"/>
      <c r="C16" s="137" t="s">
        <v>5</v>
      </c>
      <c r="D16" s="263">
        <f ca="1">' SALUD VISU LCH IPS'!D16:J16</f>
        <v>44502</v>
      </c>
      <c r="E16" s="263"/>
      <c r="F16" s="263"/>
      <c r="G16" s="263"/>
      <c r="H16" s="263"/>
      <c r="I16" s="263"/>
      <c r="J16" s="263"/>
    </row>
    <row r="17" spans="1:15" ht="18" customHeight="1" x14ac:dyDescent="0.2">
      <c r="A17" s="246"/>
      <c r="B17" s="269" t="s">
        <v>44</v>
      </c>
      <c r="C17" s="269"/>
      <c r="D17" s="269"/>
      <c r="E17" s="269"/>
      <c r="F17" s="269"/>
      <c r="G17" s="269"/>
      <c r="H17" s="269"/>
      <c r="I17" s="138">
        <v>0.2</v>
      </c>
      <c r="J17" s="139">
        <f>(D27+F27)*I17/(H27)</f>
        <v>0.17500000000000002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270" t="s">
        <v>6</v>
      </c>
      <c r="C19" s="132" t="s">
        <v>70</v>
      </c>
      <c r="D19" s="102">
        <v>1</v>
      </c>
      <c r="E19" s="102"/>
      <c r="F19" s="146"/>
      <c r="G19" s="146"/>
      <c r="H19" s="266" t="s">
        <v>246</v>
      </c>
      <c r="I19" s="267"/>
      <c r="J19" s="268"/>
      <c r="O19" s="38">
        <v>0.76</v>
      </c>
    </row>
    <row r="20" spans="1:15" ht="25.5" customHeight="1" x14ac:dyDescent="0.2">
      <c r="A20" s="246">
        <v>2</v>
      </c>
      <c r="B20" s="270"/>
      <c r="C20" s="133" t="s">
        <v>116</v>
      </c>
      <c r="D20" s="102">
        <v>1</v>
      </c>
      <c r="E20" s="102"/>
      <c r="F20" s="146"/>
      <c r="G20" s="146"/>
      <c r="H20" s="266" t="s">
        <v>224</v>
      </c>
      <c r="I20" s="267"/>
      <c r="J20" s="268"/>
      <c r="O20" s="38"/>
    </row>
    <row r="21" spans="1:15" ht="18" customHeight="1" x14ac:dyDescent="0.2">
      <c r="A21" s="246">
        <v>3</v>
      </c>
      <c r="B21" s="270"/>
      <c r="C21" s="133" t="s">
        <v>117</v>
      </c>
      <c r="D21" s="102">
        <v>1</v>
      </c>
      <c r="E21" s="102"/>
      <c r="F21" s="146"/>
      <c r="G21" s="146"/>
      <c r="H21" s="266" t="s">
        <v>225</v>
      </c>
      <c r="I21" s="267"/>
      <c r="J21" s="268"/>
      <c r="O21" s="38"/>
    </row>
    <row r="22" spans="1:15" ht="26.45" customHeight="1" x14ac:dyDescent="0.2">
      <c r="A22" s="246">
        <v>4</v>
      </c>
      <c r="B22" s="271"/>
      <c r="C22" s="134" t="s">
        <v>71</v>
      </c>
      <c r="D22" s="102"/>
      <c r="E22" s="102">
        <v>1</v>
      </c>
      <c r="F22" s="146"/>
      <c r="G22" s="146"/>
      <c r="H22" s="272" t="s">
        <v>226</v>
      </c>
      <c r="I22" s="273"/>
      <c r="J22" s="274"/>
    </row>
    <row r="23" spans="1:15" ht="16.149999999999999" customHeight="1" x14ac:dyDescent="0.2">
      <c r="A23" s="246">
        <v>5</v>
      </c>
      <c r="B23" s="297" t="s">
        <v>45</v>
      </c>
      <c r="C23" s="127" t="s">
        <v>74</v>
      </c>
      <c r="D23" s="102">
        <v>1</v>
      </c>
      <c r="E23" s="102"/>
      <c r="F23" s="146"/>
      <c r="G23" s="146"/>
      <c r="H23" s="266" t="s">
        <v>247</v>
      </c>
      <c r="I23" s="267"/>
      <c r="J23" s="268"/>
    </row>
    <row r="24" spans="1:15" ht="24.75" customHeight="1" x14ac:dyDescent="0.2">
      <c r="A24" s="246">
        <v>6</v>
      </c>
      <c r="B24" s="270"/>
      <c r="C24" s="127" t="s">
        <v>118</v>
      </c>
      <c r="D24" s="102">
        <v>1</v>
      </c>
      <c r="E24" s="102"/>
      <c r="F24" s="146"/>
      <c r="G24" s="146"/>
      <c r="H24" s="266" t="s">
        <v>174</v>
      </c>
      <c r="I24" s="267"/>
      <c r="J24" s="268"/>
    </row>
    <row r="25" spans="1:15" s="10" customFormat="1" ht="23.25" customHeight="1" x14ac:dyDescent="0.2">
      <c r="A25" s="247">
        <v>7</v>
      </c>
      <c r="B25" s="270"/>
      <c r="C25" s="127" t="s">
        <v>119</v>
      </c>
      <c r="D25" s="102">
        <v>1</v>
      </c>
      <c r="E25" s="102"/>
      <c r="F25" s="146"/>
      <c r="G25" s="146"/>
      <c r="H25" s="298" t="s">
        <v>175</v>
      </c>
      <c r="I25" s="299"/>
      <c r="J25" s="300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270"/>
      <c r="C26" s="127" t="s">
        <v>77</v>
      </c>
      <c r="D26" s="102">
        <v>1</v>
      </c>
      <c r="E26" s="102"/>
      <c r="F26" s="146"/>
      <c r="G26" s="146"/>
      <c r="H26" s="275" t="s">
        <v>176</v>
      </c>
      <c r="I26" s="276"/>
      <c r="J26" s="277"/>
      <c r="K26" s="71"/>
      <c r="L26" s="71"/>
      <c r="M26" s="71"/>
      <c r="N26" s="71"/>
    </row>
    <row r="27" spans="1:15" s="49" customFormat="1" ht="19.5" customHeight="1" x14ac:dyDescent="0.2">
      <c r="A27" s="248"/>
      <c r="B27" s="271"/>
      <c r="C27" s="148" t="s">
        <v>3</v>
      </c>
      <c r="D27" s="149">
        <f>SUM(D19:D26)</f>
        <v>7</v>
      </c>
      <c r="E27" s="149">
        <f>SUM(E19:E26)</f>
        <v>1</v>
      </c>
      <c r="F27" s="149">
        <f>SUM(F19:F26)</f>
        <v>0</v>
      </c>
      <c r="G27" s="149">
        <f>SUM(G19:G26)</f>
        <v>0</v>
      </c>
      <c r="H27" s="286">
        <f>SUM(D27:G27)</f>
        <v>8</v>
      </c>
      <c r="I27" s="286"/>
      <c r="J27" s="286"/>
      <c r="K27" s="73"/>
      <c r="L27" s="73"/>
    </row>
    <row r="28" spans="1:15" ht="48.6" customHeight="1" x14ac:dyDescent="0.2">
      <c r="B28" s="287" t="s">
        <v>151</v>
      </c>
      <c r="C28" s="288"/>
      <c r="D28" s="288"/>
      <c r="E28" s="288"/>
      <c r="F28" s="288"/>
      <c r="G28" s="288"/>
      <c r="H28" s="288"/>
      <c r="I28" s="288"/>
      <c r="J28" s="288"/>
    </row>
    <row r="29" spans="1:15" s="10" customFormat="1" ht="18" customHeight="1" x14ac:dyDescent="0.2">
      <c r="A29" s="247"/>
      <c r="B29" s="291" t="s">
        <v>9</v>
      </c>
      <c r="C29" s="291"/>
      <c r="D29" s="291"/>
      <c r="E29" s="291"/>
      <c r="F29" s="291"/>
      <c r="G29" s="291"/>
      <c r="H29" s="291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292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294" t="s">
        <v>8</v>
      </c>
      <c r="I30" s="295"/>
      <c r="J30" s="295"/>
      <c r="K30" s="72"/>
      <c r="L30" s="72"/>
    </row>
    <row r="31" spans="1:15" s="10" customFormat="1" ht="15" customHeight="1" x14ac:dyDescent="0.2">
      <c r="A31" s="247"/>
      <c r="B31" s="11"/>
      <c r="C31" s="293"/>
      <c r="D31" s="26"/>
      <c r="E31" s="26"/>
      <c r="F31" s="26"/>
      <c r="G31" s="26"/>
      <c r="H31" s="56" t="s">
        <v>11</v>
      </c>
      <c r="I31" s="296" t="s">
        <v>12</v>
      </c>
      <c r="J31" s="296"/>
      <c r="K31" s="72"/>
      <c r="L31" s="72"/>
    </row>
    <row r="32" spans="1:15" s="10" customFormat="1" ht="28.5" customHeight="1" x14ac:dyDescent="0.2">
      <c r="A32" s="247">
        <v>1</v>
      </c>
      <c r="B32" s="289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264" t="s">
        <v>219</v>
      </c>
      <c r="J32" s="264"/>
      <c r="K32" s="72"/>
      <c r="L32" s="72"/>
    </row>
    <row r="33" spans="1:12" s="10" customFormat="1" ht="36" customHeight="1" x14ac:dyDescent="0.2">
      <c r="A33" s="247">
        <v>2</v>
      </c>
      <c r="B33" s="290"/>
      <c r="C33" s="129" t="s">
        <v>120</v>
      </c>
      <c r="D33" s="111"/>
      <c r="E33" s="111">
        <v>1</v>
      </c>
      <c r="F33" s="111"/>
      <c r="G33" s="102"/>
      <c r="H33" s="1"/>
      <c r="I33" s="264" t="s">
        <v>177</v>
      </c>
      <c r="J33" s="264"/>
      <c r="K33" s="72"/>
      <c r="L33" s="72"/>
    </row>
    <row r="34" spans="1:12" s="10" customFormat="1" ht="37.15" customHeight="1" x14ac:dyDescent="0.2">
      <c r="A34" s="247">
        <v>3</v>
      </c>
      <c r="B34" s="290"/>
      <c r="C34" s="126" t="s">
        <v>121</v>
      </c>
      <c r="D34" s="112"/>
      <c r="E34" s="112">
        <v>1</v>
      </c>
      <c r="F34" s="112"/>
      <c r="G34" s="1"/>
      <c r="H34" s="1"/>
      <c r="I34" s="264" t="s">
        <v>152</v>
      </c>
      <c r="J34" s="264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264" t="s">
        <v>152</v>
      </c>
      <c r="J35" s="264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264" t="s">
        <v>152</v>
      </c>
      <c r="J36" s="264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264" t="s">
        <v>152</v>
      </c>
      <c r="J37" s="264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264" t="s">
        <v>152</v>
      </c>
      <c r="J38" s="264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264" t="s">
        <v>152</v>
      </c>
      <c r="J39" s="264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264" t="s">
        <v>152</v>
      </c>
      <c r="J40" s="264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264" t="s">
        <v>152</v>
      </c>
      <c r="J41" s="264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264" t="s">
        <v>152</v>
      </c>
      <c r="J42" s="264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264" t="s">
        <v>152</v>
      </c>
      <c r="J43" s="264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264" t="s">
        <v>152</v>
      </c>
      <c r="J44" s="264"/>
      <c r="K44" s="91"/>
      <c r="L44" s="91"/>
    </row>
    <row r="45" spans="1:12" s="14" customFormat="1" ht="16.149999999999999" customHeight="1" x14ac:dyDescent="0.2">
      <c r="A45" s="250"/>
      <c r="B45" s="312" t="s">
        <v>13</v>
      </c>
      <c r="C45" s="31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265">
        <f>+D45+E45+F45+G45</f>
        <v>13</v>
      </c>
      <c r="I45" s="265"/>
      <c r="J45" s="265"/>
      <c r="K45" s="74"/>
      <c r="L45" s="74"/>
    </row>
    <row r="46" spans="1:12" ht="58.9" customHeight="1" x14ac:dyDescent="0.2">
      <c r="A46" s="247"/>
      <c r="B46" s="326" t="s">
        <v>220</v>
      </c>
      <c r="C46" s="327"/>
      <c r="D46" s="327"/>
      <c r="E46" s="327"/>
      <c r="F46" s="327"/>
      <c r="G46" s="327"/>
      <c r="H46" s="327"/>
      <c r="I46" s="327"/>
      <c r="J46" s="328"/>
    </row>
    <row r="47" spans="1:12" ht="12" customHeight="1" x14ac:dyDescent="0.2">
      <c r="B47" s="301" t="s">
        <v>14</v>
      </c>
      <c r="C47" s="301"/>
      <c r="D47" s="301"/>
      <c r="E47" s="301"/>
      <c r="F47" s="301"/>
      <c r="G47" s="301"/>
      <c r="H47" s="301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08" t="s">
        <v>8</v>
      </c>
      <c r="I48" s="309"/>
      <c r="J48" s="310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302" t="s">
        <v>178</v>
      </c>
      <c r="I49" s="303"/>
      <c r="J49" s="304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302" t="s">
        <v>179</v>
      </c>
      <c r="I50" s="303"/>
      <c r="J50" s="304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29" t="s">
        <v>244</v>
      </c>
      <c r="I51" s="330"/>
      <c r="J51" s="331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05" t="s">
        <v>153</v>
      </c>
      <c r="I52" s="306"/>
      <c r="J52" s="307"/>
    </row>
    <row r="53" spans="1:12" s="18" customFormat="1" ht="12" x14ac:dyDescent="0.25">
      <c r="A53" s="251"/>
      <c r="B53" s="319" t="s">
        <v>46</v>
      </c>
      <c r="C53" s="319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20">
        <f>SUM(D53:G53)</f>
        <v>4</v>
      </c>
      <c r="I53" s="321"/>
      <c r="J53" s="322"/>
      <c r="L53" s="75"/>
    </row>
    <row r="54" spans="1:12" ht="45" customHeight="1" x14ac:dyDescent="0.2">
      <c r="B54" s="323" t="s">
        <v>178</v>
      </c>
      <c r="C54" s="324"/>
      <c r="D54" s="324"/>
      <c r="E54" s="324"/>
      <c r="F54" s="324"/>
      <c r="G54" s="324"/>
      <c r="H54" s="324"/>
      <c r="I54" s="324"/>
      <c r="J54" s="325"/>
    </row>
    <row r="55" spans="1:12" ht="18" customHeight="1" x14ac:dyDescent="0.2">
      <c r="A55" s="245">
        <v>1</v>
      </c>
      <c r="B55" s="314" t="s">
        <v>47</v>
      </c>
      <c r="C55" s="315"/>
      <c r="D55" s="315"/>
      <c r="E55" s="315"/>
      <c r="F55" s="315"/>
      <c r="G55" s="315"/>
      <c r="H55" s="315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16" t="s">
        <v>16</v>
      </c>
      <c r="E56" s="317"/>
      <c r="F56" s="317"/>
      <c r="G56" s="318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11" t="s">
        <v>197</v>
      </c>
      <c r="E57" s="311"/>
      <c r="F57" s="311"/>
      <c r="G57" s="311"/>
      <c r="H57" s="260">
        <v>501</v>
      </c>
      <c r="I57" s="335">
        <f t="shared" ref="I57:I66" si="0">+H57/$H$69</f>
        <v>0.21310080816673757</v>
      </c>
      <c r="J57" s="336"/>
    </row>
    <row r="58" spans="1:12" ht="14.25" x14ac:dyDescent="0.2">
      <c r="B58" s="21">
        <v>2</v>
      </c>
      <c r="C58" s="39" t="s">
        <v>194</v>
      </c>
      <c r="D58" s="311" t="s">
        <v>195</v>
      </c>
      <c r="E58" s="311"/>
      <c r="F58" s="311"/>
      <c r="G58" s="311"/>
      <c r="H58" s="260">
        <v>484</v>
      </c>
      <c r="I58" s="335">
        <f t="shared" si="0"/>
        <v>0.20586984262016164</v>
      </c>
      <c r="J58" s="336"/>
    </row>
    <row r="59" spans="1:12" ht="14.25" x14ac:dyDescent="0.2">
      <c r="B59" s="21">
        <v>3</v>
      </c>
      <c r="C59" s="39" t="s">
        <v>154</v>
      </c>
      <c r="D59" s="311" t="s">
        <v>155</v>
      </c>
      <c r="E59" s="311"/>
      <c r="F59" s="311"/>
      <c r="G59" s="311"/>
      <c r="H59" s="260">
        <v>242</v>
      </c>
      <c r="I59" s="335">
        <f t="shared" si="0"/>
        <v>0.10293492131008082</v>
      </c>
      <c r="J59" s="336"/>
    </row>
    <row r="60" spans="1:12" ht="14.25" x14ac:dyDescent="0.2">
      <c r="B60" s="21">
        <v>4</v>
      </c>
      <c r="C60" s="39" t="s">
        <v>198</v>
      </c>
      <c r="D60" s="311" t="s">
        <v>199</v>
      </c>
      <c r="E60" s="311"/>
      <c r="F60" s="311"/>
      <c r="G60" s="311"/>
      <c r="H60" s="260">
        <v>239</v>
      </c>
      <c r="I60" s="335">
        <f t="shared" si="0"/>
        <v>0.10165886856656742</v>
      </c>
      <c r="J60" s="336"/>
    </row>
    <row r="61" spans="1:12" ht="14.25" x14ac:dyDescent="0.2">
      <c r="B61" s="21">
        <v>5</v>
      </c>
      <c r="C61" s="39" t="s">
        <v>200</v>
      </c>
      <c r="D61" s="311" t="s">
        <v>201</v>
      </c>
      <c r="E61" s="311"/>
      <c r="F61" s="311"/>
      <c r="G61" s="311"/>
      <c r="H61" s="260">
        <v>212</v>
      </c>
      <c r="I61" s="335">
        <f t="shared" si="0"/>
        <v>9.0174393874946829E-2</v>
      </c>
      <c r="J61" s="336"/>
    </row>
    <row r="62" spans="1:12" ht="14.25" x14ac:dyDescent="0.2">
      <c r="B62" s="21">
        <v>6</v>
      </c>
      <c r="C62" s="39" t="s">
        <v>157</v>
      </c>
      <c r="D62" s="311" t="s">
        <v>156</v>
      </c>
      <c r="E62" s="311"/>
      <c r="F62" s="311"/>
      <c r="G62" s="311"/>
      <c r="H62" s="260">
        <v>156</v>
      </c>
      <c r="I62" s="335">
        <f t="shared" si="0"/>
        <v>6.6354742662696725E-2</v>
      </c>
      <c r="J62" s="336"/>
    </row>
    <row r="63" spans="1:12" ht="14.25" x14ac:dyDescent="0.2">
      <c r="B63" s="21">
        <v>7</v>
      </c>
      <c r="C63" s="39" t="s">
        <v>202</v>
      </c>
      <c r="D63" s="311" t="s">
        <v>203</v>
      </c>
      <c r="E63" s="311"/>
      <c r="F63" s="311"/>
      <c r="G63" s="311"/>
      <c r="H63" s="260">
        <v>131</v>
      </c>
      <c r="I63" s="335">
        <f t="shared" si="0"/>
        <v>5.572096980008507E-2</v>
      </c>
      <c r="J63" s="336"/>
    </row>
    <row r="64" spans="1:12" ht="14.25" x14ac:dyDescent="0.2">
      <c r="B64" s="21">
        <v>8</v>
      </c>
      <c r="C64" s="39" t="s">
        <v>204</v>
      </c>
      <c r="D64" s="311" t="s">
        <v>205</v>
      </c>
      <c r="E64" s="311"/>
      <c r="F64" s="311"/>
      <c r="G64" s="311"/>
      <c r="H64" s="260">
        <v>111</v>
      </c>
      <c r="I64" s="335">
        <f t="shared" si="0"/>
        <v>4.7213951509995744E-2</v>
      </c>
      <c r="J64" s="336"/>
    </row>
    <row r="65" spans="1:12" ht="18" customHeight="1" x14ac:dyDescent="0.2">
      <c r="B65" s="84">
        <v>9</v>
      </c>
      <c r="C65" s="39" t="s">
        <v>206</v>
      </c>
      <c r="D65" s="311" t="s">
        <v>207</v>
      </c>
      <c r="E65" s="311"/>
      <c r="F65" s="311"/>
      <c r="G65" s="311"/>
      <c r="H65" s="261">
        <v>106</v>
      </c>
      <c r="I65" s="335">
        <f t="shared" si="0"/>
        <v>4.5087196937473414E-2</v>
      </c>
      <c r="J65" s="336"/>
    </row>
    <row r="66" spans="1:12" ht="18" customHeight="1" x14ac:dyDescent="0.2">
      <c r="B66" s="84">
        <v>10</v>
      </c>
      <c r="C66" s="39" t="s">
        <v>208</v>
      </c>
      <c r="D66" s="311" t="s">
        <v>209</v>
      </c>
      <c r="E66" s="311"/>
      <c r="F66" s="311"/>
      <c r="G66" s="311"/>
      <c r="H66" s="261">
        <v>104</v>
      </c>
      <c r="I66" s="335">
        <f t="shared" si="0"/>
        <v>4.4236495108464481E-2</v>
      </c>
      <c r="J66" s="336"/>
    </row>
    <row r="67" spans="1:12" s="2" customFormat="1" ht="19.5" customHeight="1" x14ac:dyDescent="0.2">
      <c r="A67" s="252"/>
      <c r="B67" s="3"/>
      <c r="C67" s="340" t="s">
        <v>17</v>
      </c>
      <c r="D67" s="340"/>
      <c r="E67" s="340"/>
      <c r="F67" s="340"/>
      <c r="G67" s="340"/>
      <c r="H67" s="343">
        <f>SUM(H57:H66)</f>
        <v>2286</v>
      </c>
      <c r="I67" s="344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40" t="s">
        <v>18</v>
      </c>
      <c r="D68" s="340"/>
      <c r="E68" s="340"/>
      <c r="F68" s="340"/>
      <c r="G68" s="340"/>
      <c r="H68" s="343">
        <v>65</v>
      </c>
      <c r="I68" s="344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32" t="s">
        <v>3</v>
      </c>
      <c r="D69" s="333"/>
      <c r="E69" s="333"/>
      <c r="F69" s="333"/>
      <c r="G69" s="334"/>
      <c r="H69" s="343">
        <f>+H67+H68</f>
        <v>2351</v>
      </c>
      <c r="I69" s="344"/>
      <c r="J69" s="119">
        <f>+H69/$H$57</f>
        <v>4.6926147704590822</v>
      </c>
      <c r="K69" s="76"/>
      <c r="L69" s="76"/>
    </row>
    <row r="70" spans="1:12" ht="14.25" customHeight="1" x14ac:dyDescent="0.2">
      <c r="B70" s="345" t="s">
        <v>49</v>
      </c>
      <c r="C70" s="346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47"/>
      <c r="C71" s="348"/>
      <c r="D71" s="24">
        <v>1</v>
      </c>
      <c r="E71" s="24"/>
      <c r="F71" s="24"/>
      <c r="G71" s="24"/>
      <c r="H71" s="349">
        <f>+D71+E71+F71+G71</f>
        <v>1</v>
      </c>
      <c r="I71" s="349"/>
      <c r="J71" s="349"/>
      <c r="K71" s="74"/>
      <c r="L71" s="74"/>
    </row>
    <row r="72" spans="1:12" s="14" customFormat="1" ht="0.75" customHeight="1" x14ac:dyDescent="0.2">
      <c r="A72" s="250"/>
      <c r="B72" s="350" t="s">
        <v>50</v>
      </c>
      <c r="C72" s="351"/>
      <c r="D72" s="351"/>
      <c r="E72" s="351"/>
      <c r="F72" s="351"/>
      <c r="G72" s="351"/>
      <c r="H72" s="351"/>
      <c r="I72" s="351"/>
      <c r="J72" s="352"/>
      <c r="K72" s="74"/>
      <c r="L72" s="74"/>
    </row>
    <row r="73" spans="1:12" ht="43.5" customHeight="1" x14ac:dyDescent="0.2">
      <c r="B73" s="337" t="s">
        <v>216</v>
      </c>
      <c r="C73" s="338"/>
      <c r="D73" s="338"/>
      <c r="E73" s="338"/>
      <c r="F73" s="338"/>
      <c r="G73" s="338"/>
      <c r="H73" s="338"/>
      <c r="I73" s="338"/>
      <c r="J73" s="339"/>
    </row>
    <row r="74" spans="1:12" ht="14.25" customHeight="1" x14ac:dyDescent="0.2">
      <c r="B74" s="353" t="s">
        <v>51</v>
      </c>
      <c r="C74" s="353"/>
      <c r="D74" s="353"/>
      <c r="E74" s="353"/>
      <c r="F74" s="353"/>
      <c r="G74" s="353"/>
      <c r="H74" s="353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56" t="s">
        <v>79</v>
      </c>
      <c r="I75" s="357"/>
      <c r="J75" s="358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54" t="s">
        <v>165</v>
      </c>
      <c r="I76" s="354"/>
      <c r="J76" s="354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41" t="s">
        <v>193</v>
      </c>
      <c r="I77" s="341"/>
      <c r="J77" s="341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41"/>
      <c r="I78" s="341"/>
      <c r="J78" s="341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41"/>
      <c r="I79" s="341"/>
      <c r="J79" s="341"/>
    </row>
    <row r="80" spans="1:12" ht="12.75" x14ac:dyDescent="0.2">
      <c r="A80" s="245">
        <v>5</v>
      </c>
      <c r="B80" s="355"/>
      <c r="C80" s="125" t="s">
        <v>23</v>
      </c>
      <c r="D80" s="107">
        <v>1</v>
      </c>
      <c r="E80" s="104"/>
      <c r="F80" s="106"/>
      <c r="G80" s="106"/>
      <c r="H80" s="341"/>
      <c r="I80" s="341"/>
      <c r="J80" s="341"/>
    </row>
    <row r="81" spans="1:12" ht="12.75" x14ac:dyDescent="0.2">
      <c r="A81" s="245">
        <v>6</v>
      </c>
      <c r="B81" s="355"/>
      <c r="C81" s="124" t="s">
        <v>24</v>
      </c>
      <c r="D81" s="108">
        <v>1</v>
      </c>
      <c r="E81" s="104"/>
      <c r="F81" s="106"/>
      <c r="G81" s="106"/>
      <c r="H81" s="341"/>
      <c r="I81" s="341"/>
      <c r="J81" s="341"/>
    </row>
    <row r="82" spans="1:12" ht="12.75" x14ac:dyDescent="0.2">
      <c r="A82" s="245">
        <v>7</v>
      </c>
      <c r="B82" s="355"/>
      <c r="C82" s="125" t="s">
        <v>25</v>
      </c>
      <c r="D82" s="108">
        <v>1</v>
      </c>
      <c r="E82" s="104"/>
      <c r="F82" s="106"/>
      <c r="G82" s="106"/>
      <c r="H82" s="341"/>
      <c r="I82" s="341"/>
      <c r="J82" s="341"/>
    </row>
    <row r="83" spans="1:12" s="18" customFormat="1" ht="10.5" customHeight="1" x14ac:dyDescent="0.25">
      <c r="A83" s="251"/>
      <c r="B83" s="319" t="s">
        <v>53</v>
      </c>
      <c r="C83" s="319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42">
        <f>SUM(D83:G83)</f>
        <v>7</v>
      </c>
      <c r="I83" s="342"/>
      <c r="J83" s="342"/>
      <c r="K83" s="75"/>
      <c r="L83" s="75"/>
    </row>
    <row r="84" spans="1:12" ht="42.75" hidden="1" customHeight="1" x14ac:dyDescent="0.2">
      <c r="B84" s="359" t="s">
        <v>26</v>
      </c>
      <c r="C84" s="360"/>
      <c r="D84" s="360"/>
      <c r="E84" s="360"/>
      <c r="F84" s="360"/>
      <c r="G84" s="360"/>
      <c r="H84" s="360"/>
      <c r="I84" s="360"/>
      <c r="J84" s="361"/>
    </row>
    <row r="85" spans="1:12" ht="39" customHeight="1" x14ac:dyDescent="0.2">
      <c r="B85" s="337" t="s">
        <v>165</v>
      </c>
      <c r="C85" s="338"/>
      <c r="D85" s="338"/>
      <c r="E85" s="338"/>
      <c r="F85" s="338"/>
      <c r="G85" s="338"/>
      <c r="H85" s="338"/>
      <c r="I85" s="338"/>
      <c r="J85" s="339"/>
    </row>
    <row r="86" spans="1:12" ht="18" customHeight="1" x14ac:dyDescent="0.2">
      <c r="B86" s="291" t="s">
        <v>27</v>
      </c>
      <c r="C86" s="291"/>
      <c r="D86" s="291"/>
      <c r="E86" s="291"/>
      <c r="F86" s="291"/>
      <c r="G86" s="291"/>
      <c r="H86" s="291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63" t="s">
        <v>236</v>
      </c>
      <c r="I88" s="364"/>
      <c r="J88" s="365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63" t="s">
        <v>245</v>
      </c>
      <c r="I89" s="364"/>
      <c r="J89" s="365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63" t="s">
        <v>237</v>
      </c>
      <c r="I90" s="366"/>
      <c r="J90" s="367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68" t="s">
        <v>238</v>
      </c>
      <c r="I91" s="369"/>
      <c r="J91" s="370"/>
      <c r="K91" s="71">
        <v>1</v>
      </c>
      <c r="L91" s="80"/>
    </row>
    <row r="92" spans="1:12" s="18" customFormat="1" ht="15.75" customHeight="1" x14ac:dyDescent="0.25">
      <c r="A92" s="251"/>
      <c r="B92" s="362" t="s">
        <v>54</v>
      </c>
      <c r="C92" s="362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62">
        <f>+D92+E92+F92+G92</f>
        <v>4</v>
      </c>
      <c r="I92" s="362"/>
      <c r="J92" s="362"/>
      <c r="K92" s="75"/>
      <c r="L92" s="75"/>
    </row>
    <row r="93" spans="1:12" ht="60" customHeight="1" x14ac:dyDescent="0.2">
      <c r="B93" s="326" t="s">
        <v>222</v>
      </c>
      <c r="C93" s="327"/>
      <c r="D93" s="327"/>
      <c r="E93" s="327"/>
      <c r="F93" s="327"/>
      <c r="G93" s="327"/>
      <c r="H93" s="327"/>
      <c r="I93" s="327"/>
      <c r="J93" s="328"/>
    </row>
    <row r="94" spans="1:12" ht="12" x14ac:dyDescent="0.2">
      <c r="B94" s="385" t="s">
        <v>28</v>
      </c>
      <c r="C94" s="386"/>
      <c r="D94" s="386"/>
      <c r="E94" s="386"/>
      <c r="F94" s="386"/>
      <c r="G94" s="386"/>
      <c r="H94" s="386"/>
      <c r="I94" s="66">
        <v>0.1</v>
      </c>
      <c r="J94" s="67">
        <f>(D101+F101)*I94/H101</f>
        <v>0.1</v>
      </c>
    </row>
    <row r="95" spans="1:12" ht="18" customHeight="1" x14ac:dyDescent="0.2">
      <c r="B95" s="388"/>
      <c r="C95" s="390" t="s">
        <v>29</v>
      </c>
      <c r="D95" s="390" t="s">
        <v>0</v>
      </c>
      <c r="E95" s="390" t="s">
        <v>1</v>
      </c>
      <c r="F95" s="390" t="s">
        <v>2</v>
      </c>
      <c r="G95" s="390" t="s">
        <v>7</v>
      </c>
      <c r="H95" s="385" t="s">
        <v>8</v>
      </c>
      <c r="I95" s="386"/>
      <c r="J95" s="387"/>
    </row>
    <row r="96" spans="1:12" ht="12" x14ac:dyDescent="0.2">
      <c r="B96" s="389"/>
      <c r="C96" s="391"/>
      <c r="D96" s="391"/>
      <c r="E96" s="391"/>
      <c r="F96" s="391"/>
      <c r="G96" s="391"/>
      <c r="H96" s="385"/>
      <c r="I96" s="386"/>
      <c r="J96" s="387"/>
    </row>
    <row r="97" spans="1:12" s="92" customFormat="1" ht="23.25" customHeight="1" x14ac:dyDescent="0.25">
      <c r="A97" s="253">
        <v>1</v>
      </c>
      <c r="B97" s="389"/>
      <c r="C97" s="5" t="s">
        <v>62</v>
      </c>
      <c r="D97" s="94">
        <v>1</v>
      </c>
      <c r="E97" s="94"/>
      <c r="F97" s="94"/>
      <c r="G97" s="94"/>
      <c r="H97" s="275" t="s">
        <v>239</v>
      </c>
      <c r="I97" s="276"/>
      <c r="J97" s="277"/>
      <c r="K97" s="93"/>
      <c r="L97" s="93"/>
    </row>
    <row r="98" spans="1:12" s="92" customFormat="1" ht="23.25" customHeight="1" x14ac:dyDescent="0.25">
      <c r="A98" s="253">
        <v>2</v>
      </c>
      <c r="B98" s="389"/>
      <c r="C98" s="256" t="s">
        <v>171</v>
      </c>
      <c r="D98" s="94">
        <v>1</v>
      </c>
      <c r="E98" s="94"/>
      <c r="F98" s="94"/>
      <c r="G98" s="94"/>
      <c r="H98" s="275" t="s">
        <v>240</v>
      </c>
      <c r="I98" s="276"/>
      <c r="J98" s="277"/>
      <c r="K98" s="93"/>
      <c r="L98" s="93"/>
    </row>
    <row r="99" spans="1:12" s="92" customFormat="1" ht="23.25" customHeight="1" x14ac:dyDescent="0.25">
      <c r="A99" s="253">
        <v>3</v>
      </c>
      <c r="B99" s="389"/>
      <c r="C99" s="5" t="s">
        <v>84</v>
      </c>
      <c r="D99" s="94">
        <v>1</v>
      </c>
      <c r="E99" s="94"/>
      <c r="F99" s="94"/>
      <c r="G99" s="94"/>
      <c r="H99" s="275" t="s">
        <v>241</v>
      </c>
      <c r="I99" s="276"/>
      <c r="J99" s="277"/>
      <c r="K99" s="93"/>
      <c r="L99" s="93"/>
    </row>
    <row r="100" spans="1:12" s="92" customFormat="1" ht="23.25" customHeight="1" x14ac:dyDescent="0.25">
      <c r="A100" s="253">
        <v>4</v>
      </c>
      <c r="B100" s="389"/>
      <c r="C100" s="5" t="s">
        <v>85</v>
      </c>
      <c r="D100" s="94">
        <v>1</v>
      </c>
      <c r="E100" s="94"/>
      <c r="F100" s="94"/>
      <c r="G100" s="94"/>
      <c r="H100" s="392"/>
      <c r="I100" s="393"/>
      <c r="J100" s="394"/>
      <c r="K100" s="93"/>
      <c r="L100" s="93"/>
    </row>
    <row r="101" spans="1:12" s="18" customFormat="1" ht="18.75" customHeight="1" x14ac:dyDescent="0.25">
      <c r="A101" s="251"/>
      <c r="B101" s="374" t="s">
        <v>30</v>
      </c>
      <c r="C101" s="375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381">
        <f>+D101+E101+F101+G101</f>
        <v>4</v>
      </c>
      <c r="I101" s="382"/>
      <c r="J101" s="383"/>
      <c r="K101" s="75"/>
      <c r="L101" s="75"/>
    </row>
    <row r="102" spans="1:12" ht="41.25" customHeight="1" x14ac:dyDescent="0.2">
      <c r="B102" s="384" t="s">
        <v>166</v>
      </c>
      <c r="C102" s="376"/>
      <c r="D102" s="376"/>
      <c r="E102" s="376"/>
      <c r="F102" s="376"/>
      <c r="G102" s="376"/>
      <c r="H102" s="376"/>
      <c r="I102" s="376"/>
      <c r="J102" s="377"/>
    </row>
    <row r="103" spans="1:12" ht="18" customHeight="1" x14ac:dyDescent="0.2">
      <c r="B103" s="396" t="s">
        <v>31</v>
      </c>
      <c r="C103" s="396"/>
      <c r="D103" s="396"/>
      <c r="E103" s="396"/>
      <c r="F103" s="396"/>
      <c r="G103" s="396"/>
      <c r="H103" s="396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314" t="s">
        <v>8</v>
      </c>
      <c r="I104" s="315"/>
      <c r="J104" s="397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398" t="s">
        <v>210</v>
      </c>
      <c r="I105" s="398"/>
      <c r="J105" s="398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398" t="s">
        <v>211</v>
      </c>
      <c r="I106" s="398"/>
      <c r="J106" s="398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399" t="s">
        <v>167</v>
      </c>
      <c r="I107" s="399"/>
      <c r="J107" s="399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398" t="s">
        <v>248</v>
      </c>
      <c r="I108" s="398"/>
      <c r="J108" s="398"/>
    </row>
    <row r="109" spans="1:12" s="18" customFormat="1" ht="18" customHeight="1" x14ac:dyDescent="0.2">
      <c r="A109" s="250"/>
      <c r="B109" s="374" t="s">
        <v>32</v>
      </c>
      <c r="C109" s="375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371">
        <f>+D109+E109+F109+G109</f>
        <v>4</v>
      </c>
      <c r="I109" s="372"/>
      <c r="J109" s="373"/>
      <c r="K109" s="75"/>
      <c r="L109" s="75"/>
    </row>
    <row r="110" spans="1:12" ht="50.25" customHeight="1" x14ac:dyDescent="0.2">
      <c r="B110" s="323" t="s">
        <v>213</v>
      </c>
      <c r="C110" s="376"/>
      <c r="D110" s="376"/>
      <c r="E110" s="376"/>
      <c r="F110" s="376"/>
      <c r="G110" s="376"/>
      <c r="H110" s="376"/>
      <c r="I110" s="376"/>
      <c r="J110" s="377"/>
    </row>
    <row r="111" spans="1:12" ht="18" customHeight="1" x14ac:dyDescent="0.2">
      <c r="B111" s="396" t="s">
        <v>56</v>
      </c>
      <c r="C111" s="396"/>
      <c r="D111" s="396"/>
      <c r="E111" s="396"/>
      <c r="F111" s="396"/>
      <c r="G111" s="396"/>
      <c r="H111" s="396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314" t="s">
        <v>8</v>
      </c>
      <c r="I112" s="315"/>
      <c r="J112" s="397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403" t="s">
        <v>243</v>
      </c>
      <c r="I113" s="404"/>
      <c r="J113" s="405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406" t="s">
        <v>215</v>
      </c>
      <c r="I114" s="407"/>
      <c r="J114" s="408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406" t="s">
        <v>215</v>
      </c>
      <c r="I115" s="407"/>
      <c r="J115" s="408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406" t="s">
        <v>215</v>
      </c>
      <c r="I116" s="407"/>
      <c r="J116" s="408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406" t="s">
        <v>215</v>
      </c>
      <c r="I117" s="407"/>
      <c r="J117" s="408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406" t="s">
        <v>215</v>
      </c>
      <c r="I118" s="407"/>
      <c r="J118" s="408"/>
    </row>
    <row r="119" spans="1:12" s="18" customFormat="1" ht="12" x14ac:dyDescent="0.25">
      <c r="A119" s="251"/>
      <c r="B119" s="374" t="s">
        <v>150</v>
      </c>
      <c r="C119" s="375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371">
        <f>+D119+E119+F119+G119</f>
        <v>6</v>
      </c>
      <c r="I119" s="372"/>
      <c r="J119" s="373"/>
      <c r="K119" s="75"/>
      <c r="L119" s="75"/>
    </row>
    <row r="120" spans="1:12" ht="62.25" customHeight="1" x14ac:dyDescent="0.2">
      <c r="B120" s="323" t="s">
        <v>214</v>
      </c>
      <c r="C120" s="376"/>
      <c r="D120" s="376"/>
      <c r="E120" s="376"/>
      <c r="F120" s="376"/>
      <c r="G120" s="376"/>
      <c r="H120" s="376"/>
      <c r="I120" s="376"/>
      <c r="J120" s="377"/>
    </row>
    <row r="121" spans="1:12" ht="18" customHeight="1" x14ac:dyDescent="0.2">
      <c r="B121" s="400" t="s">
        <v>33</v>
      </c>
      <c r="C121" s="401"/>
      <c r="D121" s="401"/>
      <c r="E121" s="401"/>
      <c r="F121" s="401"/>
      <c r="G121" s="401"/>
      <c r="H121" s="401"/>
      <c r="I121" s="401"/>
      <c r="J121" s="402"/>
    </row>
    <row r="122" spans="1:12" ht="18" customHeight="1" x14ac:dyDescent="0.2">
      <c r="B122" s="33" t="s">
        <v>57</v>
      </c>
      <c r="C122" s="34"/>
      <c r="D122" s="378" t="s">
        <v>212</v>
      </c>
      <c r="E122" s="379"/>
      <c r="F122" s="379"/>
      <c r="G122" s="379"/>
      <c r="H122" s="379"/>
      <c r="I122" s="379"/>
      <c r="J122" s="380"/>
    </row>
    <row r="123" spans="1:12" ht="18" customHeight="1" x14ac:dyDescent="0.2">
      <c r="B123" s="33" t="s">
        <v>168</v>
      </c>
      <c r="C123" s="34"/>
      <c r="D123" s="378" t="s">
        <v>90</v>
      </c>
      <c r="E123" s="379"/>
      <c r="F123" s="379"/>
      <c r="G123" s="379"/>
      <c r="H123" s="379"/>
      <c r="I123" s="379"/>
      <c r="J123" s="380"/>
    </row>
    <row r="124" spans="1:12" ht="18" customHeight="1" x14ac:dyDescent="0.2">
      <c r="B124" s="33" t="s">
        <v>169</v>
      </c>
      <c r="C124" s="34"/>
      <c r="D124" s="378" t="s">
        <v>88</v>
      </c>
      <c r="E124" s="379"/>
      <c r="F124" s="379"/>
      <c r="G124" s="379"/>
      <c r="H124" s="379"/>
      <c r="I124" s="379"/>
      <c r="J124" s="380"/>
    </row>
    <row r="125" spans="1:12" ht="18" customHeight="1" x14ac:dyDescent="0.2">
      <c r="B125" s="33" t="s">
        <v>170</v>
      </c>
      <c r="C125" s="113"/>
      <c r="D125" s="378" t="s">
        <v>91</v>
      </c>
      <c r="E125" s="379"/>
      <c r="F125" s="379"/>
      <c r="G125" s="379"/>
      <c r="H125" s="379"/>
      <c r="I125" s="379"/>
      <c r="J125" s="380"/>
    </row>
    <row r="126" spans="1:12" ht="18" customHeight="1" x14ac:dyDescent="0.2">
      <c r="B126" s="35"/>
      <c r="C126" s="395" t="s">
        <v>65</v>
      </c>
      <c r="D126" s="395"/>
      <c r="E126" s="395"/>
      <c r="F126" s="395"/>
      <c r="G126" s="395"/>
      <c r="H126" s="395"/>
      <c r="I126" s="395"/>
      <c r="J126" s="395"/>
      <c r="K126" s="395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0.17500000000000002</v>
      </c>
      <c r="G129" s="47">
        <f>+D27</f>
        <v>7</v>
      </c>
      <c r="H129" s="120">
        <f>+E27</f>
        <v>1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0.6692307692307693</v>
      </c>
      <c r="G138" s="47">
        <f t="shared" ref="G138:J138" si="4">SUM(G129:G137)</f>
        <v>26</v>
      </c>
      <c r="H138" s="47">
        <f t="shared" si="4"/>
        <v>18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C97" workbookViewId="0">
      <selection activeCell="H107" sqref="H107:J107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88"/>
      <c r="C1" s="489"/>
      <c r="D1" s="489"/>
      <c r="E1" s="489"/>
      <c r="F1" s="489"/>
      <c r="G1" s="489"/>
      <c r="H1" s="489"/>
      <c r="I1" s="489"/>
      <c r="J1" s="489"/>
    </row>
    <row r="2" spans="2:10" ht="11.45" customHeight="1" x14ac:dyDescent="0.2">
      <c r="B2" s="488"/>
      <c r="C2" s="489"/>
      <c r="D2" s="490" t="s">
        <v>4</v>
      </c>
      <c r="E2" s="490"/>
      <c r="F2" s="490"/>
      <c r="G2" s="490"/>
      <c r="H2" s="490"/>
      <c r="I2" s="490"/>
      <c r="J2" s="490"/>
    </row>
    <row r="3" spans="2:10" ht="11.45" customHeight="1" x14ac:dyDescent="0.2">
      <c r="B3" s="488"/>
      <c r="C3" s="489"/>
      <c r="D3" s="490"/>
      <c r="E3" s="490"/>
      <c r="F3" s="490"/>
      <c r="G3" s="490"/>
      <c r="H3" s="490"/>
      <c r="I3" s="490"/>
      <c r="J3" s="490"/>
    </row>
    <row r="4" spans="2:10" ht="11.45" customHeight="1" x14ac:dyDescent="0.2">
      <c r="B4" s="488"/>
      <c r="C4" s="489"/>
      <c r="D4" s="490"/>
      <c r="E4" s="490"/>
      <c r="F4" s="490"/>
      <c r="G4" s="490"/>
      <c r="H4" s="490"/>
      <c r="I4" s="490"/>
      <c r="J4" s="490"/>
    </row>
    <row r="5" spans="2:10" ht="12.75" x14ac:dyDescent="0.2">
      <c r="B5" s="151"/>
      <c r="C5" s="489"/>
      <c r="D5" s="489"/>
      <c r="E5" s="489"/>
      <c r="F5" s="489"/>
      <c r="G5" s="489"/>
      <c r="H5" s="489"/>
      <c r="I5" s="489"/>
      <c r="J5" s="489"/>
    </row>
    <row r="6" spans="2:10" ht="12.75" x14ac:dyDescent="0.2">
      <c r="B6" s="488"/>
      <c r="C6" s="489"/>
      <c r="D6" s="489"/>
      <c r="E6" s="489"/>
      <c r="F6" s="489"/>
      <c r="G6" s="489"/>
      <c r="H6" s="489"/>
      <c r="I6" s="489"/>
      <c r="J6" s="489"/>
    </row>
    <row r="7" spans="2:10" ht="12.75" x14ac:dyDescent="0.2">
      <c r="B7" s="285" t="s">
        <v>149</v>
      </c>
      <c r="C7" s="285"/>
      <c r="D7" s="285"/>
      <c r="E7" s="285"/>
      <c r="F7" s="285"/>
      <c r="G7" s="285"/>
      <c r="H7" s="285"/>
      <c r="I7" s="285"/>
      <c r="J7" s="285"/>
    </row>
    <row r="8" spans="2:10" ht="12.75" customHeight="1" x14ac:dyDescent="0.2">
      <c r="B8" s="278"/>
      <c r="C8" s="279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278"/>
      <c r="C9" s="280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 t="s">
        <v>230</v>
      </c>
    </row>
    <row r="10" spans="2:10" ht="12.75" x14ac:dyDescent="0.2">
      <c r="B10" s="278"/>
      <c r="C10" s="281"/>
      <c r="D10" s="258" t="s">
        <v>231</v>
      </c>
      <c r="E10" s="258" t="s">
        <v>232</v>
      </c>
      <c r="F10" s="258" t="s">
        <v>232</v>
      </c>
      <c r="G10" s="258" t="s">
        <v>232</v>
      </c>
      <c r="H10" s="258" t="s">
        <v>232</v>
      </c>
      <c r="I10" s="258" t="s">
        <v>233</v>
      </c>
      <c r="J10" s="258" t="s">
        <v>234</v>
      </c>
    </row>
    <row r="11" spans="2:10" ht="12.75" x14ac:dyDescent="0.2">
      <c r="B11" s="278"/>
      <c r="C11" s="136" t="s">
        <v>39</v>
      </c>
      <c r="D11" s="262" t="str">
        <f ca="1">' SALUD VISU LCH IPS'!D11:J11</f>
        <v xml:space="preserve">Natalia Hernández Aldana </v>
      </c>
      <c r="E11" s="262"/>
      <c r="F11" s="262"/>
      <c r="G11" s="262"/>
      <c r="H11" s="262"/>
      <c r="I11" s="262"/>
      <c r="J11" s="262"/>
    </row>
    <row r="12" spans="2:10" ht="12.75" x14ac:dyDescent="0.2">
      <c r="B12" s="278"/>
      <c r="C12" s="136" t="s">
        <v>40</v>
      </c>
      <c r="D12" s="262" t="str">
        <f ca="1">' SALUD VISU LCH IPS'!D12:J12</f>
        <v>Enfermera</v>
      </c>
      <c r="E12" s="262"/>
      <c r="F12" s="262"/>
      <c r="G12" s="262"/>
      <c r="H12" s="262"/>
      <c r="I12" s="262"/>
      <c r="J12" s="262"/>
    </row>
    <row r="13" spans="2:10" ht="12.75" x14ac:dyDescent="0.2">
      <c r="B13" s="278"/>
      <c r="C13" s="136" t="s">
        <v>41</v>
      </c>
      <c r="D13" s="262" t="str">
        <f ca="1">' SALUD VISU LCH IPS'!D13:J13</f>
        <v>natyheral89@gmail.com</v>
      </c>
      <c r="E13" s="262"/>
      <c r="F13" s="262"/>
      <c r="G13" s="262"/>
      <c r="H13" s="262"/>
      <c r="I13" s="262"/>
      <c r="J13" s="262"/>
    </row>
    <row r="14" spans="2:10" ht="12.75" x14ac:dyDescent="0.2">
      <c r="B14" s="278"/>
      <c r="C14" s="136" t="s">
        <v>42</v>
      </c>
      <c r="D14" s="262">
        <f ca="1">' SALUD VISU LCH IPS'!D14:J14</f>
        <v>3117029108</v>
      </c>
      <c r="E14" s="262"/>
      <c r="F14" s="262"/>
      <c r="G14" s="262"/>
      <c r="H14" s="262"/>
      <c r="I14" s="262"/>
      <c r="J14" s="262"/>
    </row>
    <row r="15" spans="2:10" ht="12.75" x14ac:dyDescent="0.2">
      <c r="B15" s="278"/>
      <c r="C15" s="136" t="s">
        <v>43</v>
      </c>
      <c r="D15" s="262" t="s">
        <v>223</v>
      </c>
      <c r="E15" s="262"/>
      <c r="F15" s="262"/>
      <c r="G15" s="262"/>
      <c r="H15" s="262"/>
      <c r="I15" s="262"/>
      <c r="J15" s="262"/>
    </row>
    <row r="16" spans="2:10" ht="12.75" x14ac:dyDescent="0.2">
      <c r="B16" s="278"/>
      <c r="C16" s="137" t="s">
        <v>5</v>
      </c>
      <c r="D16" s="263">
        <f ca="1">' SALUD VISU LCH IPS'!D16:J16</f>
        <v>44502</v>
      </c>
      <c r="E16" s="263"/>
      <c r="F16" s="263"/>
      <c r="G16" s="263"/>
      <c r="H16" s="263"/>
      <c r="I16" s="263"/>
      <c r="J16" s="263"/>
    </row>
    <row r="17" spans="1:15" ht="12.75" x14ac:dyDescent="0.2">
      <c r="B17" s="269" t="s">
        <v>44</v>
      </c>
      <c r="C17" s="269"/>
      <c r="D17" s="269"/>
      <c r="E17" s="269"/>
      <c r="F17" s="269"/>
      <c r="G17" s="269"/>
      <c r="H17" s="269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12.75" customHeight="1" x14ac:dyDescent="0.2">
      <c r="A19" s="135">
        <v>1</v>
      </c>
      <c r="B19" s="270" t="s">
        <v>6</v>
      </c>
      <c r="C19" s="132" t="s">
        <v>70</v>
      </c>
      <c r="D19" s="102">
        <v>1</v>
      </c>
      <c r="E19" s="102"/>
      <c r="F19" s="146"/>
      <c r="G19" s="146"/>
      <c r="H19" s="266" t="s">
        <v>246</v>
      </c>
      <c r="I19" s="267"/>
      <c r="J19" s="268"/>
      <c r="O19" s="152">
        <v>0.76</v>
      </c>
    </row>
    <row r="20" spans="1:15" ht="12.75" customHeight="1" x14ac:dyDescent="0.2">
      <c r="A20" s="135">
        <v>2</v>
      </c>
      <c r="B20" s="270"/>
      <c r="C20" s="133" t="s">
        <v>72</v>
      </c>
      <c r="D20" s="102">
        <v>1</v>
      </c>
      <c r="E20" s="102"/>
      <c r="F20" s="146"/>
      <c r="G20" s="146"/>
      <c r="H20" s="266" t="s">
        <v>224</v>
      </c>
      <c r="I20" s="267"/>
      <c r="J20" s="268"/>
      <c r="O20" s="152"/>
    </row>
    <row r="21" spans="1:15" ht="12.75" customHeight="1" x14ac:dyDescent="0.2">
      <c r="A21" s="135">
        <v>3</v>
      </c>
      <c r="B21" s="270"/>
      <c r="C21" s="133" t="s">
        <v>73</v>
      </c>
      <c r="D21" s="102">
        <v>1</v>
      </c>
      <c r="E21" s="102"/>
      <c r="F21" s="146"/>
      <c r="G21" s="146"/>
      <c r="H21" s="266" t="s">
        <v>225</v>
      </c>
      <c r="I21" s="267"/>
      <c r="J21" s="268"/>
      <c r="O21" s="152"/>
    </row>
    <row r="22" spans="1:15" ht="12.75" x14ac:dyDescent="0.2">
      <c r="A22" s="135">
        <v>4</v>
      </c>
      <c r="B22" s="271"/>
      <c r="C22" s="134" t="s">
        <v>71</v>
      </c>
      <c r="D22" s="102"/>
      <c r="E22" s="102"/>
      <c r="F22" s="146">
        <v>1</v>
      </c>
      <c r="G22" s="146"/>
      <c r="H22" s="272" t="s">
        <v>226</v>
      </c>
      <c r="I22" s="273"/>
      <c r="J22" s="274"/>
    </row>
    <row r="23" spans="1:15" ht="12.75" x14ac:dyDescent="0.2">
      <c r="A23" s="135">
        <v>5</v>
      </c>
      <c r="B23" s="297" t="s">
        <v>45</v>
      </c>
      <c r="C23" s="127" t="s">
        <v>74</v>
      </c>
      <c r="D23" s="102">
        <v>1</v>
      </c>
      <c r="E23" s="102"/>
      <c r="F23" s="146"/>
      <c r="G23" s="146"/>
      <c r="H23" s="266" t="s">
        <v>247</v>
      </c>
      <c r="I23" s="267"/>
      <c r="J23" s="268"/>
    </row>
    <row r="24" spans="1:15" ht="12.75" customHeight="1" x14ac:dyDescent="0.2">
      <c r="A24" s="135">
        <v>6</v>
      </c>
      <c r="B24" s="270"/>
      <c r="C24" s="127" t="s">
        <v>75</v>
      </c>
      <c r="D24" s="102">
        <v>1</v>
      </c>
      <c r="E24" s="102"/>
      <c r="F24" s="146"/>
      <c r="G24" s="146"/>
      <c r="H24" s="266" t="s">
        <v>174</v>
      </c>
      <c r="I24" s="267"/>
      <c r="J24" s="268"/>
    </row>
    <row r="25" spans="1:15" s="153" customFormat="1" ht="20.25" customHeight="1" x14ac:dyDescent="0.2">
      <c r="A25" s="135">
        <v>7</v>
      </c>
      <c r="B25" s="270"/>
      <c r="C25" s="127" t="s">
        <v>76</v>
      </c>
      <c r="D25" s="102">
        <v>1</v>
      </c>
      <c r="E25" s="102"/>
      <c r="F25" s="146"/>
      <c r="G25" s="146"/>
      <c r="H25" s="298" t="s">
        <v>175</v>
      </c>
      <c r="I25" s="299"/>
      <c r="J25" s="300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270"/>
      <c r="C26" s="127" t="s">
        <v>77</v>
      </c>
      <c r="D26" s="102">
        <v>1</v>
      </c>
      <c r="E26" s="102"/>
      <c r="F26" s="146"/>
      <c r="G26" s="146"/>
      <c r="H26" s="275" t="s">
        <v>176</v>
      </c>
      <c r="I26" s="276"/>
      <c r="J26" s="277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286">
        <f>SUM(D27:G27)</f>
        <v>8</v>
      </c>
      <c r="I27" s="286"/>
      <c r="J27" s="286"/>
      <c r="K27" s="155"/>
      <c r="L27" s="155"/>
    </row>
    <row r="28" spans="1:15" ht="56.25" customHeight="1" x14ac:dyDescent="0.2">
      <c r="B28" s="287" t="str">
        <f>+' SALUD VISU LCH IPS'!B28:J28</f>
        <v xml:space="preserve">todos los consultorios se cuencuentran habilitados con equipos para la antecion de los programas de salud visual y auditiva </v>
      </c>
      <c r="C28" s="288"/>
      <c r="D28" s="288"/>
      <c r="E28" s="288"/>
      <c r="F28" s="288"/>
      <c r="G28" s="288"/>
      <c r="H28" s="288"/>
      <c r="I28" s="288"/>
      <c r="J28" s="288"/>
    </row>
    <row r="29" spans="1:15" s="153" customFormat="1" ht="12.75" x14ac:dyDescent="0.2">
      <c r="A29" s="156"/>
      <c r="B29" s="269" t="s">
        <v>9</v>
      </c>
      <c r="C29" s="269"/>
      <c r="D29" s="269"/>
      <c r="E29" s="269"/>
      <c r="F29" s="269"/>
      <c r="G29" s="269"/>
      <c r="H29" s="269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93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91" t="s">
        <v>8</v>
      </c>
      <c r="I30" s="492"/>
      <c r="J30" s="492"/>
      <c r="K30" s="159"/>
      <c r="L30" s="159"/>
    </row>
    <row r="31" spans="1:15" s="153" customFormat="1" ht="12.75" x14ac:dyDescent="0.2">
      <c r="A31" s="156"/>
      <c r="B31" s="160"/>
      <c r="C31" s="494"/>
      <c r="D31" s="161"/>
      <c r="E31" s="161"/>
      <c r="F31" s="161"/>
      <c r="G31" s="161"/>
      <c r="H31" s="162" t="s">
        <v>11</v>
      </c>
      <c r="I31" s="501" t="s">
        <v>12</v>
      </c>
      <c r="J31" s="501"/>
      <c r="K31" s="159"/>
      <c r="L31" s="159"/>
    </row>
    <row r="32" spans="1:15" s="153" customFormat="1" ht="12.75" x14ac:dyDescent="0.2">
      <c r="A32" s="156">
        <v>1</v>
      </c>
      <c r="B32" s="459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61"/>
      <c r="J32" s="462"/>
      <c r="K32" s="159"/>
      <c r="L32" s="159"/>
    </row>
    <row r="33" spans="1:12" s="153" customFormat="1" ht="25.5" x14ac:dyDescent="0.2">
      <c r="A33" s="156">
        <v>2</v>
      </c>
      <c r="B33" s="460"/>
      <c r="C33" s="129" t="s">
        <v>108</v>
      </c>
      <c r="D33" s="111"/>
      <c r="E33" s="111">
        <v>1</v>
      </c>
      <c r="F33" s="111"/>
      <c r="G33" s="102"/>
      <c r="H33" s="1"/>
      <c r="I33" s="463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63"/>
      <c r="K33" s="159"/>
      <c r="L33" s="159"/>
    </row>
    <row r="34" spans="1:12" s="153" customFormat="1" ht="38.25" x14ac:dyDescent="0.2">
      <c r="A34" s="156">
        <v>3</v>
      </c>
      <c r="B34" s="460"/>
      <c r="C34" s="126" t="s">
        <v>93</v>
      </c>
      <c r="D34" s="112"/>
      <c r="E34" s="112">
        <v>1</v>
      </c>
      <c r="F34" s="112"/>
      <c r="G34" s="1"/>
      <c r="H34" s="1"/>
      <c r="I34" s="463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63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63" t="str">
        <f>' SALUD VISU LCH IPS'!I34:J34</f>
        <v>se cuenta con plataforma llamada procex donde se puede clasificar la poblacion y discriminar por patologia en la actualidad no se cuenta con registros ya identificados</v>
      </c>
      <c r="J35" s="463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63" t="str">
        <f>' SALUD VISU LCH IPS'!I35:J35</f>
        <v>se cuenta con plataforma llamada procex donde se puede clasificar la poblacion y discriminar por patologia en la actualidad no se cuenta con registros ya identificados</v>
      </c>
      <c r="J36" s="463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63" t="str">
        <f>' SALUD VISU LCH IPS'!I36:J36</f>
        <v>se cuenta con plataforma llamada procex donde se puede clasificar la poblacion y discriminar por patologia en la actualidad no se cuenta con registros ya identificados</v>
      </c>
      <c r="J37" s="463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63" t="str">
        <f>' SALUD VISU LCH IPS'!I37:J37</f>
        <v>se cuenta con plataforma llamada procex donde se puede clasificar la poblacion y discriminar por patologia en la actualidad no se cuenta con registros ya identificados</v>
      </c>
      <c r="J38" s="463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63" t="str">
        <f>' SALUD VISU LCH IPS'!I38:J38</f>
        <v>se cuenta con plataforma llamada procex donde se puede clasificar la poblacion y discriminar por patologia en la actualidad no se cuenta con registros ya identificados</v>
      </c>
      <c r="J39" s="463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63" t="str">
        <f>' SALUD VISU LCH IPS'!I39:J39</f>
        <v>se cuenta con plataforma llamada procex donde se puede clasificar la poblacion y discriminar por patologia en la actualidad no se cuenta con registros ya identificados</v>
      </c>
      <c r="J40" s="463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63" t="str">
        <f>' SALUD VISU LCH IPS'!I40:J40</f>
        <v>se cuenta con plataforma llamada procex donde se puede clasificar la poblacion y discriminar por patologia en la actualidad no se cuenta con registros ya identificados</v>
      </c>
      <c r="J41" s="463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63" t="str">
        <f>' SALUD VISU LCH IPS'!I41:J41</f>
        <v>se cuenta con plataforma llamada procex donde se puede clasificar la poblacion y discriminar por patologia en la actualidad no se cuenta con registros ya identificados</v>
      </c>
      <c r="J42" s="463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63" t="str">
        <f>' SALUD VISU LCH IPS'!I42:J42</f>
        <v>se cuenta con plataforma llamada procex donde se puede clasificar la poblacion y discriminar por patologia en la actualidad no se cuenta con registros ya identificados</v>
      </c>
      <c r="J43" s="463"/>
      <c r="K43" s="165"/>
      <c r="L43" s="165"/>
    </row>
    <row r="44" spans="1:12" s="171" customFormat="1" ht="12.75" x14ac:dyDescent="0.2">
      <c r="A44" s="168"/>
      <c r="B44" s="466" t="s">
        <v>13</v>
      </c>
      <c r="C44" s="467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68">
        <f>+D44+E44+F44+G44</f>
        <v>12</v>
      </c>
      <c r="I44" s="468"/>
      <c r="J44" s="468"/>
      <c r="K44" s="170"/>
      <c r="L44" s="170"/>
    </row>
    <row r="45" spans="1:12" ht="54.75" customHeight="1" x14ac:dyDescent="0.2">
      <c r="A45" s="156"/>
      <c r="B45" s="469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70"/>
      <c r="D45" s="470"/>
      <c r="E45" s="470"/>
      <c r="F45" s="470"/>
      <c r="G45" s="470"/>
      <c r="H45" s="470"/>
      <c r="I45" s="470"/>
      <c r="J45" s="471"/>
    </row>
    <row r="46" spans="1:12" ht="12.75" x14ac:dyDescent="0.2">
      <c r="B46" s="472" t="s">
        <v>14</v>
      </c>
      <c r="C46" s="472"/>
      <c r="D46" s="472"/>
      <c r="E46" s="472"/>
      <c r="F46" s="472"/>
      <c r="G46" s="472"/>
      <c r="H46" s="472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73" t="s">
        <v>8</v>
      </c>
      <c r="I47" s="474"/>
      <c r="J47" s="475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79" t="s">
        <v>178</v>
      </c>
      <c r="I48" s="480"/>
      <c r="J48" s="481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79" t="s">
        <v>179</v>
      </c>
      <c r="I49" s="480"/>
      <c r="J49" s="481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82" t="s">
        <v>235</v>
      </c>
      <c r="I50" s="483"/>
      <c r="J50" s="484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79" t="s">
        <v>153</v>
      </c>
      <c r="I51" s="480"/>
      <c r="J51" s="481"/>
    </row>
    <row r="52" spans="1:12" s="179" customFormat="1" ht="12.75" x14ac:dyDescent="0.25">
      <c r="A52" s="176"/>
      <c r="B52" s="441" t="s">
        <v>46</v>
      </c>
      <c r="C52" s="441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85">
        <f>SUM(D52:G52)</f>
        <v>4</v>
      </c>
      <c r="I52" s="486"/>
      <c r="J52" s="487"/>
      <c r="K52" s="178"/>
      <c r="L52" s="178"/>
    </row>
    <row r="53" spans="1:12" ht="50.25" customHeight="1" x14ac:dyDescent="0.2">
      <c r="B53" s="323" t="str">
        <f>+' SALUD VISU LCH IPS'!B54:J54</f>
        <v xml:space="preserve">se realiza captacion integral en la demanda inducida a toda la poblacion enviada por la EAPB por medio telefonico </v>
      </c>
      <c r="C53" s="324"/>
      <c r="D53" s="324"/>
      <c r="E53" s="324"/>
      <c r="F53" s="324"/>
      <c r="G53" s="324"/>
      <c r="H53" s="324"/>
      <c r="I53" s="324"/>
      <c r="J53" s="325"/>
    </row>
    <row r="54" spans="1:12" ht="12.75" x14ac:dyDescent="0.2">
      <c r="A54" s="135">
        <v>1</v>
      </c>
      <c r="B54" s="424" t="s">
        <v>47</v>
      </c>
      <c r="C54" s="425"/>
      <c r="D54" s="425"/>
      <c r="E54" s="425"/>
      <c r="F54" s="425"/>
      <c r="G54" s="425"/>
      <c r="H54" s="425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76" t="s">
        <v>16</v>
      </c>
      <c r="E55" s="477"/>
      <c r="F55" s="477"/>
      <c r="G55" s="478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7" t="s">
        <v>160</v>
      </c>
      <c r="E56" s="457"/>
      <c r="F56" s="457"/>
      <c r="G56" s="457"/>
      <c r="H56" s="259">
        <v>104</v>
      </c>
      <c r="I56" s="458">
        <f t="shared" ref="I56:I65" si="0">+H56/$H$68</f>
        <v>0.3443708609271523</v>
      </c>
      <c r="J56" s="458"/>
      <c r="K56" s="71"/>
    </row>
    <row r="57" spans="1:12" ht="24" x14ac:dyDescent="0.2">
      <c r="B57" s="186">
        <v>2</v>
      </c>
      <c r="C57" s="70" t="s">
        <v>161</v>
      </c>
      <c r="D57" s="457" t="s">
        <v>162</v>
      </c>
      <c r="E57" s="457"/>
      <c r="F57" s="457"/>
      <c r="G57" s="457"/>
      <c r="H57" s="259">
        <v>85</v>
      </c>
      <c r="I57" s="458">
        <f t="shared" si="0"/>
        <v>0.2814569536423841</v>
      </c>
      <c r="J57" s="458"/>
    </row>
    <row r="58" spans="1:12" ht="12.75" x14ac:dyDescent="0.2">
      <c r="B58" s="186">
        <v>3</v>
      </c>
      <c r="C58" s="70" t="s">
        <v>180</v>
      </c>
      <c r="D58" s="457" t="s">
        <v>158</v>
      </c>
      <c r="E58" s="457"/>
      <c r="F58" s="457"/>
      <c r="G58" s="457"/>
      <c r="H58" s="259">
        <v>40</v>
      </c>
      <c r="I58" s="458">
        <f t="shared" si="0"/>
        <v>0.13245033112582782</v>
      </c>
      <c r="J58" s="458"/>
    </row>
    <row r="59" spans="1:12" ht="24" x14ac:dyDescent="0.2">
      <c r="B59" s="186">
        <v>4</v>
      </c>
      <c r="C59" s="70" t="s">
        <v>181</v>
      </c>
      <c r="D59" s="457" t="s">
        <v>182</v>
      </c>
      <c r="E59" s="457"/>
      <c r="F59" s="457"/>
      <c r="G59" s="457"/>
      <c r="H59" s="259">
        <v>36</v>
      </c>
      <c r="I59" s="458">
        <f t="shared" si="0"/>
        <v>0.11920529801324503</v>
      </c>
      <c r="J59" s="458"/>
    </row>
    <row r="60" spans="1:12" ht="24" x14ac:dyDescent="0.2">
      <c r="B60" s="186">
        <v>5</v>
      </c>
      <c r="C60" s="70" t="s">
        <v>163</v>
      </c>
      <c r="D60" s="457" t="s">
        <v>164</v>
      </c>
      <c r="E60" s="457"/>
      <c r="F60" s="457"/>
      <c r="G60" s="457"/>
      <c r="H60" s="259">
        <v>13</v>
      </c>
      <c r="I60" s="458">
        <f t="shared" si="0"/>
        <v>4.3046357615894038E-2</v>
      </c>
      <c r="J60" s="458"/>
    </row>
    <row r="61" spans="1:12" ht="24" x14ac:dyDescent="0.2">
      <c r="B61" s="186">
        <v>6</v>
      </c>
      <c r="C61" s="70" t="s">
        <v>183</v>
      </c>
      <c r="D61" s="457" t="s">
        <v>184</v>
      </c>
      <c r="E61" s="457"/>
      <c r="F61" s="457"/>
      <c r="G61" s="457"/>
      <c r="H61" s="259">
        <v>6</v>
      </c>
      <c r="I61" s="458">
        <f t="shared" si="0"/>
        <v>1.9867549668874173E-2</v>
      </c>
      <c r="J61" s="458"/>
    </row>
    <row r="62" spans="1:12" ht="12.75" x14ac:dyDescent="0.2">
      <c r="B62" s="186">
        <v>7</v>
      </c>
      <c r="C62" s="70" t="s">
        <v>185</v>
      </c>
      <c r="D62" s="457" t="s">
        <v>186</v>
      </c>
      <c r="E62" s="457"/>
      <c r="F62" s="457"/>
      <c r="G62" s="457"/>
      <c r="H62" s="259">
        <v>5</v>
      </c>
      <c r="I62" s="458">
        <f t="shared" si="0"/>
        <v>1.6556291390728478E-2</v>
      </c>
      <c r="J62" s="458"/>
    </row>
    <row r="63" spans="1:12" ht="12.75" x14ac:dyDescent="0.2">
      <c r="B63" s="186">
        <v>8</v>
      </c>
      <c r="C63" s="70" t="s">
        <v>187</v>
      </c>
      <c r="D63" s="457" t="s">
        <v>188</v>
      </c>
      <c r="E63" s="457"/>
      <c r="F63" s="457"/>
      <c r="G63" s="457"/>
      <c r="H63" s="259">
        <v>5</v>
      </c>
      <c r="I63" s="458">
        <f t="shared" si="0"/>
        <v>1.6556291390728478E-2</v>
      </c>
      <c r="J63" s="458"/>
    </row>
    <row r="64" spans="1:12" ht="24" x14ac:dyDescent="0.2">
      <c r="B64" s="188">
        <v>9</v>
      </c>
      <c r="C64" s="70" t="s">
        <v>189</v>
      </c>
      <c r="D64" s="457" t="s">
        <v>190</v>
      </c>
      <c r="E64" s="457"/>
      <c r="F64" s="457"/>
      <c r="G64" s="457"/>
      <c r="H64" s="259">
        <v>4</v>
      </c>
      <c r="I64" s="458">
        <f t="shared" si="0"/>
        <v>1.3245033112582781E-2</v>
      </c>
      <c r="J64" s="458"/>
    </row>
    <row r="65" spans="1:12" ht="12.75" x14ac:dyDescent="0.2">
      <c r="B65" s="188">
        <v>10</v>
      </c>
      <c r="C65" s="70" t="s">
        <v>191</v>
      </c>
      <c r="D65" s="457" t="s">
        <v>192</v>
      </c>
      <c r="E65" s="457"/>
      <c r="F65" s="457"/>
      <c r="G65" s="457"/>
      <c r="H65" s="259">
        <v>4</v>
      </c>
      <c r="I65" s="458">
        <f t="shared" si="0"/>
        <v>1.3245033112582781E-2</v>
      </c>
      <c r="J65" s="458"/>
    </row>
    <row r="66" spans="1:12" s="2" customFormat="1" ht="12.75" x14ac:dyDescent="0.2">
      <c r="A66" s="37"/>
      <c r="B66" s="3"/>
      <c r="C66" s="456" t="s">
        <v>17</v>
      </c>
      <c r="D66" s="456"/>
      <c r="E66" s="456"/>
      <c r="F66" s="456"/>
      <c r="G66" s="456"/>
      <c r="H66" s="445">
        <f>SUM(H56:H65)</f>
        <v>302</v>
      </c>
      <c r="I66" s="446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56" t="s">
        <v>18</v>
      </c>
      <c r="D67" s="456"/>
      <c r="E67" s="456"/>
      <c r="F67" s="456"/>
      <c r="G67" s="456"/>
      <c r="H67" s="445"/>
      <c r="I67" s="446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42" t="s">
        <v>3</v>
      </c>
      <c r="D68" s="443"/>
      <c r="E68" s="443"/>
      <c r="F68" s="443"/>
      <c r="G68" s="444"/>
      <c r="H68" s="445">
        <f>+H66+H67</f>
        <v>302</v>
      </c>
      <c r="I68" s="446"/>
      <c r="J68" s="189">
        <f>+H68/$H$56</f>
        <v>2.9038461538461537</v>
      </c>
      <c r="K68" s="76"/>
      <c r="L68" s="76"/>
    </row>
    <row r="69" spans="1:12" ht="12.75" x14ac:dyDescent="0.2">
      <c r="B69" s="447" t="s">
        <v>49</v>
      </c>
      <c r="C69" s="448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49"/>
      <c r="C70" s="450"/>
      <c r="D70" s="194">
        <v>1</v>
      </c>
      <c r="E70" s="194"/>
      <c r="F70" s="194"/>
      <c r="G70" s="194"/>
      <c r="H70" s="451">
        <f>+D70+E70+F70+G70</f>
        <v>1</v>
      </c>
      <c r="I70" s="451"/>
      <c r="J70" s="451"/>
      <c r="K70" s="170"/>
      <c r="L70" s="170"/>
    </row>
    <row r="71" spans="1:12" s="171" customFormat="1" ht="41.25" customHeight="1" x14ac:dyDescent="0.2">
      <c r="A71" s="168"/>
      <c r="B71" s="452" t="s">
        <v>50</v>
      </c>
      <c r="C71" s="453"/>
      <c r="D71" s="453"/>
      <c r="E71" s="453"/>
      <c r="F71" s="453"/>
      <c r="G71" s="453"/>
      <c r="H71" s="453"/>
      <c r="I71" s="453"/>
      <c r="J71" s="454"/>
      <c r="K71" s="170"/>
      <c r="L71" s="170"/>
    </row>
    <row r="72" spans="1:12" ht="52.5" customHeight="1" x14ac:dyDescent="0.2">
      <c r="B72" s="337" t="s">
        <v>221</v>
      </c>
      <c r="C72" s="338"/>
      <c r="D72" s="338"/>
      <c r="E72" s="338"/>
      <c r="F72" s="338"/>
      <c r="G72" s="338"/>
      <c r="H72" s="338"/>
      <c r="I72" s="338"/>
      <c r="J72" s="339"/>
    </row>
    <row r="73" spans="1:12" ht="12.75" x14ac:dyDescent="0.2">
      <c r="B73" s="505" t="s">
        <v>51</v>
      </c>
      <c r="C73" s="505"/>
      <c r="D73" s="505"/>
      <c r="E73" s="505"/>
      <c r="F73" s="505"/>
      <c r="G73" s="505"/>
      <c r="H73" s="505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506" t="s">
        <v>79</v>
      </c>
      <c r="I74" s="507"/>
      <c r="J74" s="508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54" t="s">
        <v>165</v>
      </c>
      <c r="I75" s="354"/>
      <c r="J75" s="354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41" t="s">
        <v>193</v>
      </c>
      <c r="I76" s="341"/>
      <c r="J76" s="341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39"/>
      <c r="I77" s="439"/>
      <c r="J77" s="439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39"/>
      <c r="I78" s="439"/>
      <c r="J78" s="439"/>
    </row>
    <row r="79" spans="1:12" ht="12.75" x14ac:dyDescent="0.2">
      <c r="A79" s="135">
        <v>5</v>
      </c>
      <c r="B79" s="440"/>
      <c r="C79" s="125" t="s">
        <v>23</v>
      </c>
      <c r="D79" s="102">
        <v>1</v>
      </c>
      <c r="E79" s="104"/>
      <c r="F79" s="106"/>
      <c r="G79" s="106"/>
      <c r="H79" s="439"/>
      <c r="I79" s="439"/>
      <c r="J79" s="439"/>
    </row>
    <row r="80" spans="1:12" ht="12.75" x14ac:dyDescent="0.2">
      <c r="A80" s="135">
        <v>6</v>
      </c>
      <c r="B80" s="440"/>
      <c r="C80" s="124" t="s">
        <v>24</v>
      </c>
      <c r="D80" s="198">
        <v>1</v>
      </c>
      <c r="E80" s="104"/>
      <c r="F80" s="106"/>
      <c r="G80" s="106"/>
      <c r="H80" s="439"/>
      <c r="I80" s="439"/>
      <c r="J80" s="439"/>
    </row>
    <row r="81" spans="1:12" ht="12.75" x14ac:dyDescent="0.2">
      <c r="A81" s="135">
        <v>7</v>
      </c>
      <c r="B81" s="440"/>
      <c r="C81" s="125" t="s">
        <v>25</v>
      </c>
      <c r="D81" s="198">
        <v>1</v>
      </c>
      <c r="E81" s="104"/>
      <c r="F81" s="106"/>
      <c r="G81" s="106"/>
      <c r="H81" s="439"/>
      <c r="I81" s="439"/>
      <c r="J81" s="439"/>
    </row>
    <row r="82" spans="1:12" s="179" customFormat="1" ht="12.75" x14ac:dyDescent="0.25">
      <c r="A82" s="176"/>
      <c r="B82" s="441" t="s">
        <v>53</v>
      </c>
      <c r="C82" s="441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55">
        <f>SUM(D82:G82)</f>
        <v>7</v>
      </c>
      <c r="I82" s="455"/>
      <c r="J82" s="455"/>
      <c r="K82" s="178"/>
      <c r="L82" s="178"/>
    </row>
    <row r="83" spans="1:12" ht="21.75" customHeight="1" x14ac:dyDescent="0.2">
      <c r="B83" s="502" t="s">
        <v>26</v>
      </c>
      <c r="C83" s="503"/>
      <c r="D83" s="503"/>
      <c r="E83" s="503"/>
      <c r="F83" s="503"/>
      <c r="G83" s="503"/>
      <c r="H83" s="503"/>
      <c r="I83" s="503"/>
      <c r="J83" s="504"/>
    </row>
    <row r="84" spans="1:12" ht="60" customHeight="1" x14ac:dyDescent="0.2">
      <c r="B84" s="337" t="str">
        <f>+' SALUD VISU LCH IPS'!B85:J85</f>
        <v xml:space="preserve">TODOS LOS USUARIOS DEBEN ESTAR AFILIADOS A LA EPS QUE CONTRATA </v>
      </c>
      <c r="C84" s="338"/>
      <c r="D84" s="338"/>
      <c r="E84" s="338"/>
      <c r="F84" s="338"/>
      <c r="G84" s="338"/>
      <c r="H84" s="338"/>
      <c r="I84" s="338"/>
      <c r="J84" s="339"/>
    </row>
    <row r="85" spans="1:12" ht="12.75" x14ac:dyDescent="0.2">
      <c r="B85" s="269" t="s">
        <v>27</v>
      </c>
      <c r="C85" s="269"/>
      <c r="D85" s="269"/>
      <c r="E85" s="269"/>
      <c r="F85" s="269"/>
      <c r="G85" s="269"/>
      <c r="H85" s="269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63" t="s">
        <v>236</v>
      </c>
      <c r="I87" s="364"/>
      <c r="J87" s="365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63" t="s">
        <v>242</v>
      </c>
      <c r="I88" s="364"/>
      <c r="J88" s="365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63" t="s">
        <v>237</v>
      </c>
      <c r="I89" s="366"/>
      <c r="J89" s="367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68" t="s">
        <v>238</v>
      </c>
      <c r="I90" s="369"/>
      <c r="J90" s="370"/>
    </row>
    <row r="91" spans="1:12" s="179" customFormat="1" ht="12.75" x14ac:dyDescent="0.25">
      <c r="A91" s="176"/>
      <c r="B91" s="435" t="s">
        <v>54</v>
      </c>
      <c r="C91" s="435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35">
        <f>+D91+E91+F91+G91</f>
        <v>4</v>
      </c>
      <c r="I91" s="435"/>
      <c r="J91" s="435"/>
      <c r="K91" s="178"/>
      <c r="L91" s="178"/>
    </row>
    <row r="92" spans="1:12" ht="41.25" customHeight="1" x14ac:dyDescent="0.2">
      <c r="B92" s="436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37"/>
      <c r="D92" s="437"/>
      <c r="E92" s="437"/>
      <c r="F92" s="437"/>
      <c r="G92" s="437"/>
      <c r="H92" s="437"/>
      <c r="I92" s="437"/>
      <c r="J92" s="438"/>
    </row>
    <row r="93" spans="1:12" ht="12.75" x14ac:dyDescent="0.2">
      <c r="B93" s="432" t="s">
        <v>28</v>
      </c>
      <c r="C93" s="433"/>
      <c r="D93" s="433"/>
      <c r="E93" s="433"/>
      <c r="F93" s="433"/>
      <c r="G93" s="433"/>
      <c r="H93" s="433"/>
      <c r="I93" s="204">
        <v>0.1</v>
      </c>
      <c r="J93" s="205">
        <f>(D100+F100)*I93/H100</f>
        <v>0.1</v>
      </c>
    </row>
    <row r="94" spans="1:12" ht="12.75" x14ac:dyDescent="0.2">
      <c r="B94" s="464"/>
      <c r="C94" s="430" t="s">
        <v>29</v>
      </c>
      <c r="D94" s="430" t="s">
        <v>0</v>
      </c>
      <c r="E94" s="430" t="s">
        <v>1</v>
      </c>
      <c r="F94" s="430" t="s">
        <v>2</v>
      </c>
      <c r="G94" s="430" t="s">
        <v>7</v>
      </c>
      <c r="H94" s="432" t="s">
        <v>8</v>
      </c>
      <c r="I94" s="433"/>
      <c r="J94" s="434"/>
    </row>
    <row r="95" spans="1:12" ht="12.75" x14ac:dyDescent="0.2">
      <c r="B95" s="465"/>
      <c r="C95" s="431"/>
      <c r="D95" s="431"/>
      <c r="E95" s="431"/>
      <c r="F95" s="431"/>
      <c r="G95" s="431"/>
      <c r="H95" s="432"/>
      <c r="I95" s="433"/>
      <c r="J95" s="434"/>
    </row>
    <row r="96" spans="1:12" s="209" customFormat="1" ht="12.75" x14ac:dyDescent="0.25">
      <c r="A96" s="206">
        <v>1</v>
      </c>
      <c r="B96" s="465"/>
      <c r="C96" s="5" t="s">
        <v>62</v>
      </c>
      <c r="D96" s="207">
        <v>1</v>
      </c>
      <c r="E96" s="207"/>
      <c r="F96" s="207"/>
      <c r="G96" s="207"/>
      <c r="H96" s="275" t="s">
        <v>239</v>
      </c>
      <c r="I96" s="276"/>
      <c r="J96" s="277"/>
      <c r="K96" s="208"/>
      <c r="L96" s="208"/>
    </row>
    <row r="97" spans="1:12" s="209" customFormat="1" ht="12.75" x14ac:dyDescent="0.25">
      <c r="A97" s="206">
        <v>2</v>
      </c>
      <c r="B97" s="465"/>
      <c r="C97" s="5" t="s">
        <v>83</v>
      </c>
      <c r="D97" s="207">
        <v>1</v>
      </c>
      <c r="E97" s="207"/>
      <c r="F97" s="207"/>
      <c r="G97" s="207"/>
      <c r="H97" s="275" t="s">
        <v>240</v>
      </c>
      <c r="I97" s="276"/>
      <c r="J97" s="277"/>
      <c r="K97" s="208"/>
      <c r="L97" s="208"/>
    </row>
    <row r="98" spans="1:12" s="209" customFormat="1" ht="12.75" x14ac:dyDescent="0.25">
      <c r="A98" s="206">
        <v>3</v>
      </c>
      <c r="B98" s="465"/>
      <c r="C98" s="5" t="s">
        <v>84</v>
      </c>
      <c r="D98" s="207">
        <v>1</v>
      </c>
      <c r="E98" s="207"/>
      <c r="F98" s="207"/>
      <c r="G98" s="207"/>
      <c r="H98" s="275" t="s">
        <v>241</v>
      </c>
      <c r="I98" s="276"/>
      <c r="J98" s="277"/>
      <c r="K98" s="208"/>
      <c r="L98" s="208"/>
    </row>
    <row r="99" spans="1:12" s="209" customFormat="1" ht="12.75" x14ac:dyDescent="0.25">
      <c r="A99" s="206">
        <v>4</v>
      </c>
      <c r="B99" s="465"/>
      <c r="C99" s="5" t="s">
        <v>85</v>
      </c>
      <c r="D99" s="207"/>
      <c r="E99" s="207"/>
      <c r="F99" s="207">
        <v>1</v>
      </c>
      <c r="G99" s="207"/>
      <c r="H99" s="392"/>
      <c r="I99" s="393"/>
      <c r="J99" s="394"/>
      <c r="K99" s="208"/>
      <c r="L99" s="208"/>
    </row>
    <row r="100" spans="1:12" s="179" customFormat="1" ht="12.75" x14ac:dyDescent="0.25">
      <c r="A100" s="176"/>
      <c r="B100" s="416" t="s">
        <v>30</v>
      </c>
      <c r="C100" s="417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18">
        <f>+D100+E100+F100+G100</f>
        <v>4</v>
      </c>
      <c r="I100" s="419"/>
      <c r="J100" s="420"/>
      <c r="K100" s="178"/>
      <c r="L100" s="178"/>
    </row>
    <row r="101" spans="1:12" ht="51.75" customHeight="1" x14ac:dyDescent="0.2">
      <c r="B101" s="384" t="str">
        <f>+' SALUD VISU LCH IPS'!B102:J102</f>
        <v xml:space="preserve">SE CUENTA CON ESPECIALISTA PROPIO DE PEDIATRIA Y OTORRINO </v>
      </c>
      <c r="C101" s="421"/>
      <c r="D101" s="421"/>
      <c r="E101" s="421"/>
      <c r="F101" s="421"/>
      <c r="G101" s="421"/>
      <c r="H101" s="421"/>
      <c r="I101" s="421"/>
      <c r="J101" s="422"/>
    </row>
    <row r="102" spans="1:12" ht="12.75" x14ac:dyDescent="0.2">
      <c r="B102" s="423" t="s">
        <v>31</v>
      </c>
      <c r="C102" s="423"/>
      <c r="D102" s="423"/>
      <c r="E102" s="423"/>
      <c r="F102" s="423"/>
      <c r="G102" s="423"/>
      <c r="H102" s="423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24" t="s">
        <v>8</v>
      </c>
      <c r="I103" s="425"/>
      <c r="J103" s="426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398" t="s">
        <v>210</v>
      </c>
      <c r="I104" s="398"/>
      <c r="J104" s="398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409" t="s">
        <v>211</v>
      </c>
      <c r="I105" s="409"/>
      <c r="J105" s="409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399" t="s">
        <v>167</v>
      </c>
      <c r="I106" s="399"/>
      <c r="J106" s="399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409" t="s">
        <v>248</v>
      </c>
      <c r="I107" s="409"/>
      <c r="J107" s="409"/>
    </row>
    <row r="108" spans="1:12" s="179" customFormat="1" ht="12.75" x14ac:dyDescent="0.2">
      <c r="A108" s="221"/>
      <c r="B108" s="416" t="s">
        <v>32</v>
      </c>
      <c r="C108" s="417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27">
        <f>+D108+E108+F108+G108</f>
        <v>4</v>
      </c>
      <c r="I108" s="428"/>
      <c r="J108" s="429"/>
      <c r="K108" s="178"/>
      <c r="L108" s="178"/>
    </row>
    <row r="109" spans="1:12" ht="12.75" x14ac:dyDescent="0.2">
      <c r="B109" s="323" t="str">
        <f>+' SALUD VISU LCH IPS'!B110:J110</f>
        <v>SE SUGIERE AJUSTAR INFORMACIÓN PARA POBLACION DISCAPACITADA ENLA IPS</v>
      </c>
      <c r="C109" s="421"/>
      <c r="D109" s="421"/>
      <c r="E109" s="421"/>
      <c r="F109" s="421"/>
      <c r="G109" s="421"/>
      <c r="H109" s="421"/>
      <c r="I109" s="421"/>
      <c r="J109" s="422"/>
    </row>
    <row r="110" spans="1:12" ht="12.75" x14ac:dyDescent="0.2">
      <c r="B110" s="423" t="s">
        <v>56</v>
      </c>
      <c r="C110" s="423"/>
      <c r="D110" s="423"/>
      <c r="E110" s="423"/>
      <c r="F110" s="423"/>
      <c r="G110" s="423"/>
      <c r="H110" s="423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24" t="s">
        <v>8</v>
      </c>
      <c r="I111" s="425"/>
      <c r="J111" s="426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403" t="s">
        <v>243</v>
      </c>
      <c r="I112" s="404"/>
      <c r="J112" s="405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410" t="s">
        <v>215</v>
      </c>
      <c r="I113" s="411"/>
      <c r="J113" s="412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410" t="s">
        <v>215</v>
      </c>
      <c r="I114" s="411"/>
      <c r="J114" s="412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410" t="s">
        <v>215</v>
      </c>
      <c r="I115" s="411"/>
      <c r="J115" s="412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410" t="s">
        <v>215</v>
      </c>
      <c r="I116" s="411"/>
      <c r="J116" s="412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410" t="s">
        <v>215</v>
      </c>
      <c r="I117" s="411"/>
      <c r="J117" s="412"/>
      <c r="K117" s="208"/>
      <c r="L117" s="208"/>
    </row>
    <row r="118" spans="1:12" s="179" customFormat="1" ht="12.75" x14ac:dyDescent="0.25">
      <c r="A118" s="176"/>
      <c r="B118" s="416" t="s">
        <v>32</v>
      </c>
      <c r="C118" s="417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27">
        <f>+D118+E118+F118+G118</f>
        <v>6</v>
      </c>
      <c r="I118" s="428"/>
      <c r="J118" s="429"/>
      <c r="K118" s="178"/>
      <c r="L118" s="178"/>
    </row>
    <row r="119" spans="1:12" ht="12.75" x14ac:dyDescent="0.2">
      <c r="B119" s="323" t="str">
        <f>+' SALUD VISU LCH IPS'!B120:J120</f>
        <v xml:space="preserve">SE REALIZA POR PARTE ADMINISTRATIVA SOCIALIZACION EN GENERAL, NO SE CUENTA CON CAPACITACION CONTINUADA </v>
      </c>
      <c r="C119" s="324"/>
      <c r="D119" s="324"/>
      <c r="E119" s="324"/>
      <c r="F119" s="324"/>
      <c r="G119" s="324"/>
      <c r="H119" s="324"/>
      <c r="I119" s="324"/>
      <c r="J119" s="325"/>
    </row>
    <row r="120" spans="1:12" ht="12.75" x14ac:dyDescent="0.2">
      <c r="B120" s="498" t="s">
        <v>33</v>
      </c>
      <c r="C120" s="499"/>
      <c r="D120" s="499"/>
      <c r="E120" s="499"/>
      <c r="F120" s="499"/>
      <c r="G120" s="499"/>
      <c r="H120" s="499"/>
      <c r="I120" s="499"/>
      <c r="J120" s="500"/>
    </row>
    <row r="121" spans="1:12" ht="12.75" x14ac:dyDescent="0.2">
      <c r="B121" s="227" t="s">
        <v>57</v>
      </c>
      <c r="C121" s="228"/>
      <c r="D121" s="413" t="s">
        <v>92</v>
      </c>
      <c r="E121" s="414"/>
      <c r="F121" s="414"/>
      <c r="G121" s="414"/>
      <c r="H121" s="414"/>
      <c r="I121" s="414"/>
      <c r="J121" s="415"/>
    </row>
    <row r="122" spans="1:12" ht="12.75" x14ac:dyDescent="0.2">
      <c r="B122" s="227" t="s">
        <v>87</v>
      </c>
      <c r="C122" s="228"/>
      <c r="D122" s="413" t="s">
        <v>90</v>
      </c>
      <c r="E122" s="414"/>
      <c r="F122" s="414"/>
      <c r="G122" s="414"/>
      <c r="H122" s="414"/>
      <c r="I122" s="414"/>
      <c r="J122" s="415"/>
    </row>
    <row r="123" spans="1:12" ht="12.75" x14ac:dyDescent="0.2">
      <c r="B123" s="227" t="s">
        <v>88</v>
      </c>
      <c r="C123" s="228"/>
      <c r="D123" s="413" t="s">
        <v>88</v>
      </c>
      <c r="E123" s="414"/>
      <c r="F123" s="414"/>
      <c r="G123" s="414"/>
      <c r="H123" s="414"/>
      <c r="I123" s="414"/>
      <c r="J123" s="415"/>
    </row>
    <row r="124" spans="1:12" ht="12.75" x14ac:dyDescent="0.2">
      <c r="B124" s="227" t="s">
        <v>89</v>
      </c>
      <c r="C124" s="229"/>
      <c r="D124" s="413" t="s">
        <v>91</v>
      </c>
      <c r="E124" s="414"/>
      <c r="F124" s="414"/>
      <c r="G124" s="414"/>
      <c r="H124" s="414"/>
      <c r="I124" s="414"/>
      <c r="J124" s="415"/>
    </row>
    <row r="125" spans="1:12" ht="12.75" x14ac:dyDescent="0.2">
      <c r="B125" s="230"/>
      <c r="C125" s="495" t="s">
        <v>65</v>
      </c>
      <c r="D125" s="496"/>
      <c r="E125" s="496"/>
      <c r="F125" s="496"/>
      <c r="G125" s="496"/>
      <c r="H125" s="496"/>
      <c r="I125" s="496"/>
      <c r="J125" s="496"/>
      <c r="K125" s="497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2021-11-29T03:01:12Z</dcterms:modified>
</cp:coreProperties>
</file>