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7\2. ALCANCE VISITAS IPS\10.  S VIS Y AUDI VISITA UI SAN JOQUIN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<sst xmlns="http://schemas.openxmlformats.org/spreadsheetml/2006/main" count="496" uniqueCount="143">
  <si>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</si>
  <si>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</si>
  <si>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</si>
  <si>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</si>
  <si>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</si>
  <si>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</si>
  <si>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</si>
  <si>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</si>
  <si>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</si>
  <si>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</si>
  <si>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</si>
  <si>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</si>
  <si>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</si>
  <si>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</si>
  <si>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</si>
  <si>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</si>
  <si>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</si>
  <si>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</si>
  <si>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</si>
  <si>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</si>
  <si>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</si>
  <si>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</si>
  <si>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</si>
  <si>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</si>
  <si>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</si>
  <si>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</si>
  <si>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</si>
  <si>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</si>
  <si>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</si>
  <si>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</si>
  <si>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</si>
  <si>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</si>
  <si>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</si>
  <si>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</si>
  <si>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</si>
  <si>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</si>
  <si>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</si>
  <si>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</si>
  <si>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</si>
  <si>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</si>
  <si>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</si>
  <si>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</si>
  <si>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</si>
  <si>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</si>
  <si>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</si>
  <si>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</si>
  <si>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</si>
  <si>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</si>
  <si>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</si>
  <si>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</si>
  <si>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</si>
  <si>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</si>
  <si>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</si>
  <si>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</si>
  <si>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</si>
  <si>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</si>
  <si>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</si>
  <si>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</si>
  <si>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</si>
  <si>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</si>
  <si>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</si>
  <si>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</si>
  <si>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</si>
  <si>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</si>
  <si>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</si>
  <si>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</si>
  <si>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</si>
  <si>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</si>
  <si>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</si>
  <si>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</si>
  <si>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</si>
  <si>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</si>
  <si>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</si>
  <si>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</si>
  <si>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</si>
  <si>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</si>
  <si>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</si>
  <si>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</si>
  <si>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</si>
  <si>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</si>
  <si>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</si>
  <si>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</si>
  <si>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</si>
  <si>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</si>
  <si>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</si>
  <si>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</si>
  <si>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</si>
  <si>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</si>
  <si>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</si>
  <si>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</si>
  <si>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</si>
  <si>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</si>
  <si>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</si>
  <si>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</si>
  <si>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</si>
  <si>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</si>
  <si>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</si>
  <si>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</si>
  <si>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</si>
  <si>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</si>
  <si>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</si>
  <si>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</si>
  <si>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</si>
  <si>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</si>
  <si>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</si>
  <si>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</si>
  <si>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</si>
  <si>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</si>
  <si>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</si>
  <si>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</si>
  <si>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</si>
  <si>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</si>
  <si>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</si>
  <si>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</si>
  <si>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</si>
  <si>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</si>
  <si>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</si>
  <si>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</si>
  <si>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</si>
  <si>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</si>
  <si>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</si>
  <si>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</si>
  <si>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</si>
  <si>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</si>
  <si>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</si>
  <si>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</si>
  <si>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</si>
  <si>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teleconsulta </t>
  </si>
  <si>
    <t xml:space="preserve">teleconsulta, se evidencia remisión a consulta presencial </t>
  </si>
  <si>
    <t xml:space="preserve">teleconsulta se remite a valoración presencial </t>
  </si>
  <si>
    <t>cc 18394668</t>
  </si>
  <si>
    <t xml:space="preserve">Institución: SAN JOAQUIN </t>
  </si>
  <si>
    <t>CC 2684430</t>
  </si>
  <si>
    <t>cc 4548011</t>
  </si>
  <si>
    <t>TI 1089934648</t>
  </si>
  <si>
    <t>TI 1142516978</t>
  </si>
  <si>
    <t>CC 10077905</t>
  </si>
  <si>
    <t>cc 10091602</t>
  </si>
  <si>
    <t>cc 28758385</t>
  </si>
  <si>
    <t>cc 6870064</t>
  </si>
  <si>
    <t xml:space="preserve">se remite a consulta con OPTOMETRIA </t>
  </si>
  <si>
    <t>cc 79336644</t>
  </si>
  <si>
    <t>Fecha: 21/9/2021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</si>
</sst>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9" t="s">
        <v>60</v>
      </c>
      <c r="E10" s="59"/>
      <c r="F10" s="59"/>
      <c r="G10" s="59"/>
      <c r="H10" s="59"/>
      <c r="I10" s="5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9"/>
      <c r="E11" s="59"/>
      <c r="F11" s="59"/>
      <c r="G11" s="59"/>
      <c r="H11" s="59"/>
      <c r="I11" s="5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5" t="s">
        <v>14</v>
      </c>
      <c r="C18" s="66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0" t="s">
        <v>15</v>
      </c>
      <c r="C19" s="61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0" t="s">
        <v>48</v>
      </c>
      <c r="C20" s="61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0" t="s">
        <v>49</v>
      </c>
      <c r="C21" s="61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0" t="s">
        <v>50</v>
      </c>
      <c r="C22" s="61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1" t="s">
        <v>51</v>
      </c>
      <c r="C23" s="67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1" t="s">
        <v>57</v>
      </c>
      <c r="C24" s="67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1" t="s">
        <v>58</v>
      </c>
      <c r="C25" s="67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1" t="s">
        <v>52</v>
      </c>
      <c r="C26" s="67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1" t="s">
        <v>53</v>
      </c>
      <c r="C27" s="67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7" t="s">
        <v>56</v>
      </c>
      <c r="C28" s="58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0" t="s">
        <v>46</v>
      </c>
      <c r="C29" s="61"/>
      <c r="D29" s="31">
        <f>+'10. SALUD VISUAL '!A70</f>
        <v>30</v>
      </c>
      <c r="E29" s="32">
        <f>+'10. SALUD VISUAL '!F72</f>
        <v>0.32085561497326204</v>
      </c>
      <c r="F29" s="32">
        <f>+'10. SALUD VISUAL '!F73</f>
        <v>0.31550802139037432</v>
      </c>
      <c r="G29" s="32">
        <f>+'10. SALUD VISUAL '!F74</f>
        <v>0.36363636363636365</v>
      </c>
      <c r="H29" s="32">
        <f>+'10. SALUD VISUAL '!F77</f>
        <v>0.68449197860962574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0.496</v>
      </c>
      <c r="F30" s="32">
        <f>+'10. SALUD AUDITIVA'!F68</f>
        <v>0.112</v>
      </c>
      <c r="G30" s="32">
        <f>+'10. SALUD AUDITIVA'!F69</f>
        <v>0.39200000000000002</v>
      </c>
      <c r="H30" s="32">
        <f>+'10. SALUD AUDITIVA'!F72</f>
        <v>0.88800000000000001</v>
      </c>
    </row>
    <row r="31" spans="2:8" x14ac:dyDescent="0.25">
      <c r="B31" s="60" t="s">
        <v>54</v>
      </c>
      <c r="C31" s="61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0" t="s">
        <v>55</v>
      </c>
      <c r="C32" s="61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0" t="s">
        <v>23</v>
      </c>
      <c r="C33" s="61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0" t="s">
        <v>24</v>
      </c>
      <c r="C34" s="61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2" t="s">
        <v>3</v>
      </c>
      <c r="C35" s="63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zoomScaleNormal="100" workbookViewId="0">
      <selection activeCell="C7" sqref="C7:S1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131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4" t="s">
        <v>28</v>
      </c>
      <c r="C12" s="75"/>
      <c r="D12" s="76"/>
      <c r="E12" s="18"/>
      <c r="F12" s="18"/>
      <c r="G12" s="18"/>
      <c r="H12" s="18"/>
      <c r="I12" s="18"/>
      <c r="J12" s="18"/>
    </row>
    <row r="13" spans="1:20" ht="31.5" customHeight="1" x14ac:dyDescent="0.2">
      <c r="B13" s="77"/>
      <c r="C13" s="78"/>
      <c r="D13" s="79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83" t="s">
        <v>132</v>
      </c>
      <c r="F14" s="83"/>
      <c r="G14" s="83"/>
      <c r="H14" s="83" t="s">
        <v>133</v>
      </c>
      <c r="I14" s="83"/>
      <c r="J14" s="83"/>
      <c r="K14" s="83" t="s">
        <v>130</v>
      </c>
      <c r="L14" s="83"/>
      <c r="M14" s="83"/>
      <c r="N14" s="83" t="s">
        <v>134</v>
      </c>
      <c r="O14" s="83"/>
      <c r="P14" s="83"/>
      <c r="Q14" s="83" t="s">
        <v>135</v>
      </c>
      <c r="R14" s="83"/>
      <c r="S14" s="83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81"/>
      <c r="C17" s="81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87</v>
      </c>
      <c r="F24" s="72"/>
      <c r="G24" s="72"/>
      <c r="H24" s="72" t="s">
        <v>103</v>
      </c>
      <c r="I24" s="72"/>
      <c r="J24" s="72"/>
      <c r="K24" s="72" t="s">
        <v>88</v>
      </c>
      <c r="L24" s="72"/>
      <c r="M24" s="72"/>
      <c r="N24" s="72" t="s">
        <v>89</v>
      </c>
      <c r="O24" s="72"/>
      <c r="P24" s="72"/>
      <c r="Q24" s="72" t="s">
        <v>61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>
        <v>1</v>
      </c>
      <c r="O29" s="45"/>
      <c r="P29" s="44"/>
      <c r="Q29" s="44">
        <v>1</v>
      </c>
      <c r="R29" s="45"/>
      <c r="S29" s="45"/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>
        <v>1</v>
      </c>
      <c r="L31" s="45"/>
      <c r="M31" s="44"/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73</v>
      </c>
      <c r="E32" s="45">
        <v>1</v>
      </c>
      <c r="F32" s="45"/>
      <c r="G32" s="45"/>
      <c r="H32" s="45">
        <v>1</v>
      </c>
      <c r="I32" s="45"/>
      <c r="J32" s="44"/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2" t="s">
        <v>91</v>
      </c>
      <c r="F34" s="72"/>
      <c r="G34" s="72"/>
      <c r="H34" s="72" t="s">
        <v>91</v>
      </c>
      <c r="I34" s="72"/>
      <c r="J34" s="72"/>
      <c r="K34" s="72" t="s">
        <v>90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/>
      <c r="F36" s="45">
        <v>1</v>
      </c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32</v>
      </c>
      <c r="E37" s="45"/>
      <c r="F37" s="45">
        <v>1</v>
      </c>
      <c r="G37" s="45"/>
      <c r="H37" s="45">
        <v>1</v>
      </c>
      <c r="I37" s="45"/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74</v>
      </c>
      <c r="E38" s="45"/>
      <c r="F38" s="45">
        <v>1</v>
      </c>
      <c r="G38" s="45"/>
      <c r="H38" s="45">
        <v>1</v>
      </c>
      <c r="I38" s="45"/>
      <c r="J38" s="45"/>
      <c r="K38" s="45"/>
      <c r="L38" s="45">
        <v>1</v>
      </c>
      <c r="M38" s="45"/>
      <c r="N38" s="45"/>
      <c r="O38" s="45">
        <v>1</v>
      </c>
      <c r="P38" s="45"/>
      <c r="Q38" s="45"/>
      <c r="R38" s="45">
        <v>1</v>
      </c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/>
      <c r="F39" s="45">
        <v>1</v>
      </c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0</v>
      </c>
      <c r="F40" s="48">
        <f t="shared" si="4"/>
        <v>4</v>
      </c>
      <c r="G40" s="48">
        <f t="shared" si="4"/>
        <v>0</v>
      </c>
      <c r="H40" s="48">
        <f t="shared" si="4"/>
        <v>4</v>
      </c>
      <c r="I40" s="48">
        <f t="shared" si="4"/>
        <v>0</v>
      </c>
      <c r="J40" s="48">
        <f t="shared" si="4"/>
        <v>0</v>
      </c>
      <c r="K40" s="48">
        <f t="shared" si="4"/>
        <v>2</v>
      </c>
      <c r="L40" s="48">
        <f t="shared" si="4"/>
        <v>2</v>
      </c>
      <c r="M40" s="48">
        <f t="shared" si="4"/>
        <v>0</v>
      </c>
      <c r="N40" s="48">
        <f t="shared" si="4"/>
        <v>2</v>
      </c>
      <c r="O40" s="48">
        <f t="shared" si="4"/>
        <v>2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81" t="s">
        <v>7</v>
      </c>
      <c r="C42" s="8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81"/>
      <c r="C43" s="81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81"/>
      <c r="C44" s="81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81"/>
      <c r="C45" s="81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81"/>
      <c r="C46" s="81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81"/>
      <c r="C47" s="81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>
        <v>1</v>
      </c>
      <c r="O47" s="45"/>
      <c r="P47" s="45"/>
      <c r="Q47" s="45">
        <v>1</v>
      </c>
      <c r="R47" s="45"/>
      <c r="S47" s="45"/>
      <c r="T47" s="18">
        <f t="shared" si="5"/>
        <v>5</v>
      </c>
    </row>
    <row r="48" spans="1:20" ht="42" customHeight="1" x14ac:dyDescent="0.2">
      <c r="A48" s="4">
        <v>6</v>
      </c>
      <c r="B48" s="81"/>
      <c r="C48" s="81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81"/>
      <c r="C49" s="81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>
        <v>1</v>
      </c>
      <c r="L49" s="45"/>
      <c r="M49" s="45"/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81"/>
      <c r="C50" s="81"/>
      <c r="D50" s="51" t="s">
        <v>82</v>
      </c>
      <c r="E50" s="45">
        <v>1</v>
      </c>
      <c r="F50" s="45"/>
      <c r="G50" s="45"/>
      <c r="H50" s="45">
        <v>1</v>
      </c>
      <c r="I50" s="45"/>
      <c r="J50" s="45"/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81"/>
      <c r="C51" s="81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81"/>
      <c r="C52" s="81"/>
      <c r="D52" s="42" t="s">
        <v>21</v>
      </c>
      <c r="E52" s="69" t="s">
        <v>83</v>
      </c>
      <c r="F52" s="69"/>
      <c r="G52" s="69"/>
      <c r="H52" s="69" t="s">
        <v>84</v>
      </c>
      <c r="I52" s="69"/>
      <c r="J52" s="69"/>
      <c r="K52" s="69" t="s">
        <v>98</v>
      </c>
      <c r="L52" s="69"/>
      <c r="M52" s="69"/>
      <c r="N52" s="69" t="s">
        <v>140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81" t="s">
        <v>10</v>
      </c>
      <c r="C53" s="8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81"/>
      <c r="C54" s="81"/>
      <c r="D54" s="53" t="s">
        <v>34</v>
      </c>
      <c r="E54" s="45"/>
      <c r="F54" s="45">
        <v>1</v>
      </c>
      <c r="G54" s="45"/>
      <c r="H54" s="45">
        <v>1</v>
      </c>
      <c r="I54" s="45"/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81"/>
      <c r="C55" s="81"/>
      <c r="D55" s="53" t="s">
        <v>35</v>
      </c>
      <c r="E55" s="45"/>
      <c r="F55" s="45">
        <v>1</v>
      </c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81"/>
      <c r="C56" s="81"/>
      <c r="D56" s="53" t="s">
        <v>36</v>
      </c>
      <c r="E56" s="45"/>
      <c r="F56" s="45">
        <v>1</v>
      </c>
      <c r="G56" s="45"/>
      <c r="H56" s="45">
        <v>1</v>
      </c>
      <c r="I56" s="45"/>
      <c r="J56" s="45"/>
      <c r="K56" s="45"/>
      <c r="L56" s="45">
        <v>1</v>
      </c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81"/>
      <c r="C57" s="81"/>
      <c r="D57" s="53" t="s">
        <v>37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81"/>
      <c r="C58" s="81"/>
      <c r="D58" s="47" t="s">
        <v>4</v>
      </c>
      <c r="E58" s="48">
        <f t="shared" ref="E58:S58" si="7">SUM(E54:E57)</f>
        <v>0</v>
      </c>
      <c r="F58" s="48">
        <f t="shared" si="7"/>
        <v>4</v>
      </c>
      <c r="G58" s="48">
        <f t="shared" si="7"/>
        <v>0</v>
      </c>
      <c r="H58" s="48">
        <f t="shared" si="7"/>
        <v>3</v>
      </c>
      <c r="I58" s="48">
        <f t="shared" si="7"/>
        <v>1</v>
      </c>
      <c r="J58" s="48">
        <f t="shared" si="7"/>
        <v>0</v>
      </c>
      <c r="K58" s="48">
        <f t="shared" si="7"/>
        <v>1</v>
      </c>
      <c r="L58" s="48">
        <f t="shared" si="7"/>
        <v>3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81"/>
      <c r="C59" s="81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81" t="s">
        <v>11</v>
      </c>
      <c r="C60" s="8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81"/>
      <c r="C61" s="81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/>
      <c r="L61" s="45"/>
      <c r="M61" s="45">
        <v>1</v>
      </c>
      <c r="N61" s="45"/>
      <c r="O61" s="45"/>
      <c r="P61" s="45">
        <v>1</v>
      </c>
      <c r="Q61" s="45"/>
      <c r="R61" s="45"/>
      <c r="S61" s="45">
        <v>1</v>
      </c>
      <c r="T61" s="18">
        <f>SUM(E61:S61)</f>
        <v>5</v>
      </c>
    </row>
    <row r="62" spans="1:20" ht="38.25" x14ac:dyDescent="0.2">
      <c r="A62" s="4">
        <v>2</v>
      </c>
      <c r="B62" s="81"/>
      <c r="C62" s="81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81"/>
      <c r="C63" s="81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1</v>
      </c>
      <c r="L63" s="48">
        <f t="shared" si="8"/>
        <v>0</v>
      </c>
      <c r="M63" s="48">
        <f t="shared" si="8"/>
        <v>1</v>
      </c>
      <c r="N63" s="48">
        <f t="shared" si="8"/>
        <v>1</v>
      </c>
      <c r="O63" s="48">
        <f t="shared" si="8"/>
        <v>0</v>
      </c>
      <c r="P63" s="48">
        <f t="shared" si="8"/>
        <v>1</v>
      </c>
      <c r="Q63" s="48">
        <f t="shared" si="8"/>
        <v>1</v>
      </c>
      <c r="R63" s="48">
        <f t="shared" si="8"/>
        <v>0</v>
      </c>
      <c r="S63" s="48">
        <f t="shared" si="8"/>
        <v>1</v>
      </c>
      <c r="T63" s="18">
        <f>SUM(E63:S63)</f>
        <v>10</v>
      </c>
    </row>
    <row r="64" spans="1:20" ht="31.5" customHeight="1" x14ac:dyDescent="0.2">
      <c r="B64" s="81"/>
      <c r="C64" s="81"/>
      <c r="D64" s="42" t="s">
        <v>21</v>
      </c>
      <c r="E64" s="69" t="s">
        <v>85</v>
      </c>
      <c r="F64" s="69"/>
      <c r="G64" s="69"/>
      <c r="H64" s="69" t="s">
        <v>86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71" t="s">
        <v>95</v>
      </c>
      <c r="F68" s="71"/>
      <c r="G68" s="71"/>
      <c r="H68" s="71" t="s">
        <v>96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9</v>
      </c>
      <c r="F70" s="20">
        <f t="shared" ref="F70:S70" si="10">+F67+F63+F58+F51+F40+F33+F23+F18</f>
        <v>8</v>
      </c>
      <c r="G70" s="20">
        <f t="shared" si="10"/>
        <v>13</v>
      </c>
      <c r="H70" s="20">
        <f t="shared" si="10"/>
        <v>16</v>
      </c>
      <c r="I70" s="20">
        <f t="shared" si="10"/>
        <v>1</v>
      </c>
      <c r="J70" s="20">
        <f t="shared" si="10"/>
        <v>13</v>
      </c>
      <c r="K70" s="20">
        <f t="shared" si="10"/>
        <v>11</v>
      </c>
      <c r="L70" s="20">
        <f t="shared" si="10"/>
        <v>5</v>
      </c>
      <c r="M70" s="20">
        <f t="shared" si="10"/>
        <v>14</v>
      </c>
      <c r="N70" s="20">
        <f t="shared" si="10"/>
        <v>12</v>
      </c>
      <c r="O70" s="20">
        <f t="shared" si="10"/>
        <v>4</v>
      </c>
      <c r="P70" s="20">
        <f t="shared" si="10"/>
        <v>14</v>
      </c>
      <c r="Q70" s="20">
        <f t="shared" si="10"/>
        <v>12</v>
      </c>
      <c r="R70" s="20">
        <f t="shared" si="10"/>
        <v>4</v>
      </c>
      <c r="S70" s="20">
        <f t="shared" si="10"/>
        <v>14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60</v>
      </c>
      <c r="F72" s="21">
        <f>+E72/$E$75</f>
        <v>0.32085561497326204</v>
      </c>
    </row>
    <row r="73" spans="1:20" x14ac:dyDescent="0.2">
      <c r="D73" s="17" t="s">
        <v>1</v>
      </c>
      <c r="E73" s="20">
        <f>+F70+H70+K70+N70+Q70</f>
        <v>59</v>
      </c>
      <c r="F73" s="21">
        <f t="shared" ref="F73:F75" si="11">+E73/$E$75</f>
        <v>0.31550802139037432</v>
      </c>
    </row>
    <row r="74" spans="1:20" x14ac:dyDescent="0.2">
      <c r="D74" s="17" t="s">
        <v>2</v>
      </c>
      <c r="E74" s="20">
        <f>+G70+J70+M70+P70+S70</f>
        <v>68</v>
      </c>
      <c r="F74" s="21">
        <f t="shared" si="11"/>
        <v>0.36363636363636365</v>
      </c>
    </row>
    <row r="75" spans="1:20" x14ac:dyDescent="0.2">
      <c r="E75" s="20">
        <f>SUM(E72:E74)</f>
        <v>187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0.68449197860962574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zoomScale="90" zoomScaleNormal="90" workbookViewId="0">
      <selection activeCell="C2" sqref="C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131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4" t="s">
        <v>41</v>
      </c>
      <c r="C12" s="85"/>
      <c r="D12" s="85"/>
      <c r="E12" s="18"/>
      <c r="F12" s="18"/>
      <c r="G12" s="18"/>
      <c r="H12" s="18"/>
      <c r="I12" s="18"/>
      <c r="J12" s="18"/>
    </row>
    <row r="13" spans="1:20" ht="31.5" customHeight="1" x14ac:dyDescent="0.2">
      <c r="B13" s="86"/>
      <c r="C13" s="87"/>
      <c r="D13" s="87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91" t="s">
        <v>136</v>
      </c>
      <c r="F14" s="92"/>
      <c r="G14" s="93"/>
      <c r="H14" s="94" t="s">
        <v>137</v>
      </c>
      <c r="I14" s="94"/>
      <c r="J14" s="94"/>
      <c r="K14" s="94" t="s">
        <v>141</v>
      </c>
      <c r="L14" s="94"/>
      <c r="M14" s="94"/>
      <c r="N14" s="94" t="s">
        <v>138</v>
      </c>
      <c r="O14" s="94"/>
      <c r="P14" s="94"/>
      <c r="Q14" s="94" t="s">
        <v>139</v>
      </c>
      <c r="R14" s="94"/>
      <c r="S14" s="94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81"/>
      <c r="C17" s="81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106</v>
      </c>
      <c r="F24" s="72"/>
      <c r="G24" s="72"/>
      <c r="H24" s="72" t="s">
        <v>106</v>
      </c>
      <c r="I24" s="72"/>
      <c r="J24" s="72"/>
      <c r="K24" s="88" t="s">
        <v>106</v>
      </c>
      <c r="L24" s="89"/>
      <c r="M24" s="90"/>
      <c r="N24" s="72" t="s">
        <v>106</v>
      </c>
      <c r="O24" s="72"/>
      <c r="P24" s="72"/>
      <c r="Q24" s="72" t="s">
        <v>106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80"/>
      <c r="C26" s="80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/>
      <c r="L28" s="45"/>
      <c r="M28" s="45">
        <v>1</v>
      </c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0</v>
      </c>
      <c r="L29" s="48">
        <f t="shared" si="2"/>
        <v>0</v>
      </c>
      <c r="M29" s="48">
        <f t="shared" si="2"/>
        <v>3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2" t="s">
        <v>127</v>
      </c>
      <c r="F30" s="72"/>
      <c r="G30" s="72"/>
      <c r="H30" s="72" t="s">
        <v>97</v>
      </c>
      <c r="I30" s="72"/>
      <c r="J30" s="72"/>
      <c r="K30" s="72" t="s">
        <v>127</v>
      </c>
      <c r="L30" s="72"/>
      <c r="M30" s="72"/>
      <c r="N30" s="72" t="s">
        <v>109</v>
      </c>
      <c r="O30" s="72"/>
      <c r="P30" s="72"/>
      <c r="Q30" s="72" t="s">
        <v>109</v>
      </c>
      <c r="R30" s="72"/>
      <c r="S30" s="72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/>
      <c r="L32" s="45">
        <v>1</v>
      </c>
      <c r="M32" s="45"/>
      <c r="N32" s="45">
        <v>1</v>
      </c>
      <c r="O32" s="45"/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110</v>
      </c>
      <c r="E33" s="45"/>
      <c r="F33" s="45">
        <v>1</v>
      </c>
      <c r="G33" s="45"/>
      <c r="H33" s="45"/>
      <c r="I33" s="45">
        <v>1</v>
      </c>
      <c r="J33" s="45"/>
      <c r="K33" s="45">
        <v>1</v>
      </c>
      <c r="L33" s="45"/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/>
      <c r="F34" s="45">
        <v>1</v>
      </c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0</v>
      </c>
      <c r="F35" s="48">
        <f t="shared" si="3"/>
        <v>3</v>
      </c>
      <c r="G35" s="48">
        <f t="shared" si="3"/>
        <v>0</v>
      </c>
      <c r="H35" s="48">
        <f t="shared" si="3"/>
        <v>1</v>
      </c>
      <c r="I35" s="48">
        <f t="shared" si="3"/>
        <v>2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69" t="s">
        <v>111</v>
      </c>
      <c r="F36" s="69"/>
      <c r="G36" s="69"/>
      <c r="H36" s="69" t="s">
        <v>112</v>
      </c>
      <c r="I36" s="69"/>
      <c r="J36" s="69"/>
      <c r="K36" s="69" t="s">
        <v>129</v>
      </c>
      <c r="L36" s="69"/>
      <c r="M36" s="69"/>
      <c r="N36" s="69" t="s">
        <v>112</v>
      </c>
      <c r="O36" s="69"/>
      <c r="P36" s="69"/>
      <c r="Q36" s="69" t="s">
        <v>112</v>
      </c>
      <c r="R36" s="69"/>
      <c r="S36" s="69"/>
    </row>
    <row r="37" spans="1:20" ht="31.5" customHeight="1" x14ac:dyDescent="0.2">
      <c r="B37" s="81" t="s">
        <v>7</v>
      </c>
      <c r="C37" s="8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81"/>
      <c r="C38" s="81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81"/>
      <c r="C39" s="81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81"/>
      <c r="C40" s="81"/>
      <c r="D40" s="51" t="s">
        <v>113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81"/>
      <c r="C41" s="81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81"/>
      <c r="C42" s="81"/>
      <c r="D42" s="51" t="s">
        <v>114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81"/>
      <c r="C43" s="81"/>
      <c r="D43" s="51" t="s">
        <v>115</v>
      </c>
      <c r="E43" s="45"/>
      <c r="F43" s="45"/>
      <c r="G43" s="45">
        <v>1</v>
      </c>
      <c r="H43" s="45"/>
      <c r="I43" s="45"/>
      <c r="J43" s="45">
        <v>1</v>
      </c>
      <c r="K43" s="45">
        <v>1</v>
      </c>
      <c r="L43" s="45"/>
      <c r="M43" s="45"/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81"/>
      <c r="C44" s="81"/>
      <c r="D44" s="51" t="s">
        <v>116</v>
      </c>
      <c r="E44" s="45">
        <v>1</v>
      </c>
      <c r="F44" s="45"/>
      <c r="G44" s="45"/>
      <c r="H44" s="45">
        <v>1</v>
      </c>
      <c r="I44" s="45"/>
      <c r="J44" s="45"/>
      <c r="K44" s="45"/>
      <c r="L44" s="45"/>
      <c r="M44" s="45">
        <v>1</v>
      </c>
      <c r="N44" s="45">
        <v>1</v>
      </c>
      <c r="O44" s="45"/>
      <c r="P44" s="45"/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81"/>
      <c r="C45" s="8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81"/>
      <c r="C46" s="81"/>
      <c r="D46" s="42" t="s">
        <v>21</v>
      </c>
      <c r="E46" s="71" t="s">
        <v>117</v>
      </c>
      <c r="F46" s="71"/>
      <c r="G46" s="71"/>
      <c r="H46" s="71" t="s">
        <v>118</v>
      </c>
      <c r="I46" s="71"/>
      <c r="J46" s="71"/>
      <c r="K46" s="71" t="s">
        <v>117</v>
      </c>
      <c r="L46" s="71"/>
      <c r="M46" s="71"/>
      <c r="N46" s="71" t="s">
        <v>118</v>
      </c>
      <c r="O46" s="71"/>
      <c r="P46" s="71"/>
      <c r="Q46" s="71" t="s">
        <v>117</v>
      </c>
      <c r="R46" s="71"/>
      <c r="S46" s="71"/>
    </row>
    <row r="47" spans="1:20" ht="31.5" customHeight="1" x14ac:dyDescent="0.2">
      <c r="B47" s="81" t="s">
        <v>10</v>
      </c>
      <c r="C47" s="8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81"/>
      <c r="C48" s="81"/>
      <c r="D48" s="53" t="s">
        <v>42</v>
      </c>
      <c r="E48" s="45">
        <v>1</v>
      </c>
      <c r="F48" s="45"/>
      <c r="G48" s="45"/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81"/>
      <c r="C49" s="81"/>
      <c r="D49" s="53" t="s">
        <v>43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>
        <v>1</v>
      </c>
      <c r="R49" s="45"/>
      <c r="S49" s="45"/>
      <c r="T49" s="18">
        <f>SUM(E49:S49)</f>
        <v>5</v>
      </c>
    </row>
    <row r="50" spans="1:20" ht="31.5" customHeight="1" x14ac:dyDescent="0.2">
      <c r="A50" s="4">
        <v>3</v>
      </c>
      <c r="B50" s="81"/>
      <c r="C50" s="81"/>
      <c r="D50" s="53" t="s">
        <v>44</v>
      </c>
      <c r="E50" s="45"/>
      <c r="F50" s="45">
        <v>1</v>
      </c>
      <c r="G50" s="45"/>
      <c r="H50" s="45"/>
      <c r="I50" s="45">
        <v>1</v>
      </c>
      <c r="J50" s="45"/>
      <c r="K50" s="45"/>
      <c r="L50" s="45">
        <v>1</v>
      </c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81"/>
      <c r="C51" s="81"/>
      <c r="D51" s="53" t="s">
        <v>119</v>
      </c>
      <c r="E51" s="45">
        <v>1</v>
      </c>
      <c r="F51" s="45"/>
      <c r="G51" s="45"/>
      <c r="H51" s="45">
        <v>1</v>
      </c>
      <c r="I51" s="45"/>
      <c r="J51" s="45"/>
      <c r="K51" s="45"/>
      <c r="L51" s="45">
        <v>1</v>
      </c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81"/>
      <c r="C52" s="81"/>
      <c r="D52" s="47" t="s">
        <v>4</v>
      </c>
      <c r="E52" s="48">
        <f t="shared" ref="E52:S52" si="6">SUM(E48:E51)</f>
        <v>2</v>
      </c>
      <c r="F52" s="48">
        <f t="shared" si="6"/>
        <v>1</v>
      </c>
      <c r="G52" s="48">
        <f t="shared" si="6"/>
        <v>1</v>
      </c>
      <c r="H52" s="48">
        <f t="shared" si="6"/>
        <v>1</v>
      </c>
      <c r="I52" s="48">
        <f t="shared" si="6"/>
        <v>1</v>
      </c>
      <c r="J52" s="48">
        <f t="shared" si="6"/>
        <v>2</v>
      </c>
      <c r="K52" s="48">
        <f t="shared" si="6"/>
        <v>0</v>
      </c>
      <c r="L52" s="48">
        <f t="shared" si="6"/>
        <v>2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3</v>
      </c>
      <c r="R52" s="48">
        <f t="shared" si="6"/>
        <v>0</v>
      </c>
      <c r="S52" s="48">
        <f t="shared" si="6"/>
        <v>1</v>
      </c>
      <c r="T52" s="18">
        <f>SUM(E52:S52)</f>
        <v>20</v>
      </c>
    </row>
    <row r="53" spans="1:20" ht="31.5" customHeight="1" x14ac:dyDescent="0.2">
      <c r="B53" s="81"/>
      <c r="C53" s="81"/>
      <c r="D53" s="42" t="s">
        <v>21</v>
      </c>
      <c r="E53" s="71" t="s">
        <v>120</v>
      </c>
      <c r="F53" s="71"/>
      <c r="G53" s="71"/>
      <c r="H53" s="71" t="s">
        <v>128</v>
      </c>
      <c r="I53" s="71"/>
      <c r="J53" s="71"/>
      <c r="K53" s="71" t="s">
        <v>120</v>
      </c>
      <c r="L53" s="71"/>
      <c r="M53" s="71"/>
      <c r="N53" s="71" t="s">
        <v>121</v>
      </c>
      <c r="O53" s="71"/>
      <c r="P53" s="71"/>
      <c r="Q53" s="71" t="s">
        <v>121</v>
      </c>
      <c r="R53" s="71"/>
      <c r="S53" s="71"/>
    </row>
    <row r="54" spans="1:20" ht="31.5" customHeight="1" x14ac:dyDescent="0.2">
      <c r="B54" s="81" t="s">
        <v>11</v>
      </c>
      <c r="C54" s="8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81"/>
      <c r="C55" s="81"/>
      <c r="D55" s="49" t="s">
        <v>122</v>
      </c>
      <c r="E55" s="45">
        <v>1</v>
      </c>
      <c r="F55" s="45"/>
      <c r="G55" s="45"/>
      <c r="H55" s="45">
        <v>1</v>
      </c>
      <c r="I55" s="45"/>
      <c r="J55" s="45"/>
      <c r="K55" s="45"/>
      <c r="L55" s="45">
        <v>1</v>
      </c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81"/>
      <c r="C56" s="81"/>
      <c r="D56" s="49" t="s">
        <v>123</v>
      </c>
      <c r="E56" s="45">
        <v>1</v>
      </c>
      <c r="F56" s="45"/>
      <c r="G56" s="45"/>
      <c r="H56" s="45">
        <v>1</v>
      </c>
      <c r="I56" s="45"/>
      <c r="J56" s="45"/>
      <c r="K56" s="45"/>
      <c r="L56" s="45">
        <v>1</v>
      </c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81"/>
      <c r="C57" s="81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0</v>
      </c>
      <c r="L57" s="48">
        <f t="shared" si="7"/>
        <v>2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81"/>
      <c r="C58" s="81"/>
      <c r="D58" s="42" t="s">
        <v>21</v>
      </c>
      <c r="E58" s="71" t="s">
        <v>124</v>
      </c>
      <c r="F58" s="71"/>
      <c r="G58" s="71"/>
      <c r="H58" s="71" t="s">
        <v>124</v>
      </c>
      <c r="I58" s="71"/>
      <c r="J58" s="71"/>
      <c r="K58" s="71" t="s">
        <v>124</v>
      </c>
      <c r="L58" s="71"/>
      <c r="M58" s="71"/>
      <c r="N58" s="71" t="s">
        <v>124</v>
      </c>
      <c r="O58" s="71"/>
      <c r="P58" s="71"/>
      <c r="Q58" s="71" t="s">
        <v>124</v>
      </c>
      <c r="R58" s="71"/>
      <c r="S58" s="7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125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71" t="s">
        <v>126</v>
      </c>
      <c r="F63" s="71"/>
      <c r="G63" s="71"/>
      <c r="H63" s="71" t="s">
        <v>126</v>
      </c>
      <c r="I63" s="71"/>
      <c r="J63" s="71"/>
      <c r="K63" s="71" t="s">
        <v>126</v>
      </c>
      <c r="L63" s="71"/>
      <c r="M63" s="71"/>
      <c r="N63" s="71" t="s">
        <v>126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12</v>
      </c>
      <c r="F65" s="20">
        <f t="shared" ref="F65:S65" si="9">+F62+F57+F52+F45+F35+F29+F23+F18</f>
        <v>4</v>
      </c>
      <c r="G65" s="20">
        <f t="shared" si="9"/>
        <v>9</v>
      </c>
      <c r="H65" s="20">
        <f t="shared" si="9"/>
        <v>12</v>
      </c>
      <c r="I65" s="20">
        <f t="shared" si="9"/>
        <v>3</v>
      </c>
      <c r="J65" s="20">
        <f t="shared" si="9"/>
        <v>10</v>
      </c>
      <c r="K65" s="20">
        <f t="shared" si="9"/>
        <v>9</v>
      </c>
      <c r="L65" s="20">
        <f t="shared" si="9"/>
        <v>5</v>
      </c>
      <c r="M65" s="20">
        <f t="shared" si="9"/>
        <v>11</v>
      </c>
      <c r="N65" s="20">
        <f t="shared" si="9"/>
        <v>14</v>
      </c>
      <c r="O65" s="20">
        <f t="shared" si="9"/>
        <v>1</v>
      </c>
      <c r="P65" s="20">
        <f t="shared" si="9"/>
        <v>10</v>
      </c>
      <c r="Q65" s="20">
        <f t="shared" si="9"/>
        <v>15</v>
      </c>
      <c r="R65" s="20">
        <f t="shared" si="9"/>
        <v>1</v>
      </c>
      <c r="S65" s="20">
        <f t="shared" si="9"/>
        <v>9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62</v>
      </c>
      <c r="F67" s="21">
        <f>+E67/$E$70</f>
        <v>0.496</v>
      </c>
    </row>
    <row r="68" spans="1:22" x14ac:dyDescent="0.2">
      <c r="D68" s="17" t="s">
        <v>1</v>
      </c>
      <c r="E68" s="20">
        <f>+F65+I65+L65+O65+R65</f>
        <v>14</v>
      </c>
      <c r="F68" s="21">
        <f t="shared" ref="F68:F70" si="10">+E68/$E$70</f>
        <v>0.112</v>
      </c>
    </row>
    <row r="69" spans="1:22" x14ac:dyDescent="0.2">
      <c r="D69" s="17" t="s">
        <v>2</v>
      </c>
      <c r="E69" s="20">
        <f>+G65+J65+M65+P65+S65</f>
        <v>49</v>
      </c>
      <c r="F69" s="21">
        <f t="shared" si="10"/>
        <v>0.39200000000000002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0.88800000000000001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2021-09-29T08:00:14Z</dcterms:modified>
</cp:coreProperties>
</file>