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7\2. ALCANCE VISITAS IPS\10.  S VIS Y AUDI VISITA PS PUERTO CALDAS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<sst xmlns="http://schemas.openxmlformats.org/spreadsheetml/2006/main" count="496" uniqueCount="144">
  <si>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</si>
  <si>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</si>
  <si>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</si>
  <si>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</si>
  <si>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</si>
  <si>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</si>
  <si>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</si>
  <si>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</si>
  <si>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</si>
  <si>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</si>
  <si>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</si>
  <si>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</si>
  <si>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</si>
  <si>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</si>
  <si>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</si>
  <si>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</si>
  <si>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</si>
  <si>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</si>
  <si>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</si>
  <si>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</si>
  <si>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</si>
  <si>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</si>
  <si>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</si>
  <si>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</si>
  <si>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</si>
  <si>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</si>
  <si>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</si>
  <si>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</si>
  <si>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</si>
  <si>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</si>
  <si>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</si>
  <si>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</si>
  <si>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</si>
  <si>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</si>
  <si>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</si>
  <si>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</si>
  <si>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</si>
  <si>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</si>
  <si>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</si>
  <si>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</si>
  <si>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</si>
  <si>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</si>
  <si>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</si>
  <si>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</si>
  <si>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</si>
  <si>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</si>
  <si>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</si>
  <si>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</si>
  <si>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</si>
  <si>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</si>
  <si>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</si>
  <si>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</si>
  <si>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</si>
  <si>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</si>
  <si>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</si>
  <si>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</si>
  <si>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</si>
  <si>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</si>
  <si>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</si>
  <si>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</si>
  <si>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</si>
  <si>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</si>
  <si>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</si>
  <si>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</si>
  <si>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</si>
  <si>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</si>
  <si>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</si>
  <si>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</si>
  <si>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</si>
  <si>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</si>
  <si>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</si>
  <si>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</si>
  <si>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</si>
  <si>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</si>
  <si>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</si>
  <si>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</si>
  <si>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</si>
  <si>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</si>
  <si>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</si>
  <si>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</si>
  <si>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</si>
  <si>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</si>
  <si>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</si>
  <si>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</si>
  <si>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</si>
  <si>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</si>
  <si>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</si>
  <si>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</si>
  <si>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</si>
  <si>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</si>
  <si>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</si>
  <si>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</si>
  <si>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</si>
  <si>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</si>
  <si>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</si>
  <si>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</si>
  <si>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</si>
  <si>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</si>
  <si>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</si>
  <si>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</si>
  <si>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</si>
  <si>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</si>
  <si>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</si>
  <si>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</si>
  <si>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</si>
  <si>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</si>
  <si>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</si>
  <si>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</si>
  <si>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</si>
  <si>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</si>
  <si>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</si>
  <si>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</si>
  <si>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</si>
  <si>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</si>
  <si>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</si>
  <si>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</si>
  <si>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</si>
  <si>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</si>
  <si>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</si>
  <si>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</si>
  <si>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</si>
  <si>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</si>
  <si>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</si>
  <si>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</si>
  <si>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</si>
  <si>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</si>
  <si>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</si>
  <si>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</si>
  <si>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teleconsulta, se evidencia remisión a consulta presencial </t>
  </si>
  <si>
    <t xml:space="preserve">teleconsulta se remite a valoración presencial </t>
  </si>
  <si>
    <t>CC 6237970</t>
  </si>
  <si>
    <t>CC 6355451</t>
  </si>
  <si>
    <t>cc 24538334</t>
  </si>
  <si>
    <t>cc 24935584</t>
  </si>
  <si>
    <t>cc 25160631</t>
  </si>
  <si>
    <t xml:space="preserve">teleconsulta adulto mayor  </t>
  </si>
  <si>
    <t xml:space="preserve">se remite a optometria </t>
  </si>
  <si>
    <t>CC 4499461</t>
  </si>
  <si>
    <t>cc 10058688</t>
  </si>
  <si>
    <t>cc 10070530</t>
  </si>
  <si>
    <t>cc 10137058</t>
  </si>
  <si>
    <t>TI 1142521677</t>
  </si>
  <si>
    <t>Institución: PS PUERTO CALDAS</t>
  </si>
  <si>
    <t>Fecha: 15/09/2021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</si>
</sst>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60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5" t="s">
        <v>14</v>
      </c>
      <c r="C18" s="66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7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7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7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7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7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7" t="s">
        <v>56</v>
      </c>
      <c r="C28" s="5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0.31521739130434784</v>
      </c>
      <c r="F29" s="32">
        <f>+'10. SALUD VISUAL '!F73</f>
        <v>0.32065217391304346</v>
      </c>
      <c r="G29" s="32">
        <f>+'10. SALUD VISUAL '!F74</f>
        <v>0.3641304347826087</v>
      </c>
      <c r="H29" s="32">
        <f>+'10. SALUD VISUAL '!F77</f>
        <v>0.67934782608695654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0.504</v>
      </c>
      <c r="F30" s="32">
        <f>+'10. SALUD AUDITIVA'!F68</f>
        <v>9.6000000000000002E-2</v>
      </c>
      <c r="G30" s="32">
        <f>+'10. SALUD AUDITIVA'!F69</f>
        <v>0.4</v>
      </c>
      <c r="H30" s="32">
        <f>+'10. SALUD AUDITIVA'!F72</f>
        <v>0.90400000000000003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2" t="s">
        <v>3</v>
      </c>
      <c r="C35" s="63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6" zoomScaleNormal="100" workbookViewId="0">
      <selection activeCell="C7" sqref="C7:S1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143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83" t="s">
        <v>130</v>
      </c>
      <c r="F14" s="83"/>
      <c r="G14" s="83"/>
      <c r="H14" s="83" t="s">
        <v>131</v>
      </c>
      <c r="I14" s="83"/>
      <c r="J14" s="83"/>
      <c r="K14" s="83" t="s">
        <v>132</v>
      </c>
      <c r="L14" s="83"/>
      <c r="M14" s="83"/>
      <c r="N14" s="83" t="s">
        <v>133</v>
      </c>
      <c r="O14" s="83"/>
      <c r="P14" s="83"/>
      <c r="Q14" s="83" t="s">
        <v>134</v>
      </c>
      <c r="R14" s="83"/>
      <c r="S14" s="83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81"/>
      <c r="C17" s="8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>
        <v>1</v>
      </c>
      <c r="I32" s="45"/>
      <c r="J32" s="44"/>
      <c r="K32" s="45">
        <v>1</v>
      </c>
      <c r="L32" s="45"/>
      <c r="M32" s="44"/>
      <c r="N32" s="45">
        <v>1</v>
      </c>
      <c r="O32" s="45"/>
      <c r="P32" s="44"/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2" t="s">
        <v>135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/>
      <c r="F36" s="45">
        <v>1</v>
      </c>
      <c r="G36" s="45"/>
      <c r="H36" s="45"/>
      <c r="I36" s="45">
        <v>1</v>
      </c>
      <c r="J36" s="45"/>
      <c r="K36" s="45">
        <v>1</v>
      </c>
      <c r="L36" s="45"/>
      <c r="M36" s="45"/>
      <c r="N36" s="45"/>
      <c r="O36" s="45">
        <v>1</v>
      </c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/>
      <c r="F38" s="45">
        <v>1</v>
      </c>
      <c r="G38" s="45"/>
      <c r="H38" s="45">
        <v>1</v>
      </c>
      <c r="I38" s="45"/>
      <c r="J38" s="45"/>
      <c r="K38" s="45">
        <v>1</v>
      </c>
      <c r="L38" s="45"/>
      <c r="M38" s="45"/>
      <c r="N38" s="45"/>
      <c r="O38" s="45">
        <v>1</v>
      </c>
      <c r="P38" s="45"/>
      <c r="Q38" s="45"/>
      <c r="R38" s="45">
        <v>1</v>
      </c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/>
      <c r="F39" s="45">
        <v>1</v>
      </c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0</v>
      </c>
      <c r="F40" s="48">
        <f t="shared" si="4"/>
        <v>4</v>
      </c>
      <c r="G40" s="48">
        <f t="shared" si="4"/>
        <v>0</v>
      </c>
      <c r="H40" s="48">
        <f t="shared" si="4"/>
        <v>2</v>
      </c>
      <c r="I40" s="48">
        <f t="shared" si="4"/>
        <v>2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1</v>
      </c>
      <c r="O40" s="48">
        <f t="shared" si="4"/>
        <v>3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81" t="s">
        <v>7</v>
      </c>
      <c r="C42" s="8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81"/>
      <c r="C43" s="81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1"/>
      <c r="C44" s="81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81"/>
      <c r="C45" s="81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81"/>
      <c r="C46" s="81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81"/>
      <c r="C47" s="81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81"/>
      <c r="C48" s="81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81"/>
      <c r="C49" s="81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81"/>
      <c r="C50" s="81"/>
      <c r="D50" s="51" t="s">
        <v>82</v>
      </c>
      <c r="E50" s="45"/>
      <c r="F50" s="45"/>
      <c r="G50" s="45">
        <v>1</v>
      </c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81"/>
      <c r="C51" s="81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81"/>
      <c r="C52" s="81"/>
      <c r="D52" s="42" t="s">
        <v>21</v>
      </c>
      <c r="E52" s="72" t="s">
        <v>135</v>
      </c>
      <c r="F52" s="72"/>
      <c r="G52" s="72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81" t="s">
        <v>10</v>
      </c>
      <c r="C53" s="8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81"/>
      <c r="C54" s="81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81"/>
      <c r="C55" s="81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81"/>
      <c r="C56" s="81"/>
      <c r="D56" s="53" t="s">
        <v>36</v>
      </c>
      <c r="E56" s="45"/>
      <c r="F56" s="45">
        <v>1</v>
      </c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81"/>
      <c r="C57" s="81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81"/>
      <c r="C58" s="81"/>
      <c r="D58" s="47" t="s">
        <v>4</v>
      </c>
      <c r="E58" s="48">
        <f t="shared" ref="E58:S58" si="7">SUM(E54:E57)</f>
        <v>0</v>
      </c>
      <c r="F58" s="48">
        <f t="shared" si="7"/>
        <v>4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1</v>
      </c>
      <c r="L58" s="48">
        <f t="shared" si="7"/>
        <v>3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81"/>
      <c r="C59" s="81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81" t="s">
        <v>11</v>
      </c>
      <c r="C60" s="8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81"/>
      <c r="C61" s="8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81"/>
      <c r="C62" s="8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81"/>
      <c r="C63" s="8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81"/>
      <c r="C64" s="81"/>
      <c r="D64" s="42" t="s">
        <v>21</v>
      </c>
      <c r="E64" s="69" t="s">
        <v>85</v>
      </c>
      <c r="F64" s="69"/>
      <c r="G64" s="69"/>
      <c r="H64" s="69" t="s">
        <v>85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71" t="s">
        <v>95</v>
      </c>
      <c r="F68" s="71"/>
      <c r="G68" s="71"/>
      <c r="H68" s="71" t="s">
        <v>136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7</v>
      </c>
      <c r="F70" s="20">
        <f t="shared" ref="F70:S70" si="10">+F67+F63+F58+F51+F40+F33+F23+F18</f>
        <v>8</v>
      </c>
      <c r="G70" s="20">
        <f t="shared" si="10"/>
        <v>15</v>
      </c>
      <c r="H70" s="20">
        <f t="shared" si="10"/>
        <v>13</v>
      </c>
      <c r="I70" s="20">
        <f t="shared" si="10"/>
        <v>4</v>
      </c>
      <c r="J70" s="20">
        <f t="shared" si="10"/>
        <v>13</v>
      </c>
      <c r="K70" s="20">
        <f t="shared" si="10"/>
        <v>13</v>
      </c>
      <c r="L70" s="20">
        <f t="shared" si="10"/>
        <v>4</v>
      </c>
      <c r="M70" s="20">
        <f t="shared" si="10"/>
        <v>13</v>
      </c>
      <c r="N70" s="20">
        <f t="shared" si="10"/>
        <v>12</v>
      </c>
      <c r="O70" s="20">
        <f t="shared" si="10"/>
        <v>5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58</v>
      </c>
      <c r="F72" s="21">
        <f>+E72/$E$75</f>
        <v>0.31521739130434784</v>
      </c>
    </row>
    <row r="73" spans="1:20" x14ac:dyDescent="0.2">
      <c r="D73" s="17" t="s">
        <v>1</v>
      </c>
      <c r="E73" s="20">
        <f>+F70+H70+K70+N70+Q70</f>
        <v>59</v>
      </c>
      <c r="F73" s="21">
        <f t="shared" ref="F73:F75" si="11">+E73/$E$75</f>
        <v>0.32065217391304346</v>
      </c>
    </row>
    <row r="74" spans="1:20" x14ac:dyDescent="0.2">
      <c r="D74" s="17" t="s">
        <v>2</v>
      </c>
      <c r="E74" s="20">
        <f>+G70+J70+M70+P70+S70</f>
        <v>67</v>
      </c>
      <c r="F74" s="21">
        <f t="shared" si="11"/>
        <v>0.3641304347826087</v>
      </c>
    </row>
    <row r="75" spans="1:20" x14ac:dyDescent="0.2">
      <c r="E75" s="20">
        <f>SUM(E72:E74)</f>
        <v>184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0.67934782608695654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topLeftCell="A59" zoomScale="90" zoomScaleNormal="90" workbookViewId="0">
      <selection activeCell="E11" sqref="E1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143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91" t="s">
        <v>137</v>
      </c>
      <c r="F14" s="92"/>
      <c r="G14" s="93"/>
      <c r="H14" s="94" t="s">
        <v>138</v>
      </c>
      <c r="I14" s="94"/>
      <c r="J14" s="94"/>
      <c r="K14" s="94" t="s">
        <v>139</v>
      </c>
      <c r="L14" s="94"/>
      <c r="M14" s="94"/>
      <c r="N14" s="94" t="s">
        <v>140</v>
      </c>
      <c r="O14" s="94"/>
      <c r="P14" s="94"/>
      <c r="Q14" s="94" t="s">
        <v>141</v>
      </c>
      <c r="R14" s="94"/>
      <c r="S14" s="94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81"/>
      <c r="C17" s="8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8" t="s">
        <v>106</v>
      </c>
      <c r="L24" s="89"/>
      <c r="M24" s="90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>
        <v>1</v>
      </c>
      <c r="S27" s="45"/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0</v>
      </c>
      <c r="R29" s="48">
        <f t="shared" si="2"/>
        <v>1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2" t="s">
        <v>97</v>
      </c>
      <c r="F30" s="72"/>
      <c r="G30" s="72"/>
      <c r="H30" s="72" t="s">
        <v>97</v>
      </c>
      <c r="I30" s="72"/>
      <c r="J30" s="72"/>
      <c r="K30" s="72" t="s">
        <v>109</v>
      </c>
      <c r="L30" s="72"/>
      <c r="M30" s="72"/>
      <c r="N30" s="72" t="s">
        <v>110</v>
      </c>
      <c r="O30" s="72"/>
      <c r="P30" s="72"/>
      <c r="Q30" s="72" t="s">
        <v>110</v>
      </c>
      <c r="R30" s="72"/>
      <c r="S30" s="72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/>
      <c r="O32" s="45">
        <v>1</v>
      </c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111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0</v>
      </c>
      <c r="F35" s="48">
        <f t="shared" si="3"/>
        <v>3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1</v>
      </c>
      <c r="O35" s="48">
        <f t="shared" si="3"/>
        <v>2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129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81" t="s">
        <v>7</v>
      </c>
      <c r="C37" s="8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81"/>
      <c r="C38" s="81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1"/>
      <c r="C39" s="81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81"/>
      <c r="C40" s="81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>
        <v>1</v>
      </c>
      <c r="R40" s="45"/>
      <c r="S40" s="45"/>
      <c r="T40" s="18">
        <f t="shared" si="4"/>
        <v>5</v>
      </c>
    </row>
    <row r="41" spans="1:20" ht="25.5" x14ac:dyDescent="0.2">
      <c r="A41" s="4">
        <v>4</v>
      </c>
      <c r="B41" s="81"/>
      <c r="C41" s="81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81"/>
      <c r="C42" s="81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81"/>
      <c r="C43" s="81"/>
      <c r="D43" s="51" t="s">
        <v>116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81"/>
      <c r="C44" s="81"/>
      <c r="D44" s="51" t="s">
        <v>117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81"/>
      <c r="C45" s="8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81"/>
      <c r="C46" s="81"/>
      <c r="D46" s="42" t="s">
        <v>21</v>
      </c>
      <c r="E46" s="71" t="s">
        <v>118</v>
      </c>
      <c r="F46" s="71"/>
      <c r="G46" s="71"/>
      <c r="H46" s="71" t="s">
        <v>119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81" t="s">
        <v>10</v>
      </c>
      <c r="C47" s="8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81"/>
      <c r="C48" s="81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81"/>
      <c r="C49" s="81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81"/>
      <c r="C50" s="81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/>
      <c r="L50" s="45">
        <v>1</v>
      </c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81"/>
      <c r="C51" s="81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81"/>
      <c r="C52" s="8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81"/>
      <c r="C53" s="81"/>
      <c r="D53" s="42" t="s">
        <v>21</v>
      </c>
      <c r="E53" s="71" t="s">
        <v>121</v>
      </c>
      <c r="F53" s="71"/>
      <c r="G53" s="71"/>
      <c r="H53" s="71" t="s">
        <v>128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81" t="s">
        <v>11</v>
      </c>
      <c r="C54" s="8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81"/>
      <c r="C55" s="81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81"/>
      <c r="C56" s="81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81"/>
      <c r="C57" s="8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81"/>
      <c r="C58" s="81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12</v>
      </c>
      <c r="F65" s="20">
        <f t="shared" ref="F65:S65" si="9">+F62+F57+F52+F45+F35+F29+F23+F18</f>
        <v>3</v>
      </c>
      <c r="G65" s="20">
        <f t="shared" si="9"/>
        <v>10</v>
      </c>
      <c r="H65" s="20">
        <f t="shared" si="9"/>
        <v>13</v>
      </c>
      <c r="I65" s="20">
        <f t="shared" si="9"/>
        <v>2</v>
      </c>
      <c r="J65" s="20">
        <f t="shared" si="9"/>
        <v>10</v>
      </c>
      <c r="K65" s="20">
        <f t="shared" si="9"/>
        <v>12</v>
      </c>
      <c r="L65" s="20">
        <f t="shared" si="9"/>
        <v>3</v>
      </c>
      <c r="M65" s="20">
        <f t="shared" si="9"/>
        <v>10</v>
      </c>
      <c r="N65" s="20">
        <f t="shared" si="9"/>
        <v>13</v>
      </c>
      <c r="O65" s="20">
        <f t="shared" si="9"/>
        <v>2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63</v>
      </c>
      <c r="F67" s="21">
        <f>+E67/$E$70</f>
        <v>0.504</v>
      </c>
    </row>
    <row r="68" spans="1:22" x14ac:dyDescent="0.2">
      <c r="D68" s="17" t="s">
        <v>1</v>
      </c>
      <c r="E68" s="20">
        <f>+F65+I65+L65+O65+R65</f>
        <v>12</v>
      </c>
      <c r="F68" s="21">
        <f t="shared" ref="F68:F70" si="10">+E68/$E$70</f>
        <v>9.6000000000000002E-2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0.90400000000000003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2021-09-29T07:11:20Z</dcterms:modified>
</cp:coreProperties>
</file>