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SECRETARIA DE SALUD 2021 MEMORIA\VISITAS IPS\VISITA IDIME LA ELVIRA\"/>
    </mc:Choice>
  </mc:AlternateContent>
  <bookViews>
    <workbookView xWindow="0" yWindow="0" windowWidth="19440" windowHeight="5355" firstSheet="9" activeTab="12"/>
  </bookViews>
  <sheets>
    <sheet name="RESUMEN " sheetId="14" r:id="rId1"/>
    <sheet name="1.PRI INF " sheetId="11" r:id="rId2"/>
    <sheet name="2. PAI - AIEPI " sheetId="21" r:id="rId3"/>
    <sheet name="3. PLANIFICACION " sheetId="22" r:id="rId4"/>
    <sheet name="4. RUTA MATERNO - P" sheetId="28" r:id="rId5"/>
    <sheet name="5. SALUD BUCAL" sheetId="23" r:id="rId6"/>
    <sheet name="6. SALUD MENTAL DEPRESION " sheetId="24" r:id="rId7"/>
    <sheet name="6. SALUD MENTAL CONDUCTA SUICID" sheetId="25" r:id="rId8"/>
    <sheet name="7. ENF RES EPOC " sheetId="26" r:id="rId9"/>
    <sheet name="7. ENF RESP ASMA " sheetId="27" r:id="rId10"/>
    <sheet name="9. TB Y LEPRA " sheetId="29" r:id="rId11"/>
    <sheet name="10. SALUD VISUAL " sheetId="17" r:id="rId12"/>
    <sheet name="10. SALUD AUDITIVA" sheetId="18" r:id="rId13"/>
    <sheet name="9. HTA " sheetId="19" r:id="rId14"/>
    <sheet name="9. DIABETES " sheetId="20" r:id="rId15"/>
    <sheet name="11.CA PROSTATA" sheetId="15" r:id="rId16"/>
    <sheet name="11. CA COLORECTAL" sheetId="16" r:id="rId17"/>
    <sheet name="Hoja1" sheetId="30" r:id="rId18"/>
  </sheets>
  <externalReferences>
    <externalReference r:id="rId19"/>
  </externalReferences>
  <definedNames>
    <definedName name="_xlnm._FilterDatabase" localSheetId="11" hidden="1">'10. SALUD VISUAL '!$A$15:$T$68</definedName>
  </definedNames>
  <calcPr calcId="162913" iterateDelta="1E-4"/>
</workbook>
</file>

<file path=xl/calcChain.xml><?xml version="1.0" encoding="utf-8"?>
<calcChain xmlns="http://schemas.openxmlformats.org/spreadsheetml/2006/main">
  <c r="S67" i="17" l="1"/>
  <c r="R67" i="17"/>
  <c r="Q67" i="17"/>
  <c r="P67" i="17"/>
  <c r="O67" i="17"/>
  <c r="N67" i="17"/>
  <c r="M67" i="17"/>
  <c r="L67" i="17"/>
  <c r="K67" i="17"/>
  <c r="J67" i="17"/>
  <c r="I67" i="17"/>
  <c r="H67" i="17"/>
  <c r="G67" i="17"/>
  <c r="F67" i="17"/>
  <c r="E67" i="17"/>
  <c r="S63" i="17"/>
  <c r="R63" i="17"/>
  <c r="Q63" i="17"/>
  <c r="P63" i="17"/>
  <c r="O63" i="17"/>
  <c r="N63" i="17"/>
  <c r="M63" i="17"/>
  <c r="L63" i="17"/>
  <c r="K63" i="17"/>
  <c r="J63" i="17"/>
  <c r="I63" i="17"/>
  <c r="H63" i="17"/>
  <c r="G63" i="17"/>
  <c r="F63" i="17"/>
  <c r="E63" i="17"/>
  <c r="S58" i="17"/>
  <c r="R58" i="17"/>
  <c r="Q58" i="17"/>
  <c r="P58" i="17"/>
  <c r="O58" i="17"/>
  <c r="N58" i="17"/>
  <c r="M58" i="17"/>
  <c r="L58" i="17"/>
  <c r="K58" i="17"/>
  <c r="J58" i="17"/>
  <c r="I58" i="17"/>
  <c r="H58" i="17"/>
  <c r="G58" i="17"/>
  <c r="F58" i="17"/>
  <c r="E58" i="17"/>
  <c r="S51" i="17"/>
  <c r="R51" i="17"/>
  <c r="Q51" i="17"/>
  <c r="P51" i="17"/>
  <c r="O51" i="17"/>
  <c r="N51" i="17"/>
  <c r="M51" i="17"/>
  <c r="L51" i="17"/>
  <c r="K51" i="17"/>
  <c r="J51" i="17"/>
  <c r="I51" i="17"/>
  <c r="H51" i="17"/>
  <c r="G51" i="17"/>
  <c r="F51" i="17"/>
  <c r="E51" i="17"/>
  <c r="S40" i="17"/>
  <c r="R40" i="17"/>
  <c r="Q40" i="17"/>
  <c r="P40" i="17"/>
  <c r="O40" i="17"/>
  <c r="N40" i="17"/>
  <c r="M40" i="17"/>
  <c r="L40" i="17"/>
  <c r="K40" i="17"/>
  <c r="J40" i="17"/>
  <c r="I40" i="17"/>
  <c r="H40" i="17"/>
  <c r="G40" i="17"/>
  <c r="F40" i="17"/>
  <c r="E40" i="17"/>
  <c r="S33" i="17"/>
  <c r="R33" i="17"/>
  <c r="Q33" i="17"/>
  <c r="P33" i="17"/>
  <c r="O33" i="17"/>
  <c r="N33" i="17"/>
  <c r="M33" i="17"/>
  <c r="L33" i="17"/>
  <c r="K33" i="17"/>
  <c r="J33" i="17"/>
  <c r="I33" i="17"/>
  <c r="H33" i="17"/>
  <c r="G33" i="17"/>
  <c r="F33" i="17"/>
  <c r="E33" i="17"/>
  <c r="S23" i="17"/>
  <c r="R23" i="17"/>
  <c r="Q23" i="17"/>
  <c r="P23" i="17"/>
  <c r="O23" i="17"/>
  <c r="N23" i="17"/>
  <c r="M23" i="17"/>
  <c r="L23" i="17"/>
  <c r="K23" i="17"/>
  <c r="J23" i="17"/>
  <c r="I23" i="17"/>
  <c r="H23" i="17"/>
  <c r="G23" i="17"/>
  <c r="F23" i="17"/>
  <c r="E23" i="17"/>
  <c r="S18" i="17"/>
  <c r="R18" i="17"/>
  <c r="Q18" i="17"/>
  <c r="P18" i="17"/>
  <c r="O18" i="17"/>
  <c r="N18" i="17"/>
  <c r="M18" i="17"/>
  <c r="L18" i="17"/>
  <c r="K18" i="17"/>
  <c r="J18" i="17"/>
  <c r="I18" i="17"/>
  <c r="H18" i="17"/>
  <c r="G18" i="17"/>
  <c r="F18" i="17"/>
  <c r="E18" i="17"/>
  <c r="S62" i="18"/>
  <c r="R62" i="18"/>
  <c r="Q62" i="18"/>
  <c r="P62" i="18"/>
  <c r="O62" i="18"/>
  <c r="N62" i="18"/>
  <c r="M62" i="18"/>
  <c r="L62" i="18"/>
  <c r="K62" i="18"/>
  <c r="J62" i="18"/>
  <c r="I62" i="18"/>
  <c r="H62" i="18"/>
  <c r="G62" i="18"/>
  <c r="F62" i="18"/>
  <c r="E62" i="18"/>
  <c r="S57" i="18"/>
  <c r="R57" i="18"/>
  <c r="Q57" i="18"/>
  <c r="P57" i="18"/>
  <c r="O57" i="18"/>
  <c r="N57" i="18"/>
  <c r="M57" i="18"/>
  <c r="L57" i="18"/>
  <c r="K57" i="18"/>
  <c r="J57" i="18"/>
  <c r="I57" i="18"/>
  <c r="H57" i="18"/>
  <c r="G57" i="18"/>
  <c r="F57" i="18"/>
  <c r="E57" i="18"/>
  <c r="S52" i="18"/>
  <c r="R52" i="18"/>
  <c r="Q52" i="18"/>
  <c r="P52" i="18"/>
  <c r="O52" i="18"/>
  <c r="N52" i="18"/>
  <c r="M52" i="18"/>
  <c r="L52" i="18"/>
  <c r="K52" i="18"/>
  <c r="J52" i="18"/>
  <c r="I52" i="18"/>
  <c r="H52" i="18"/>
  <c r="G52" i="18"/>
  <c r="F52" i="18"/>
  <c r="E52" i="18"/>
  <c r="S45" i="18"/>
  <c r="R45" i="18"/>
  <c r="Q45" i="18"/>
  <c r="P45" i="18"/>
  <c r="O45" i="18"/>
  <c r="N45" i="18"/>
  <c r="M45" i="18"/>
  <c r="L45" i="18"/>
  <c r="K45" i="18"/>
  <c r="J45" i="18"/>
  <c r="I45" i="18"/>
  <c r="H45" i="18"/>
  <c r="G45" i="18"/>
  <c r="F45" i="18"/>
  <c r="E45" i="18"/>
  <c r="S35" i="18"/>
  <c r="R35" i="18"/>
  <c r="Q35" i="18"/>
  <c r="P35" i="18"/>
  <c r="O35" i="18"/>
  <c r="N35" i="18"/>
  <c r="M35" i="18"/>
  <c r="L35" i="18"/>
  <c r="K35" i="18"/>
  <c r="J35" i="18"/>
  <c r="I35" i="18"/>
  <c r="H35" i="18"/>
  <c r="G35" i="18"/>
  <c r="F35" i="18"/>
  <c r="E35" i="18"/>
  <c r="S29" i="18"/>
  <c r="R29" i="18"/>
  <c r="Q29" i="18"/>
  <c r="P29" i="18"/>
  <c r="O29" i="18"/>
  <c r="N29" i="18"/>
  <c r="M29" i="18"/>
  <c r="L29" i="18"/>
  <c r="K29" i="18"/>
  <c r="J29" i="18"/>
  <c r="I29" i="18"/>
  <c r="H29" i="18"/>
  <c r="G29" i="18"/>
  <c r="F29" i="18"/>
  <c r="E29" i="18"/>
  <c r="S23" i="18"/>
  <c r="R23" i="18"/>
  <c r="Q23" i="18"/>
  <c r="P23" i="18"/>
  <c r="O23" i="18"/>
  <c r="N23" i="18"/>
  <c r="M23" i="18"/>
  <c r="L23" i="18"/>
  <c r="K23" i="18"/>
  <c r="J23" i="18"/>
  <c r="I23" i="18"/>
  <c r="H23" i="18"/>
  <c r="G23" i="18"/>
  <c r="F23" i="18"/>
  <c r="E23" i="18"/>
  <c r="S18" i="18"/>
  <c r="R18" i="18"/>
  <c r="Q18" i="18"/>
  <c r="P18" i="18"/>
  <c r="O18" i="18"/>
  <c r="N18" i="18"/>
  <c r="M18" i="18"/>
  <c r="L18" i="18"/>
  <c r="K18" i="18"/>
  <c r="J18" i="18"/>
  <c r="I18" i="18"/>
  <c r="H18" i="18"/>
  <c r="G18" i="18"/>
  <c r="F18" i="18"/>
  <c r="E18" i="18"/>
  <c r="F52" i="15" l="1"/>
  <c r="G52" i="15"/>
  <c r="H52" i="15"/>
  <c r="I52" i="15"/>
  <c r="J52" i="15"/>
  <c r="K52" i="15"/>
  <c r="L52" i="15"/>
  <c r="M52" i="15"/>
  <c r="N52" i="15"/>
  <c r="O52" i="15"/>
  <c r="P52" i="15"/>
  <c r="Q52" i="15"/>
  <c r="R52" i="15"/>
  <c r="S52" i="15"/>
  <c r="E52" i="15"/>
  <c r="F16" i="19"/>
  <c r="G16" i="19"/>
  <c r="H16" i="19"/>
  <c r="I16" i="19"/>
  <c r="J16" i="19"/>
  <c r="K16" i="19"/>
  <c r="L16" i="19"/>
  <c r="M16" i="19"/>
  <c r="N16" i="19"/>
  <c r="O16" i="19"/>
  <c r="P16" i="19"/>
  <c r="Q16" i="19"/>
  <c r="R16" i="19"/>
  <c r="S16" i="19"/>
  <c r="E16" i="19"/>
  <c r="F25" i="19"/>
  <c r="G25" i="19"/>
  <c r="H25" i="19"/>
  <c r="I25" i="19"/>
  <c r="J25" i="19"/>
  <c r="K25" i="19"/>
  <c r="L25" i="19"/>
  <c r="M25" i="19"/>
  <c r="N25" i="19"/>
  <c r="O25" i="19"/>
  <c r="P25" i="19"/>
  <c r="Q25" i="19"/>
  <c r="R25" i="19"/>
  <c r="S25" i="19"/>
  <c r="E25" i="19"/>
  <c r="F35" i="19"/>
  <c r="G35" i="19"/>
  <c r="H35" i="19"/>
  <c r="I35" i="19"/>
  <c r="J35" i="19"/>
  <c r="K35" i="19"/>
  <c r="L35" i="19"/>
  <c r="M35" i="19"/>
  <c r="N35" i="19"/>
  <c r="O35" i="19"/>
  <c r="P35" i="19"/>
  <c r="Q35" i="19"/>
  <c r="R35" i="19"/>
  <c r="S35" i="19"/>
  <c r="E35" i="19"/>
  <c r="F42" i="19"/>
  <c r="G42" i="19"/>
  <c r="H42" i="19"/>
  <c r="I42" i="19"/>
  <c r="J42" i="19"/>
  <c r="K42" i="19"/>
  <c r="L42" i="19"/>
  <c r="M42" i="19"/>
  <c r="N42" i="19"/>
  <c r="O42" i="19"/>
  <c r="P42" i="19"/>
  <c r="Q42" i="19"/>
  <c r="R42" i="19"/>
  <c r="S42" i="19"/>
  <c r="E42" i="19"/>
  <c r="F53" i="19"/>
  <c r="G53" i="19"/>
  <c r="G77" i="19" s="1"/>
  <c r="H53" i="19"/>
  <c r="I53" i="19"/>
  <c r="J53" i="19"/>
  <c r="K53" i="19"/>
  <c r="L53" i="19"/>
  <c r="M53" i="19"/>
  <c r="N53" i="19"/>
  <c r="O53" i="19"/>
  <c r="P53" i="19"/>
  <c r="Q53" i="19"/>
  <c r="R53" i="19"/>
  <c r="S53" i="19"/>
  <c r="E53" i="19"/>
  <c r="F58" i="19"/>
  <c r="G58" i="19"/>
  <c r="H58" i="19"/>
  <c r="I58" i="19"/>
  <c r="J58" i="19"/>
  <c r="K58" i="19"/>
  <c r="L58" i="19"/>
  <c r="M58" i="19"/>
  <c r="N58" i="19"/>
  <c r="O58" i="19"/>
  <c r="P58" i="19"/>
  <c r="Q58" i="19"/>
  <c r="R58" i="19"/>
  <c r="S58" i="19"/>
  <c r="E58" i="19"/>
  <c r="F66" i="19"/>
  <c r="G66" i="19"/>
  <c r="H66" i="19"/>
  <c r="I66" i="19"/>
  <c r="J66" i="19"/>
  <c r="K66" i="19"/>
  <c r="L66" i="19"/>
  <c r="M66" i="19"/>
  <c r="N66" i="19"/>
  <c r="O66" i="19"/>
  <c r="P66" i="19"/>
  <c r="Q66" i="19"/>
  <c r="R66" i="19"/>
  <c r="S66" i="19"/>
  <c r="E66" i="19"/>
  <c r="F75" i="19"/>
  <c r="G75" i="19"/>
  <c r="H75" i="19"/>
  <c r="I75" i="19"/>
  <c r="J75" i="19"/>
  <c r="K75" i="19"/>
  <c r="L75" i="19"/>
  <c r="M75" i="19"/>
  <c r="N75" i="19"/>
  <c r="O75" i="19"/>
  <c r="P75" i="19"/>
  <c r="Q75" i="19"/>
  <c r="R75" i="19"/>
  <c r="S75" i="19"/>
  <c r="E75" i="19"/>
  <c r="E77" i="19"/>
  <c r="A78" i="19"/>
  <c r="T38" i="25"/>
  <c r="S38" i="25"/>
  <c r="R38" i="25"/>
  <c r="Q38" i="25"/>
  <c r="P38" i="25"/>
  <c r="O38" i="25"/>
  <c r="N38" i="25"/>
  <c r="M38" i="25"/>
  <c r="L38" i="25"/>
  <c r="K38" i="25"/>
  <c r="J38" i="25"/>
  <c r="I38" i="25"/>
  <c r="T35" i="25"/>
  <c r="S35" i="25"/>
  <c r="R35" i="25"/>
  <c r="Q35" i="25"/>
  <c r="P35" i="25"/>
  <c r="O35" i="25"/>
  <c r="N35" i="25"/>
  <c r="M35" i="25"/>
  <c r="L35" i="25"/>
  <c r="K35" i="25"/>
  <c r="J35" i="25"/>
  <c r="I35" i="25"/>
  <c r="T32" i="25"/>
  <c r="S32" i="25"/>
  <c r="R32" i="25"/>
  <c r="Q32" i="25"/>
  <c r="P32" i="25"/>
  <c r="O32" i="25"/>
  <c r="N32" i="25"/>
  <c r="M32" i="25"/>
  <c r="L32" i="25"/>
  <c r="K32" i="25"/>
  <c r="J32" i="25"/>
  <c r="I32" i="25"/>
  <c r="T29" i="25"/>
  <c r="S29" i="25"/>
  <c r="R29" i="25"/>
  <c r="Q29" i="25"/>
  <c r="P29" i="25"/>
  <c r="O29" i="25"/>
  <c r="N29" i="25"/>
  <c r="M29" i="25"/>
  <c r="L29" i="25"/>
  <c r="K29" i="25"/>
  <c r="J29" i="25"/>
  <c r="I29" i="25"/>
  <c r="T26" i="25"/>
  <c r="S26" i="25"/>
  <c r="R26" i="25"/>
  <c r="Q26" i="25"/>
  <c r="P26" i="25"/>
  <c r="O26" i="25"/>
  <c r="N26" i="25"/>
  <c r="M26" i="25"/>
  <c r="L26" i="25"/>
  <c r="K26" i="25"/>
  <c r="J26" i="25"/>
  <c r="I26" i="25"/>
  <c r="T23" i="25"/>
  <c r="S23" i="25"/>
  <c r="R23" i="25"/>
  <c r="Q23" i="25"/>
  <c r="P23" i="25"/>
  <c r="O23" i="25"/>
  <c r="N23" i="25"/>
  <c r="M23" i="25"/>
  <c r="L23" i="25"/>
  <c r="K23" i="25"/>
  <c r="J23" i="25"/>
  <c r="I23" i="25"/>
  <c r="T20" i="25"/>
  <c r="S20" i="25"/>
  <c r="R20" i="25"/>
  <c r="Q20" i="25"/>
  <c r="P20" i="25"/>
  <c r="O20" i="25"/>
  <c r="N20" i="25"/>
  <c r="M20" i="25"/>
  <c r="L20" i="25"/>
  <c r="K20" i="25"/>
  <c r="J20" i="25"/>
  <c r="I20" i="25"/>
  <c r="T16" i="25"/>
  <c r="S16" i="25"/>
  <c r="R16" i="25"/>
  <c r="Q16" i="25"/>
  <c r="P16" i="25"/>
  <c r="O16" i="25"/>
  <c r="N16" i="25"/>
  <c r="M16" i="25"/>
  <c r="L16" i="25"/>
  <c r="K16" i="25"/>
  <c r="J16" i="25"/>
  <c r="I16" i="25"/>
  <c r="T38" i="24"/>
  <c r="S38" i="24"/>
  <c r="R38" i="24"/>
  <c r="Q38" i="24"/>
  <c r="P38" i="24"/>
  <c r="O38" i="24"/>
  <c r="N38" i="24"/>
  <c r="M38" i="24"/>
  <c r="L38" i="24"/>
  <c r="K38" i="24"/>
  <c r="J38" i="24"/>
  <c r="I38" i="24"/>
  <c r="T35" i="24"/>
  <c r="S35" i="24"/>
  <c r="R35" i="24"/>
  <c r="Q35" i="24"/>
  <c r="P35" i="24"/>
  <c r="O35" i="24"/>
  <c r="N35" i="24"/>
  <c r="M35" i="24"/>
  <c r="L35" i="24"/>
  <c r="K35" i="24"/>
  <c r="J35" i="24"/>
  <c r="I35" i="24"/>
  <c r="T32" i="24"/>
  <c r="S32" i="24"/>
  <c r="R32" i="24"/>
  <c r="Q32" i="24"/>
  <c r="P32" i="24"/>
  <c r="O32" i="24"/>
  <c r="N32" i="24"/>
  <c r="M32" i="24"/>
  <c r="L32" i="24"/>
  <c r="K32" i="24"/>
  <c r="J32" i="24"/>
  <c r="I32" i="24"/>
  <c r="T29" i="24"/>
  <c r="S29" i="24"/>
  <c r="R29" i="24"/>
  <c r="Q29" i="24"/>
  <c r="P29" i="24"/>
  <c r="O29" i="24"/>
  <c r="N29" i="24"/>
  <c r="M29" i="24"/>
  <c r="L29" i="24"/>
  <c r="K29" i="24"/>
  <c r="J29" i="24"/>
  <c r="I29" i="24"/>
  <c r="T26" i="24"/>
  <c r="S26" i="24"/>
  <c r="R26" i="24"/>
  <c r="Q26" i="24"/>
  <c r="P26" i="24"/>
  <c r="O26" i="24"/>
  <c r="N26" i="24"/>
  <c r="M26" i="24"/>
  <c r="L26" i="24"/>
  <c r="K26" i="24"/>
  <c r="J26" i="24"/>
  <c r="I26" i="24"/>
  <c r="T23" i="24"/>
  <c r="S23" i="24"/>
  <c r="R23" i="24"/>
  <c r="Q23" i="24"/>
  <c r="P23" i="24"/>
  <c r="O23" i="24"/>
  <c r="N23" i="24"/>
  <c r="M23" i="24"/>
  <c r="L23" i="24"/>
  <c r="K23" i="24"/>
  <c r="J23" i="24"/>
  <c r="I23" i="24"/>
  <c r="T20" i="24"/>
  <c r="S20" i="24"/>
  <c r="R20" i="24"/>
  <c r="Q20" i="24"/>
  <c r="P20" i="24"/>
  <c r="O20" i="24"/>
  <c r="N20" i="24"/>
  <c r="M20" i="24"/>
  <c r="L20" i="24"/>
  <c r="K20" i="24"/>
  <c r="J20" i="24"/>
  <c r="I20" i="24"/>
  <c r="T16" i="24"/>
  <c r="T40" i="24" s="1"/>
  <c r="S16" i="24"/>
  <c r="S40" i="24" s="1"/>
  <c r="R16" i="24"/>
  <c r="R40" i="24" s="1"/>
  <c r="Q16" i="24"/>
  <c r="Q40" i="24" s="1"/>
  <c r="P16" i="24"/>
  <c r="P40" i="24" s="1"/>
  <c r="O16" i="24"/>
  <c r="O40" i="24" s="1"/>
  <c r="N16" i="24"/>
  <c r="N40" i="24" s="1"/>
  <c r="M16" i="24"/>
  <c r="M40" i="24" s="1"/>
  <c r="L16" i="24"/>
  <c r="L40" i="24" s="1"/>
  <c r="K16" i="24"/>
  <c r="K40" i="24" s="1"/>
  <c r="J16" i="24"/>
  <c r="J40" i="24" s="1"/>
  <c r="I16" i="24"/>
  <c r="I40" i="24" s="1"/>
  <c r="F77" i="19" l="1"/>
  <c r="R41" i="24"/>
  <c r="A88" i="29"/>
  <c r="D28" i="14" s="1"/>
  <c r="AI83" i="29"/>
  <c r="AH82" i="29"/>
  <c r="AG82" i="29"/>
  <c r="AF82" i="29"/>
  <c r="AE82" i="29"/>
  <c r="AD82" i="29"/>
  <c r="AC82" i="29"/>
  <c r="AB82" i="29"/>
  <c r="AA82" i="29"/>
  <c r="Z82" i="29"/>
  <c r="Y82" i="29"/>
  <c r="X82" i="29"/>
  <c r="W82" i="29"/>
  <c r="V82" i="29"/>
  <c r="U82" i="29"/>
  <c r="T82" i="29"/>
  <c r="S82" i="29"/>
  <c r="R82" i="29"/>
  <c r="Q82" i="29"/>
  <c r="P82" i="29"/>
  <c r="O82" i="29"/>
  <c r="N82" i="29"/>
  <c r="M82" i="29"/>
  <c r="L82" i="29"/>
  <c r="K82" i="29"/>
  <c r="J82" i="29"/>
  <c r="I82" i="29"/>
  <c r="H82" i="29"/>
  <c r="G82" i="29"/>
  <c r="F82" i="29"/>
  <c r="E82" i="29"/>
  <c r="AI81" i="29"/>
  <c r="AH78" i="29"/>
  <c r="AG78" i="29"/>
  <c r="AF78" i="29"/>
  <c r="AE78" i="29"/>
  <c r="AD78" i="29"/>
  <c r="AC78" i="29"/>
  <c r="AB78" i="29"/>
  <c r="AA78" i="29"/>
  <c r="Z78" i="29"/>
  <c r="Y78" i="29"/>
  <c r="X78" i="29"/>
  <c r="W78" i="29"/>
  <c r="V78" i="29"/>
  <c r="U78" i="29"/>
  <c r="T78" i="29"/>
  <c r="S78" i="29"/>
  <c r="R78" i="29"/>
  <c r="Q78" i="29"/>
  <c r="P78" i="29"/>
  <c r="O78" i="29"/>
  <c r="N78" i="29"/>
  <c r="M78" i="29"/>
  <c r="L78" i="29"/>
  <c r="K78" i="29"/>
  <c r="J78" i="29"/>
  <c r="I78" i="29"/>
  <c r="H78" i="29"/>
  <c r="G78" i="29"/>
  <c r="AI78" i="29" s="1"/>
  <c r="F78" i="29"/>
  <c r="E78" i="29"/>
  <c r="AI77" i="29"/>
  <c r="AI76" i="29"/>
  <c r="AI75" i="29"/>
  <c r="AI74" i="29"/>
  <c r="AI73" i="29"/>
  <c r="AI72" i="29"/>
  <c r="AI71" i="29"/>
  <c r="AH68" i="29"/>
  <c r="AG68" i="29"/>
  <c r="AF68" i="29"/>
  <c r="AE68" i="29"/>
  <c r="AD68" i="29"/>
  <c r="AC68" i="29"/>
  <c r="AB68" i="29"/>
  <c r="AA68" i="29"/>
  <c r="Z68" i="29"/>
  <c r="Y68" i="29"/>
  <c r="X68" i="29"/>
  <c r="W68" i="29"/>
  <c r="V68" i="29"/>
  <c r="U68" i="29"/>
  <c r="T68" i="29"/>
  <c r="S68" i="29"/>
  <c r="R68" i="29"/>
  <c r="Q68" i="29"/>
  <c r="P68" i="29"/>
  <c r="O68" i="29"/>
  <c r="N68" i="29"/>
  <c r="M68" i="29"/>
  <c r="L68" i="29"/>
  <c r="K68" i="29"/>
  <c r="J68" i="29"/>
  <c r="I68" i="29"/>
  <c r="H68" i="29"/>
  <c r="G68" i="29"/>
  <c r="F68" i="29"/>
  <c r="E68" i="29"/>
  <c r="AI67" i="29"/>
  <c r="AH64" i="29"/>
  <c r="AG64" i="29"/>
  <c r="AF64" i="29"/>
  <c r="AE64" i="29"/>
  <c r="AD64" i="29"/>
  <c r="AC64" i="29"/>
  <c r="AB64" i="29"/>
  <c r="AA64" i="29"/>
  <c r="Z64" i="29"/>
  <c r="Y64" i="29"/>
  <c r="X64" i="29"/>
  <c r="W64" i="29"/>
  <c r="V64" i="29"/>
  <c r="U64" i="29"/>
  <c r="T64" i="29"/>
  <c r="S64" i="29"/>
  <c r="R64" i="29"/>
  <c r="Q64" i="29"/>
  <c r="P64" i="29"/>
  <c r="O64" i="29"/>
  <c r="N64" i="29"/>
  <c r="M64" i="29"/>
  <c r="L64" i="29"/>
  <c r="K64" i="29"/>
  <c r="J64" i="29"/>
  <c r="I64" i="29"/>
  <c r="H64" i="29"/>
  <c r="G64" i="29"/>
  <c r="F64" i="29"/>
  <c r="E64" i="29"/>
  <c r="AI63" i="29"/>
  <c r="AI62" i="29"/>
  <c r="AH59" i="29"/>
  <c r="AG59" i="29"/>
  <c r="AF59" i="29"/>
  <c r="AE59" i="29"/>
  <c r="AD59" i="29"/>
  <c r="AC59" i="29"/>
  <c r="AB59" i="29"/>
  <c r="AA59" i="29"/>
  <c r="Z59" i="29"/>
  <c r="Y59" i="29"/>
  <c r="X59" i="29"/>
  <c r="W59" i="29"/>
  <c r="V59" i="29"/>
  <c r="U59" i="29"/>
  <c r="T59" i="29"/>
  <c r="S59" i="29"/>
  <c r="R59" i="29"/>
  <c r="Q59" i="29"/>
  <c r="P59" i="29"/>
  <c r="O59" i="29"/>
  <c r="N59" i="29"/>
  <c r="M59" i="29"/>
  <c r="L59" i="29"/>
  <c r="K59" i="29"/>
  <c r="J59" i="29"/>
  <c r="I59" i="29"/>
  <c r="H59" i="29"/>
  <c r="G59" i="29"/>
  <c r="F59" i="29"/>
  <c r="E59" i="29"/>
  <c r="AI58" i="29"/>
  <c r="AI57" i="29"/>
  <c r="AH54" i="29"/>
  <c r="AG54" i="29"/>
  <c r="AF54" i="29"/>
  <c r="AE54" i="29"/>
  <c r="AD54" i="29"/>
  <c r="AC54" i="29"/>
  <c r="AB54" i="29"/>
  <c r="AA54" i="29"/>
  <c r="Z54" i="29"/>
  <c r="Y54" i="29"/>
  <c r="X54" i="29"/>
  <c r="W54" i="29"/>
  <c r="V54" i="29"/>
  <c r="U54" i="29"/>
  <c r="T54" i="29"/>
  <c r="S54" i="29"/>
  <c r="R54" i="29"/>
  <c r="Q54" i="29"/>
  <c r="P54" i="29"/>
  <c r="O54" i="29"/>
  <c r="N54" i="29"/>
  <c r="M54" i="29"/>
  <c r="L54" i="29"/>
  <c r="K54" i="29"/>
  <c r="J54" i="29"/>
  <c r="I54" i="29"/>
  <c r="H54" i="29"/>
  <c r="G54" i="29"/>
  <c r="AI54" i="29" s="1"/>
  <c r="F54" i="29"/>
  <c r="E54" i="29"/>
  <c r="AI53" i="29"/>
  <c r="AI52" i="29"/>
  <c r="AI51" i="29"/>
  <c r="AI50" i="29"/>
  <c r="AI49" i="29"/>
  <c r="AI48" i="29"/>
  <c r="AH45" i="29"/>
  <c r="AG45" i="29"/>
  <c r="AF45" i="29"/>
  <c r="AE45" i="29"/>
  <c r="AD45" i="29"/>
  <c r="AC45" i="29"/>
  <c r="AB45" i="29"/>
  <c r="AA45" i="29"/>
  <c r="Z45" i="29"/>
  <c r="Y45" i="29"/>
  <c r="X45" i="29"/>
  <c r="W45" i="29"/>
  <c r="V45" i="29"/>
  <c r="U45" i="29"/>
  <c r="T45" i="29"/>
  <c r="S45" i="29"/>
  <c r="R45" i="29"/>
  <c r="Q45" i="29"/>
  <c r="P45" i="29"/>
  <c r="O45" i="29"/>
  <c r="N45" i="29"/>
  <c r="M45" i="29"/>
  <c r="L45" i="29"/>
  <c r="K45" i="29"/>
  <c r="J45" i="29"/>
  <c r="I45" i="29"/>
  <c r="H45" i="29"/>
  <c r="G45" i="29"/>
  <c r="F45" i="29"/>
  <c r="E45" i="29"/>
  <c r="AI44" i="29"/>
  <c r="AI43" i="29"/>
  <c r="AI42" i="29"/>
  <c r="AH39" i="29"/>
  <c r="AG39" i="29"/>
  <c r="AF39" i="29"/>
  <c r="AE39" i="29"/>
  <c r="AD39" i="29"/>
  <c r="AC39" i="29"/>
  <c r="AB39" i="29"/>
  <c r="AA39" i="29"/>
  <c r="Z39" i="29"/>
  <c r="Y39" i="29"/>
  <c r="X39" i="29"/>
  <c r="W39" i="29"/>
  <c r="V39" i="29"/>
  <c r="U39" i="29"/>
  <c r="T39" i="29"/>
  <c r="S39" i="29"/>
  <c r="R39" i="29"/>
  <c r="Q39" i="29"/>
  <c r="P39" i="29"/>
  <c r="O39" i="29"/>
  <c r="N39" i="29"/>
  <c r="M39" i="29"/>
  <c r="L39" i="29"/>
  <c r="K39" i="29"/>
  <c r="J39" i="29"/>
  <c r="I39" i="29"/>
  <c r="H39" i="29"/>
  <c r="G39" i="29"/>
  <c r="F39" i="29"/>
  <c r="E39" i="29"/>
  <c r="AI38" i="29"/>
  <c r="AI37" i="29"/>
  <c r="AI36" i="29"/>
  <c r="AI35" i="29"/>
  <c r="AH32" i="29"/>
  <c r="AG32" i="29"/>
  <c r="AF32" i="29"/>
  <c r="AE32" i="29"/>
  <c r="AD32" i="29"/>
  <c r="AC32" i="29"/>
  <c r="AB32" i="29"/>
  <c r="AA32" i="29"/>
  <c r="Z32" i="29"/>
  <c r="Y32" i="29"/>
  <c r="X32" i="29"/>
  <c r="W32" i="29"/>
  <c r="V32" i="29"/>
  <c r="U32" i="29"/>
  <c r="T32" i="29"/>
  <c r="S32" i="29"/>
  <c r="R32" i="29"/>
  <c r="Q32" i="29"/>
  <c r="P32" i="29"/>
  <c r="O32" i="29"/>
  <c r="N32" i="29"/>
  <c r="M32" i="29"/>
  <c r="L32" i="29"/>
  <c r="K32" i="29"/>
  <c r="J32" i="29"/>
  <c r="I32" i="29"/>
  <c r="H32" i="29"/>
  <c r="G32" i="29"/>
  <c r="F32" i="29"/>
  <c r="E32" i="29"/>
  <c r="AI31" i="29"/>
  <c r="AI30" i="29"/>
  <c r="AI29" i="29"/>
  <c r="AI28" i="29"/>
  <c r="AI27" i="29"/>
  <c r="AI26" i="29"/>
  <c r="AH23" i="29"/>
  <c r="AG23" i="29"/>
  <c r="AF23" i="29"/>
  <c r="AE23" i="29"/>
  <c r="AD23" i="29"/>
  <c r="AC23" i="29"/>
  <c r="AB23" i="29"/>
  <c r="AA23" i="29"/>
  <c r="Z23" i="29"/>
  <c r="Y23" i="29"/>
  <c r="X23" i="29"/>
  <c r="W23" i="29"/>
  <c r="V23" i="29"/>
  <c r="U23" i="29"/>
  <c r="T23" i="29"/>
  <c r="S23" i="29"/>
  <c r="R23" i="29"/>
  <c r="Q23" i="29"/>
  <c r="P23" i="29"/>
  <c r="O23" i="29"/>
  <c r="N23" i="29"/>
  <c r="M23" i="29"/>
  <c r="L23" i="29"/>
  <c r="K23" i="29"/>
  <c r="J23" i="29"/>
  <c r="I23" i="29"/>
  <c r="H23" i="29"/>
  <c r="G23" i="29"/>
  <c r="F23" i="29"/>
  <c r="E23" i="29"/>
  <c r="AI22" i="29"/>
  <c r="AH19" i="29"/>
  <c r="AG19" i="29"/>
  <c r="AF19" i="29"/>
  <c r="AE19" i="29"/>
  <c r="AD19" i="29"/>
  <c r="AC19" i="29"/>
  <c r="AB19" i="29"/>
  <c r="AA19" i="29"/>
  <c r="Z19" i="29"/>
  <c r="Y19" i="29"/>
  <c r="X19" i="29"/>
  <c r="W19" i="29"/>
  <c r="V19" i="29"/>
  <c r="U19" i="29"/>
  <c r="T19" i="29"/>
  <c r="S19" i="29"/>
  <c r="R19" i="29"/>
  <c r="Q19" i="29"/>
  <c r="P19" i="29"/>
  <c r="O19" i="29"/>
  <c r="N19" i="29"/>
  <c r="M19" i="29"/>
  <c r="L19" i="29"/>
  <c r="K19" i="29"/>
  <c r="J19" i="29"/>
  <c r="I19" i="29"/>
  <c r="H19" i="29"/>
  <c r="G19" i="29"/>
  <c r="F19" i="29"/>
  <c r="E19" i="29"/>
  <c r="AI19" i="29" s="1"/>
  <c r="AI18" i="29"/>
  <c r="AI17" i="29"/>
  <c r="AI16" i="29"/>
  <c r="AI15" i="29"/>
  <c r="AI14" i="29"/>
  <c r="AI13" i="29"/>
  <c r="H87" i="29" l="1"/>
  <c r="L87" i="29"/>
  <c r="P87" i="29"/>
  <c r="T87" i="29"/>
  <c r="T88" i="29" s="1"/>
  <c r="X87" i="29"/>
  <c r="AB87" i="29"/>
  <c r="AF87" i="29"/>
  <c r="AF88" i="29" s="1"/>
  <c r="AI39" i="29"/>
  <c r="AI68" i="29"/>
  <c r="E87" i="29"/>
  <c r="I87" i="29"/>
  <c r="M87" i="29"/>
  <c r="Q87" i="29"/>
  <c r="U87" i="29"/>
  <c r="Y87" i="29"/>
  <c r="AC87" i="29"/>
  <c r="AC88" i="29" s="1"/>
  <c r="AG87" i="29"/>
  <c r="AI59" i="29"/>
  <c r="AI64" i="29"/>
  <c r="AI23" i="29"/>
  <c r="AI32" i="29"/>
  <c r="AI45" i="29"/>
  <c r="F87" i="29"/>
  <c r="J87" i="29"/>
  <c r="E91" i="29" s="1"/>
  <c r="N87" i="29"/>
  <c r="R87" i="29"/>
  <c r="Q88" i="29" s="1"/>
  <c r="V87" i="29"/>
  <c r="Z87" i="29"/>
  <c r="AD87" i="29"/>
  <c r="AH87" i="29"/>
  <c r="G87" i="29"/>
  <c r="K87" i="29"/>
  <c r="K88" i="29" s="1"/>
  <c r="O87" i="29"/>
  <c r="S87" i="29"/>
  <c r="W87" i="29"/>
  <c r="W88" i="29" s="1"/>
  <c r="AA87" i="29"/>
  <c r="AE87" i="29"/>
  <c r="E88" i="29"/>
  <c r="H88" i="29"/>
  <c r="AI82" i="29"/>
  <c r="Z88" i="29" l="1"/>
  <c r="E89" i="29"/>
  <c r="E92" i="29" s="1"/>
  <c r="F89" i="29" s="1"/>
  <c r="E28" i="14" s="1"/>
  <c r="E90" i="29"/>
  <c r="N88" i="29"/>
  <c r="F92" i="29" l="1"/>
  <c r="F90" i="29"/>
  <c r="F28" i="14" s="1"/>
  <c r="F91" i="29"/>
  <c r="G28" i="14" s="1"/>
  <c r="F94" i="29" l="1"/>
  <c r="H28" i="14" s="1"/>
  <c r="D31" i="14"/>
  <c r="D25" i="14"/>
  <c r="D24" i="14"/>
  <c r="AH136" i="28"/>
  <c r="AH135" i="28"/>
  <c r="AH134" i="28"/>
  <c r="AH133" i="28"/>
  <c r="AH129" i="28"/>
  <c r="AH128" i="28"/>
  <c r="AH127" i="28"/>
  <c r="AH126" i="28"/>
  <c r="AH125" i="28"/>
  <c r="AH124" i="28"/>
  <c r="AH120" i="28"/>
  <c r="AH119" i="28"/>
  <c r="AH118" i="28"/>
  <c r="AH117" i="28"/>
  <c r="AH116" i="28"/>
  <c r="AH115" i="28"/>
  <c r="AH114" i="28"/>
  <c r="AH110" i="28"/>
  <c r="AH109" i="28"/>
  <c r="AH108" i="28"/>
  <c r="AH107" i="28"/>
  <c r="AH106" i="28"/>
  <c r="AH102" i="28"/>
  <c r="AH101" i="28"/>
  <c r="AH100" i="28"/>
  <c r="AH99" i="28"/>
  <c r="AH98" i="28"/>
  <c r="AH97" i="28"/>
  <c r="AH96" i="28"/>
  <c r="AH95" i="28"/>
  <c r="AH94" i="28"/>
  <c r="AH93" i="28"/>
  <c r="AH92" i="28"/>
  <c r="AH91" i="28"/>
  <c r="AH90" i="28"/>
  <c r="AH89" i="28"/>
  <c r="AH88" i="28"/>
  <c r="AH87" i="28"/>
  <c r="AH86" i="28"/>
  <c r="AH82" i="28"/>
  <c r="AH81" i="28"/>
  <c r="AH80" i="28"/>
  <c r="AH79" i="28"/>
  <c r="AH78" i="28"/>
  <c r="AH74" i="28"/>
  <c r="AH73" i="28"/>
  <c r="AH72" i="28"/>
  <c r="AH71" i="28"/>
  <c r="AH70" i="28"/>
  <c r="AH69" i="28"/>
  <c r="AH68" i="28"/>
  <c r="AH67" i="28"/>
  <c r="AH66" i="28"/>
  <c r="AH64" i="28"/>
  <c r="AH63" i="28"/>
  <c r="AH62" i="28"/>
  <c r="AH61" i="28"/>
  <c r="AH60" i="28"/>
  <c r="AH59" i="28"/>
  <c r="AH58" i="28"/>
  <c r="AH57" i="28"/>
  <c r="AH56" i="28"/>
  <c r="AH55" i="28"/>
  <c r="AH54" i="28"/>
  <c r="AH52" i="28"/>
  <c r="AH50" i="28"/>
  <c r="AH49" i="28"/>
  <c r="AH48" i="28"/>
  <c r="AH46" i="28"/>
  <c r="AH45" i="28"/>
  <c r="AH44" i="28"/>
  <c r="AH43" i="28"/>
  <c r="AH42" i="28"/>
  <c r="AH41" i="28"/>
  <c r="AH40" i="28"/>
  <c r="AH39" i="28"/>
  <c r="AH37" i="28"/>
  <c r="AH36" i="28"/>
  <c r="AH35" i="28"/>
  <c r="AH34" i="28"/>
  <c r="AH33" i="28"/>
  <c r="AH32" i="28"/>
  <c r="AH31" i="28"/>
  <c r="AH30" i="28"/>
  <c r="AH29" i="28"/>
  <c r="AH28" i="28"/>
  <c r="AH27" i="28"/>
  <c r="AH26" i="28"/>
  <c r="AH25" i="28"/>
  <c r="AH24" i="28"/>
  <c r="AH15" i="28"/>
  <c r="AH16" i="28"/>
  <c r="AH17" i="28"/>
  <c r="AH18" i="28"/>
  <c r="AH19" i="28"/>
  <c r="AH20" i="28"/>
  <c r="AH21" i="28"/>
  <c r="AH14" i="28"/>
  <c r="R137" i="28"/>
  <c r="Q137" i="28"/>
  <c r="P137" i="28"/>
  <c r="O137" i="28"/>
  <c r="N137" i="28"/>
  <c r="M137" i="28"/>
  <c r="L137" i="28"/>
  <c r="K137" i="28"/>
  <c r="J137" i="28"/>
  <c r="I137" i="28"/>
  <c r="H137" i="28"/>
  <c r="G137" i="28"/>
  <c r="F137" i="28"/>
  <c r="E137" i="28"/>
  <c r="D137" i="28"/>
  <c r="R130" i="28"/>
  <c r="Q130" i="28"/>
  <c r="P130" i="28"/>
  <c r="O130" i="28"/>
  <c r="N130" i="28"/>
  <c r="M130" i="28"/>
  <c r="L130" i="28"/>
  <c r="K130" i="28"/>
  <c r="J130" i="28"/>
  <c r="I130" i="28"/>
  <c r="H130" i="28"/>
  <c r="G130" i="28"/>
  <c r="F130" i="28"/>
  <c r="E130" i="28"/>
  <c r="D130" i="28"/>
  <c r="R121" i="28"/>
  <c r="Q121" i="28"/>
  <c r="P121" i="28"/>
  <c r="O121" i="28"/>
  <c r="N121" i="28"/>
  <c r="M121" i="28"/>
  <c r="L121" i="28"/>
  <c r="K121" i="28"/>
  <c r="J121" i="28"/>
  <c r="I121" i="28"/>
  <c r="H121" i="28"/>
  <c r="G121" i="28"/>
  <c r="F121" i="28"/>
  <c r="E121" i="28"/>
  <c r="D121" i="28"/>
  <c r="R111" i="28"/>
  <c r="Q111" i="28"/>
  <c r="P111" i="28"/>
  <c r="O111" i="28"/>
  <c r="N111" i="28"/>
  <c r="M111" i="28"/>
  <c r="L111" i="28"/>
  <c r="K111" i="28"/>
  <c r="J111" i="28"/>
  <c r="I111" i="28"/>
  <c r="H111" i="28"/>
  <c r="G111" i="28"/>
  <c r="F111" i="28"/>
  <c r="E111" i="28"/>
  <c r="D111" i="28"/>
  <c r="R103" i="28"/>
  <c r="Q103" i="28"/>
  <c r="P103" i="28"/>
  <c r="O103" i="28"/>
  <c r="N103" i="28"/>
  <c r="M103" i="28"/>
  <c r="L103" i="28"/>
  <c r="K103" i="28"/>
  <c r="J103" i="28"/>
  <c r="I103" i="28"/>
  <c r="H103" i="28"/>
  <c r="G103" i="28"/>
  <c r="F103" i="28"/>
  <c r="E103" i="28"/>
  <c r="D103" i="28"/>
  <c r="R83" i="28"/>
  <c r="Q83" i="28"/>
  <c r="P83" i="28"/>
  <c r="O83" i="28"/>
  <c r="N83" i="28"/>
  <c r="M83" i="28"/>
  <c r="L83" i="28"/>
  <c r="K83" i="28"/>
  <c r="J83" i="28"/>
  <c r="I83" i="28"/>
  <c r="H83" i="28"/>
  <c r="G83" i="28"/>
  <c r="F83" i="28"/>
  <c r="E83" i="28"/>
  <c r="D83" i="28"/>
  <c r="R75" i="28"/>
  <c r="Q75" i="28"/>
  <c r="P75" i="28"/>
  <c r="O75" i="28"/>
  <c r="N75" i="28"/>
  <c r="M75" i="28"/>
  <c r="L75" i="28"/>
  <c r="K75" i="28"/>
  <c r="J75" i="28"/>
  <c r="I75" i="28"/>
  <c r="H75" i="28"/>
  <c r="G75" i="28"/>
  <c r="F75" i="28"/>
  <c r="E75" i="28"/>
  <c r="D75" i="28"/>
  <c r="R22" i="28"/>
  <c r="Q22" i="28"/>
  <c r="P22" i="28"/>
  <c r="O22" i="28"/>
  <c r="N22" i="28"/>
  <c r="M22" i="28"/>
  <c r="L22" i="28"/>
  <c r="K22" i="28"/>
  <c r="J22" i="28"/>
  <c r="I22" i="28"/>
  <c r="H22" i="28"/>
  <c r="G22" i="28"/>
  <c r="F22" i="28"/>
  <c r="E22" i="28"/>
  <c r="D22" i="28"/>
  <c r="AG137" i="28"/>
  <c r="AF137" i="28"/>
  <c r="AE137" i="28"/>
  <c r="AD137" i="28"/>
  <c r="AC137" i="28"/>
  <c r="AB137" i="28"/>
  <c r="AA137" i="28"/>
  <c r="Z137" i="28"/>
  <c r="Y137" i="28"/>
  <c r="AG130" i="28"/>
  <c r="AF130" i="28"/>
  <c r="AE130" i="28"/>
  <c r="AD130" i="28"/>
  <c r="AC130" i="28"/>
  <c r="AB130" i="28"/>
  <c r="AA130" i="28"/>
  <c r="Z130" i="28"/>
  <c r="Y130" i="28"/>
  <c r="AG121" i="28"/>
  <c r="AF121" i="28"/>
  <c r="AE121" i="28"/>
  <c r="AD121" i="28"/>
  <c r="AC121" i="28"/>
  <c r="AB121" i="28"/>
  <c r="AA121" i="28"/>
  <c r="Z121" i="28"/>
  <c r="Y121" i="28"/>
  <c r="AG111" i="28"/>
  <c r="AF111" i="28"/>
  <c r="AE111" i="28"/>
  <c r="AD111" i="28"/>
  <c r="AC111" i="28"/>
  <c r="AB111" i="28"/>
  <c r="AA111" i="28"/>
  <c r="Z111" i="28"/>
  <c r="Y111" i="28"/>
  <c r="AG103" i="28"/>
  <c r="AF103" i="28"/>
  <c r="AE103" i="28"/>
  <c r="AD103" i="28"/>
  <c r="AC103" i="28"/>
  <c r="AB103" i="28"/>
  <c r="AA103" i="28"/>
  <c r="Z103" i="28"/>
  <c r="Y103" i="28"/>
  <c r="AG83" i="28"/>
  <c r="AF83" i="28"/>
  <c r="AE83" i="28"/>
  <c r="AD83" i="28"/>
  <c r="AC83" i="28"/>
  <c r="AB83" i="28"/>
  <c r="AA83" i="28"/>
  <c r="Z83" i="28"/>
  <c r="Y83" i="28"/>
  <c r="AG75" i="28"/>
  <c r="AF75" i="28"/>
  <c r="AE75" i="28"/>
  <c r="AD75" i="28"/>
  <c r="AC75" i="28"/>
  <c r="AB75" i="28"/>
  <c r="AA75" i="28"/>
  <c r="Z75" i="28"/>
  <c r="Y75" i="28"/>
  <c r="AG22" i="28"/>
  <c r="AF22" i="28"/>
  <c r="AE22" i="28"/>
  <c r="AD22" i="28"/>
  <c r="AC22" i="28"/>
  <c r="AB22" i="28"/>
  <c r="AA22" i="28"/>
  <c r="Z22" i="28"/>
  <c r="Y22" i="28"/>
  <c r="X137" i="28"/>
  <c r="W137" i="28"/>
  <c r="V137" i="28"/>
  <c r="X130" i="28"/>
  <c r="W130" i="28"/>
  <c r="V130" i="28"/>
  <c r="X121" i="28"/>
  <c r="W121" i="28"/>
  <c r="V121" i="28"/>
  <c r="X111" i="28"/>
  <c r="W111" i="28"/>
  <c r="V111" i="28"/>
  <c r="X103" i="28"/>
  <c r="W103" i="28"/>
  <c r="V103" i="28"/>
  <c r="X83" i="28"/>
  <c r="W83" i="28"/>
  <c r="V83" i="28"/>
  <c r="X75" i="28"/>
  <c r="W75" i="28"/>
  <c r="V75" i="28"/>
  <c r="X22" i="28"/>
  <c r="W22" i="28"/>
  <c r="V22" i="28"/>
  <c r="T75" i="28"/>
  <c r="U75" i="28"/>
  <c r="S75" i="28"/>
  <c r="T83" i="28"/>
  <c r="U83" i="28"/>
  <c r="S83" i="28"/>
  <c r="T103" i="28"/>
  <c r="U103" i="28"/>
  <c r="S103" i="28"/>
  <c r="T111" i="28"/>
  <c r="U111" i="28"/>
  <c r="S111" i="28"/>
  <c r="S121" i="28"/>
  <c r="T130" i="28"/>
  <c r="U130" i="28"/>
  <c r="S130" i="28"/>
  <c r="T137" i="28"/>
  <c r="U137" i="28"/>
  <c r="S137" i="28"/>
  <c r="A137" i="28"/>
  <c r="D22" i="14" s="1"/>
  <c r="T22" i="28"/>
  <c r="U22" i="28"/>
  <c r="S22" i="28"/>
  <c r="U121" i="28"/>
  <c r="T121" i="28"/>
  <c r="AH75" i="28" l="1"/>
  <c r="AH121" i="28"/>
  <c r="AH22" i="28"/>
  <c r="AH83" i="28"/>
  <c r="AH130" i="28"/>
  <c r="V139" i="28"/>
  <c r="AH103" i="28"/>
  <c r="AH137" i="28"/>
  <c r="AG139" i="28"/>
  <c r="AD139" i="28"/>
  <c r="D139" i="28"/>
  <c r="P139" i="28"/>
  <c r="K139" i="28"/>
  <c r="W139" i="28"/>
  <c r="AA139" i="28"/>
  <c r="AE139" i="28"/>
  <c r="AH111" i="28"/>
  <c r="AC139" i="28"/>
  <c r="L139" i="28"/>
  <c r="G139" i="28"/>
  <c r="X139" i="28"/>
  <c r="AB139" i="28"/>
  <c r="AF139" i="28"/>
  <c r="E139" i="28"/>
  <c r="I139" i="28"/>
  <c r="M139" i="28"/>
  <c r="Q139" i="28"/>
  <c r="Y139" i="28"/>
  <c r="Y141" i="28" s="1"/>
  <c r="Z139" i="28"/>
  <c r="H139" i="28"/>
  <c r="O139" i="28"/>
  <c r="F139" i="28"/>
  <c r="J139" i="28"/>
  <c r="N139" i="28"/>
  <c r="R139" i="28"/>
  <c r="G141" i="28"/>
  <c r="U139" i="28"/>
  <c r="T139" i="28"/>
  <c r="AB141" i="28"/>
  <c r="V141" i="28"/>
  <c r="S139" i="28"/>
  <c r="A82" i="27"/>
  <c r="D27" i="14" s="1"/>
  <c r="S79" i="27"/>
  <c r="R79" i="27"/>
  <c r="Q79" i="27"/>
  <c r="P79" i="27"/>
  <c r="O79" i="27"/>
  <c r="N79" i="27"/>
  <c r="M79" i="27"/>
  <c r="L79" i="27"/>
  <c r="K79" i="27"/>
  <c r="J79" i="27"/>
  <c r="I79" i="27"/>
  <c r="H79" i="27"/>
  <c r="G79" i="27"/>
  <c r="F79" i="27"/>
  <c r="E79" i="27"/>
  <c r="T77" i="27"/>
  <c r="T76" i="27"/>
  <c r="T75" i="27"/>
  <c r="S73" i="27"/>
  <c r="R73" i="27"/>
  <c r="Q73" i="27"/>
  <c r="P73" i="27"/>
  <c r="O73" i="27"/>
  <c r="N73" i="27"/>
  <c r="M73" i="27"/>
  <c r="L73" i="27"/>
  <c r="K73" i="27"/>
  <c r="J73" i="27"/>
  <c r="I73" i="27"/>
  <c r="H73" i="27"/>
  <c r="G73" i="27"/>
  <c r="F73" i="27"/>
  <c r="E73" i="27"/>
  <c r="T72" i="27"/>
  <c r="T71" i="27"/>
  <c r="T70" i="27"/>
  <c r="T69" i="27"/>
  <c r="T68" i="27"/>
  <c r="T67" i="27"/>
  <c r="T66" i="27"/>
  <c r="T65" i="27"/>
  <c r="T64" i="27"/>
  <c r="S62" i="27"/>
  <c r="R62" i="27"/>
  <c r="Q62" i="27"/>
  <c r="P62" i="27"/>
  <c r="O62" i="27"/>
  <c r="N62" i="27"/>
  <c r="M62" i="27"/>
  <c r="L62" i="27"/>
  <c r="K62" i="27"/>
  <c r="J62" i="27"/>
  <c r="I62" i="27"/>
  <c r="H62" i="27"/>
  <c r="G62" i="27"/>
  <c r="F62" i="27"/>
  <c r="E62" i="27"/>
  <c r="T60" i="27"/>
  <c r="T59" i="27"/>
  <c r="S57" i="27"/>
  <c r="R57" i="27"/>
  <c r="Q57" i="27"/>
  <c r="P57" i="27"/>
  <c r="O57" i="27"/>
  <c r="N57" i="27"/>
  <c r="M57" i="27"/>
  <c r="L57" i="27"/>
  <c r="K57" i="27"/>
  <c r="J57" i="27"/>
  <c r="I57" i="27"/>
  <c r="H57" i="27"/>
  <c r="G57" i="27"/>
  <c r="F57" i="27"/>
  <c r="E57" i="27"/>
  <c r="T55" i="27"/>
  <c r="T54" i="27"/>
  <c r="T53" i="27"/>
  <c r="S51" i="27"/>
  <c r="R51" i="27"/>
  <c r="Q51" i="27"/>
  <c r="P51" i="27"/>
  <c r="O51" i="27"/>
  <c r="N51" i="27"/>
  <c r="M51" i="27"/>
  <c r="L51" i="27"/>
  <c r="K51" i="27"/>
  <c r="J51" i="27"/>
  <c r="I51" i="27"/>
  <c r="H51" i="27"/>
  <c r="G51" i="27"/>
  <c r="F51" i="27"/>
  <c r="E51" i="27"/>
  <c r="T50" i="27"/>
  <c r="T49" i="27"/>
  <c r="T48" i="27"/>
  <c r="T47" i="27"/>
  <c r="T46" i="27"/>
  <c r="S44" i="27"/>
  <c r="R44" i="27"/>
  <c r="Q44" i="27"/>
  <c r="P44" i="27"/>
  <c r="O44" i="27"/>
  <c r="N44" i="27"/>
  <c r="M44" i="27"/>
  <c r="L44" i="27"/>
  <c r="K44" i="27"/>
  <c r="J44" i="27"/>
  <c r="I44" i="27"/>
  <c r="H44" i="27"/>
  <c r="G44" i="27"/>
  <c r="F44" i="27"/>
  <c r="E44" i="27"/>
  <c r="T43" i="27"/>
  <c r="T42" i="27"/>
  <c r="T41" i="27"/>
  <c r="T40" i="27"/>
  <c r="T39" i="27"/>
  <c r="T38" i="27"/>
  <c r="S36" i="27"/>
  <c r="R36" i="27"/>
  <c r="Q36" i="27"/>
  <c r="P36" i="27"/>
  <c r="O36" i="27"/>
  <c r="N36" i="27"/>
  <c r="M36" i="27"/>
  <c r="L36" i="27"/>
  <c r="K36" i="27"/>
  <c r="J36" i="27"/>
  <c r="I36" i="27"/>
  <c r="H36" i="27"/>
  <c r="G36" i="27"/>
  <c r="F36" i="27"/>
  <c r="E36" i="27"/>
  <c r="T35" i="27"/>
  <c r="T34" i="27"/>
  <c r="S32" i="27"/>
  <c r="R32" i="27"/>
  <c r="Q32" i="27"/>
  <c r="P32" i="27"/>
  <c r="O32" i="27"/>
  <c r="N32" i="27"/>
  <c r="M32" i="27"/>
  <c r="L32" i="27"/>
  <c r="K32" i="27"/>
  <c r="J32" i="27"/>
  <c r="I32" i="27"/>
  <c r="H32" i="27"/>
  <c r="G32" i="27"/>
  <c r="F32" i="27"/>
  <c r="E32" i="27"/>
  <c r="T32" i="27" s="1"/>
  <c r="T31" i="27"/>
  <c r="T30" i="27"/>
  <c r="T29" i="27"/>
  <c r="T28" i="27"/>
  <c r="T27" i="27"/>
  <c r="S25" i="27"/>
  <c r="R25" i="27"/>
  <c r="Q25" i="27"/>
  <c r="P25" i="27"/>
  <c r="O25" i="27"/>
  <c r="N25" i="27"/>
  <c r="M25" i="27"/>
  <c r="L25" i="27"/>
  <c r="K25" i="27"/>
  <c r="J25" i="27"/>
  <c r="I25" i="27"/>
  <c r="H25" i="27"/>
  <c r="G25" i="27"/>
  <c r="F25" i="27"/>
  <c r="E25" i="27"/>
  <c r="T24" i="27"/>
  <c r="T23" i="27"/>
  <c r="S20" i="27"/>
  <c r="R20" i="27"/>
  <c r="Q20" i="27"/>
  <c r="P20" i="27"/>
  <c r="O20" i="27"/>
  <c r="N20" i="27"/>
  <c r="M20" i="27"/>
  <c r="L20" i="27"/>
  <c r="K20" i="27"/>
  <c r="J20" i="27"/>
  <c r="I20" i="27"/>
  <c r="H20" i="27"/>
  <c r="G20" i="27"/>
  <c r="F20" i="27"/>
  <c r="E20" i="27"/>
  <c r="T19" i="27"/>
  <c r="T18" i="27"/>
  <c r="T17" i="27"/>
  <c r="T16" i="27"/>
  <c r="T15" i="27"/>
  <c r="A79" i="26"/>
  <c r="D26" i="14" s="1"/>
  <c r="S76" i="26"/>
  <c r="R76" i="26"/>
  <c r="Q76" i="26"/>
  <c r="P76" i="26"/>
  <c r="O76" i="26"/>
  <c r="N76" i="26"/>
  <c r="M76" i="26"/>
  <c r="L76" i="26"/>
  <c r="K76" i="26"/>
  <c r="J76" i="26"/>
  <c r="I76" i="26"/>
  <c r="H76" i="26"/>
  <c r="G76" i="26"/>
  <c r="F76" i="26"/>
  <c r="E76" i="26"/>
  <c r="T75" i="26"/>
  <c r="T74" i="26"/>
  <c r="T73" i="26"/>
  <c r="S70" i="26"/>
  <c r="R70" i="26"/>
  <c r="Q70" i="26"/>
  <c r="P70" i="26"/>
  <c r="O70" i="26"/>
  <c r="N70" i="26"/>
  <c r="M70" i="26"/>
  <c r="L70" i="26"/>
  <c r="K70" i="26"/>
  <c r="J70" i="26"/>
  <c r="I70" i="26"/>
  <c r="H70" i="26"/>
  <c r="G70" i="26"/>
  <c r="F70" i="26"/>
  <c r="E70" i="26"/>
  <c r="T69" i="26"/>
  <c r="T68" i="26"/>
  <c r="T67" i="26"/>
  <c r="T66" i="26"/>
  <c r="T65" i="26"/>
  <c r="T64" i="26"/>
  <c r="T63" i="26"/>
  <c r="T62" i="26"/>
  <c r="S59" i="26"/>
  <c r="R59" i="26"/>
  <c r="Q59" i="26"/>
  <c r="P59" i="26"/>
  <c r="O59" i="26"/>
  <c r="N59" i="26"/>
  <c r="M59" i="26"/>
  <c r="L59" i="26"/>
  <c r="K59" i="26"/>
  <c r="J59" i="26"/>
  <c r="I59" i="26"/>
  <c r="H59" i="26"/>
  <c r="G59" i="26"/>
  <c r="F59" i="26"/>
  <c r="E59" i="26"/>
  <c r="T58" i="26"/>
  <c r="T57" i="26"/>
  <c r="S54" i="26"/>
  <c r="R54" i="26"/>
  <c r="Q54" i="26"/>
  <c r="P54" i="26"/>
  <c r="O54" i="26"/>
  <c r="N54" i="26"/>
  <c r="M54" i="26"/>
  <c r="L54" i="26"/>
  <c r="K54" i="26"/>
  <c r="J54" i="26"/>
  <c r="I54" i="26"/>
  <c r="H54" i="26"/>
  <c r="G54" i="26"/>
  <c r="F54" i="26"/>
  <c r="E54" i="26"/>
  <c r="T53" i="26"/>
  <c r="T52" i="26"/>
  <c r="T51" i="26"/>
  <c r="T50" i="26"/>
  <c r="S49" i="26"/>
  <c r="R49" i="26"/>
  <c r="Q49" i="26"/>
  <c r="P49" i="26"/>
  <c r="O49" i="26"/>
  <c r="N49" i="26"/>
  <c r="M49" i="26"/>
  <c r="L49" i="26"/>
  <c r="K49" i="26"/>
  <c r="J49" i="26"/>
  <c r="I49" i="26"/>
  <c r="H49" i="26"/>
  <c r="G49" i="26"/>
  <c r="F49" i="26"/>
  <c r="E49" i="26"/>
  <c r="T48" i="26"/>
  <c r="T47" i="26"/>
  <c r="T46" i="26"/>
  <c r="T45" i="26"/>
  <c r="T44" i="26"/>
  <c r="T43" i="26"/>
  <c r="T42" i="26"/>
  <c r="S41" i="26"/>
  <c r="R41" i="26"/>
  <c r="Q41" i="26"/>
  <c r="P41" i="26"/>
  <c r="O41" i="26"/>
  <c r="N41" i="26"/>
  <c r="M41" i="26"/>
  <c r="L41" i="26"/>
  <c r="K41" i="26"/>
  <c r="J41" i="26"/>
  <c r="I41" i="26"/>
  <c r="H41" i="26"/>
  <c r="G41" i="26"/>
  <c r="F41" i="26"/>
  <c r="E41" i="26"/>
  <c r="T40" i="26"/>
  <c r="T39" i="26"/>
  <c r="T38" i="26"/>
  <c r="T37" i="26"/>
  <c r="T36" i="26"/>
  <c r="T35" i="26"/>
  <c r="S34" i="26"/>
  <c r="R34" i="26"/>
  <c r="Q34" i="26"/>
  <c r="P34" i="26"/>
  <c r="O34" i="26"/>
  <c r="N34" i="26"/>
  <c r="M34" i="26"/>
  <c r="L34" i="26"/>
  <c r="K34" i="26"/>
  <c r="J34" i="26"/>
  <c r="I34" i="26"/>
  <c r="H34" i="26"/>
  <c r="G34" i="26"/>
  <c r="F34" i="26"/>
  <c r="E34" i="26"/>
  <c r="T33" i="26"/>
  <c r="T32" i="26"/>
  <c r="T31" i="26"/>
  <c r="S30" i="26"/>
  <c r="R30" i="26"/>
  <c r="Q30" i="26"/>
  <c r="P30" i="26"/>
  <c r="O30" i="26"/>
  <c r="N30" i="26"/>
  <c r="M30" i="26"/>
  <c r="L30" i="26"/>
  <c r="K30" i="26"/>
  <c r="J30" i="26"/>
  <c r="I30" i="26"/>
  <c r="H30" i="26"/>
  <c r="G30" i="26"/>
  <c r="F30" i="26"/>
  <c r="E30" i="26"/>
  <c r="T29" i="26"/>
  <c r="T28" i="26"/>
  <c r="T27" i="26"/>
  <c r="T26" i="26"/>
  <c r="S23" i="26"/>
  <c r="R23" i="26"/>
  <c r="Q23" i="26"/>
  <c r="P23" i="26"/>
  <c r="O23" i="26"/>
  <c r="N23" i="26"/>
  <c r="M23" i="26"/>
  <c r="L23" i="26"/>
  <c r="K23" i="26"/>
  <c r="J23" i="26"/>
  <c r="I23" i="26"/>
  <c r="H23" i="26"/>
  <c r="G23" i="26"/>
  <c r="F23" i="26"/>
  <c r="E23" i="26"/>
  <c r="T22" i="26"/>
  <c r="S19" i="26"/>
  <c r="R19" i="26"/>
  <c r="Q19" i="26"/>
  <c r="P19" i="26"/>
  <c r="O19" i="26"/>
  <c r="N19" i="26"/>
  <c r="M19" i="26"/>
  <c r="L19" i="26"/>
  <c r="K19" i="26"/>
  <c r="J19" i="26"/>
  <c r="I19" i="26"/>
  <c r="H19" i="26"/>
  <c r="G19" i="26"/>
  <c r="F19" i="26"/>
  <c r="E19" i="26"/>
  <c r="T18" i="26"/>
  <c r="T17" i="26"/>
  <c r="T16" i="26"/>
  <c r="T15" i="26"/>
  <c r="T14" i="26"/>
  <c r="T44" i="27" l="1"/>
  <c r="T51" i="27"/>
  <c r="F81" i="27"/>
  <c r="J81" i="27"/>
  <c r="N81" i="27"/>
  <c r="R81" i="27"/>
  <c r="H81" i="27"/>
  <c r="L81" i="27"/>
  <c r="P81" i="27"/>
  <c r="T36" i="27"/>
  <c r="G81" i="27"/>
  <c r="E86" i="27" s="1"/>
  <c r="K81" i="27"/>
  <c r="K82" i="27" s="1"/>
  <c r="O81" i="27"/>
  <c r="S81" i="27"/>
  <c r="T30" i="26"/>
  <c r="T41" i="26"/>
  <c r="T54" i="26"/>
  <c r="T20" i="27"/>
  <c r="E81" i="27"/>
  <c r="E84" i="27" s="1"/>
  <c r="I81" i="27"/>
  <c r="E85" i="27" s="1"/>
  <c r="M81" i="27"/>
  <c r="Q81" i="27"/>
  <c r="Q82" i="27" s="1"/>
  <c r="J141" i="28"/>
  <c r="T23" i="26"/>
  <c r="T49" i="26"/>
  <c r="G78" i="26"/>
  <c r="K78" i="26"/>
  <c r="O78" i="26"/>
  <c r="S78" i="26"/>
  <c r="T19" i="26"/>
  <c r="T70" i="26"/>
  <c r="J78" i="26"/>
  <c r="N78" i="26"/>
  <c r="R78" i="26"/>
  <c r="H78" i="26"/>
  <c r="L78" i="26"/>
  <c r="P78" i="26"/>
  <c r="T34" i="26"/>
  <c r="T59" i="26"/>
  <c r="E78" i="26"/>
  <c r="I78" i="26"/>
  <c r="M78" i="26"/>
  <c r="Q78" i="26"/>
  <c r="Q79" i="26" s="1"/>
  <c r="D145" i="28"/>
  <c r="AE141" i="28"/>
  <c r="P141" i="28"/>
  <c r="M141" i="28"/>
  <c r="S141" i="28"/>
  <c r="D141" i="28"/>
  <c r="D143" i="28"/>
  <c r="AH139" i="28"/>
  <c r="D144" i="28"/>
  <c r="N82" i="27"/>
  <c r="T79" i="27"/>
  <c r="H79" i="26"/>
  <c r="T76" i="26"/>
  <c r="F78" i="26"/>
  <c r="K79" i="26" l="1"/>
  <c r="E81" i="26"/>
  <c r="E82" i="27"/>
  <c r="E80" i="26"/>
  <c r="E83" i="26" s="1"/>
  <c r="H82" i="27"/>
  <c r="E82" i="26"/>
  <c r="N79" i="26"/>
  <c r="E144" i="28"/>
  <c r="F22" i="14" s="1"/>
  <c r="D146" i="28"/>
  <c r="E143" i="28" s="1"/>
  <c r="E22" i="14" s="1"/>
  <c r="E87" i="27"/>
  <c r="F87" i="27" s="1"/>
  <c r="E79" i="26"/>
  <c r="F83" i="26" l="1"/>
  <c r="F81" i="26"/>
  <c r="F26" i="14" s="1"/>
  <c r="E146" i="28"/>
  <c r="E145" i="28"/>
  <c r="F84" i="27"/>
  <c r="E27" i="14" s="1"/>
  <c r="F86" i="27"/>
  <c r="G27" i="14" s="1"/>
  <c r="F85" i="27"/>
  <c r="F27" i="14" s="1"/>
  <c r="F80" i="26"/>
  <c r="E26" i="14" s="1"/>
  <c r="F82" i="26"/>
  <c r="G26" i="14" s="1"/>
  <c r="E149" i="28" l="1"/>
  <c r="H22" i="14" s="1"/>
  <c r="G22" i="14"/>
  <c r="F89" i="27"/>
  <c r="H27" i="14" s="1"/>
  <c r="F85" i="26"/>
  <c r="H26" i="14" s="1"/>
  <c r="B40" i="25" l="1"/>
  <c r="AX38" i="25"/>
  <c r="AW38" i="25"/>
  <c r="AV38" i="25"/>
  <c r="AU38" i="25"/>
  <c r="AT38" i="25"/>
  <c r="AS38" i="25"/>
  <c r="AR38" i="25"/>
  <c r="AQ38" i="25"/>
  <c r="AP38" i="25"/>
  <c r="AO38" i="25"/>
  <c r="AN38" i="25"/>
  <c r="AM38" i="25"/>
  <c r="AL38" i="25"/>
  <c r="AK38" i="25"/>
  <c r="AJ38" i="25"/>
  <c r="AI38" i="25"/>
  <c r="AH38" i="25"/>
  <c r="AG38" i="25"/>
  <c r="AF38" i="25"/>
  <c r="AE38" i="25"/>
  <c r="AD38" i="25"/>
  <c r="AC38" i="25"/>
  <c r="AB38" i="25"/>
  <c r="AA38" i="25"/>
  <c r="Z38" i="25"/>
  <c r="Y38" i="25"/>
  <c r="X38" i="25"/>
  <c r="W38" i="25"/>
  <c r="V38" i="25"/>
  <c r="U38" i="25"/>
  <c r="H38" i="25"/>
  <c r="G38" i="25"/>
  <c r="F38" i="25"/>
  <c r="AY37" i="25"/>
  <c r="AY36" i="25"/>
  <c r="AX35" i="25"/>
  <c r="AW35" i="25"/>
  <c r="AV35" i="25"/>
  <c r="AU35" i="25"/>
  <c r="AT35" i="25"/>
  <c r="AS35" i="25"/>
  <c r="AR35" i="25"/>
  <c r="AQ35" i="25"/>
  <c r="AP35" i="25"/>
  <c r="AO35" i="25"/>
  <c r="AN35" i="25"/>
  <c r="AM35" i="25"/>
  <c r="AL35" i="25"/>
  <c r="AK35" i="25"/>
  <c r="AJ35" i="25"/>
  <c r="AI35" i="25"/>
  <c r="AH35" i="25"/>
  <c r="AG35" i="25"/>
  <c r="AF35" i="25"/>
  <c r="AE35" i="25"/>
  <c r="AD35" i="25"/>
  <c r="AC35" i="25"/>
  <c r="AB35" i="25"/>
  <c r="AA35" i="25"/>
  <c r="Z35" i="25"/>
  <c r="Y35" i="25"/>
  <c r="X35" i="25"/>
  <c r="W35" i="25"/>
  <c r="V35" i="25"/>
  <c r="U35" i="25"/>
  <c r="H35" i="25"/>
  <c r="G35" i="25"/>
  <c r="F35" i="25"/>
  <c r="AY34" i="25"/>
  <c r="AY33" i="25"/>
  <c r="AX32" i="25"/>
  <c r="AW32" i="25"/>
  <c r="AV32" i="25"/>
  <c r="AU32" i="25"/>
  <c r="AT32" i="25"/>
  <c r="AS32" i="25"/>
  <c r="AR32" i="25"/>
  <c r="AQ32" i="25"/>
  <c r="AP32" i="25"/>
  <c r="AO32" i="25"/>
  <c r="AN32" i="25"/>
  <c r="AM32" i="25"/>
  <c r="AL32" i="25"/>
  <c r="AK32" i="25"/>
  <c r="AJ32" i="25"/>
  <c r="AI32" i="25"/>
  <c r="AH32" i="25"/>
  <c r="AG32" i="25"/>
  <c r="AF32" i="25"/>
  <c r="AE32" i="25"/>
  <c r="AD32" i="25"/>
  <c r="AC32" i="25"/>
  <c r="AB32" i="25"/>
  <c r="AA32" i="25"/>
  <c r="Z32" i="25"/>
  <c r="Y32" i="25"/>
  <c r="X32" i="25"/>
  <c r="W32" i="25"/>
  <c r="V32" i="25"/>
  <c r="U32" i="25"/>
  <c r="H32" i="25"/>
  <c r="G32" i="25"/>
  <c r="F32" i="25"/>
  <c r="AY32" i="25" s="1"/>
  <c r="AY31" i="25"/>
  <c r="AY30" i="25"/>
  <c r="AX29" i="25"/>
  <c r="AW29" i="25"/>
  <c r="AV29" i="25"/>
  <c r="AU29" i="25"/>
  <c r="AT29" i="25"/>
  <c r="AS29" i="25"/>
  <c r="AR29" i="25"/>
  <c r="AQ29" i="25"/>
  <c r="AP29" i="25"/>
  <c r="AO29" i="25"/>
  <c r="AN29" i="25"/>
  <c r="AM29" i="25"/>
  <c r="AL29" i="25"/>
  <c r="AK29" i="25"/>
  <c r="AJ29" i="25"/>
  <c r="AI29" i="25"/>
  <c r="AH29" i="25"/>
  <c r="AG29" i="25"/>
  <c r="AF29" i="25"/>
  <c r="AE29" i="25"/>
  <c r="AD29" i="25"/>
  <c r="AC29" i="25"/>
  <c r="AB29" i="25"/>
  <c r="AA29" i="25"/>
  <c r="Z29" i="25"/>
  <c r="Y29" i="25"/>
  <c r="X29" i="25"/>
  <c r="W29" i="25"/>
  <c r="V29" i="25"/>
  <c r="U29" i="25"/>
  <c r="H29" i="25"/>
  <c r="G29" i="25"/>
  <c r="F29" i="25"/>
  <c r="AY28" i="25"/>
  <c r="AY27" i="25"/>
  <c r="AX26" i="25"/>
  <c r="AW26" i="25"/>
  <c r="AV26" i="25"/>
  <c r="AU26" i="25"/>
  <c r="AT26" i="25"/>
  <c r="AS26" i="25"/>
  <c r="AR26" i="25"/>
  <c r="AQ26" i="25"/>
  <c r="AP26" i="25"/>
  <c r="AO26" i="25"/>
  <c r="AN26" i="25"/>
  <c r="AM26" i="25"/>
  <c r="AL26" i="25"/>
  <c r="AK26" i="25"/>
  <c r="AJ26" i="25"/>
  <c r="AI26" i="25"/>
  <c r="AH26" i="25"/>
  <c r="AG26" i="25"/>
  <c r="AF26" i="25"/>
  <c r="AE26" i="25"/>
  <c r="AD26" i="25"/>
  <c r="AC26" i="25"/>
  <c r="AB26" i="25"/>
  <c r="AA26" i="25"/>
  <c r="Z26" i="25"/>
  <c r="Y26" i="25"/>
  <c r="X26" i="25"/>
  <c r="W26" i="25"/>
  <c r="V26" i="25"/>
  <c r="U26" i="25"/>
  <c r="H26" i="25"/>
  <c r="G26" i="25"/>
  <c r="F26" i="25"/>
  <c r="AY25" i="25"/>
  <c r="AY24" i="25"/>
  <c r="AX23" i="25"/>
  <c r="AW23" i="25"/>
  <c r="AV23" i="25"/>
  <c r="AU23" i="25"/>
  <c r="AT23" i="25"/>
  <c r="AS23" i="25"/>
  <c r="AR23" i="25"/>
  <c r="AQ23" i="25"/>
  <c r="AP23" i="25"/>
  <c r="AO23" i="25"/>
  <c r="AN23" i="25"/>
  <c r="AM23" i="25"/>
  <c r="AL23" i="25"/>
  <c r="AK23" i="25"/>
  <c r="AJ23" i="25"/>
  <c r="AI23" i="25"/>
  <c r="AH23" i="25"/>
  <c r="AG23" i="25"/>
  <c r="AF23" i="25"/>
  <c r="AE23" i="25"/>
  <c r="AD23" i="25"/>
  <c r="AC23" i="25"/>
  <c r="AB23" i="25"/>
  <c r="AA23" i="25"/>
  <c r="Z23" i="25"/>
  <c r="Y23" i="25"/>
  <c r="X23" i="25"/>
  <c r="W23" i="25"/>
  <c r="V23" i="25"/>
  <c r="U23" i="25"/>
  <c r="H23" i="25"/>
  <c r="G23" i="25"/>
  <c r="F23" i="25"/>
  <c r="AY22" i="25"/>
  <c r="AY21" i="25"/>
  <c r="AX20" i="25"/>
  <c r="AX40" i="25" s="1"/>
  <c r="AW20" i="25"/>
  <c r="AV20" i="25"/>
  <c r="AU20" i="25"/>
  <c r="AT20" i="25"/>
  <c r="AT40" i="25" s="1"/>
  <c r="AS20" i="25"/>
  <c r="AR20" i="25"/>
  <c r="AQ20" i="25"/>
  <c r="AP20" i="25"/>
  <c r="AP40" i="25" s="1"/>
  <c r="AO20" i="25"/>
  <c r="AN20" i="25"/>
  <c r="AM20" i="25"/>
  <c r="AL20" i="25"/>
  <c r="AL40" i="25" s="1"/>
  <c r="AK20" i="25"/>
  <c r="AJ20" i="25"/>
  <c r="AI20" i="25"/>
  <c r="AH20" i="25"/>
  <c r="AH40" i="25" s="1"/>
  <c r="AG20" i="25"/>
  <c r="AF20" i="25"/>
  <c r="AE20" i="25"/>
  <c r="AD20" i="25"/>
  <c r="AD40" i="25" s="1"/>
  <c r="AC20" i="25"/>
  <c r="AB20" i="25"/>
  <c r="AA20" i="25"/>
  <c r="Z20" i="25"/>
  <c r="Z40" i="25" s="1"/>
  <c r="Y20" i="25"/>
  <c r="X20" i="25"/>
  <c r="W20" i="25"/>
  <c r="V20" i="25"/>
  <c r="V40" i="25" s="1"/>
  <c r="U20" i="25"/>
  <c r="H20" i="25"/>
  <c r="G20" i="25"/>
  <c r="F20" i="25"/>
  <c r="AY20" i="25" s="1"/>
  <c r="AY19" i="25"/>
  <c r="AY18" i="25"/>
  <c r="AY17" i="25"/>
  <c r="AO16" i="25"/>
  <c r="AO40" i="25" s="1"/>
  <c r="AN16" i="25"/>
  <c r="AM16" i="25"/>
  <c r="AL16" i="25"/>
  <c r="AK16" i="25"/>
  <c r="AK40" i="25" s="1"/>
  <c r="AJ16" i="25"/>
  <c r="AI16" i="25"/>
  <c r="AH16" i="25"/>
  <c r="AG16" i="25"/>
  <c r="AG40" i="25" s="1"/>
  <c r="AF16" i="25"/>
  <c r="AE16" i="25"/>
  <c r="AD16" i="25"/>
  <c r="AC16" i="25"/>
  <c r="AC40" i="25" s="1"/>
  <c r="AB16" i="25"/>
  <c r="AA16" i="25"/>
  <c r="Z16" i="25"/>
  <c r="Y16" i="25"/>
  <c r="Y40" i="25" s="1"/>
  <c r="X16" i="25"/>
  <c r="W16" i="25"/>
  <c r="V16" i="25"/>
  <c r="U16" i="25"/>
  <c r="U40" i="25" s="1"/>
  <c r="H16" i="25"/>
  <c r="G16" i="25"/>
  <c r="F16" i="25"/>
  <c r="AY15" i="25"/>
  <c r="AY14" i="25"/>
  <c r="F40" i="25" l="1"/>
  <c r="J40" i="25"/>
  <c r="N40" i="25"/>
  <c r="R40" i="25"/>
  <c r="AQ40" i="25"/>
  <c r="AU40" i="25"/>
  <c r="AY29" i="25"/>
  <c r="G40" i="25"/>
  <c r="F43" i="25" s="1"/>
  <c r="K40" i="25"/>
  <c r="O40" i="25"/>
  <c r="S40" i="25"/>
  <c r="W40" i="25"/>
  <c r="U41" i="25" s="1"/>
  <c r="AA40" i="25"/>
  <c r="AE40" i="25"/>
  <c r="AI40" i="25"/>
  <c r="AM40" i="25"/>
  <c r="AR40" i="25"/>
  <c r="AV40" i="25"/>
  <c r="AY26" i="25"/>
  <c r="AY38" i="25"/>
  <c r="H40" i="25"/>
  <c r="L40" i="25"/>
  <c r="P40" i="25"/>
  <c r="T40" i="25"/>
  <c r="X40" i="25"/>
  <c r="X41" i="25" s="1"/>
  <c r="AB40" i="25"/>
  <c r="AF40" i="25"/>
  <c r="AD41" i="25" s="1"/>
  <c r="AJ40" i="25"/>
  <c r="AJ41" i="25" s="1"/>
  <c r="AN40" i="25"/>
  <c r="I40" i="25"/>
  <c r="I41" i="25" s="1"/>
  <c r="M40" i="25"/>
  <c r="Q40" i="25"/>
  <c r="AS40" i="25"/>
  <c r="AW40" i="25"/>
  <c r="AY23" i="25"/>
  <c r="AY35" i="25"/>
  <c r="AG41" i="25"/>
  <c r="AY16" i="25"/>
  <c r="F41" i="25" l="1"/>
  <c r="F44" i="25"/>
  <c r="AP41" i="25"/>
  <c r="F42" i="25"/>
  <c r="F45" i="25" s="1"/>
  <c r="H43" i="25" s="1"/>
  <c r="F25" i="14" s="1"/>
  <c r="L41" i="25"/>
  <c r="O41" i="25"/>
  <c r="AV41" i="25"/>
  <c r="AS41" i="25"/>
  <c r="AA41" i="25"/>
  <c r="AM41" i="25"/>
  <c r="R41" i="25"/>
  <c r="H44" i="25" l="1"/>
  <c r="G25" i="14" s="1"/>
  <c r="H42" i="25"/>
  <c r="F16" i="24"/>
  <c r="B40" i="24"/>
  <c r="AX38" i="24"/>
  <c r="AW38" i="24"/>
  <c r="AV38" i="24"/>
  <c r="AU38" i="24"/>
  <c r="AT38" i="24"/>
  <c r="AS38" i="24"/>
  <c r="AR38" i="24"/>
  <c r="AQ38" i="24"/>
  <c r="AP38" i="24"/>
  <c r="AO38" i="24"/>
  <c r="AN38" i="24"/>
  <c r="AM38" i="24"/>
  <c r="AL38" i="24"/>
  <c r="AK38" i="24"/>
  <c r="AJ38" i="24"/>
  <c r="AI38" i="24"/>
  <c r="AH38" i="24"/>
  <c r="AG38" i="24"/>
  <c r="AF38" i="24"/>
  <c r="AE38" i="24"/>
  <c r="AD38" i="24"/>
  <c r="AC38" i="24"/>
  <c r="AB38" i="24"/>
  <c r="AA38" i="24"/>
  <c r="Z38" i="24"/>
  <c r="Y38" i="24"/>
  <c r="X38" i="24"/>
  <c r="W38" i="24"/>
  <c r="V38" i="24"/>
  <c r="U38" i="24"/>
  <c r="H38" i="24"/>
  <c r="G38" i="24"/>
  <c r="F38" i="24"/>
  <c r="AY37" i="24"/>
  <c r="AY36" i="24"/>
  <c r="AX35" i="24"/>
  <c r="AW35" i="24"/>
  <c r="AV35" i="24"/>
  <c r="AU35" i="24"/>
  <c r="AT35" i="24"/>
  <c r="AS35" i="24"/>
  <c r="AR35" i="24"/>
  <c r="AQ35" i="24"/>
  <c r="AP35" i="24"/>
  <c r="AO35" i="24"/>
  <c r="AN35" i="24"/>
  <c r="AM35" i="24"/>
  <c r="AL35" i="24"/>
  <c r="AK35" i="24"/>
  <c r="AJ35" i="24"/>
  <c r="AI35" i="24"/>
  <c r="AH35" i="24"/>
  <c r="AG35" i="24"/>
  <c r="AF35" i="24"/>
  <c r="AE35" i="24"/>
  <c r="AD35" i="24"/>
  <c r="AC35" i="24"/>
  <c r="AB35" i="24"/>
  <c r="AA35" i="24"/>
  <c r="Z35" i="24"/>
  <c r="Y35" i="24"/>
  <c r="X35" i="24"/>
  <c r="W35" i="24"/>
  <c r="V35" i="24"/>
  <c r="U35" i="24"/>
  <c r="H35" i="24"/>
  <c r="G35" i="24"/>
  <c r="F35" i="24"/>
  <c r="AY34" i="24"/>
  <c r="AY33" i="24"/>
  <c r="AX32" i="24"/>
  <c r="AW32" i="24"/>
  <c r="AV32" i="24"/>
  <c r="AU32" i="24"/>
  <c r="AT32" i="24"/>
  <c r="AS32" i="24"/>
  <c r="AR32" i="24"/>
  <c r="AQ32" i="24"/>
  <c r="AP32" i="24"/>
  <c r="AO32" i="24"/>
  <c r="AN32" i="24"/>
  <c r="AM32" i="24"/>
  <c r="AL32" i="24"/>
  <c r="AK32" i="24"/>
  <c r="AJ32" i="24"/>
  <c r="AI32" i="24"/>
  <c r="AH32" i="24"/>
  <c r="AG32" i="24"/>
  <c r="AF32" i="24"/>
  <c r="AE32" i="24"/>
  <c r="AD32" i="24"/>
  <c r="AC32" i="24"/>
  <c r="AB32" i="24"/>
  <c r="AA32" i="24"/>
  <c r="Z32" i="24"/>
  <c r="Y32" i="24"/>
  <c r="X32" i="24"/>
  <c r="W32" i="24"/>
  <c r="V32" i="24"/>
  <c r="U32" i="24"/>
  <c r="H32" i="24"/>
  <c r="G32" i="24"/>
  <c r="F32" i="24"/>
  <c r="AY31" i="24"/>
  <c r="AY30" i="24"/>
  <c r="AX29" i="24"/>
  <c r="AW29" i="24"/>
  <c r="AV29" i="24"/>
  <c r="AU29" i="24"/>
  <c r="AT29" i="24"/>
  <c r="AS29" i="24"/>
  <c r="AR29" i="24"/>
  <c r="AQ29" i="24"/>
  <c r="AP29" i="24"/>
  <c r="AO29" i="24"/>
  <c r="AN29" i="24"/>
  <c r="AM29" i="24"/>
  <c r="AL29" i="24"/>
  <c r="AK29" i="24"/>
  <c r="AJ29" i="24"/>
  <c r="AI29" i="24"/>
  <c r="AH29" i="24"/>
  <c r="AG29" i="24"/>
  <c r="AF29" i="24"/>
  <c r="AE29" i="24"/>
  <c r="AD29" i="24"/>
  <c r="AC29" i="24"/>
  <c r="AB29" i="24"/>
  <c r="AA29" i="24"/>
  <c r="Z29" i="24"/>
  <c r="Y29" i="24"/>
  <c r="X29" i="24"/>
  <c r="W29" i="24"/>
  <c r="V29" i="24"/>
  <c r="U29" i="24"/>
  <c r="H29" i="24"/>
  <c r="G29" i="24"/>
  <c r="F29" i="24"/>
  <c r="AY28" i="24"/>
  <c r="AY27" i="24"/>
  <c r="AX26" i="24"/>
  <c r="AW26" i="24"/>
  <c r="AV26" i="24"/>
  <c r="AU26" i="24"/>
  <c r="AT26" i="24"/>
  <c r="AS26" i="24"/>
  <c r="AR26" i="24"/>
  <c r="AQ26" i="24"/>
  <c r="AP26" i="24"/>
  <c r="AO26" i="24"/>
  <c r="AN26" i="24"/>
  <c r="AM26" i="24"/>
  <c r="AL26" i="24"/>
  <c r="AK26" i="24"/>
  <c r="AJ26" i="24"/>
  <c r="AI26" i="24"/>
  <c r="AH26" i="24"/>
  <c r="AG26" i="24"/>
  <c r="AF26" i="24"/>
  <c r="AE26" i="24"/>
  <c r="AD26" i="24"/>
  <c r="AC26" i="24"/>
  <c r="AB26" i="24"/>
  <c r="AA26" i="24"/>
  <c r="Z26" i="24"/>
  <c r="Y26" i="24"/>
  <c r="X26" i="24"/>
  <c r="W26" i="24"/>
  <c r="V26" i="24"/>
  <c r="U26" i="24"/>
  <c r="H26" i="24"/>
  <c r="G26" i="24"/>
  <c r="F26" i="24"/>
  <c r="AY25" i="24"/>
  <c r="AY24" i="24"/>
  <c r="AX23" i="24"/>
  <c r="AW23" i="24"/>
  <c r="AV23" i="24"/>
  <c r="AU23" i="24"/>
  <c r="AT23" i="24"/>
  <c r="AS23" i="24"/>
  <c r="AR23" i="24"/>
  <c r="AQ23" i="24"/>
  <c r="AP23" i="24"/>
  <c r="AO23" i="24"/>
  <c r="AN23" i="24"/>
  <c r="AM23" i="24"/>
  <c r="AL23" i="24"/>
  <c r="AK23" i="24"/>
  <c r="AJ23" i="24"/>
  <c r="AI23" i="24"/>
  <c r="AH23" i="24"/>
  <c r="AG23" i="24"/>
  <c r="AF23" i="24"/>
  <c r="AE23" i="24"/>
  <c r="AD23" i="24"/>
  <c r="AC23" i="24"/>
  <c r="AB23" i="24"/>
  <c r="AA23" i="24"/>
  <c r="Z23" i="24"/>
  <c r="Y23" i="24"/>
  <c r="X23" i="24"/>
  <c r="W23" i="24"/>
  <c r="V23" i="24"/>
  <c r="U23" i="24"/>
  <c r="H23" i="24"/>
  <c r="G23" i="24"/>
  <c r="F23" i="24"/>
  <c r="AY22" i="24"/>
  <c r="AY21" i="24"/>
  <c r="AX20" i="24"/>
  <c r="AW20" i="24"/>
  <c r="AV20" i="24"/>
  <c r="AU20" i="24"/>
  <c r="AT20" i="24"/>
  <c r="AS20" i="24"/>
  <c r="AR20" i="24"/>
  <c r="AQ20" i="24"/>
  <c r="AP20" i="24"/>
  <c r="AO20" i="24"/>
  <c r="AN20" i="24"/>
  <c r="AM20" i="24"/>
  <c r="AL20" i="24"/>
  <c r="AK20" i="24"/>
  <c r="AJ20" i="24"/>
  <c r="AI20" i="24"/>
  <c r="AH20" i="24"/>
  <c r="AG20" i="24"/>
  <c r="AF20" i="24"/>
  <c r="AE20" i="24"/>
  <c r="AD20" i="24"/>
  <c r="AC20" i="24"/>
  <c r="AB20" i="24"/>
  <c r="AA20" i="24"/>
  <c r="Z20" i="24"/>
  <c r="Y20" i="24"/>
  <c r="X20" i="24"/>
  <c r="W20" i="24"/>
  <c r="V20" i="24"/>
  <c r="U20" i="24"/>
  <c r="H20" i="24"/>
  <c r="G20" i="24"/>
  <c r="F20" i="24"/>
  <c r="AY19" i="24"/>
  <c r="AY18" i="24"/>
  <c r="AY17" i="24"/>
  <c r="AX16" i="24"/>
  <c r="AW16" i="24"/>
  <c r="AV16" i="24"/>
  <c r="AU16" i="24"/>
  <c r="AT16" i="24"/>
  <c r="AS16" i="24"/>
  <c r="AR16" i="24"/>
  <c r="AQ16" i="24"/>
  <c r="AP16" i="24"/>
  <c r="AO16" i="24"/>
  <c r="AN16" i="24"/>
  <c r="AL16" i="24"/>
  <c r="AK16" i="24"/>
  <c r="AJ16" i="24"/>
  <c r="AJ40" i="24" s="1"/>
  <c r="AI16" i="24"/>
  <c r="AH16" i="24"/>
  <c r="AG16" i="24"/>
  <c r="AF16" i="24"/>
  <c r="AF40" i="24" s="1"/>
  <c r="AE16" i="24"/>
  <c r="AD16" i="24"/>
  <c r="AC16" i="24"/>
  <c r="AB16" i="24"/>
  <c r="AB40" i="24" s="1"/>
  <c r="Z16" i="24"/>
  <c r="Y16" i="24"/>
  <c r="X16" i="24"/>
  <c r="W16" i="24"/>
  <c r="W40" i="24" s="1"/>
  <c r="V16" i="24"/>
  <c r="U16" i="24"/>
  <c r="H16" i="24"/>
  <c r="G16" i="24"/>
  <c r="AY15" i="24"/>
  <c r="AY14" i="24"/>
  <c r="AC40" i="24" l="1"/>
  <c r="AK40" i="24"/>
  <c r="AT40" i="24"/>
  <c r="F40" i="24"/>
  <c r="F42" i="24" s="1"/>
  <c r="AA40" i="24"/>
  <c r="AM40" i="24"/>
  <c r="AG40" i="24"/>
  <c r="AP40" i="24"/>
  <c r="AX40" i="24"/>
  <c r="E25" i="14"/>
  <c r="G47" i="25"/>
  <c r="H25" i="14" s="1"/>
  <c r="AQ40" i="24"/>
  <c r="G40" i="24"/>
  <c r="F43" i="24" s="1"/>
  <c r="O41" i="24"/>
  <c r="H40" i="24"/>
  <c r="F44" i="24" s="1"/>
  <c r="AO40" i="24"/>
  <c r="AM41" i="24" s="1"/>
  <c r="AS40" i="24"/>
  <c r="AW40" i="24"/>
  <c r="X40" i="24"/>
  <c r="AY32" i="24"/>
  <c r="AY35" i="24"/>
  <c r="AY38" i="24"/>
  <c r="U40" i="24"/>
  <c r="Y40" i="24"/>
  <c r="AU40" i="24"/>
  <c r="V40" i="24"/>
  <c r="Z40" i="24"/>
  <c r="AD40" i="24"/>
  <c r="AD41" i="24" s="1"/>
  <c r="AH40" i="24"/>
  <c r="AL40" i="24"/>
  <c r="AY23" i="24"/>
  <c r="AY26" i="24"/>
  <c r="AY29" i="24"/>
  <c r="AN40" i="24"/>
  <c r="AR40" i="24"/>
  <c r="AV40" i="24"/>
  <c r="AV41" i="24" s="1"/>
  <c r="AE40" i="24"/>
  <c r="AI40" i="24"/>
  <c r="AJ41" i="24"/>
  <c r="AA41" i="24"/>
  <c r="AY16" i="24"/>
  <c r="AY20" i="24"/>
  <c r="AP41" i="24" l="1"/>
  <c r="X41" i="24"/>
  <c r="AG41" i="24"/>
  <c r="AS41" i="24"/>
  <c r="L41" i="24"/>
  <c r="F41" i="24"/>
  <c r="U41" i="24"/>
  <c r="I41" i="24"/>
  <c r="F45" i="24"/>
  <c r="H43" i="24" s="1"/>
  <c r="F24" i="14" s="1"/>
  <c r="H44" i="24" l="1"/>
  <c r="G24" i="14" s="1"/>
  <c r="H42" i="24"/>
  <c r="E24" i="14" s="1"/>
  <c r="A64" i="23"/>
  <c r="D23" i="14" s="1"/>
  <c r="AG62" i="23"/>
  <c r="AF62" i="23"/>
  <c r="AE62" i="23"/>
  <c r="AD62" i="23"/>
  <c r="AC62" i="23"/>
  <c r="AB62" i="23"/>
  <c r="AA62" i="23"/>
  <c r="Z62" i="23"/>
  <c r="Y62" i="23"/>
  <c r="X62" i="23"/>
  <c r="W62" i="23"/>
  <c r="V62" i="23"/>
  <c r="U62" i="23"/>
  <c r="T62" i="23"/>
  <c r="S62" i="23"/>
  <c r="R62" i="23"/>
  <c r="Q62" i="23"/>
  <c r="P62" i="23"/>
  <c r="O62" i="23"/>
  <c r="N62" i="23"/>
  <c r="M62" i="23"/>
  <c r="L62" i="23"/>
  <c r="K62" i="23"/>
  <c r="J62" i="23"/>
  <c r="I62" i="23"/>
  <c r="H62" i="23"/>
  <c r="G62" i="23"/>
  <c r="F62" i="23"/>
  <c r="E62" i="23"/>
  <c r="D62" i="23"/>
  <c r="AH61" i="23"/>
  <c r="AH60" i="23"/>
  <c r="AG57" i="23"/>
  <c r="AF57" i="23"/>
  <c r="AE57" i="23"/>
  <c r="AD57" i="23"/>
  <c r="AC57" i="23"/>
  <c r="AB57" i="23"/>
  <c r="AA57" i="23"/>
  <c r="Z57" i="23"/>
  <c r="Y57" i="23"/>
  <c r="X57" i="23"/>
  <c r="W57" i="23"/>
  <c r="V57" i="23"/>
  <c r="U57" i="23"/>
  <c r="T57" i="23"/>
  <c r="S57" i="23"/>
  <c r="R57" i="23"/>
  <c r="Q57" i="23"/>
  <c r="P57" i="23"/>
  <c r="O57" i="23"/>
  <c r="N57" i="23"/>
  <c r="M57" i="23"/>
  <c r="L57" i="23"/>
  <c r="K57" i="23"/>
  <c r="J57" i="23"/>
  <c r="I57" i="23"/>
  <c r="H57" i="23"/>
  <c r="G57" i="23"/>
  <c r="F57" i="23"/>
  <c r="E57" i="23"/>
  <c r="D57" i="23"/>
  <c r="AH56" i="23"/>
  <c r="AH55" i="23"/>
  <c r="AH54" i="23"/>
  <c r="AH53" i="23"/>
  <c r="AG50" i="23"/>
  <c r="AF50" i="23"/>
  <c r="AE50" i="23"/>
  <c r="AD50" i="23"/>
  <c r="AC50" i="23"/>
  <c r="AB50" i="23"/>
  <c r="AA50" i="23"/>
  <c r="Z50" i="23"/>
  <c r="Y50" i="23"/>
  <c r="X50" i="23"/>
  <c r="W50" i="23"/>
  <c r="V50" i="23"/>
  <c r="U50" i="23"/>
  <c r="T50" i="23"/>
  <c r="S50" i="23"/>
  <c r="R50" i="23"/>
  <c r="Q50" i="23"/>
  <c r="P50" i="23"/>
  <c r="O50" i="23"/>
  <c r="N50" i="23"/>
  <c r="M50" i="23"/>
  <c r="L50" i="23"/>
  <c r="K50" i="23"/>
  <c r="J50" i="23"/>
  <c r="I50" i="23"/>
  <c r="H50" i="23"/>
  <c r="G50" i="23"/>
  <c r="F50" i="23"/>
  <c r="E50" i="23"/>
  <c r="D50" i="23"/>
  <c r="AH49" i="23"/>
  <c r="AH48" i="23"/>
  <c r="AH47" i="23"/>
  <c r="AH46" i="23"/>
  <c r="AG43" i="23"/>
  <c r="AF43" i="23"/>
  <c r="AE43" i="23"/>
  <c r="AD43" i="23"/>
  <c r="AC43" i="23"/>
  <c r="AB43" i="23"/>
  <c r="AA43" i="23"/>
  <c r="Z43" i="23"/>
  <c r="Y43" i="23"/>
  <c r="X43" i="23"/>
  <c r="W43" i="23"/>
  <c r="V43" i="23"/>
  <c r="U43" i="23"/>
  <c r="T43" i="23"/>
  <c r="S43" i="23"/>
  <c r="R43" i="23"/>
  <c r="Q43" i="23"/>
  <c r="P43" i="23"/>
  <c r="O43" i="23"/>
  <c r="N43" i="23"/>
  <c r="M43" i="23"/>
  <c r="L43" i="23"/>
  <c r="K43" i="23"/>
  <c r="J43" i="23"/>
  <c r="I43" i="23"/>
  <c r="H43" i="23"/>
  <c r="G43" i="23"/>
  <c r="F43" i="23"/>
  <c r="E43" i="23"/>
  <c r="D43" i="23"/>
  <c r="AH42" i="23"/>
  <c r="AH41" i="23"/>
  <c r="AH40" i="23"/>
  <c r="AG37" i="23"/>
  <c r="AF37" i="23"/>
  <c r="AE37" i="23"/>
  <c r="AD37" i="23"/>
  <c r="AC37" i="23"/>
  <c r="AB37" i="23"/>
  <c r="AA37" i="23"/>
  <c r="Z37" i="23"/>
  <c r="Y37" i="23"/>
  <c r="X37" i="23"/>
  <c r="W37" i="23"/>
  <c r="V37" i="23"/>
  <c r="U37" i="23"/>
  <c r="T37" i="23"/>
  <c r="S37" i="23"/>
  <c r="R37" i="23"/>
  <c r="Q37" i="23"/>
  <c r="P37" i="23"/>
  <c r="O37" i="23"/>
  <c r="N37" i="23"/>
  <c r="M37" i="23"/>
  <c r="L37" i="23"/>
  <c r="K37" i="23"/>
  <c r="J37" i="23"/>
  <c r="I37" i="23"/>
  <c r="H37" i="23"/>
  <c r="G37" i="23"/>
  <c r="F37" i="23"/>
  <c r="AH37" i="23" s="1"/>
  <c r="E37" i="23"/>
  <c r="D37" i="23"/>
  <c r="AH36" i="23"/>
  <c r="AH35" i="23"/>
  <c r="AH34" i="23"/>
  <c r="AH33" i="23"/>
  <c r="AH32" i="23"/>
  <c r="AG29" i="23"/>
  <c r="AF29" i="23"/>
  <c r="AE29" i="23"/>
  <c r="AD29" i="23"/>
  <c r="AC29" i="23"/>
  <c r="AB29" i="23"/>
  <c r="AA29" i="23"/>
  <c r="Z29" i="23"/>
  <c r="Y29" i="23"/>
  <c r="X29" i="23"/>
  <c r="W29" i="23"/>
  <c r="V29" i="23"/>
  <c r="U29" i="23"/>
  <c r="T29" i="23"/>
  <c r="S29" i="23"/>
  <c r="R29" i="23"/>
  <c r="Q29" i="23"/>
  <c r="P29" i="23"/>
  <c r="O29" i="23"/>
  <c r="N29" i="23"/>
  <c r="M29" i="23"/>
  <c r="L29" i="23"/>
  <c r="K29" i="23"/>
  <c r="J29" i="23"/>
  <c r="I29" i="23"/>
  <c r="H29" i="23"/>
  <c r="G29" i="23"/>
  <c r="F29" i="23"/>
  <c r="E29" i="23"/>
  <c r="D29" i="23"/>
  <c r="AH28" i="23"/>
  <c r="AH27" i="23"/>
  <c r="AH26" i="23"/>
  <c r="AH25" i="23"/>
  <c r="AH24" i="23"/>
  <c r="AG21" i="23"/>
  <c r="AF21" i="23"/>
  <c r="AE21" i="23"/>
  <c r="AD21" i="23"/>
  <c r="AC21" i="23"/>
  <c r="AB21" i="23"/>
  <c r="AA21" i="23"/>
  <c r="Z21" i="23"/>
  <c r="Y21" i="23"/>
  <c r="X21" i="23"/>
  <c r="W21" i="23"/>
  <c r="V21" i="23"/>
  <c r="U21" i="23"/>
  <c r="T21" i="23"/>
  <c r="S21" i="23"/>
  <c r="R21" i="23"/>
  <c r="Q21" i="23"/>
  <c r="P21" i="23"/>
  <c r="O21" i="23"/>
  <c r="N21" i="23"/>
  <c r="M21" i="23"/>
  <c r="L21" i="23"/>
  <c r="K21" i="23"/>
  <c r="J21" i="23"/>
  <c r="I21" i="23"/>
  <c r="H21" i="23"/>
  <c r="G21" i="23"/>
  <c r="F21" i="23"/>
  <c r="E21" i="23"/>
  <c r="D21" i="23"/>
  <c r="AH20" i="23"/>
  <c r="AH19" i="23"/>
  <c r="AH18" i="23"/>
  <c r="AG15" i="23"/>
  <c r="AF15" i="23"/>
  <c r="AE15" i="23"/>
  <c r="AD15" i="23"/>
  <c r="AC15" i="23"/>
  <c r="AB15" i="23"/>
  <c r="AA15" i="23"/>
  <c r="Z15" i="23"/>
  <c r="Y15" i="23"/>
  <c r="X15" i="23"/>
  <c r="W15" i="23"/>
  <c r="V15" i="23"/>
  <c r="U15" i="23"/>
  <c r="T15" i="23"/>
  <c r="S15" i="23"/>
  <c r="R15" i="23"/>
  <c r="Q15" i="23"/>
  <c r="P15" i="23"/>
  <c r="O15" i="23"/>
  <c r="N15" i="23"/>
  <c r="M15" i="23"/>
  <c r="L15" i="23"/>
  <c r="K15" i="23"/>
  <c r="J15" i="23"/>
  <c r="I15" i="23"/>
  <c r="H15" i="23"/>
  <c r="G15" i="23"/>
  <c r="F15" i="23"/>
  <c r="E15" i="23"/>
  <c r="D15" i="23"/>
  <c r="AH14" i="23"/>
  <c r="AH13" i="23"/>
  <c r="I64" i="23" l="1"/>
  <c r="Q64" i="23"/>
  <c r="Y64" i="23"/>
  <c r="Y65" i="23" s="1"/>
  <c r="AC64" i="23"/>
  <c r="AH29" i="23"/>
  <c r="AH50" i="23"/>
  <c r="J64" i="23"/>
  <c r="D66" i="23" s="1"/>
  <c r="R64" i="23"/>
  <c r="AH21" i="23"/>
  <c r="G64" i="23"/>
  <c r="K64" i="23"/>
  <c r="O64" i="23"/>
  <c r="D68" i="23" s="1"/>
  <c r="S64" i="23"/>
  <c r="W64" i="23"/>
  <c r="AA64" i="23"/>
  <c r="AE64" i="23"/>
  <c r="E64" i="23"/>
  <c r="M64" i="23"/>
  <c r="U64" i="23"/>
  <c r="AG64" i="23"/>
  <c r="AH57" i="23"/>
  <c r="F64" i="23"/>
  <c r="N64" i="23"/>
  <c r="M65" i="23" s="1"/>
  <c r="V64" i="23"/>
  <c r="V65" i="23" s="1"/>
  <c r="Z64" i="23"/>
  <c r="AD64" i="23"/>
  <c r="AH15" i="23"/>
  <c r="AH43" i="23"/>
  <c r="D64" i="23"/>
  <c r="H64" i="23"/>
  <c r="L64" i="23"/>
  <c r="P64" i="23"/>
  <c r="P65" i="23" s="1"/>
  <c r="T64" i="23"/>
  <c r="X64" i="23"/>
  <c r="AB64" i="23"/>
  <c r="AF64" i="23"/>
  <c r="G47" i="24"/>
  <c r="H24" i="14" s="1"/>
  <c r="D65" i="23"/>
  <c r="D67" i="23"/>
  <c r="J65" i="23"/>
  <c r="AH62" i="23"/>
  <c r="AB65" i="23" l="1"/>
  <c r="G65" i="23"/>
  <c r="AE65" i="23"/>
  <c r="S65" i="23"/>
  <c r="D69" i="23"/>
  <c r="E69" i="23" s="1"/>
  <c r="E66" i="23" l="1"/>
  <c r="E23" i="14" s="1"/>
  <c r="E68" i="23"/>
  <c r="E67" i="23"/>
  <c r="F23" i="14" s="1"/>
  <c r="B87" i="22"/>
  <c r="D21" i="14" s="1"/>
  <c r="F57" i="22"/>
  <c r="G57" i="22"/>
  <c r="H57" i="22"/>
  <c r="I57" i="22"/>
  <c r="J57" i="22"/>
  <c r="K57" i="22"/>
  <c r="L57" i="22"/>
  <c r="M57" i="22"/>
  <c r="N57" i="22"/>
  <c r="O57" i="22"/>
  <c r="P57" i="22"/>
  <c r="Q57" i="22"/>
  <c r="R57" i="22"/>
  <c r="S57" i="22"/>
  <c r="T57" i="22"/>
  <c r="U57" i="22"/>
  <c r="V57" i="22"/>
  <c r="W57" i="22"/>
  <c r="X57" i="22"/>
  <c r="Y57" i="22"/>
  <c r="Z57" i="22"/>
  <c r="AA57" i="22"/>
  <c r="AB57" i="22"/>
  <c r="AC57" i="22"/>
  <c r="AD57" i="22"/>
  <c r="AE57" i="22"/>
  <c r="AF57" i="22"/>
  <c r="AG57" i="22"/>
  <c r="AH57" i="22"/>
  <c r="E57" i="22"/>
  <c r="F23" i="22"/>
  <c r="G23" i="22"/>
  <c r="H23" i="22"/>
  <c r="I23" i="22"/>
  <c r="J23" i="22"/>
  <c r="K23" i="22"/>
  <c r="L23" i="22"/>
  <c r="M23" i="22"/>
  <c r="N23" i="22"/>
  <c r="O23" i="22"/>
  <c r="P23" i="22"/>
  <c r="Q23" i="22"/>
  <c r="R23" i="22"/>
  <c r="S23" i="22"/>
  <c r="T23" i="22"/>
  <c r="U23" i="22"/>
  <c r="V23" i="22"/>
  <c r="W23" i="22"/>
  <c r="X23" i="22"/>
  <c r="Y23" i="22"/>
  <c r="Z23" i="22"/>
  <c r="AA23" i="22"/>
  <c r="AB23" i="22"/>
  <c r="AC23" i="22"/>
  <c r="AD23" i="22"/>
  <c r="AE23" i="22"/>
  <c r="AF23" i="22"/>
  <c r="AG23" i="22"/>
  <c r="AH23" i="22"/>
  <c r="G62" i="22"/>
  <c r="K62" i="22"/>
  <c r="O62" i="22"/>
  <c r="S62" i="22"/>
  <c r="W62" i="22"/>
  <c r="AA62" i="22"/>
  <c r="AE62" i="22"/>
  <c r="F67" i="22"/>
  <c r="F86" i="22" s="1"/>
  <c r="I67" i="22"/>
  <c r="J67" i="22"/>
  <c r="M67" i="22"/>
  <c r="N67" i="22"/>
  <c r="N86" i="22" s="1"/>
  <c r="Q67" i="22"/>
  <c r="R67" i="22"/>
  <c r="U67" i="22"/>
  <c r="V67" i="22"/>
  <c r="V86" i="22" s="1"/>
  <c r="Y67" i="22"/>
  <c r="Z67" i="22"/>
  <c r="AC67" i="22"/>
  <c r="AD67" i="22"/>
  <c r="AD86" i="22" s="1"/>
  <c r="AG67" i="22"/>
  <c r="AH67" i="22"/>
  <c r="F73" i="22"/>
  <c r="G73" i="22"/>
  <c r="H73" i="22"/>
  <c r="I73" i="22"/>
  <c r="J73" i="22"/>
  <c r="K73" i="22"/>
  <c r="L73" i="22"/>
  <c r="M73" i="22"/>
  <c r="N73" i="22"/>
  <c r="O73" i="22"/>
  <c r="P73" i="22"/>
  <c r="Q73" i="22"/>
  <c r="R73" i="22"/>
  <c r="S73" i="22"/>
  <c r="T73" i="22"/>
  <c r="U73" i="22"/>
  <c r="V73" i="22"/>
  <c r="W73" i="22"/>
  <c r="X73" i="22"/>
  <c r="Y73" i="22"/>
  <c r="Z73" i="22"/>
  <c r="AA73" i="22"/>
  <c r="AB73" i="22"/>
  <c r="AC73" i="22"/>
  <c r="AD73" i="22"/>
  <c r="AE73" i="22"/>
  <c r="AF73" i="22"/>
  <c r="AG73" i="22"/>
  <c r="AH73" i="22"/>
  <c r="E73" i="22"/>
  <c r="AI73" i="22" s="1"/>
  <c r="F78" i="22"/>
  <c r="G78" i="22"/>
  <c r="H78" i="22"/>
  <c r="I78" i="22"/>
  <c r="J78" i="22"/>
  <c r="K78" i="22"/>
  <c r="L78" i="22"/>
  <c r="M78" i="22"/>
  <c r="M86" i="22" s="1"/>
  <c r="N78" i="22"/>
  <c r="O78" i="22"/>
  <c r="P78" i="22"/>
  <c r="Q78" i="22"/>
  <c r="Q86" i="22" s="1"/>
  <c r="R78" i="22"/>
  <c r="S78" i="22"/>
  <c r="T78" i="22"/>
  <c r="U78" i="22"/>
  <c r="U86" i="22" s="1"/>
  <c r="V78" i="22"/>
  <c r="W78" i="22"/>
  <c r="X78" i="22"/>
  <c r="Y78" i="22"/>
  <c r="Y86" i="22" s="1"/>
  <c r="Z78" i="22"/>
  <c r="AA78" i="22"/>
  <c r="AB78" i="22"/>
  <c r="AC78" i="22"/>
  <c r="AC86" i="22" s="1"/>
  <c r="AD78" i="22"/>
  <c r="AE78" i="22"/>
  <c r="AF78" i="22"/>
  <c r="AG78" i="22"/>
  <c r="AG86" i="22" s="1"/>
  <c r="AH78" i="22"/>
  <c r="E78" i="22"/>
  <c r="F84" i="22"/>
  <c r="G84" i="22"/>
  <c r="H84" i="22"/>
  <c r="I84" i="22"/>
  <c r="J84" i="22"/>
  <c r="K84" i="22"/>
  <c r="L84" i="22"/>
  <c r="M84" i="22"/>
  <c r="N84" i="22"/>
  <c r="O84" i="22"/>
  <c r="P84" i="22"/>
  <c r="Q84" i="22"/>
  <c r="R84" i="22"/>
  <c r="S84" i="22"/>
  <c r="T84" i="22"/>
  <c r="U84" i="22"/>
  <c r="V84" i="22"/>
  <c r="W84" i="22"/>
  <c r="X84" i="22"/>
  <c r="Y84" i="22"/>
  <c r="Z84" i="22"/>
  <c r="AA84" i="22"/>
  <c r="AB84" i="22"/>
  <c r="AC84" i="22"/>
  <c r="AD84" i="22"/>
  <c r="AE84" i="22"/>
  <c r="AF84" i="22"/>
  <c r="AG84" i="22"/>
  <c r="AH84" i="22"/>
  <c r="E84" i="22"/>
  <c r="E86" i="22" s="1"/>
  <c r="AI83" i="22"/>
  <c r="AI82" i="22"/>
  <c r="AI81" i="22"/>
  <c r="AI77" i="22"/>
  <c r="AI76" i="22"/>
  <c r="AI75" i="22"/>
  <c r="AI74" i="22"/>
  <c r="AI72" i="22"/>
  <c r="AI71" i="22"/>
  <c r="AI70" i="22"/>
  <c r="AI69" i="22"/>
  <c r="AI68" i="22"/>
  <c r="AH66" i="22"/>
  <c r="AG66" i="22"/>
  <c r="AF66" i="22"/>
  <c r="AF67" i="22" s="1"/>
  <c r="AE66" i="22"/>
  <c r="AE67" i="22" s="1"/>
  <c r="AD66" i="22"/>
  <c r="AC66" i="22"/>
  <c r="AB66" i="22"/>
  <c r="AB67" i="22" s="1"/>
  <c r="AA66" i="22"/>
  <c r="AA67" i="22" s="1"/>
  <c r="Z66" i="22"/>
  <c r="Y66" i="22"/>
  <c r="X66" i="22"/>
  <c r="X67" i="22" s="1"/>
  <c r="W66" i="22"/>
  <c r="W67" i="22" s="1"/>
  <c r="V66" i="22"/>
  <c r="U66" i="22"/>
  <c r="T66" i="22"/>
  <c r="T67" i="22" s="1"/>
  <c r="S66" i="22"/>
  <c r="S67" i="22" s="1"/>
  <c r="R66" i="22"/>
  <c r="Q66" i="22"/>
  <c r="P66" i="22"/>
  <c r="P67" i="22" s="1"/>
  <c r="O66" i="22"/>
  <c r="O67" i="22" s="1"/>
  <c r="N66" i="22"/>
  <c r="M66" i="22"/>
  <c r="L66" i="22"/>
  <c r="L67" i="22" s="1"/>
  <c r="K66" i="22"/>
  <c r="K67" i="22" s="1"/>
  <c r="J66" i="22"/>
  <c r="I66" i="22"/>
  <c r="H66" i="22"/>
  <c r="H67" i="22" s="1"/>
  <c r="G66" i="22"/>
  <c r="G67" i="22" s="1"/>
  <c r="F66" i="22"/>
  <c r="E66" i="22"/>
  <c r="E67" i="22" s="1"/>
  <c r="AI65" i="22"/>
  <c r="AI64" i="22"/>
  <c r="AI63" i="22"/>
  <c r="AH61" i="22"/>
  <c r="AH62" i="22" s="1"/>
  <c r="AG61" i="22"/>
  <c r="AG62" i="22" s="1"/>
  <c r="AF61" i="22"/>
  <c r="AF62" i="22" s="1"/>
  <c r="AE61" i="22"/>
  <c r="AD61" i="22"/>
  <c r="AD62" i="22" s="1"/>
  <c r="AC61" i="22"/>
  <c r="AC62" i="22" s="1"/>
  <c r="AB61" i="22"/>
  <c r="AB62" i="22" s="1"/>
  <c r="AA61" i="22"/>
  <c r="Z61" i="22"/>
  <c r="Z62" i="22" s="1"/>
  <c r="Y61" i="22"/>
  <c r="Y62" i="22" s="1"/>
  <c r="X61" i="22"/>
  <c r="X62" i="22" s="1"/>
  <c r="W61" i="22"/>
  <c r="V61" i="22"/>
  <c r="V62" i="22" s="1"/>
  <c r="U61" i="22"/>
  <c r="U62" i="22" s="1"/>
  <c r="T61" i="22"/>
  <c r="T62" i="22" s="1"/>
  <c r="S61" i="22"/>
  <c r="R61" i="22"/>
  <c r="R62" i="22" s="1"/>
  <c r="Q61" i="22"/>
  <c r="Q62" i="22" s="1"/>
  <c r="P61" i="22"/>
  <c r="P62" i="22" s="1"/>
  <c r="O61" i="22"/>
  <c r="N61" i="22"/>
  <c r="N62" i="22" s="1"/>
  <c r="M61" i="22"/>
  <c r="M62" i="22" s="1"/>
  <c r="L61" i="22"/>
  <c r="L62" i="22" s="1"/>
  <c r="K61" i="22"/>
  <c r="J61" i="22"/>
  <c r="J62" i="22" s="1"/>
  <c r="I61" i="22"/>
  <c r="I62" i="22" s="1"/>
  <c r="H61" i="22"/>
  <c r="H62" i="22" s="1"/>
  <c r="G61" i="22"/>
  <c r="F61" i="22"/>
  <c r="F62" i="22" s="1"/>
  <c r="E61" i="22"/>
  <c r="E62" i="22" s="1"/>
  <c r="AI60" i="22"/>
  <c r="AI59" i="22"/>
  <c r="AI58" i="22"/>
  <c r="AI56" i="22"/>
  <c r="AI55" i="22"/>
  <c r="AI54" i="22"/>
  <c r="AI53" i="22"/>
  <c r="AI52" i="22"/>
  <c r="AI51" i="22"/>
  <c r="AI50" i="22"/>
  <c r="AI48" i="22"/>
  <c r="AI47" i="22"/>
  <c r="AI46" i="22"/>
  <c r="AI45" i="22"/>
  <c r="AI44" i="22"/>
  <c r="AI43" i="22"/>
  <c r="AI42" i="22"/>
  <c r="AI41" i="22"/>
  <c r="AI40" i="22"/>
  <c r="AI38" i="22"/>
  <c r="AI37" i="22"/>
  <c r="AI36" i="22"/>
  <c r="AI35" i="22"/>
  <c r="AI34" i="22"/>
  <c r="AI32" i="22"/>
  <c r="AI31" i="22"/>
  <c r="AI30" i="22"/>
  <c r="AI29" i="22"/>
  <c r="AI28" i="22"/>
  <c r="AI27" i="22"/>
  <c r="AI26" i="22"/>
  <c r="E23" i="22"/>
  <c r="AI22" i="22"/>
  <c r="AI21" i="22"/>
  <c r="AI20" i="22"/>
  <c r="AI19" i="22"/>
  <c r="AI18" i="22"/>
  <c r="AI17" i="22"/>
  <c r="AI16" i="22"/>
  <c r="AI15" i="22"/>
  <c r="AE86" i="22" l="1"/>
  <c r="W86" i="22"/>
  <c r="O86" i="22"/>
  <c r="N87" i="22" s="1"/>
  <c r="AF86" i="22"/>
  <c r="AB86" i="22"/>
  <c r="X86" i="22"/>
  <c r="T86" i="22"/>
  <c r="P86" i="22"/>
  <c r="L86" i="22"/>
  <c r="H86" i="22"/>
  <c r="AA86" i="22"/>
  <c r="S86" i="22"/>
  <c r="Q87" i="22" s="1"/>
  <c r="K86" i="22"/>
  <c r="G86" i="22"/>
  <c r="AH86" i="22"/>
  <c r="Z86" i="22"/>
  <c r="R86" i="22"/>
  <c r="J86" i="22"/>
  <c r="AI78" i="22"/>
  <c r="I86" i="22"/>
  <c r="E72" i="23"/>
  <c r="H23" i="14" s="1"/>
  <c r="G23" i="14"/>
  <c r="AI23" i="22"/>
  <c r="AI67" i="22"/>
  <c r="AI57" i="22"/>
  <c r="AI62" i="22"/>
  <c r="AI61" i="22"/>
  <c r="AI66" i="22"/>
  <c r="AI84" i="22"/>
  <c r="AC87" i="22" l="1"/>
  <c r="Z87" i="22"/>
  <c r="K87" i="22"/>
  <c r="E89" i="22"/>
  <c r="W87" i="22"/>
  <c r="E90" i="22"/>
  <c r="E88" i="22"/>
  <c r="AF87" i="22"/>
  <c r="H87" i="22"/>
  <c r="E87" i="22"/>
  <c r="T87" i="22"/>
  <c r="E91" i="22" l="1"/>
  <c r="G88" i="22" s="1"/>
  <c r="E21" i="14" s="1"/>
  <c r="G90" i="22"/>
  <c r="G21" i="14" s="1"/>
  <c r="G91" i="22" l="1"/>
  <c r="G89" i="22"/>
  <c r="F21" i="14" s="1"/>
  <c r="G93" i="22"/>
  <c r="H21" i="14" s="1"/>
  <c r="A81" i="21" l="1"/>
  <c r="D20" i="14" s="1"/>
  <c r="F79" i="21"/>
  <c r="F81" i="21" s="1"/>
  <c r="G79" i="21"/>
  <c r="G81" i="21" s="1"/>
  <c r="E79" i="21"/>
  <c r="E81" i="21" s="1"/>
  <c r="G64" i="21"/>
  <c r="U64" i="21" s="1"/>
  <c r="F64" i="21"/>
  <c r="E64" i="21"/>
  <c r="F50" i="21"/>
  <c r="G50" i="21"/>
  <c r="U50" i="21" s="1"/>
  <c r="E50" i="21"/>
  <c r="F41" i="21"/>
  <c r="G41" i="21"/>
  <c r="E41" i="21"/>
  <c r="H27" i="21"/>
  <c r="I27" i="21"/>
  <c r="J27" i="21"/>
  <c r="K27" i="21"/>
  <c r="L27" i="21"/>
  <c r="M27" i="21"/>
  <c r="N27" i="21"/>
  <c r="O27" i="21"/>
  <c r="P27" i="21"/>
  <c r="Q27" i="21"/>
  <c r="R27" i="21"/>
  <c r="S27" i="21"/>
  <c r="F27" i="21"/>
  <c r="G27" i="21"/>
  <c r="U16" i="21"/>
  <c r="U17" i="21"/>
  <c r="U18" i="21"/>
  <c r="U19" i="21"/>
  <c r="U20" i="21"/>
  <c r="U21" i="21"/>
  <c r="U22" i="21"/>
  <c r="U23" i="21"/>
  <c r="U24" i="21"/>
  <c r="U25" i="21"/>
  <c r="U26" i="21"/>
  <c r="U28" i="21"/>
  <c r="U29" i="21"/>
  <c r="U30" i="21"/>
  <c r="U31" i="21"/>
  <c r="U32" i="21"/>
  <c r="U33" i="21"/>
  <c r="U34" i="21"/>
  <c r="U35" i="21"/>
  <c r="U36" i="21"/>
  <c r="U37" i="21"/>
  <c r="U38" i="21"/>
  <c r="U39" i="21"/>
  <c r="U40" i="21"/>
  <c r="U42" i="21"/>
  <c r="U43" i="21"/>
  <c r="U44" i="21"/>
  <c r="U45" i="21"/>
  <c r="U46" i="21"/>
  <c r="U47" i="21"/>
  <c r="U48" i="21"/>
  <c r="U49" i="21"/>
  <c r="U51" i="21"/>
  <c r="U52" i="21"/>
  <c r="U53" i="21"/>
  <c r="U54" i="21"/>
  <c r="U55" i="21"/>
  <c r="U56" i="21"/>
  <c r="U57" i="21"/>
  <c r="U58" i="21"/>
  <c r="U59" i="21"/>
  <c r="U60" i="21"/>
  <c r="U61" i="21"/>
  <c r="U62" i="21"/>
  <c r="U63" i="21"/>
  <c r="U65" i="21"/>
  <c r="U66" i="21"/>
  <c r="U67" i="21"/>
  <c r="U68" i="21"/>
  <c r="U69" i="21"/>
  <c r="U70" i="21"/>
  <c r="U71" i="21"/>
  <c r="U73" i="21"/>
  <c r="U74" i="21"/>
  <c r="U75" i="21"/>
  <c r="U76" i="21"/>
  <c r="U77" i="21"/>
  <c r="U78" i="21"/>
  <c r="U15" i="21"/>
  <c r="E27" i="21"/>
  <c r="U82" i="21"/>
  <c r="T81" i="21"/>
  <c r="S79" i="21"/>
  <c r="S81" i="21" s="1"/>
  <c r="R79" i="21"/>
  <c r="R81" i="21" s="1"/>
  <c r="Q79" i="21"/>
  <c r="Q81" i="21" s="1"/>
  <c r="P79" i="21"/>
  <c r="O79" i="21"/>
  <c r="O81" i="21" s="1"/>
  <c r="N79" i="21"/>
  <c r="N81" i="21" s="1"/>
  <c r="M79" i="21"/>
  <c r="M81" i="21" s="1"/>
  <c r="L79" i="21"/>
  <c r="K79" i="21"/>
  <c r="K81" i="21" s="1"/>
  <c r="J79" i="21"/>
  <c r="J81" i="21" s="1"/>
  <c r="I79" i="21"/>
  <c r="I81" i="21" s="1"/>
  <c r="H79" i="21"/>
  <c r="S72" i="21"/>
  <c r="R72" i="21"/>
  <c r="Q72" i="21"/>
  <c r="P72" i="21"/>
  <c r="O72" i="21"/>
  <c r="N72" i="21"/>
  <c r="M72" i="21"/>
  <c r="L72" i="21"/>
  <c r="K72" i="21"/>
  <c r="J72" i="21"/>
  <c r="I72" i="21"/>
  <c r="H72" i="21"/>
  <c r="G72" i="21"/>
  <c r="F72" i="21"/>
  <c r="E72" i="21"/>
  <c r="S64" i="21"/>
  <c r="R64" i="21"/>
  <c r="Q64" i="21"/>
  <c r="P64" i="21"/>
  <c r="P81" i="21" s="1"/>
  <c r="O64" i="21"/>
  <c r="N64" i="21"/>
  <c r="M64" i="21"/>
  <c r="L64" i="21"/>
  <c r="L81" i="21" s="1"/>
  <c r="K64" i="21"/>
  <c r="J64" i="21"/>
  <c r="I64" i="21"/>
  <c r="H64" i="21"/>
  <c r="H81" i="21" s="1"/>
  <c r="S41" i="21"/>
  <c r="R41" i="21"/>
  <c r="Q41" i="21"/>
  <c r="P41" i="21"/>
  <c r="O41" i="21"/>
  <c r="N41" i="21"/>
  <c r="M41" i="21"/>
  <c r="L41" i="21"/>
  <c r="K41" i="21"/>
  <c r="J41" i="21"/>
  <c r="I41" i="21"/>
  <c r="H41" i="21"/>
  <c r="U79" i="21" l="1"/>
  <c r="U72" i="21"/>
  <c r="Q82" i="21"/>
  <c r="U27" i="21"/>
  <c r="U81" i="21" s="1"/>
  <c r="U41" i="21"/>
  <c r="E84" i="21"/>
  <c r="E85" i="21"/>
  <c r="N82" i="21"/>
  <c r="K82" i="21"/>
  <c r="H82" i="21" l="1"/>
  <c r="E83" i="21"/>
  <c r="E86" i="21" s="1"/>
  <c r="F86" i="21" s="1"/>
  <c r="E82" i="21"/>
  <c r="F84" i="21" l="1"/>
  <c r="F20" i="14" s="1"/>
  <c r="F83" i="21"/>
  <c r="E20" i="14" s="1"/>
  <c r="F85" i="21"/>
  <c r="G20" i="14" s="1"/>
  <c r="F88" i="21" l="1"/>
  <c r="H20" i="14" s="1"/>
  <c r="A81" i="20" l="1"/>
  <c r="D32" i="14" s="1"/>
  <c r="T74" i="20"/>
  <c r="F77" i="20"/>
  <c r="F80" i="20" s="1"/>
  <c r="G77" i="20"/>
  <c r="G80" i="20" s="1"/>
  <c r="H77" i="20"/>
  <c r="I77" i="20"/>
  <c r="I80" i="20" s="1"/>
  <c r="J77" i="20"/>
  <c r="J80" i="20" s="1"/>
  <c r="K77" i="20"/>
  <c r="K80" i="20" s="1"/>
  <c r="L77" i="20"/>
  <c r="M77" i="20"/>
  <c r="M80" i="20" s="1"/>
  <c r="N77" i="20"/>
  <c r="N80" i="20" s="1"/>
  <c r="O77" i="20"/>
  <c r="O80" i="20" s="1"/>
  <c r="P77" i="20"/>
  <c r="Q77" i="20"/>
  <c r="Q80" i="20" s="1"/>
  <c r="R77" i="20"/>
  <c r="R80" i="20" s="1"/>
  <c r="S77" i="20"/>
  <c r="S80" i="20" s="1"/>
  <c r="E77" i="20"/>
  <c r="F68" i="20"/>
  <c r="G68" i="20"/>
  <c r="H68" i="20"/>
  <c r="H80" i="20" s="1"/>
  <c r="I68" i="20"/>
  <c r="J68" i="20"/>
  <c r="K68" i="20"/>
  <c r="L68" i="20"/>
  <c r="L80" i="20" s="1"/>
  <c r="M68" i="20"/>
  <c r="N68" i="20"/>
  <c r="O68" i="20"/>
  <c r="P68" i="20"/>
  <c r="P80" i="20" s="1"/>
  <c r="Q68" i="20"/>
  <c r="R68" i="20"/>
  <c r="S68" i="20"/>
  <c r="E68" i="20"/>
  <c r="E80" i="20" s="1"/>
  <c r="T66" i="20"/>
  <c r="T67" i="20"/>
  <c r="T61" i="20"/>
  <c r="F62" i="20"/>
  <c r="G62" i="20"/>
  <c r="H62" i="20"/>
  <c r="I62" i="20"/>
  <c r="J62" i="20"/>
  <c r="K62" i="20"/>
  <c r="L62" i="20"/>
  <c r="M62" i="20"/>
  <c r="N62" i="20"/>
  <c r="O62" i="20"/>
  <c r="P62" i="20"/>
  <c r="Q62" i="20"/>
  <c r="R62" i="20"/>
  <c r="S62" i="20"/>
  <c r="E62" i="20"/>
  <c r="F57" i="20"/>
  <c r="G57" i="20"/>
  <c r="H57" i="20"/>
  <c r="I57" i="20"/>
  <c r="J57" i="20"/>
  <c r="K57" i="20"/>
  <c r="L57" i="20"/>
  <c r="M57" i="20"/>
  <c r="N57" i="20"/>
  <c r="O57" i="20"/>
  <c r="P57" i="20"/>
  <c r="Q57" i="20"/>
  <c r="R57" i="20"/>
  <c r="S57" i="20"/>
  <c r="E57" i="20"/>
  <c r="T55" i="20"/>
  <c r="T42" i="20"/>
  <c r="S36" i="20"/>
  <c r="R36" i="20"/>
  <c r="Q36" i="20"/>
  <c r="P36" i="20"/>
  <c r="O36" i="20"/>
  <c r="N36" i="20"/>
  <c r="M36" i="20"/>
  <c r="L36" i="20"/>
  <c r="K36" i="20"/>
  <c r="J36" i="20"/>
  <c r="I36" i="20"/>
  <c r="H36" i="20"/>
  <c r="T30" i="20"/>
  <c r="T31" i="20"/>
  <c r="T32" i="20"/>
  <c r="T33" i="20"/>
  <c r="T34" i="20"/>
  <c r="T35" i="20"/>
  <c r="F36" i="20"/>
  <c r="G36" i="20"/>
  <c r="E36" i="20"/>
  <c r="F26" i="20"/>
  <c r="G26" i="20"/>
  <c r="H26" i="20"/>
  <c r="I26" i="20"/>
  <c r="J26" i="20"/>
  <c r="K26" i="20"/>
  <c r="L26" i="20"/>
  <c r="M26" i="20"/>
  <c r="N26" i="20"/>
  <c r="O26" i="20"/>
  <c r="P26" i="20"/>
  <c r="Q26" i="20"/>
  <c r="R26" i="20"/>
  <c r="S26" i="20"/>
  <c r="E26" i="20"/>
  <c r="F18" i="20"/>
  <c r="G18" i="20"/>
  <c r="H18" i="20"/>
  <c r="I18" i="20"/>
  <c r="J18" i="20"/>
  <c r="K18" i="20"/>
  <c r="L18" i="20"/>
  <c r="M18" i="20"/>
  <c r="N18" i="20"/>
  <c r="O18" i="20"/>
  <c r="P18" i="20"/>
  <c r="Q18" i="20"/>
  <c r="R18" i="20"/>
  <c r="S18" i="20"/>
  <c r="E18" i="20"/>
  <c r="T15" i="20"/>
  <c r="T16" i="20"/>
  <c r="T76" i="20"/>
  <c r="T75" i="20"/>
  <c r="T73" i="20"/>
  <c r="T72" i="20"/>
  <c r="T71" i="20"/>
  <c r="T65" i="20"/>
  <c r="T60" i="20"/>
  <c r="T56" i="20"/>
  <c r="T54" i="20"/>
  <c r="T53" i="20"/>
  <c r="T52" i="20"/>
  <c r="T51" i="20"/>
  <c r="T50" i="20"/>
  <c r="T49" i="20"/>
  <c r="T48" i="20"/>
  <c r="S45" i="20"/>
  <c r="R45" i="20"/>
  <c r="Q45" i="20"/>
  <c r="P45" i="20"/>
  <c r="O45" i="20"/>
  <c r="N45" i="20"/>
  <c r="M45" i="20"/>
  <c r="L45" i="20"/>
  <c r="K45" i="20"/>
  <c r="J45" i="20"/>
  <c r="I45" i="20"/>
  <c r="H45" i="20"/>
  <c r="G45" i="20"/>
  <c r="F45" i="20"/>
  <c r="E45" i="20"/>
  <c r="T44" i="20"/>
  <c r="T43" i="20"/>
  <c r="T41" i="20"/>
  <c r="T40" i="20"/>
  <c r="T39" i="20"/>
  <c r="T38" i="20"/>
  <c r="T37" i="20"/>
  <c r="T29" i="20"/>
  <c r="T28" i="20"/>
  <c r="T27" i="20"/>
  <c r="T25" i="20"/>
  <c r="T24" i="20"/>
  <c r="T23" i="20"/>
  <c r="T22" i="20"/>
  <c r="T21" i="20"/>
  <c r="T17" i="20"/>
  <c r="T74" i="19"/>
  <c r="T73" i="19"/>
  <c r="T72" i="19"/>
  <c r="T71" i="19"/>
  <c r="T70" i="19"/>
  <c r="T69" i="19"/>
  <c r="T65" i="19"/>
  <c r="T64" i="19"/>
  <c r="T63" i="19"/>
  <c r="T62" i="19"/>
  <c r="T61" i="19"/>
  <c r="T57" i="19"/>
  <c r="T56" i="19"/>
  <c r="T53" i="19"/>
  <c r="T52" i="19"/>
  <c r="T51" i="19"/>
  <c r="T50" i="19"/>
  <c r="T49" i="19"/>
  <c r="T48" i="19"/>
  <c r="T47" i="19"/>
  <c r="T46" i="19"/>
  <c r="T45" i="19"/>
  <c r="T41" i="19"/>
  <c r="T40" i="19"/>
  <c r="T39" i="19"/>
  <c r="T38" i="19"/>
  <c r="T34" i="19"/>
  <c r="T33" i="19"/>
  <c r="T32" i="19"/>
  <c r="T31" i="19"/>
  <c r="T30" i="19"/>
  <c r="T29" i="19"/>
  <c r="T28" i="19"/>
  <c r="T24" i="19"/>
  <c r="T23" i="19"/>
  <c r="T22" i="19"/>
  <c r="T21" i="19"/>
  <c r="T20" i="19"/>
  <c r="T19" i="19"/>
  <c r="T18" i="19"/>
  <c r="T17" i="19"/>
  <c r="T16" i="19"/>
  <c r="T15" i="19"/>
  <c r="T14" i="19"/>
  <c r="T13" i="19"/>
  <c r="T18" i="20" l="1"/>
  <c r="T57" i="20"/>
  <c r="T36" i="20"/>
  <c r="T45" i="20"/>
  <c r="T68" i="20"/>
  <c r="T26" i="20"/>
  <c r="T62" i="20"/>
  <c r="O77" i="19"/>
  <c r="T42" i="19"/>
  <c r="T66" i="19"/>
  <c r="T75" i="19"/>
  <c r="L77" i="19"/>
  <c r="P77" i="19"/>
  <c r="I77" i="19"/>
  <c r="Q77" i="19"/>
  <c r="T77" i="20"/>
  <c r="K77" i="19"/>
  <c r="S77" i="19"/>
  <c r="T35" i="19"/>
  <c r="M77" i="19"/>
  <c r="T25" i="19"/>
  <c r="T58" i="19"/>
  <c r="E78" i="19"/>
  <c r="J77" i="19"/>
  <c r="N77" i="19"/>
  <c r="R77" i="19"/>
  <c r="H77" i="19"/>
  <c r="E81" i="19" l="1"/>
  <c r="N78" i="19"/>
  <c r="Q78" i="19"/>
  <c r="H78" i="19"/>
  <c r="H81" i="20"/>
  <c r="K81" i="20"/>
  <c r="Q81" i="20"/>
  <c r="E81" i="20"/>
  <c r="E84" i="20"/>
  <c r="N81" i="20"/>
  <c r="E82" i="20"/>
  <c r="E83" i="20"/>
  <c r="E80" i="19"/>
  <c r="K78" i="19"/>
  <c r="E79" i="19"/>
  <c r="A66" i="18"/>
  <c r="D30" i="14" s="1"/>
  <c r="T61" i="18"/>
  <c r="T60" i="18"/>
  <c r="T56" i="18"/>
  <c r="T55" i="18"/>
  <c r="T51" i="18"/>
  <c r="T50" i="18"/>
  <c r="T49" i="18"/>
  <c r="T48" i="18"/>
  <c r="T44" i="18"/>
  <c r="T43" i="18"/>
  <c r="T42" i="18"/>
  <c r="T41" i="18"/>
  <c r="T40" i="18"/>
  <c r="T39" i="18"/>
  <c r="T38" i="18"/>
  <c r="T34" i="18"/>
  <c r="T33" i="18"/>
  <c r="T32" i="18"/>
  <c r="T28" i="18"/>
  <c r="T27" i="18"/>
  <c r="T26" i="18"/>
  <c r="T22" i="18"/>
  <c r="T21" i="18"/>
  <c r="T17" i="18"/>
  <c r="T16" i="18"/>
  <c r="A70" i="17"/>
  <c r="D29" i="14" s="1"/>
  <c r="T66" i="17"/>
  <c r="T62" i="17"/>
  <c r="T61" i="17"/>
  <c r="T57" i="17"/>
  <c r="T56" i="17"/>
  <c r="T55" i="17"/>
  <c r="T54" i="17"/>
  <c r="T50" i="17"/>
  <c r="T49" i="17"/>
  <c r="T48" i="17"/>
  <c r="T47" i="17"/>
  <c r="T46" i="17"/>
  <c r="T45" i="17"/>
  <c r="T44" i="17"/>
  <c r="T43" i="17"/>
  <c r="T39" i="17"/>
  <c r="T38" i="17"/>
  <c r="T37" i="17"/>
  <c r="T36" i="17"/>
  <c r="T32" i="17"/>
  <c r="T31" i="17"/>
  <c r="T30" i="17"/>
  <c r="T29" i="17"/>
  <c r="T28" i="17"/>
  <c r="T27" i="17"/>
  <c r="T26" i="17"/>
  <c r="T22" i="17"/>
  <c r="T21" i="17"/>
  <c r="T17" i="17"/>
  <c r="T16" i="17"/>
  <c r="E65" i="18" l="1"/>
  <c r="I65" i="18"/>
  <c r="M65" i="18"/>
  <c r="Q65" i="18"/>
  <c r="T29" i="18"/>
  <c r="T35" i="18"/>
  <c r="T57" i="18"/>
  <c r="F65" i="18"/>
  <c r="J65" i="18"/>
  <c r="N65" i="18"/>
  <c r="R65" i="18"/>
  <c r="T52" i="18"/>
  <c r="G65" i="18"/>
  <c r="K65" i="18"/>
  <c r="O65" i="18"/>
  <c r="S65" i="18"/>
  <c r="T18" i="18"/>
  <c r="T23" i="18"/>
  <c r="T45" i="18"/>
  <c r="H65" i="18"/>
  <c r="L65" i="18"/>
  <c r="P65" i="18"/>
  <c r="E70" i="17"/>
  <c r="I70" i="17"/>
  <c r="Q70" i="17"/>
  <c r="M70" i="17"/>
  <c r="T23" i="17"/>
  <c r="T58" i="17"/>
  <c r="G70" i="17"/>
  <c r="K70" i="17"/>
  <c r="O70" i="17"/>
  <c r="S70" i="17"/>
  <c r="T33" i="17"/>
  <c r="T40" i="17"/>
  <c r="T63" i="17"/>
  <c r="F70" i="17"/>
  <c r="J70" i="17"/>
  <c r="N70" i="17"/>
  <c r="R70" i="17"/>
  <c r="T18" i="17"/>
  <c r="T51" i="17"/>
  <c r="H70" i="17"/>
  <c r="L70" i="17"/>
  <c r="P70" i="17"/>
  <c r="E85" i="20"/>
  <c r="F82" i="20" s="1"/>
  <c r="E82" i="19"/>
  <c r="T62" i="18"/>
  <c r="T67" i="17"/>
  <c r="D34" i="14"/>
  <c r="A54" i="16"/>
  <c r="S51" i="16"/>
  <c r="R51" i="16"/>
  <c r="Q51" i="16"/>
  <c r="P51" i="16"/>
  <c r="O51" i="16"/>
  <c r="N51" i="16"/>
  <c r="M51" i="16"/>
  <c r="L51" i="16"/>
  <c r="K51" i="16"/>
  <c r="J51" i="16"/>
  <c r="I51" i="16"/>
  <c r="H51" i="16"/>
  <c r="G51" i="16"/>
  <c r="F51" i="16"/>
  <c r="E51" i="16"/>
  <c r="T50" i="16"/>
  <c r="T49" i="16"/>
  <c r="S46" i="16"/>
  <c r="R46" i="16"/>
  <c r="Q46" i="16"/>
  <c r="P46" i="16"/>
  <c r="O46" i="16"/>
  <c r="N46" i="16"/>
  <c r="M46" i="16"/>
  <c r="L46" i="16"/>
  <c r="K46" i="16"/>
  <c r="J46" i="16"/>
  <c r="I46" i="16"/>
  <c r="H46" i="16"/>
  <c r="G46" i="16"/>
  <c r="F46" i="16"/>
  <c r="E46" i="16"/>
  <c r="T45" i="16"/>
  <c r="S42" i="16"/>
  <c r="R42" i="16"/>
  <c r="Q42" i="16"/>
  <c r="P42" i="16"/>
  <c r="O42" i="16"/>
  <c r="N42" i="16"/>
  <c r="M42" i="16"/>
  <c r="L42" i="16"/>
  <c r="K42" i="16"/>
  <c r="J42" i="16"/>
  <c r="I42" i="16"/>
  <c r="H42" i="16"/>
  <c r="G42" i="16"/>
  <c r="F42" i="16"/>
  <c r="E42" i="16"/>
  <c r="T41" i="16"/>
  <c r="T40" i="16"/>
  <c r="S37" i="16"/>
  <c r="R37" i="16"/>
  <c r="Q37" i="16"/>
  <c r="P37" i="16"/>
  <c r="O37" i="16"/>
  <c r="N37" i="16"/>
  <c r="M37" i="16"/>
  <c r="L37" i="16"/>
  <c r="K37" i="16"/>
  <c r="J37" i="16"/>
  <c r="I37" i="16"/>
  <c r="H37" i="16"/>
  <c r="G37" i="16"/>
  <c r="F37" i="16"/>
  <c r="E37" i="16"/>
  <c r="T36" i="16"/>
  <c r="T35" i="16"/>
  <c r="T34" i="16"/>
  <c r="S31" i="16"/>
  <c r="R31" i="16"/>
  <c r="Q31" i="16"/>
  <c r="P31" i="16"/>
  <c r="O31" i="16"/>
  <c r="N31" i="16"/>
  <c r="M31" i="16"/>
  <c r="L31" i="16"/>
  <c r="K31" i="16"/>
  <c r="J31" i="16"/>
  <c r="I31" i="16"/>
  <c r="H31" i="16"/>
  <c r="G31" i="16"/>
  <c r="F31" i="16"/>
  <c r="E31" i="16"/>
  <c r="T30" i="16"/>
  <c r="S27" i="16"/>
  <c r="R27" i="16"/>
  <c r="Q27" i="16"/>
  <c r="P27" i="16"/>
  <c r="O27" i="16"/>
  <c r="N27" i="16"/>
  <c r="M27" i="16"/>
  <c r="L27" i="16"/>
  <c r="K27" i="16"/>
  <c r="J27" i="16"/>
  <c r="I27" i="16"/>
  <c r="H27" i="16"/>
  <c r="G27" i="16"/>
  <c r="F27" i="16"/>
  <c r="E27" i="16"/>
  <c r="T26" i="16"/>
  <c r="T25" i="16"/>
  <c r="T24" i="16"/>
  <c r="T23" i="16"/>
  <c r="T22" i="16"/>
  <c r="S19" i="16"/>
  <c r="R19" i="16"/>
  <c r="Q19" i="16"/>
  <c r="P19" i="16"/>
  <c r="O19" i="16"/>
  <c r="N19" i="16"/>
  <c r="M19" i="16"/>
  <c r="L19" i="16"/>
  <c r="K19" i="16"/>
  <c r="J19" i="16"/>
  <c r="I19" i="16"/>
  <c r="H19" i="16"/>
  <c r="G19" i="16"/>
  <c r="F19" i="16"/>
  <c r="E19" i="16"/>
  <c r="T18" i="16"/>
  <c r="T17" i="16"/>
  <c r="T16" i="16"/>
  <c r="A105" i="15"/>
  <c r="A55" i="15"/>
  <c r="D33" i="14" s="1"/>
  <c r="T51" i="15"/>
  <c r="T50" i="15"/>
  <c r="S47" i="15"/>
  <c r="R47" i="15"/>
  <c r="Q47" i="15"/>
  <c r="P47" i="15"/>
  <c r="O47" i="15"/>
  <c r="N47" i="15"/>
  <c r="M47" i="15"/>
  <c r="L47" i="15"/>
  <c r="K47" i="15"/>
  <c r="J47" i="15"/>
  <c r="I47" i="15"/>
  <c r="H47" i="15"/>
  <c r="G47" i="15"/>
  <c r="F47" i="15"/>
  <c r="E47" i="15"/>
  <c r="T46" i="15"/>
  <c r="S43" i="15"/>
  <c r="R43" i="15"/>
  <c r="Q43" i="15"/>
  <c r="P43" i="15"/>
  <c r="O43" i="15"/>
  <c r="N43" i="15"/>
  <c r="M43" i="15"/>
  <c r="L43" i="15"/>
  <c r="K43" i="15"/>
  <c r="J43" i="15"/>
  <c r="I43" i="15"/>
  <c r="H43" i="15"/>
  <c r="G43" i="15"/>
  <c r="F43" i="15"/>
  <c r="E43" i="15"/>
  <c r="T42" i="15"/>
  <c r="T41" i="15"/>
  <c r="T40" i="15"/>
  <c r="T39" i="15"/>
  <c r="T38" i="15"/>
  <c r="T37" i="15"/>
  <c r="S34" i="15"/>
  <c r="R34" i="15"/>
  <c r="Q34" i="15"/>
  <c r="P34" i="15"/>
  <c r="O34" i="15"/>
  <c r="N34" i="15"/>
  <c r="M34" i="15"/>
  <c r="L34" i="15"/>
  <c r="K34" i="15"/>
  <c r="J34" i="15"/>
  <c r="I34" i="15"/>
  <c r="H34" i="15"/>
  <c r="G34" i="15"/>
  <c r="F34" i="15"/>
  <c r="E34" i="15"/>
  <c r="T33" i="15"/>
  <c r="T32" i="15"/>
  <c r="T31" i="15"/>
  <c r="T30" i="15"/>
  <c r="T29" i="15"/>
  <c r="S26" i="15"/>
  <c r="R26" i="15"/>
  <c r="Q26" i="15"/>
  <c r="P26" i="15"/>
  <c r="O26" i="15"/>
  <c r="N26" i="15"/>
  <c r="M26" i="15"/>
  <c r="L26" i="15"/>
  <c r="K26" i="15"/>
  <c r="J26" i="15"/>
  <c r="I26" i="15"/>
  <c r="H26" i="15"/>
  <c r="G26" i="15"/>
  <c r="F26" i="15"/>
  <c r="E26" i="15"/>
  <c r="T25" i="15"/>
  <c r="T24" i="15"/>
  <c r="T23" i="15"/>
  <c r="T22" i="15"/>
  <c r="T21" i="15"/>
  <c r="T20" i="15"/>
  <c r="S17" i="15"/>
  <c r="R17" i="15"/>
  <c r="Q17" i="15"/>
  <c r="P17" i="15"/>
  <c r="O17" i="15"/>
  <c r="N17" i="15"/>
  <c r="M17" i="15"/>
  <c r="L17" i="15"/>
  <c r="K17" i="15"/>
  <c r="J17" i="15"/>
  <c r="I17" i="15"/>
  <c r="H17" i="15"/>
  <c r="G17" i="15"/>
  <c r="F17" i="15"/>
  <c r="E17" i="15"/>
  <c r="T16" i="15"/>
  <c r="T15" i="15"/>
  <c r="T14" i="15"/>
  <c r="T13" i="15"/>
  <c r="K66" i="18" l="1"/>
  <c r="E68" i="18"/>
  <c r="E73" i="17"/>
  <c r="E72" i="17"/>
  <c r="E66" i="18"/>
  <c r="E71" i="17"/>
  <c r="H71" i="17"/>
  <c r="K71" i="17"/>
  <c r="N66" i="18"/>
  <c r="E32" i="14"/>
  <c r="E74" i="17"/>
  <c r="E69" i="18"/>
  <c r="E67" i="18"/>
  <c r="I53" i="16"/>
  <c r="Q53" i="16"/>
  <c r="T19" i="16"/>
  <c r="T27" i="16"/>
  <c r="T31" i="16"/>
  <c r="T42" i="16"/>
  <c r="G53" i="16"/>
  <c r="K53" i="16"/>
  <c r="O53" i="16"/>
  <c r="S53" i="16"/>
  <c r="F53" i="16"/>
  <c r="J53" i="16"/>
  <c r="N53" i="16"/>
  <c r="N54" i="16" s="1"/>
  <c r="R53" i="16"/>
  <c r="E53" i="16"/>
  <c r="T37" i="16"/>
  <c r="H53" i="16"/>
  <c r="L53" i="16"/>
  <c r="P53" i="16"/>
  <c r="M53" i="16"/>
  <c r="I54" i="15"/>
  <c r="M54" i="15"/>
  <c r="Q54" i="15"/>
  <c r="E54" i="15"/>
  <c r="T17" i="15"/>
  <c r="N54" i="15"/>
  <c r="R54" i="15"/>
  <c r="L54" i="15"/>
  <c r="Q66" i="18"/>
  <c r="H66" i="18"/>
  <c r="N71" i="17"/>
  <c r="Q71" i="17"/>
  <c r="S54" i="15"/>
  <c r="Q55" i="15" s="1"/>
  <c r="T34" i="15"/>
  <c r="T43" i="15"/>
  <c r="H54" i="15"/>
  <c r="K54" i="15"/>
  <c r="G54" i="15"/>
  <c r="O54" i="15"/>
  <c r="T26" i="15"/>
  <c r="J54" i="15"/>
  <c r="P54" i="15"/>
  <c r="F85" i="20"/>
  <c r="F83" i="20"/>
  <c r="F32" i="14" s="1"/>
  <c r="F84" i="20"/>
  <c r="G32" i="14" s="1"/>
  <c r="F82" i="19"/>
  <c r="F81" i="19"/>
  <c r="G31" i="14" s="1"/>
  <c r="F80" i="19"/>
  <c r="F31" i="14" s="1"/>
  <c r="F79" i="19"/>
  <c r="T46" i="16"/>
  <c r="T51" i="16"/>
  <c r="T52" i="15"/>
  <c r="F54" i="15"/>
  <c r="T47" i="15"/>
  <c r="D19" i="14"/>
  <c r="D35" i="14" s="1"/>
  <c r="AJ89" i="11"/>
  <c r="AJ90" i="11"/>
  <c r="AJ91" i="11"/>
  <c r="AJ92" i="11"/>
  <c r="AJ93" i="11"/>
  <c r="AJ94" i="11"/>
  <c r="AJ31" i="11"/>
  <c r="AJ32" i="11"/>
  <c r="AJ33" i="11"/>
  <c r="AJ34" i="11"/>
  <c r="AJ35" i="11"/>
  <c r="AJ36" i="11"/>
  <c r="AJ37" i="11"/>
  <c r="AJ38" i="11"/>
  <c r="AJ39" i="11"/>
  <c r="AJ40" i="11"/>
  <c r="AJ19" i="11"/>
  <c r="AJ20" i="11"/>
  <c r="AJ21" i="11"/>
  <c r="AJ22" i="11"/>
  <c r="AJ23" i="11"/>
  <c r="AJ24" i="11"/>
  <c r="AJ25" i="11"/>
  <c r="AH95" i="11"/>
  <c r="AG95" i="11"/>
  <c r="AF95" i="11"/>
  <c r="AE95" i="11"/>
  <c r="AD95" i="11"/>
  <c r="AC95" i="11"/>
  <c r="AB95" i="11"/>
  <c r="AA95" i="11"/>
  <c r="Z95" i="11"/>
  <c r="Y95" i="11"/>
  <c r="X95" i="11"/>
  <c r="W95" i="11"/>
  <c r="V95" i="11"/>
  <c r="U95" i="11"/>
  <c r="T95" i="11"/>
  <c r="AH85" i="11"/>
  <c r="AG85" i="11"/>
  <c r="AF85" i="11"/>
  <c r="AE85" i="11"/>
  <c r="AD85" i="11"/>
  <c r="AC85" i="11"/>
  <c r="AB85" i="11"/>
  <c r="AA85" i="11"/>
  <c r="Z85" i="11"/>
  <c r="Y85" i="11"/>
  <c r="X85" i="11"/>
  <c r="W85" i="11"/>
  <c r="V85" i="11"/>
  <c r="U85" i="11"/>
  <c r="T85" i="11"/>
  <c r="AH77" i="11"/>
  <c r="AG77" i="11"/>
  <c r="AF77" i="11"/>
  <c r="AE77" i="11"/>
  <c r="AD77" i="11"/>
  <c r="AC77" i="11"/>
  <c r="AB77" i="11"/>
  <c r="AA77" i="11"/>
  <c r="Z77" i="11"/>
  <c r="Y77" i="11"/>
  <c r="X77" i="11"/>
  <c r="W77" i="11"/>
  <c r="V77" i="11"/>
  <c r="U77" i="11"/>
  <c r="T77" i="11"/>
  <c r="AH66" i="11"/>
  <c r="AG66" i="11"/>
  <c r="AF66" i="11"/>
  <c r="AE66" i="11"/>
  <c r="AD66" i="11"/>
  <c r="AC66" i="11"/>
  <c r="AB66" i="11"/>
  <c r="AA66" i="11"/>
  <c r="Z66" i="11"/>
  <c r="Y66" i="11"/>
  <c r="X66" i="11"/>
  <c r="W66" i="11"/>
  <c r="V66" i="11"/>
  <c r="U66" i="11"/>
  <c r="T66" i="11"/>
  <c r="AH61" i="11"/>
  <c r="AG61" i="11"/>
  <c r="AF61" i="11"/>
  <c r="AE61" i="11"/>
  <c r="AD61" i="11"/>
  <c r="AC61" i="11"/>
  <c r="AB61" i="11"/>
  <c r="AA61" i="11"/>
  <c r="Z61" i="11"/>
  <c r="Y61" i="11"/>
  <c r="X61" i="11"/>
  <c r="W61" i="11"/>
  <c r="V61" i="11"/>
  <c r="U61" i="11"/>
  <c r="T61" i="11"/>
  <c r="AH55" i="11"/>
  <c r="AG55" i="11"/>
  <c r="AF55" i="11"/>
  <c r="AE55" i="11"/>
  <c r="AD55" i="11"/>
  <c r="AC55" i="11"/>
  <c r="AB55" i="11"/>
  <c r="AA55" i="11"/>
  <c r="Z55" i="11"/>
  <c r="Y55" i="11"/>
  <c r="X55" i="11"/>
  <c r="W55" i="11"/>
  <c r="V55" i="11"/>
  <c r="U55" i="11"/>
  <c r="T55" i="11"/>
  <c r="AH41" i="11"/>
  <c r="AG41" i="11"/>
  <c r="AF41" i="11"/>
  <c r="AE41" i="11"/>
  <c r="AD41" i="11"/>
  <c r="AC41" i="11"/>
  <c r="AB41" i="11"/>
  <c r="AA41" i="11"/>
  <c r="Z41" i="11"/>
  <c r="Y41" i="11"/>
  <c r="X41" i="11"/>
  <c r="W41" i="11"/>
  <c r="V41" i="11"/>
  <c r="U41" i="11"/>
  <c r="T41" i="11"/>
  <c r="AH27" i="11"/>
  <c r="AG27" i="11"/>
  <c r="AF27" i="11"/>
  <c r="AE27" i="11"/>
  <c r="AD27" i="11"/>
  <c r="AC27" i="11"/>
  <c r="AB27" i="11"/>
  <c r="AA27" i="11"/>
  <c r="Z27" i="11"/>
  <c r="Y27" i="11"/>
  <c r="X27" i="11"/>
  <c r="W27" i="11"/>
  <c r="V27" i="11"/>
  <c r="U27" i="11"/>
  <c r="T27" i="11"/>
  <c r="F95" i="11"/>
  <c r="G95" i="11"/>
  <c r="H95" i="11"/>
  <c r="I95" i="11"/>
  <c r="J95" i="11"/>
  <c r="K95" i="11"/>
  <c r="L95" i="11"/>
  <c r="M95" i="11"/>
  <c r="N95" i="11"/>
  <c r="O95" i="11"/>
  <c r="P95" i="11"/>
  <c r="Q95" i="11"/>
  <c r="R95" i="11"/>
  <c r="S95" i="11"/>
  <c r="E95" i="11"/>
  <c r="F85" i="11"/>
  <c r="G85" i="11"/>
  <c r="H85" i="11"/>
  <c r="I85" i="11"/>
  <c r="J85" i="11"/>
  <c r="K85" i="11"/>
  <c r="L85" i="11"/>
  <c r="M85" i="11"/>
  <c r="N85" i="11"/>
  <c r="O85" i="11"/>
  <c r="P85" i="11"/>
  <c r="Q85" i="11"/>
  <c r="R85" i="11"/>
  <c r="S85" i="11"/>
  <c r="E85" i="11"/>
  <c r="F77" i="11"/>
  <c r="G77" i="11"/>
  <c r="H77" i="11"/>
  <c r="I77" i="11"/>
  <c r="J77" i="11"/>
  <c r="K77" i="11"/>
  <c r="L77" i="11"/>
  <c r="M77" i="11"/>
  <c r="N77" i="11"/>
  <c r="O77" i="11"/>
  <c r="P77" i="11"/>
  <c r="Q77" i="11"/>
  <c r="R77" i="11"/>
  <c r="S77" i="11"/>
  <c r="E77" i="11"/>
  <c r="F66" i="11"/>
  <c r="G66" i="11"/>
  <c r="H66" i="11"/>
  <c r="I66" i="11"/>
  <c r="J66" i="11"/>
  <c r="K66" i="11"/>
  <c r="L66" i="11"/>
  <c r="M66" i="11"/>
  <c r="N66" i="11"/>
  <c r="O66" i="11"/>
  <c r="P66" i="11"/>
  <c r="Q66" i="11"/>
  <c r="R66" i="11"/>
  <c r="S66" i="11"/>
  <c r="E66" i="11"/>
  <c r="F61" i="11"/>
  <c r="G61" i="11"/>
  <c r="H61" i="11"/>
  <c r="I61" i="11"/>
  <c r="J61" i="11"/>
  <c r="K61" i="11"/>
  <c r="L61" i="11"/>
  <c r="M61" i="11"/>
  <c r="N61" i="11"/>
  <c r="O61" i="11"/>
  <c r="P61" i="11"/>
  <c r="Q61" i="11"/>
  <c r="R61" i="11"/>
  <c r="S61" i="11"/>
  <c r="E61" i="11"/>
  <c r="F55" i="11"/>
  <c r="G55" i="11"/>
  <c r="H55" i="11"/>
  <c r="I55" i="11"/>
  <c r="J55" i="11"/>
  <c r="K55" i="11"/>
  <c r="L55" i="11"/>
  <c r="M55" i="11"/>
  <c r="N55" i="11"/>
  <c r="O55" i="11"/>
  <c r="P55" i="11"/>
  <c r="Q55" i="11"/>
  <c r="R55" i="11"/>
  <c r="S55" i="11"/>
  <c r="E55" i="11"/>
  <c r="F41" i="11"/>
  <c r="G41" i="11"/>
  <c r="H41" i="11"/>
  <c r="I41" i="11"/>
  <c r="J41" i="11"/>
  <c r="K41" i="11"/>
  <c r="L41" i="11"/>
  <c r="M41" i="11"/>
  <c r="N41" i="11"/>
  <c r="O41" i="11"/>
  <c r="P41" i="11"/>
  <c r="Q41" i="11"/>
  <c r="R41" i="11"/>
  <c r="S41" i="11"/>
  <c r="E41" i="11"/>
  <c r="F27" i="11"/>
  <c r="G27" i="11"/>
  <c r="H27" i="11"/>
  <c r="I27" i="11"/>
  <c r="J27" i="11"/>
  <c r="K27" i="11"/>
  <c r="L27" i="11"/>
  <c r="M27" i="11"/>
  <c r="N27" i="11"/>
  <c r="O27" i="11"/>
  <c r="P27" i="11"/>
  <c r="Q27" i="11"/>
  <c r="R27" i="11"/>
  <c r="S27" i="11"/>
  <c r="E27" i="11"/>
  <c r="A97" i="11"/>
  <c r="AJ71" i="11"/>
  <c r="AJ72" i="11"/>
  <c r="AJ73" i="11"/>
  <c r="AJ74" i="11"/>
  <c r="AJ75" i="11"/>
  <c r="AJ76" i="11"/>
  <c r="AJ65" i="11"/>
  <c r="AJ50" i="11"/>
  <c r="AJ51" i="11"/>
  <c r="AJ52" i="11"/>
  <c r="AJ53" i="11"/>
  <c r="AJ54" i="11"/>
  <c r="AJ59" i="11"/>
  <c r="AJ60" i="11"/>
  <c r="E70" i="18" l="1"/>
  <c r="F70" i="18" s="1"/>
  <c r="E75" i="17"/>
  <c r="F75" i="17" s="1"/>
  <c r="W97" i="11"/>
  <c r="AA97" i="11"/>
  <c r="AE97" i="11"/>
  <c r="K54" i="16"/>
  <c r="F87" i="20"/>
  <c r="H32" i="14" s="1"/>
  <c r="U97" i="11"/>
  <c r="Y97" i="11"/>
  <c r="AC97" i="11"/>
  <c r="AC98" i="11" s="1"/>
  <c r="AG97" i="11"/>
  <c r="V97" i="11"/>
  <c r="Z97" i="11"/>
  <c r="AD97" i="11"/>
  <c r="AH97" i="11"/>
  <c r="T97" i="11"/>
  <c r="X97" i="11"/>
  <c r="AB97" i="11"/>
  <c r="Z98" i="11" s="1"/>
  <c r="AF97" i="11"/>
  <c r="E54" i="16"/>
  <c r="E55" i="16"/>
  <c r="E56" i="16"/>
  <c r="E58" i="16" s="1"/>
  <c r="E57" i="16"/>
  <c r="Q54" i="16"/>
  <c r="H54" i="16"/>
  <c r="E57" i="15"/>
  <c r="E58" i="15"/>
  <c r="K55" i="15"/>
  <c r="N55" i="15"/>
  <c r="E56" i="15"/>
  <c r="E59" i="15" s="1"/>
  <c r="F59" i="15" s="1"/>
  <c r="H55" i="15"/>
  <c r="F84" i="19"/>
  <c r="H31" i="14" s="1"/>
  <c r="E31" i="14"/>
  <c r="F73" i="17"/>
  <c r="F29" i="14" s="1"/>
  <c r="F74" i="17"/>
  <c r="G29" i="14" s="1"/>
  <c r="F72" i="17"/>
  <c r="E55" i="15"/>
  <c r="T98" i="11"/>
  <c r="AF98" i="11"/>
  <c r="AJ66" i="11"/>
  <c r="AJ98" i="11"/>
  <c r="AI97" i="11"/>
  <c r="AJ88" i="11"/>
  <c r="AJ84" i="11"/>
  <c r="AJ83" i="11"/>
  <c r="AJ82" i="11"/>
  <c r="AJ81" i="11"/>
  <c r="AJ80" i="11"/>
  <c r="AJ77" i="11"/>
  <c r="AJ70" i="11"/>
  <c r="AJ69" i="11"/>
  <c r="AJ64" i="11"/>
  <c r="AJ58" i="11"/>
  <c r="AJ49" i="11"/>
  <c r="AJ48" i="11"/>
  <c r="AJ47" i="11"/>
  <c r="AJ46" i="11"/>
  <c r="AJ45" i="11"/>
  <c r="AJ44" i="11"/>
  <c r="AJ30" i="11"/>
  <c r="AJ26" i="11"/>
  <c r="AJ18" i="11"/>
  <c r="AJ17" i="11"/>
  <c r="AJ16" i="11"/>
  <c r="AJ15" i="11"/>
  <c r="F69" i="18" l="1"/>
  <c r="G30" i="14" s="1"/>
  <c r="F67" i="18"/>
  <c r="E30" i="14" s="1"/>
  <c r="F68" i="18"/>
  <c r="F30" i="14" s="1"/>
  <c r="F58" i="16"/>
  <c r="F55" i="16"/>
  <c r="E34" i="14" s="1"/>
  <c r="W98" i="11"/>
  <c r="F77" i="17"/>
  <c r="H29" i="14" s="1"/>
  <c r="E29" i="14"/>
  <c r="F57" i="16"/>
  <c r="F56" i="16"/>
  <c r="F34" i="14" s="1"/>
  <c r="F56" i="15"/>
  <c r="E33" i="14" s="1"/>
  <c r="F58" i="15"/>
  <c r="G33" i="14" s="1"/>
  <c r="F57" i="15"/>
  <c r="F33" i="14" s="1"/>
  <c r="AJ55" i="11"/>
  <c r="AJ41" i="11"/>
  <c r="AJ61" i="11"/>
  <c r="R97" i="11"/>
  <c r="F97" i="11"/>
  <c r="J97" i="11"/>
  <c r="N97" i="11"/>
  <c r="AJ27" i="11"/>
  <c r="G97" i="11"/>
  <c r="M97" i="11"/>
  <c r="E97" i="11"/>
  <c r="I97" i="11"/>
  <c r="O97" i="11"/>
  <c r="Q97" i="11"/>
  <c r="S97" i="11"/>
  <c r="K97" i="11"/>
  <c r="P97" i="11"/>
  <c r="L97" i="11"/>
  <c r="H97" i="11"/>
  <c r="AJ95" i="11"/>
  <c r="AJ85" i="11"/>
  <c r="F72" i="18" l="1"/>
  <c r="H30" i="14" s="1"/>
  <c r="E99" i="11"/>
  <c r="E101" i="11"/>
  <c r="E100" i="11"/>
  <c r="F60" i="16"/>
  <c r="H34" i="14" s="1"/>
  <c r="G34" i="14"/>
  <c r="F61" i="15"/>
  <c r="H33" i="14" s="1"/>
  <c r="Q98" i="11"/>
  <c r="E98" i="11"/>
  <c r="H98" i="11"/>
  <c r="AJ97" i="11"/>
  <c r="K98" i="11"/>
  <c r="N98" i="11"/>
  <c r="E102" i="11" l="1"/>
  <c r="F99" i="11" s="1"/>
  <c r="E19" i="14" s="1"/>
  <c r="E35" i="14" s="1"/>
  <c r="F102" i="11" l="1"/>
  <c r="F100" i="11"/>
  <c r="F19" i="14" s="1"/>
  <c r="F35" i="14" s="1"/>
  <c r="F101" i="11"/>
  <c r="E106" i="11" l="1"/>
  <c r="H19" i="14" s="1"/>
  <c r="H35" i="14" s="1"/>
  <c r="G19" i="14"/>
  <c r="G35" i="14" s="1"/>
</calcChain>
</file>

<file path=xl/comments1.xml><?xml version="1.0" encoding="utf-8"?>
<comments xmlns="http://schemas.openxmlformats.org/spreadsheetml/2006/main">
  <authors>
    <author>Jennifer villegas adarve</author>
  </authors>
  <commentList>
    <comment ref="C15" authorId="0" shapeId="0">
      <text>
        <r>
          <rPr>
            <b/>
            <sz val="9"/>
            <color indexed="81"/>
            <rFont val="Tahoma"/>
            <family val="2"/>
          </rPr>
          <t>Jennifer villegas adarve:</t>
        </r>
        <r>
          <rPr>
            <sz val="9"/>
            <color indexed="81"/>
            <rFont val="Tahoma"/>
            <family val="2"/>
          </rPr>
          <t xml:space="preserve">
 RESOLUCION 1995 DE 1999) DATOS DE IDENTIFICACION</t>
        </r>
      </text>
    </comment>
    <comment ref="C16" authorId="0" shapeId="0">
      <text>
        <r>
          <rPr>
            <b/>
            <sz val="9"/>
            <color indexed="81"/>
            <rFont val="Tahoma"/>
            <family val="2"/>
          </rPr>
          <t>Jennifer villegas adarve:</t>
        </r>
        <r>
          <rPr>
            <sz val="9"/>
            <color indexed="81"/>
            <rFont val="Tahoma"/>
            <family val="2"/>
          </rPr>
          <t xml:space="preserve">
RESOLUCION 1995 DE 1999) DATOS DE IDENTIFICACION</t>
        </r>
      </text>
    </comment>
    <comment ref="C17" authorId="0" shapeId="0">
      <text>
        <r>
          <rPr>
            <b/>
            <sz val="9"/>
            <color indexed="81"/>
            <rFont val="Tahoma"/>
            <family val="2"/>
          </rPr>
          <t>Jennifer villegas adarve:</t>
        </r>
        <r>
          <rPr>
            <sz val="9"/>
            <color indexed="81"/>
            <rFont val="Tahoma"/>
            <family val="2"/>
          </rPr>
          <t xml:space="preserve">
RESOLUCION 1995 DE 1999) DATOS DE IDENTIFICACION</t>
        </r>
      </text>
    </comment>
    <comment ref="C18" authorId="0" shapeId="0">
      <text>
        <r>
          <rPr>
            <b/>
            <sz val="9"/>
            <color indexed="81"/>
            <rFont val="Tahoma"/>
            <family val="2"/>
          </rPr>
          <t>Jennifer villegas adarve:</t>
        </r>
        <r>
          <rPr>
            <sz val="9"/>
            <color indexed="81"/>
            <rFont val="Tahoma"/>
            <family val="2"/>
          </rPr>
          <t xml:space="preserve">
(INSCRIPCION A PROGRAMA )</t>
        </r>
      </text>
    </comment>
    <comment ref="C19" authorId="0" shapeId="0">
      <text>
        <r>
          <rPr>
            <b/>
            <sz val="9"/>
            <color indexed="81"/>
            <rFont val="Tahoma"/>
            <family val="2"/>
          </rPr>
          <t>Jennifer villegas adarve:</t>
        </r>
        <r>
          <rPr>
            <sz val="9"/>
            <color indexed="81"/>
            <rFont val="Tahoma"/>
            <family val="2"/>
          </rPr>
          <t xml:space="preserve">
RESOLUCION 1995 DE 1999) DATOS DE IDENTIFICACION</t>
        </r>
      </text>
    </comment>
    <comment ref="C20" authorId="0" shapeId="0">
      <text>
        <r>
          <rPr>
            <b/>
            <sz val="9"/>
            <color indexed="81"/>
            <rFont val="Tahoma"/>
            <family val="2"/>
          </rPr>
          <t>Jennifer villegas adarve:</t>
        </r>
        <r>
          <rPr>
            <sz val="9"/>
            <color indexed="81"/>
            <rFont val="Tahoma"/>
            <family val="2"/>
          </rPr>
          <t xml:space="preserve">
RESOLUCION 1995 DE 1999) DATOS DE IDENTIFICACION</t>
        </r>
      </text>
    </comment>
    <comment ref="C21" authorId="0" shapeId="0">
      <text>
        <r>
          <rPr>
            <b/>
            <sz val="9"/>
            <color indexed="81"/>
            <rFont val="Tahoma"/>
            <family val="2"/>
          </rPr>
          <t>Jennifer villegas adarve:</t>
        </r>
        <r>
          <rPr>
            <sz val="9"/>
            <color indexed="81"/>
            <rFont val="Tahoma"/>
            <family val="2"/>
          </rPr>
          <t xml:space="preserve">
RESOLUCION 1995 DE 1999) DATOS DE IDENTIFICACION</t>
        </r>
      </text>
    </comment>
    <comment ref="C22" authorId="0" shapeId="0">
      <text>
        <r>
          <rPr>
            <b/>
            <sz val="9"/>
            <color indexed="81"/>
            <rFont val="Tahoma"/>
            <family val="2"/>
          </rPr>
          <t>Jennifer villegas adarve:</t>
        </r>
        <r>
          <rPr>
            <sz val="9"/>
            <color indexed="81"/>
            <rFont val="Tahoma"/>
            <family val="2"/>
          </rPr>
          <t xml:space="preserve">
RESOLUCION 1995 DE 1999) DATOS DE IDENTIFICACION</t>
        </r>
      </text>
    </comment>
    <comment ref="C23" authorId="0" shapeId="0">
      <text>
        <r>
          <rPr>
            <b/>
            <sz val="9"/>
            <color indexed="81"/>
            <rFont val="Tahoma"/>
            <family val="2"/>
          </rPr>
          <t>Jennifer villegas adarve:</t>
        </r>
        <r>
          <rPr>
            <sz val="9"/>
            <color indexed="81"/>
            <rFont val="Tahoma"/>
            <family val="2"/>
          </rPr>
          <t xml:space="preserve">
RESOLUCION 1995 DE 1999) DATOS DE IDENTIFICACION</t>
        </r>
      </text>
    </comment>
    <comment ref="C24" authorId="0" shapeId="0">
      <text>
        <r>
          <rPr>
            <b/>
            <sz val="9"/>
            <color indexed="81"/>
            <rFont val="Tahoma"/>
            <family val="2"/>
          </rPr>
          <t>Jennifer villegas adarve:</t>
        </r>
        <r>
          <rPr>
            <sz val="9"/>
            <color indexed="81"/>
            <rFont val="Tahoma"/>
            <family val="2"/>
          </rPr>
          <t xml:space="preserve">
RESOLUCION 1995 DE 1999) DATOS DE IDENTIFICACION</t>
        </r>
      </text>
    </comment>
    <comment ref="C25" authorId="0" shapeId="0">
      <text>
        <r>
          <rPr>
            <b/>
            <sz val="9"/>
            <color indexed="81"/>
            <rFont val="Tahoma"/>
            <family val="2"/>
          </rPr>
          <t>Jennifer villegas adarve:</t>
        </r>
        <r>
          <rPr>
            <sz val="9"/>
            <color indexed="81"/>
            <rFont val="Tahoma"/>
            <family val="2"/>
          </rPr>
          <t xml:space="preserve">
RESOLUCION 1995 DE 1999) DATOS DE IDENTIFICACION</t>
        </r>
      </text>
    </comment>
    <comment ref="C26" authorId="0" shapeId="0">
      <text>
        <r>
          <rPr>
            <b/>
            <sz val="9"/>
            <color indexed="81"/>
            <rFont val="Tahoma"/>
            <family val="2"/>
          </rPr>
          <t>Jennifer villegas adarve:</t>
        </r>
        <r>
          <rPr>
            <sz val="9"/>
            <color indexed="81"/>
            <rFont val="Tahoma"/>
            <family val="2"/>
          </rPr>
          <t xml:space="preserve">
RESOLUCION 1995 DE 1999) DATOS DE IDENTIFICACION</t>
        </r>
      </text>
    </comment>
    <comment ref="C30" authorId="0" shapeId="0">
      <text>
        <r>
          <rPr>
            <b/>
            <sz val="9"/>
            <color indexed="81"/>
            <rFont val="Tahoma"/>
            <family val="2"/>
          </rPr>
          <t>Jennifer villegas adarve:</t>
        </r>
        <r>
          <rPr>
            <sz val="9"/>
            <color indexed="81"/>
            <rFont val="Tahoma"/>
            <family val="2"/>
          </rPr>
          <t xml:space="preserve">
RESOLUCION 1995 DE 1999 Y RESOLUCION 839 </t>
        </r>
      </text>
    </comment>
    <comment ref="C31" authorId="0" shapeId="0">
      <text>
        <r>
          <rPr>
            <b/>
            <sz val="9"/>
            <color indexed="81"/>
            <rFont val="Tahoma"/>
            <family val="2"/>
          </rPr>
          <t>Jennifer villegas adarve:</t>
        </r>
        <r>
          <rPr>
            <sz val="9"/>
            <color indexed="81"/>
            <rFont val="Tahoma"/>
            <family val="2"/>
          </rPr>
          <t xml:space="preserve">
RESOLUCION 1995 DE 1999) </t>
        </r>
      </text>
    </comment>
    <comment ref="C32" authorId="0" shapeId="0">
      <text>
        <r>
          <rPr>
            <b/>
            <sz val="9"/>
            <color indexed="81"/>
            <rFont val="Tahoma"/>
            <family val="2"/>
          </rPr>
          <t>Jennifer villegas adarve:</t>
        </r>
        <r>
          <rPr>
            <sz val="9"/>
            <color indexed="81"/>
            <rFont val="Tahoma"/>
            <family val="2"/>
          </rPr>
          <t xml:space="preserve">
RESOLUCION 1995 DE 1999) </t>
        </r>
      </text>
    </comment>
    <comment ref="C33" authorId="0" shapeId="0">
      <text>
        <r>
          <rPr>
            <b/>
            <sz val="9"/>
            <color indexed="81"/>
            <rFont val="Tahoma"/>
            <family val="2"/>
          </rPr>
          <t>Jennifer villegas adarve:</t>
        </r>
        <r>
          <rPr>
            <sz val="9"/>
            <color indexed="81"/>
            <rFont val="Tahoma"/>
            <family val="2"/>
          </rPr>
          <t xml:space="preserve">
RESOLUCION 3280 DE 2018</t>
        </r>
      </text>
    </comment>
    <comment ref="C34" authorId="0" shapeId="0">
      <text>
        <r>
          <rPr>
            <b/>
            <sz val="9"/>
            <color indexed="81"/>
            <rFont val="Tahoma"/>
            <family val="2"/>
          </rPr>
          <t>Jennifer villegas adarve:</t>
        </r>
        <r>
          <rPr>
            <sz val="9"/>
            <color indexed="81"/>
            <rFont val="Tahoma"/>
            <family val="2"/>
          </rPr>
          <t xml:space="preserve">
RESOLUCION 3280 DE 2018</t>
        </r>
      </text>
    </comment>
    <comment ref="C35" authorId="0" shapeId="0">
      <text>
        <r>
          <rPr>
            <b/>
            <sz val="9"/>
            <color indexed="81"/>
            <rFont val="Tahoma"/>
            <family val="2"/>
          </rPr>
          <t>Jennifer villegas adarve:</t>
        </r>
        <r>
          <rPr>
            <sz val="9"/>
            <color indexed="81"/>
            <rFont val="Tahoma"/>
            <family val="2"/>
          </rPr>
          <t xml:space="preserve">
RESOLUCION 3280 DE 2018</t>
        </r>
      </text>
    </comment>
    <comment ref="C36" authorId="0" shapeId="0">
      <text>
        <r>
          <rPr>
            <b/>
            <sz val="9"/>
            <color indexed="81"/>
            <rFont val="Tahoma"/>
            <family val="2"/>
          </rPr>
          <t>Jennifer villegas adarve:</t>
        </r>
        <r>
          <rPr>
            <sz val="9"/>
            <color indexed="81"/>
            <rFont val="Tahoma"/>
            <family val="2"/>
          </rPr>
          <t xml:space="preserve">
RESOLUCION 3280 DE 2018</t>
        </r>
      </text>
    </comment>
    <comment ref="C37" authorId="0" shapeId="0">
      <text>
        <r>
          <rPr>
            <b/>
            <sz val="9"/>
            <color indexed="81"/>
            <rFont val="Tahoma"/>
            <family val="2"/>
          </rPr>
          <t>Jennifer villegas adarve:</t>
        </r>
        <r>
          <rPr>
            <sz val="9"/>
            <color indexed="81"/>
            <rFont val="Tahoma"/>
            <family val="2"/>
          </rPr>
          <t xml:space="preserve">
RESOLUCION 3280 DE 2018</t>
        </r>
      </text>
    </comment>
    <comment ref="C38" authorId="0" shapeId="0">
      <text>
        <r>
          <rPr>
            <b/>
            <sz val="9"/>
            <color indexed="81"/>
            <rFont val="Tahoma"/>
            <family val="2"/>
          </rPr>
          <t>Jennifer villegas adarve:</t>
        </r>
        <r>
          <rPr>
            <sz val="9"/>
            <color indexed="81"/>
            <rFont val="Tahoma"/>
            <family val="2"/>
          </rPr>
          <t xml:space="preserve">
RESOLUCION 3280 DE 2018</t>
        </r>
      </text>
    </comment>
    <comment ref="C39" authorId="0" shapeId="0">
      <text>
        <r>
          <rPr>
            <b/>
            <sz val="9"/>
            <color indexed="81"/>
            <rFont val="Tahoma"/>
            <family val="2"/>
          </rPr>
          <t>Jennifer villegas adarve:</t>
        </r>
        <r>
          <rPr>
            <sz val="9"/>
            <color indexed="81"/>
            <rFont val="Tahoma"/>
            <family val="2"/>
          </rPr>
          <t xml:space="preserve">
RESOLUCION 3280 DE 2018</t>
        </r>
      </text>
    </comment>
    <comment ref="C40" authorId="0" shapeId="0">
      <text>
        <r>
          <rPr>
            <b/>
            <sz val="9"/>
            <color indexed="81"/>
            <rFont val="Tahoma"/>
            <family val="2"/>
          </rPr>
          <t>Jennifer villegas adarve:</t>
        </r>
        <r>
          <rPr>
            <sz val="9"/>
            <color indexed="81"/>
            <rFont val="Tahoma"/>
            <family val="2"/>
          </rPr>
          <t xml:space="preserve">
RESOLUCION 3280 DE 2018</t>
        </r>
      </text>
    </comment>
    <comment ref="C44" authorId="0" shapeId="0">
      <text>
        <r>
          <rPr>
            <b/>
            <sz val="9"/>
            <color indexed="81"/>
            <rFont val="Tahoma"/>
            <family val="2"/>
          </rPr>
          <t>Jennifer villegas adarve:</t>
        </r>
        <r>
          <rPr>
            <sz val="9"/>
            <color indexed="81"/>
            <rFont val="Tahoma"/>
            <family val="2"/>
          </rPr>
          <t xml:space="preserve">
RESOLUCION 3280 DE 2018</t>
        </r>
      </text>
    </comment>
    <comment ref="C45" authorId="0" shapeId="0">
      <text>
        <r>
          <rPr>
            <b/>
            <sz val="9"/>
            <color indexed="81"/>
            <rFont val="Tahoma"/>
            <family val="2"/>
          </rPr>
          <t>Jennifer villegas adarve:</t>
        </r>
        <r>
          <rPr>
            <sz val="9"/>
            <color indexed="81"/>
            <rFont val="Tahoma"/>
            <family val="2"/>
          </rPr>
          <t xml:space="preserve">
RESOLUCION 3280 DE 2018</t>
        </r>
      </text>
    </comment>
    <comment ref="C46" authorId="0" shapeId="0">
      <text>
        <r>
          <rPr>
            <b/>
            <sz val="9"/>
            <color indexed="81"/>
            <rFont val="Tahoma"/>
            <family val="2"/>
          </rPr>
          <t>Jennifer villegas adarve:</t>
        </r>
        <r>
          <rPr>
            <sz val="9"/>
            <color indexed="81"/>
            <rFont val="Tahoma"/>
            <family val="2"/>
          </rPr>
          <t xml:space="preserve">
GUIA DE PRACTICA CLINICA DE RECIEN NACIDO</t>
        </r>
      </text>
    </comment>
    <comment ref="C47" authorId="0" shapeId="0">
      <text>
        <r>
          <rPr>
            <b/>
            <sz val="9"/>
            <color indexed="81"/>
            <rFont val="Tahoma"/>
            <family val="2"/>
          </rPr>
          <t>Jennifer villegas adarve:</t>
        </r>
        <r>
          <rPr>
            <sz val="9"/>
            <color indexed="81"/>
            <rFont val="Tahoma"/>
            <family val="2"/>
          </rPr>
          <t xml:space="preserve">
RESOLUCION 2465 DE 2016 CLASIFICACION ANTROPOMETRICA ESTADO NUTRICIONAL.</t>
        </r>
      </text>
    </comment>
    <comment ref="C48" authorId="0" shapeId="0">
      <text>
        <r>
          <rPr>
            <b/>
            <sz val="9"/>
            <color indexed="81"/>
            <rFont val="Tahoma"/>
            <family val="2"/>
          </rPr>
          <t>Jennifer villegas adarve:</t>
        </r>
        <r>
          <rPr>
            <sz val="9"/>
            <color indexed="81"/>
            <rFont val="Tahoma"/>
            <family val="2"/>
          </rPr>
          <t xml:space="preserve">
RESOLUCION 2465 DE 2016 CLASIFICACION ANTROPOMETRICA ESTADO NUTRICIONAL.</t>
        </r>
      </text>
    </comment>
    <comment ref="C49" authorId="0" shapeId="0">
      <text>
        <r>
          <rPr>
            <b/>
            <sz val="9"/>
            <color indexed="81"/>
            <rFont val="Tahoma"/>
            <family val="2"/>
          </rPr>
          <t>Jennifer villegas adarve:</t>
        </r>
        <r>
          <rPr>
            <sz val="9"/>
            <color indexed="81"/>
            <rFont val="Tahoma"/>
            <family val="2"/>
          </rPr>
          <t xml:space="preserve">
RESOLUCION 2465 DE 2016 CLASIFICACION ANTROPOMETRICA ESTADO NUTRICIONAL.</t>
        </r>
      </text>
    </comment>
    <comment ref="C50" authorId="0" shapeId="0">
      <text>
        <r>
          <rPr>
            <b/>
            <sz val="9"/>
            <color indexed="81"/>
            <rFont val="Tahoma"/>
            <family val="2"/>
          </rPr>
          <t>Jennifer villegas adarve:</t>
        </r>
        <r>
          <rPr>
            <sz val="9"/>
            <color indexed="81"/>
            <rFont val="Tahoma"/>
            <family val="2"/>
          </rPr>
          <t xml:space="preserve">
RESOLUCION 2465 DE 2016 CLASIFICACION ANTROPOMETRICA ESTADO NUTRICIONAL.</t>
        </r>
      </text>
    </comment>
    <comment ref="C51" authorId="0" shapeId="0">
      <text>
        <r>
          <rPr>
            <b/>
            <sz val="9"/>
            <color indexed="81"/>
            <rFont val="Tahoma"/>
            <family val="2"/>
          </rPr>
          <t>Jennifer villegas adarve:</t>
        </r>
        <r>
          <rPr>
            <sz val="9"/>
            <color indexed="81"/>
            <rFont val="Tahoma"/>
            <family val="2"/>
          </rPr>
          <t xml:space="preserve">
RESOLUCION 3280 DE 2018</t>
        </r>
      </text>
    </comment>
    <comment ref="C52" authorId="0" shapeId="0">
      <text>
        <r>
          <rPr>
            <b/>
            <sz val="9"/>
            <color indexed="81"/>
            <rFont val="Tahoma"/>
            <family val="2"/>
          </rPr>
          <t>Jennifer villegas adarve:</t>
        </r>
        <r>
          <rPr>
            <sz val="9"/>
            <color indexed="81"/>
            <rFont val="Tahoma"/>
            <family val="2"/>
          </rPr>
          <t xml:space="preserve">
RESOLUCION 2465 DE 2016 CLASIFICACION ANTROPOMETRICA ESTADO NUTRICIONAL.</t>
        </r>
      </text>
    </comment>
    <comment ref="C53" authorId="0" shapeId="0">
      <text>
        <r>
          <rPr>
            <b/>
            <sz val="9"/>
            <color indexed="81"/>
            <rFont val="Tahoma"/>
            <family val="2"/>
          </rPr>
          <t>Jennifer villegas adarve:</t>
        </r>
        <r>
          <rPr>
            <sz val="9"/>
            <color indexed="81"/>
            <rFont val="Tahoma"/>
            <family val="2"/>
          </rPr>
          <t xml:space="preserve">
RESOLUCION 3280 DE 2018</t>
        </r>
      </text>
    </comment>
    <comment ref="C54" authorId="0" shapeId="0">
      <text>
        <r>
          <rPr>
            <b/>
            <sz val="9"/>
            <color indexed="81"/>
            <rFont val="Tahoma"/>
            <family val="2"/>
          </rPr>
          <t>Jennifer villegas adarve:</t>
        </r>
        <r>
          <rPr>
            <sz val="9"/>
            <color indexed="81"/>
            <rFont val="Tahoma"/>
            <family val="2"/>
          </rPr>
          <t xml:space="preserve">
RESOLUCION 3280 DE 2018</t>
        </r>
      </text>
    </comment>
    <comment ref="C58" authorId="0" shapeId="0">
      <text>
        <r>
          <rPr>
            <b/>
            <sz val="9"/>
            <color indexed="81"/>
            <rFont val="Tahoma"/>
            <family val="2"/>
          </rPr>
          <t>Jennifer villegas adarve:</t>
        </r>
        <r>
          <rPr>
            <sz val="9"/>
            <color indexed="81"/>
            <rFont val="Tahoma"/>
            <family val="2"/>
          </rPr>
          <t xml:space="preserve">
RESOLUCION 3280 DE 2018</t>
        </r>
      </text>
    </comment>
    <comment ref="C59" authorId="0" shapeId="0">
      <text>
        <r>
          <rPr>
            <b/>
            <sz val="9"/>
            <color indexed="81"/>
            <rFont val="Tahoma"/>
            <family val="2"/>
          </rPr>
          <t>Jennifer villegas adarve:</t>
        </r>
        <r>
          <rPr>
            <sz val="9"/>
            <color indexed="81"/>
            <rFont val="Tahoma"/>
            <family val="2"/>
          </rPr>
          <t xml:space="preserve">
RESOLUCION 3280 DE 2018</t>
        </r>
      </text>
    </comment>
    <comment ref="C60" authorId="0" shapeId="0">
      <text>
        <r>
          <rPr>
            <b/>
            <sz val="9"/>
            <color indexed="81"/>
            <rFont val="Tahoma"/>
            <family val="2"/>
          </rPr>
          <t>Jennifer villegas adarve:</t>
        </r>
        <r>
          <rPr>
            <sz val="9"/>
            <color indexed="81"/>
            <rFont val="Tahoma"/>
            <family val="2"/>
          </rPr>
          <t xml:space="preserve">
RESOLUCION 3280 DE 2018</t>
        </r>
      </text>
    </comment>
    <comment ref="C64" authorId="0" shapeId="0">
      <text>
        <r>
          <rPr>
            <b/>
            <sz val="9"/>
            <color indexed="81"/>
            <rFont val="Tahoma"/>
            <family val="2"/>
          </rPr>
          <t>Jennifer villegas adarve:</t>
        </r>
        <r>
          <rPr>
            <sz val="9"/>
            <color indexed="81"/>
            <rFont val="Tahoma"/>
            <family val="2"/>
          </rPr>
          <t xml:space="preserve">
RESOLUCION 3280 DE 2018</t>
        </r>
      </text>
    </comment>
    <comment ref="C65" authorId="0" shapeId="0">
      <text>
        <r>
          <rPr>
            <b/>
            <sz val="9"/>
            <color indexed="81"/>
            <rFont val="Tahoma"/>
            <family val="2"/>
          </rPr>
          <t xml:space="preserve">Jennifer villegas adarve: </t>
        </r>
        <r>
          <rPr>
            <sz val="9"/>
            <color indexed="81"/>
            <rFont val="Tahoma"/>
            <family val="2"/>
          </rPr>
          <t xml:space="preserve">POTENCIALES EVOCADOS , AUDIOMETRIA, 3,4,5. </t>
        </r>
      </text>
    </comment>
    <comment ref="C69" authorId="0" shapeId="0">
      <text>
        <r>
          <rPr>
            <b/>
            <sz val="9"/>
            <color indexed="81"/>
            <rFont val="Tahoma"/>
            <family val="2"/>
          </rPr>
          <t>Jennifer villegas adarve:</t>
        </r>
        <r>
          <rPr>
            <sz val="9"/>
            <color indexed="81"/>
            <rFont val="Tahoma"/>
            <family val="2"/>
          </rPr>
          <t xml:space="preserve">
RESOLUCION 2465 DE 2016 CLASIFICACION ANTROPOMETRICA ESTADO NUTRICIONAL.</t>
        </r>
      </text>
    </comment>
    <comment ref="C70" authorId="0" shapeId="0">
      <text>
        <r>
          <rPr>
            <b/>
            <sz val="9"/>
            <color indexed="81"/>
            <rFont val="Tahoma"/>
            <family val="2"/>
          </rPr>
          <t>Jennifer villegas adarve:</t>
        </r>
        <r>
          <rPr>
            <sz val="9"/>
            <color indexed="81"/>
            <rFont val="Tahoma"/>
            <family val="2"/>
          </rPr>
          <t xml:space="preserve">
adarve:
RESOLUCION 2465 DE 2016 CLASIFICACION ANTROPOMETRICA ESTADO NUTRICIONAL.</t>
        </r>
      </text>
    </comment>
    <comment ref="C71" authorId="0" shapeId="0">
      <text>
        <r>
          <rPr>
            <b/>
            <sz val="9"/>
            <color indexed="81"/>
            <rFont val="Tahoma"/>
            <family val="2"/>
          </rPr>
          <t>Jennifer villegas adarve:</t>
        </r>
        <r>
          <rPr>
            <sz val="9"/>
            <color indexed="81"/>
            <rFont val="Tahoma"/>
            <family val="2"/>
          </rPr>
          <t xml:space="preserve">
adarve:
RESOLUCION 2465 DE 2016 CLASIFICACION ANTROPOMETRICA ESTADO NUTRICIONAL.</t>
        </r>
      </text>
    </comment>
    <comment ref="C72" authorId="0" shapeId="0">
      <text>
        <r>
          <rPr>
            <b/>
            <sz val="9"/>
            <color indexed="81"/>
            <rFont val="Tahoma"/>
            <family val="2"/>
          </rPr>
          <t>Jennifer villegas adarve:</t>
        </r>
        <r>
          <rPr>
            <sz val="9"/>
            <color indexed="81"/>
            <rFont val="Tahoma"/>
            <family val="2"/>
          </rPr>
          <t xml:space="preserve">
RESOLUCION 3280 DE 2018 ANEXOS</t>
        </r>
      </text>
    </comment>
    <comment ref="C73" authorId="0" shapeId="0">
      <text>
        <r>
          <rPr>
            <b/>
            <sz val="9"/>
            <color indexed="81"/>
            <rFont val="Tahoma"/>
            <family val="2"/>
          </rPr>
          <t>Jennifer villegas adarve:</t>
        </r>
        <r>
          <rPr>
            <sz val="9"/>
            <color indexed="81"/>
            <rFont val="Tahoma"/>
            <family val="2"/>
          </rPr>
          <t xml:space="preserve">
RESOLUCION 3280 DE 2018 ANEXOS</t>
        </r>
      </text>
    </comment>
    <comment ref="C74" authorId="0" shapeId="0">
      <text>
        <r>
          <rPr>
            <b/>
            <sz val="9"/>
            <color indexed="81"/>
            <rFont val="Tahoma"/>
            <family val="2"/>
          </rPr>
          <t>Jennifer villegas adarve:</t>
        </r>
        <r>
          <rPr>
            <sz val="9"/>
            <color indexed="81"/>
            <rFont val="Tahoma"/>
            <family val="2"/>
          </rPr>
          <t xml:space="preserve">
RESOLUCION 3280 DE 2018 ANEXOS</t>
        </r>
      </text>
    </comment>
    <comment ref="C75" authorId="0" shapeId="0">
      <text>
        <r>
          <rPr>
            <b/>
            <sz val="9"/>
            <color indexed="81"/>
            <rFont val="Tahoma"/>
            <family val="2"/>
          </rPr>
          <t>Jennifer villegas adarve:</t>
        </r>
        <r>
          <rPr>
            <sz val="9"/>
            <color indexed="81"/>
            <rFont val="Tahoma"/>
            <family val="2"/>
          </rPr>
          <t xml:space="preserve">
RESOLUCION 3280 DE 2018 </t>
        </r>
      </text>
    </comment>
    <comment ref="C76" authorId="0" shapeId="0">
      <text>
        <r>
          <rPr>
            <b/>
            <sz val="9"/>
            <color indexed="81"/>
            <rFont val="Tahoma"/>
            <family val="2"/>
          </rPr>
          <t>Jennifer villegas adarve:</t>
        </r>
        <r>
          <rPr>
            <sz val="9"/>
            <color indexed="81"/>
            <rFont val="Tahoma"/>
            <family val="2"/>
          </rPr>
          <t xml:space="preserve">
RESOLUCION 3280 DE 2018 </t>
        </r>
      </text>
    </comment>
    <comment ref="C80" authorId="0" shapeId="0">
      <text>
        <r>
          <rPr>
            <b/>
            <sz val="9"/>
            <color indexed="81"/>
            <rFont val="Tahoma"/>
            <family val="2"/>
          </rPr>
          <t>Jennifer villegas adarve:</t>
        </r>
        <r>
          <rPr>
            <sz val="9"/>
            <color indexed="81"/>
            <rFont val="Tahoma"/>
            <family val="2"/>
          </rPr>
          <t xml:space="preserve">
RESOLUCION 3280 DE 2018. FRECUENCIA DE CONTROLES</t>
        </r>
      </text>
    </comment>
    <comment ref="C81" authorId="0" shapeId="0">
      <text>
        <r>
          <rPr>
            <b/>
            <sz val="9"/>
            <color indexed="81"/>
            <rFont val="Tahoma"/>
            <family val="2"/>
          </rPr>
          <t>Jennifer villegas adarve:</t>
        </r>
        <r>
          <rPr>
            <sz val="9"/>
            <color indexed="81"/>
            <rFont val="Tahoma"/>
            <family val="2"/>
          </rPr>
          <t xml:space="preserve">
RESOLUCION 3280 DE 2018. FRECUENCIA DE CONTROLES</t>
        </r>
      </text>
    </comment>
    <comment ref="C82" authorId="0" shapeId="0">
      <text>
        <r>
          <rPr>
            <b/>
            <sz val="9"/>
            <color indexed="81"/>
            <rFont val="Tahoma"/>
            <family val="2"/>
          </rPr>
          <t>Jennifer villegas adarve:</t>
        </r>
        <r>
          <rPr>
            <sz val="9"/>
            <color indexed="81"/>
            <rFont val="Tahoma"/>
            <family val="2"/>
          </rPr>
          <t xml:space="preserve">
RESOLUCION 3280 DE 2018. FRECUENCIA DE CONTROLES</t>
        </r>
      </text>
    </comment>
    <comment ref="C83" authorId="0" shapeId="0">
      <text>
        <r>
          <rPr>
            <b/>
            <sz val="9"/>
            <color indexed="81"/>
            <rFont val="Tahoma"/>
            <family val="2"/>
          </rPr>
          <t>Jennifer villegas adarve:</t>
        </r>
        <r>
          <rPr>
            <sz val="9"/>
            <color indexed="81"/>
            <rFont val="Tahoma"/>
            <family val="2"/>
          </rPr>
          <t xml:space="preserve">
RESOLUCION 3280 DE 2018. FRECUENCIA DE CONTROLES</t>
        </r>
      </text>
    </comment>
    <comment ref="C84" authorId="0" shapeId="0">
      <text>
        <r>
          <rPr>
            <b/>
            <sz val="9"/>
            <color indexed="81"/>
            <rFont val="Tahoma"/>
            <family val="2"/>
          </rPr>
          <t>Jennifer villegas adarve:</t>
        </r>
        <r>
          <rPr>
            <sz val="9"/>
            <color indexed="81"/>
            <rFont val="Tahoma"/>
            <family val="2"/>
          </rPr>
          <t xml:space="preserve">
RESOLUCION 3280 DE 2018. FRECUENCIA DE CONTROLES</t>
        </r>
      </text>
    </comment>
    <comment ref="C88" authorId="0" shapeId="0">
      <text>
        <r>
          <rPr>
            <b/>
            <sz val="9"/>
            <color indexed="81"/>
            <rFont val="Tahoma"/>
            <family val="2"/>
          </rPr>
          <t>Jennifer villegas adarve:</t>
        </r>
        <r>
          <rPr>
            <sz val="9"/>
            <color indexed="81"/>
            <rFont val="Tahoma"/>
            <family val="2"/>
          </rPr>
          <t xml:space="preserve">
RESOLUCION 3280 DE 2018</t>
        </r>
      </text>
    </comment>
    <comment ref="C89" authorId="0" shapeId="0">
      <text>
        <r>
          <rPr>
            <b/>
            <sz val="9"/>
            <color indexed="81"/>
            <rFont val="Tahoma"/>
            <family val="2"/>
          </rPr>
          <t>Jennifer villegas adarve:</t>
        </r>
        <r>
          <rPr>
            <sz val="9"/>
            <color indexed="81"/>
            <rFont val="Tahoma"/>
            <family val="2"/>
          </rPr>
          <t xml:space="preserve">
RESOLUCION 3280 DE 2018. </t>
        </r>
      </text>
    </comment>
    <comment ref="C90" authorId="0" shapeId="0">
      <text>
        <r>
          <rPr>
            <b/>
            <sz val="9"/>
            <color indexed="81"/>
            <rFont val="Tahoma"/>
            <family val="2"/>
          </rPr>
          <t>Jennifer villegas adarve:</t>
        </r>
        <r>
          <rPr>
            <sz val="9"/>
            <color indexed="81"/>
            <rFont val="Tahoma"/>
            <family val="2"/>
          </rPr>
          <t xml:space="preserve">
RESOLUCION 3280 DE 2018. </t>
        </r>
      </text>
    </comment>
    <comment ref="C91" authorId="0" shapeId="0">
      <text>
        <r>
          <rPr>
            <b/>
            <sz val="9"/>
            <color indexed="81"/>
            <rFont val="Tahoma"/>
            <family val="2"/>
          </rPr>
          <t>Jennifer villegas adarve:</t>
        </r>
        <r>
          <rPr>
            <sz val="9"/>
            <color indexed="81"/>
            <rFont val="Tahoma"/>
            <family val="2"/>
          </rPr>
          <t xml:space="preserve">
RESOLUCION 3280 DE 2018. </t>
        </r>
      </text>
    </comment>
    <comment ref="C92" authorId="0" shapeId="0">
      <text>
        <r>
          <rPr>
            <b/>
            <sz val="9"/>
            <color indexed="81"/>
            <rFont val="Tahoma"/>
            <family val="2"/>
          </rPr>
          <t>Jennifer villegas adarve:</t>
        </r>
        <r>
          <rPr>
            <sz val="9"/>
            <color indexed="81"/>
            <rFont val="Tahoma"/>
            <family val="2"/>
          </rPr>
          <t xml:space="preserve">
RESOLUCION 3280 DE 2018.</t>
        </r>
      </text>
    </comment>
    <comment ref="C94" authorId="0" shapeId="0">
      <text>
        <r>
          <rPr>
            <b/>
            <sz val="9"/>
            <color indexed="81"/>
            <rFont val="Tahoma"/>
            <family val="2"/>
          </rPr>
          <t>Jennifer villegas adarve:</t>
        </r>
        <r>
          <rPr>
            <sz val="9"/>
            <color indexed="81"/>
            <rFont val="Tahoma"/>
            <family val="2"/>
          </rPr>
          <t xml:space="preserve">
RESOLUCION 3280 DE 2018. </t>
        </r>
      </text>
    </comment>
  </commentList>
</comments>
</file>

<file path=xl/comments2.xml><?xml version="1.0" encoding="utf-8"?>
<comments xmlns="http://schemas.openxmlformats.org/spreadsheetml/2006/main">
  <authors>
    <author>Autor</author>
  </authors>
  <commentList>
    <comment ref="C15" authorId="0" shapeId="0">
      <text>
        <r>
          <rPr>
            <b/>
            <sz val="9"/>
            <color indexed="81"/>
            <rFont val="Tahoma"/>
            <family val="2"/>
          </rPr>
          <t xml:space="preserve">Autor: </t>
        </r>
        <r>
          <rPr>
            <sz val="9"/>
            <color indexed="81"/>
            <rFont val="Tahoma"/>
            <family val="2"/>
          </rPr>
          <t>Dicha intervencion se encuentra en la Resolucion 1995 de 1999 Art. 6 pertura e identificacion de la HC. "la identificación de la historia clínica se hará con el número de la c.c para los mayores de edad; el número de la T.I para los menores de edad mayores de siete años, y el número del
registro civil para los menores de siete años. Extrangeros con numero de pasaporte o Cedula de extrangeria. en el caso en el que el menor no tenga doc de identidad, se utilizara el numero de c.c de la madre o padre en ausencia de esta, segido de un numero consecutivo de acuerdo al numero de orden del menor en el grupo fmiliar.</t>
        </r>
      </text>
    </comment>
    <comment ref="C16" authorId="0" shapeId="0">
      <text>
        <r>
          <rPr>
            <b/>
            <sz val="9"/>
            <color indexed="81"/>
            <rFont val="Tahoma"/>
            <family val="2"/>
          </rPr>
          <t xml:space="preserve">Autor: </t>
        </r>
        <r>
          <rPr>
            <sz val="9"/>
            <color indexed="81"/>
            <rFont val="Tahoma"/>
            <family val="2"/>
          </rPr>
          <t>Dicha intervencion se encuentra en la Resolucion 1995 de 1999 Art. 6 pertura e identificacion de la HC. "la identificación de la historia clínica se hará con el número de la c.c para los mayores de edad; el número de la T.I para los menores de edad mayores de siete años, y el número del registro civil para los menores de siete años. Extrangeros con numero de pasaporte o Cedula de extrangeria. en el caso en el que el menor no tenga doc de identidad, se utilizara el numero de c.c de la madre o padre en ausencia de esta, segido de un numero consecutivo de acuerdo al numero de orden del menor en el grupo fmiliar.</t>
        </r>
      </text>
    </comment>
    <comment ref="C17" authorId="0" shapeId="0">
      <text>
        <r>
          <rPr>
            <b/>
            <sz val="9"/>
            <color indexed="81"/>
            <rFont val="Tahoma"/>
            <family val="2"/>
          </rPr>
          <t xml:space="preserve">Autor: </t>
        </r>
        <r>
          <rPr>
            <sz val="9"/>
            <color indexed="81"/>
            <rFont val="Tahoma"/>
            <family val="2"/>
          </rPr>
          <t>Dicha  intervencion se encuentra en la</t>
        </r>
        <r>
          <rPr>
            <b/>
            <sz val="9"/>
            <color indexed="81"/>
            <rFont val="Tahoma"/>
            <family val="2"/>
          </rPr>
          <t xml:space="preserve"> Resolucion 1995 de 1999 Art. 9 </t>
        </r>
        <r>
          <rPr>
            <sz val="9"/>
            <color indexed="81"/>
            <rFont val="Tahoma"/>
            <family val="2"/>
          </rPr>
          <t>-</t>
        </r>
        <r>
          <rPr>
            <b/>
            <sz val="9"/>
            <color indexed="81"/>
            <rFont val="Tahoma"/>
            <family val="2"/>
          </rPr>
          <t xml:space="preserve"> Identificacion del 
usuario</t>
        </r>
        <r>
          <rPr>
            <sz val="9"/>
            <color indexed="81"/>
            <rFont val="Tahoma"/>
            <family val="2"/>
          </rPr>
          <t xml:space="preserve">. Los contenidos mínimos de este componente son: datos personales de identificación del
usuario, </t>
        </r>
        <r>
          <rPr>
            <b/>
            <sz val="9"/>
            <color indexed="81"/>
            <rFont val="Tahoma"/>
            <family val="2"/>
          </rPr>
          <t>apellidos y nombres completos,</t>
        </r>
        <r>
          <rPr>
            <sz val="9"/>
            <color indexed="81"/>
            <rFont val="Tahoma"/>
            <family val="2"/>
          </rPr>
          <t xml:space="preserve"> estado civil, </t>
        </r>
        <r>
          <rPr>
            <b/>
            <sz val="9"/>
            <color indexed="81"/>
            <rFont val="Tahoma"/>
            <family val="2"/>
          </rPr>
          <t>documento de identidad</t>
        </r>
        <r>
          <rPr>
            <sz val="9"/>
            <color indexed="81"/>
            <rFont val="Tahoma"/>
            <family val="2"/>
          </rPr>
          <t>,</t>
        </r>
        <r>
          <rPr>
            <b/>
            <sz val="9"/>
            <color indexed="81"/>
            <rFont val="Tahoma"/>
            <family val="2"/>
          </rPr>
          <t xml:space="preserve"> fecha de
nacimiento</t>
        </r>
        <r>
          <rPr>
            <sz val="9"/>
            <color indexed="81"/>
            <rFont val="Tahoma"/>
            <family val="2"/>
          </rPr>
          <t xml:space="preserve">, </t>
        </r>
        <r>
          <rPr>
            <b/>
            <sz val="9"/>
            <color indexed="81"/>
            <rFont val="Tahoma"/>
            <family val="2"/>
          </rPr>
          <t>edad</t>
        </r>
        <r>
          <rPr>
            <sz val="9"/>
            <color indexed="81"/>
            <rFont val="Tahoma"/>
            <family val="2"/>
          </rPr>
          <t xml:space="preserve">, sexo, ocupación, </t>
        </r>
        <r>
          <rPr>
            <b/>
            <sz val="9"/>
            <color indexed="81"/>
            <rFont val="Tahoma"/>
            <family val="2"/>
          </rPr>
          <t>dirección y teléfono del domicilio</t>
        </r>
        <r>
          <rPr>
            <sz val="9"/>
            <color indexed="81"/>
            <rFont val="Tahoma"/>
            <family val="2"/>
          </rPr>
          <t xml:space="preserve"> y lugar de
residencia, nombre y teléfono del acompañante; nombre, teléfono y parentesco de la
persona responsable del usuario, según el caso; aseguradora y tipo de vinculación.</t>
        </r>
      </text>
    </comment>
    <comment ref="C18" authorId="0" shapeId="0">
      <text>
        <r>
          <rPr>
            <b/>
            <sz val="9"/>
            <color indexed="81"/>
            <rFont val="Tahoma"/>
            <family val="2"/>
          </rPr>
          <t xml:space="preserve">Autor: </t>
        </r>
        <r>
          <rPr>
            <sz val="9"/>
            <color indexed="81"/>
            <rFont val="Tahoma"/>
            <family val="2"/>
          </rPr>
          <t>Dicha intervencion se encuentra en la Resolucion 1995 de 1999 Art. 9 - Identificacion del 
usuario. Los contenidos mínimos de este componente son: datos personales de identificación del
usuario, apellidos y nombres completos, estado civil, documento de identidad, fecha de nacimiento, edad, sexo, ocupación, dirección y teléfono del domicilio y lugar de residencia, nombre y teléfono del acompañante; nombre, teléfono y parentesco de la persona responsable del usuario, según el caso; aseguradora y tipo de vinculación.</t>
        </r>
      </text>
    </comment>
    <comment ref="C19" authorId="0" shapeId="0">
      <text>
        <r>
          <rPr>
            <b/>
            <sz val="9"/>
            <color indexed="81"/>
            <rFont val="Tahoma"/>
            <family val="2"/>
          </rPr>
          <t xml:space="preserve">Autor: </t>
        </r>
        <r>
          <rPr>
            <sz val="9"/>
            <color indexed="81"/>
            <rFont val="Tahoma"/>
            <family val="2"/>
          </rPr>
          <t>Dicha intervencion se encuentra en la Resolucion 1995 de 1999 Art. 9 - Identificacion del 
usuario. Los contenidos mínimos de este componente son: datos personales de identificación del
usuario, apellidos y nombres completos, estado civil, documento de identidad, fecha de
nacimiento, edad, sexo, ocupación, dirección y teléfono del domicilio y lugar de residencia, nombre y teléfono del acompañante; nombre, teléfono y parentesco de la persona responsable del usuario, según el caso; aseguradora y tipo de vinculación.</t>
        </r>
      </text>
    </comment>
    <comment ref="C20" authorId="0" shapeId="0">
      <text>
        <r>
          <rPr>
            <b/>
            <sz val="9"/>
            <color indexed="81"/>
            <rFont val="Tahoma"/>
            <family val="2"/>
          </rPr>
          <t xml:space="preserve">Autor: </t>
        </r>
        <r>
          <rPr>
            <sz val="9"/>
            <color indexed="81"/>
            <rFont val="Tahoma"/>
            <family val="2"/>
          </rPr>
          <t xml:space="preserve">Dicha intervencion se encuentra en la Resolucion 1995 de 1999 - Caracteristicas de la HC - Integralidad: La historia clínica de un usuario debe reunir la información de los aspectos científicos, técnicos y administrativos relativos a la atención en salud en las fases de fomento, promoción de la salud, prevención específica, dx, tto y
rehabilitación de la enfermedad, abordándolo como un todo en sus aspectos biológico.
</t>
        </r>
      </text>
    </comment>
    <comment ref="C21" authorId="0" shapeId="0">
      <text>
        <r>
          <rPr>
            <b/>
            <sz val="9"/>
            <color indexed="81"/>
            <rFont val="Tahoma"/>
            <family val="2"/>
          </rPr>
          <t xml:space="preserve">Autor: </t>
        </r>
        <r>
          <rPr>
            <sz val="9"/>
            <color indexed="81"/>
            <rFont val="Tahoma"/>
            <family val="2"/>
          </rPr>
          <t xml:space="preserve">Dicha intervencion se encuentra en la Resolucion 1995 de 1999 Art. 9 - Identificacion del 
usuario. Los contenidos mínimos de este componente son: datos personales de identificación del
usuario, apellidos y nombres completos, estado civil, documento de identidad, fecha de
nacimiento, edad, sexo, ocupación, dirección y teléfono del domicilio y lugar de
residencia, nombre y teléfono del acompañante; nombre, teléfono y parentesco de la
persona responsable del usuario, según el caso; </t>
        </r>
        <r>
          <rPr>
            <b/>
            <sz val="9"/>
            <color indexed="81"/>
            <rFont val="Tahoma"/>
            <family val="2"/>
          </rPr>
          <t xml:space="preserve">aseguradora </t>
        </r>
        <r>
          <rPr>
            <sz val="9"/>
            <color indexed="81"/>
            <rFont val="Tahoma"/>
            <family val="2"/>
          </rPr>
          <t xml:space="preserve">y </t>
        </r>
        <r>
          <rPr>
            <b/>
            <sz val="9"/>
            <color indexed="81"/>
            <rFont val="Tahoma"/>
            <family val="2"/>
          </rPr>
          <t>tipo de vinculación.</t>
        </r>
      </text>
    </comment>
    <comment ref="C22" authorId="0" shapeId="0">
      <text>
        <r>
          <rPr>
            <b/>
            <sz val="9"/>
            <color indexed="81"/>
            <rFont val="Tahoma"/>
            <family val="2"/>
          </rPr>
          <t xml:space="preserve">Autor: </t>
        </r>
        <r>
          <rPr>
            <sz val="9"/>
            <color indexed="81"/>
            <rFont val="Tahoma"/>
            <family val="2"/>
          </rPr>
          <t xml:space="preserve">Dicha intervencion se encuentra en la resolucion 3280 de 2018 en el capitulo 7.  ASPECTOS A CONSIDERAR EN LA  MPLEMENTACIÓN, dodne el </t>
        </r>
        <r>
          <rPr>
            <b/>
            <sz val="9"/>
            <color indexed="81"/>
            <rFont val="Tahoma"/>
            <family val="2"/>
          </rPr>
          <t xml:space="preserve">enfoque diferencial, es incluido en la implementacion de las Rutas de Atencion Integral en Salud </t>
        </r>
        <r>
          <rPr>
            <sz val="9"/>
            <color indexed="81"/>
            <rFont val="Tahoma"/>
            <family val="2"/>
          </rPr>
          <t xml:space="preserve">pg 94-95.
</t>
        </r>
      </text>
    </comment>
    <comment ref="C23" authorId="0" shapeId="0">
      <text>
        <r>
          <rPr>
            <b/>
            <sz val="9"/>
            <color indexed="81"/>
            <rFont val="Tahoma"/>
            <family val="2"/>
          </rPr>
          <t xml:space="preserve">Autor: </t>
        </r>
        <r>
          <rPr>
            <sz val="9"/>
            <color indexed="81"/>
            <rFont val="Tahoma"/>
            <family val="2"/>
          </rPr>
          <t>Dicha intervencion se encuentra en la Resolucion 1995 de 1999 Art. 9 - Identificacion del 
usuario. Los contenidos mínimos de este componente son: datos personales de identificación del
usuario, apellidos y nombres completos, estado civil, documento de identidad, fecha de
nacimiento, edad, sexo, ocupación, dirección y teléfono del domicilio y lugar de
residencia, nombre y teléfono del acompañante; nombre, teléfono y parentesco de la
persona responsable del usuario, según el caso; aseguradora y tipo de vinculación.</t>
        </r>
      </text>
    </comment>
    <comment ref="C24" authorId="0" shapeId="0">
      <text>
        <r>
          <rPr>
            <b/>
            <sz val="9"/>
            <color indexed="81"/>
            <rFont val="Tahoma"/>
            <family val="2"/>
          </rPr>
          <t xml:space="preserve">Autor: </t>
        </r>
        <r>
          <rPr>
            <sz val="9"/>
            <color indexed="81"/>
            <rFont val="Tahoma"/>
            <family val="2"/>
          </rPr>
          <t>Dicha intervencion se encuentra en la Resolucion 1995 de 1999 Art. 9 - Identificacion del usuario. Los contenidos mínimos de este componente son: datos personales de identificación del usuario, apellidos y nombres completos, estado civil, documento de identidad, fecha de nacimiento, edad, sexo, ocupación, dirección y teléfono del domicilio y lugar de residencia, nombre y teléfono del acompañante; nombre, teléfono y parentesco de la persona responsable del usuario, según el caso; aseguradora y tipo de vinculación.</t>
        </r>
      </text>
    </comment>
    <comment ref="C25" authorId="0" shapeId="0">
      <text>
        <r>
          <rPr>
            <b/>
            <sz val="9"/>
            <color indexed="81"/>
            <rFont val="Tahoma"/>
            <family val="2"/>
          </rPr>
          <t xml:space="preserve">Autor: </t>
        </r>
        <r>
          <rPr>
            <sz val="9"/>
            <color indexed="81"/>
            <rFont val="Tahoma"/>
            <family val="2"/>
          </rPr>
          <t>Dicha intervencion se encuentra en la Resolucion 1995 de 1999 Art. 9 - Identificacion del 
usuario. Los contenidos mínimos de este componente son: datos personales de identificación del
usuario, apellidos y nombres completos, estado civil, documento de identidad, fecha de
nacimiento, edad, sexo, ocupación, dirección y teléfono del domicilio y lugar de
residencia, nombre y teléfono del acompañante; nombre, teléfono y parentesco de la
persona responsable del usuario, según el caso; aseguradora y tipo de vinculación.</t>
        </r>
      </text>
    </comment>
    <comment ref="C26" authorId="0" shapeId="0">
      <text>
        <r>
          <rPr>
            <b/>
            <sz val="9"/>
            <color indexed="81"/>
            <rFont val="Tahoma"/>
            <family val="2"/>
          </rPr>
          <t xml:space="preserve">Autor: </t>
        </r>
        <r>
          <rPr>
            <sz val="9"/>
            <color indexed="81"/>
            <rFont val="Tahoma"/>
            <family val="2"/>
          </rPr>
          <t>Dicha intervencion se encuentra en la Resolucion 1995 de 1999 Art. 9 - Identificacion del 
usuario. Los contenidos mínimos de este componente son: datos personales de identificación del
usuario, apellidos y nombres completos, estado civil, documento de identidad, fecha de
nacimiento, edad, sexo, ocupación, dirección y teléfono del domicilio y lugar de
residencia, nombre y teléfono del acompañante; nombre, teléfono y parentesco de la
persona responsable del usuario, según el caso; aseguradora y tipo de vinculación.</t>
        </r>
      </text>
    </comment>
    <comment ref="C30" authorId="0" shapeId="0">
      <text>
        <r>
          <rPr>
            <b/>
            <sz val="9"/>
            <color indexed="81"/>
            <rFont val="Tahoma"/>
            <family val="2"/>
          </rPr>
          <t>Autor:</t>
        </r>
        <r>
          <rPr>
            <sz val="9"/>
            <color indexed="81"/>
            <rFont val="Tahoma"/>
            <family val="2"/>
          </rPr>
          <t xml:space="preserve">
Dicha intervencion se encuentra en la resolucion 3280 de 2018, OBJETIVO Y ALCANCE DE LA RUTA INTEGRAL DE ATENCIÓN EN SALUD
MATERNO PERINATAL - Objetivos especificos - b) Identificar y gestionar oportunamente vulnerabilidades, factores de riesgo, riesgos
acumulados y alteraciones que inciden en la salud de la mujer gestante y del recién
nacido- pg 239.</t>
        </r>
      </text>
    </comment>
    <comment ref="C31" authorId="0" shapeId="0">
      <text>
        <r>
          <rPr>
            <b/>
            <sz val="9"/>
            <color indexed="81"/>
            <rFont val="Tahoma"/>
            <family val="2"/>
          </rPr>
          <t xml:space="preserve">Autor:
</t>
        </r>
        <r>
          <rPr>
            <sz val="9"/>
            <color indexed="81"/>
            <rFont val="Tahoma"/>
            <family val="2"/>
          </rPr>
          <t>Dicha intervencion se encuentra en la resolucion 3280 de 2018,</t>
        </r>
        <r>
          <rPr>
            <b/>
            <sz val="9"/>
            <color indexed="81"/>
            <rFont val="Tahoma"/>
            <family val="2"/>
          </rPr>
          <t xml:space="preserve"> II. DIRECTRICES DE OBLIGATORIO CUMPLIMIENTO PARA
LA OPERACIÓN DE LA RUTA INTEGRAL DE ATENCIÓN
PARA LA PROMOCIÓN Y MANTENIMIENTO DE LA
SALUD. - ATENCIÓN EN SALUD POR PEDIATRÍA, MEDICINA GENERAL O FAMILIAR, Y
ENFERMERIA PARA LA PRIMERA INFANCIA - 1,5,1 Anamnesis - pg 239.</t>
        </r>
      </text>
    </comment>
    <comment ref="C32" authorId="0" shapeId="0">
      <text>
        <r>
          <rPr>
            <b/>
            <sz val="9"/>
            <color indexed="81"/>
            <rFont val="Tahoma"/>
            <family val="2"/>
          </rPr>
          <t xml:space="preserve">Autor: </t>
        </r>
        <r>
          <rPr>
            <sz val="9"/>
            <color indexed="81"/>
            <rFont val="Tahoma"/>
            <family val="2"/>
          </rPr>
          <t>Dicha intervencion se encuentra en la resolucion 3280 de 2018 - III. LINEAMIENTO TECNICO Y OPERATIVO RUTA INTEGRAL DE ATENCIÓN EN SALUD MATERNO PERINATAL - numeral 4.4 CURSO DE PREPARACIÓN PARA LA MATERNIDAD Y LA PATERNIDAD</t>
        </r>
      </text>
    </comment>
    <comment ref="C36" authorId="0" shapeId="0">
      <text>
        <r>
          <rPr>
            <b/>
            <sz val="9"/>
            <color indexed="81"/>
            <rFont val="Tahoma"/>
            <family val="2"/>
          </rPr>
          <t xml:space="preserve">USUARIO: </t>
        </r>
        <r>
          <rPr>
            <sz val="9"/>
            <color indexed="81"/>
            <rFont val="Tahoma"/>
            <family val="2"/>
          </rPr>
          <t>Dicha intervencion se encuentra en la Practica Clave 1 de la Guia para profesionales y tecnicos de los servicios de salud, de la Estrategia AIEPI. La presente guía ha sido ajustada para Colombia, en el marco del convenio de
cooperación técnica entre la Organización Panamericana de la Salud – Organización
Mundial de la Salud y el Ministerio de Protección de Social de Colombia</t>
        </r>
      </text>
    </comment>
    <comment ref="C37" authorId="0" shapeId="0">
      <text>
        <r>
          <rPr>
            <b/>
            <sz val="9"/>
            <color indexed="81"/>
            <rFont val="Tahoma"/>
            <family val="2"/>
          </rPr>
          <t xml:space="preserve">USUARIO: </t>
        </r>
        <r>
          <rPr>
            <sz val="9"/>
            <color indexed="81"/>
            <rFont val="Tahoma"/>
            <family val="2"/>
          </rPr>
          <t>Dicha intervencion se encuentra en la Practica Clave 2 de la Guia para profesionales y tecnicos de los servicios de salud, de la Estrategia AIEPI.
La presente guía ha sido ajustada para Colombia, en el marco del convenio de
cooperación técnica entre la Organización Panamericana de la Salud – Organización
Mundial de la Salud y el Ministerio de Protección de Social de Colombia</t>
        </r>
      </text>
    </comment>
    <comment ref="C38" authorId="0" shapeId="0">
      <text>
        <r>
          <rPr>
            <b/>
            <sz val="9"/>
            <color indexed="81"/>
            <rFont val="Tahoma"/>
            <family val="2"/>
          </rPr>
          <t xml:space="preserve">USUARIO: </t>
        </r>
        <r>
          <rPr>
            <sz val="9"/>
            <color indexed="81"/>
            <rFont val="Tahoma"/>
            <family val="2"/>
          </rPr>
          <t xml:space="preserve">Dicha intervencion se encuentra en la Practica Clave 5 de la Guia para profesionales y tecnicos de los servicios de salud, de la Estrategia AIEPI. La presente guía ha sido ajustada para Colombia, en el marco del convenio de
cooperación técnica entre la Organización Panamericana de la Salud – Organización
Mundial de la Salud y el Ministerio de Protección de Social de Colombia
  </t>
        </r>
      </text>
    </comment>
    <comment ref="C39" authorId="0" shapeId="0">
      <text>
        <r>
          <rPr>
            <b/>
            <sz val="9"/>
            <color indexed="81"/>
            <rFont val="Tahoma"/>
            <family val="2"/>
          </rPr>
          <t xml:space="preserve">USUARIO: </t>
        </r>
        <r>
          <rPr>
            <sz val="9"/>
            <color indexed="81"/>
            <rFont val="Tahoma"/>
            <family val="2"/>
          </rPr>
          <t>Dicha intervencion se encuentra en la Practica Clave 4 de la Guia para profesionales y tecnicos de los servicios de salud, de la Estrategia AIEPI. La presente guía ha sido ajustada para Colombia, en el marco del convenio de cooperación técnica entre la Organización Panamericana de la Salud – Organización Mundial de la Salud y el Ministerio de Protección de Social de Colombia</t>
        </r>
      </text>
    </comment>
    <comment ref="C40" authorId="0" shapeId="0">
      <text>
        <r>
          <rPr>
            <b/>
            <sz val="9"/>
            <color indexed="81"/>
            <rFont val="Tahoma"/>
            <family val="2"/>
          </rPr>
          <t xml:space="preserve">USUARIO: segun la resolucion 3280 de 2018, en el articulo 3.3.1 Primera infacia, la fortificacion casera con micronutrientes,debe ser realizada a los 6 - 12  y 18 meses y los suplementacion con micronutrientes debe ser realizada a patir de los 2 años 2veces al año. </t>
        </r>
        <r>
          <rPr>
            <sz val="9"/>
            <color indexed="81"/>
            <rFont val="Tahoma"/>
            <family val="2"/>
          </rPr>
          <t>Dicha intervencion tambien se encuentra en la Practica Clave 3 de la Guia para profesionales y tecnicos de los servicios de salud, de la Estrategia AIEPI. La presente guía ha sido ajustada para Colombia, en el marco del convenio de cooperación técnica entre la Organización Panamericana de la Salud – Organización Mundial de la Salud y el Ministerio de Protección de Social de Colombia</t>
        </r>
      </text>
    </comment>
    <comment ref="C44" authorId="0" shapeId="0">
      <text>
        <r>
          <rPr>
            <b/>
            <sz val="9"/>
            <color indexed="81"/>
            <rFont val="Tahoma"/>
            <family val="2"/>
          </rPr>
          <t xml:space="preserve">USUARIO: </t>
        </r>
        <r>
          <rPr>
            <sz val="9"/>
            <color indexed="81"/>
            <rFont val="Tahoma"/>
            <family val="2"/>
          </rPr>
          <t>Dicha intervencion se encuentra en la R</t>
        </r>
        <r>
          <rPr>
            <b/>
            <sz val="9"/>
            <color indexed="81"/>
            <rFont val="Tahoma"/>
            <family val="2"/>
          </rPr>
          <t>esolucion 2465 de 2016</t>
        </r>
        <r>
          <rPr>
            <sz val="9"/>
            <color indexed="81"/>
            <rFont val="Tahoma"/>
            <family val="2"/>
          </rPr>
          <t xml:space="preserve">, donde se adoptan los indicadores, patrones de referencia y puntos de corte para la clasificacion antropometrica del estado nutricional, tambien es reforzado en la </t>
        </r>
        <r>
          <rPr>
            <b/>
            <sz val="9"/>
            <color indexed="81"/>
            <rFont val="Tahoma"/>
            <family val="2"/>
          </rPr>
          <t xml:space="preserve">Resolucion 3280 de 2018- </t>
        </r>
        <r>
          <rPr>
            <sz val="9"/>
            <color indexed="81"/>
            <rFont val="Tahoma"/>
            <family val="2"/>
          </rPr>
          <t>ATENCIÓN EN SALUD POR PEDIATRÍA, MEDICINA GENERAL O FAMILIAR, Y ENFERMERIA PARA LA</t>
        </r>
        <r>
          <rPr>
            <b/>
            <sz val="9"/>
            <color indexed="81"/>
            <rFont val="Tahoma"/>
            <family val="2"/>
          </rPr>
          <t xml:space="preserve"> PRIMERA INFANCIA - </t>
        </r>
        <r>
          <rPr>
            <sz val="9"/>
            <color indexed="81"/>
            <rFont val="Tahoma"/>
            <family val="2"/>
          </rPr>
          <t>Numeral 1.5.2 Examen físico</t>
        </r>
      </text>
    </comment>
    <comment ref="C45" authorId="0" shapeId="0">
      <text>
        <r>
          <rPr>
            <b/>
            <sz val="9"/>
            <color indexed="81"/>
            <rFont val="Tahoma"/>
            <family val="2"/>
          </rPr>
          <t xml:space="preserve">USUARIO: </t>
        </r>
        <r>
          <rPr>
            <sz val="9"/>
            <color indexed="81"/>
            <rFont val="Tahoma"/>
            <family val="2"/>
          </rPr>
          <t xml:space="preserve">Dicha intervencion se encuentra en la Resolucion 3280 de 2018 - numeral 1,5,2 de </t>
        </r>
        <r>
          <rPr>
            <b/>
            <sz val="9"/>
            <color indexed="81"/>
            <rFont val="Tahoma"/>
            <family val="2"/>
          </rPr>
          <t>Examen Fisico</t>
        </r>
        <r>
          <rPr>
            <sz val="9"/>
            <color indexed="81"/>
            <rFont val="Tahoma"/>
            <family val="2"/>
          </rPr>
          <t xml:space="preserve"> que enuncia que se deben de tomar todos los signos vitales incluyendo </t>
        </r>
        <r>
          <rPr>
            <b/>
            <sz val="9"/>
            <color indexed="81"/>
            <rFont val="Tahoma"/>
            <family val="2"/>
          </rPr>
          <t>saturación de oxígen</t>
        </r>
        <r>
          <rPr>
            <sz val="9"/>
            <color indexed="81"/>
            <rFont val="Tahoma"/>
            <family val="2"/>
          </rPr>
          <t xml:space="preserve">o por </t>
        </r>
        <r>
          <rPr>
            <b/>
            <sz val="9"/>
            <color indexed="81"/>
            <rFont val="Tahoma"/>
            <family val="2"/>
          </rPr>
          <t>pulso oximetría</t>
        </r>
        <r>
          <rPr>
            <sz val="9"/>
            <color indexed="81"/>
            <rFont val="Tahoma"/>
            <family val="2"/>
          </rPr>
          <t xml:space="preserve">. La </t>
        </r>
        <r>
          <rPr>
            <b/>
            <sz val="9"/>
            <color indexed="81"/>
            <rFont val="Tahoma"/>
            <family val="2"/>
          </rPr>
          <t>T.A</t>
        </r>
        <r>
          <rPr>
            <sz val="9"/>
            <color indexed="81"/>
            <rFont val="Tahoma"/>
            <family val="2"/>
          </rPr>
          <t xml:space="preserve"> se toma a todo niños mayor de 3 años o a los menores de esta edad si presentan síntomas recurrentes de cualquier tipo o antecedente. </t>
        </r>
      </text>
    </comment>
    <comment ref="C46" authorId="0" shapeId="0">
      <text>
        <r>
          <rPr>
            <b/>
            <sz val="9"/>
            <color indexed="81"/>
            <rFont val="Tahoma"/>
            <family val="2"/>
          </rPr>
          <t xml:space="preserve">USUARIO: </t>
        </r>
        <r>
          <rPr>
            <sz val="9"/>
            <color indexed="81"/>
            <rFont val="Tahoma"/>
            <family val="2"/>
          </rPr>
          <t xml:space="preserve">Dicha intervencion se encuentra en la </t>
        </r>
        <r>
          <rPr>
            <b/>
            <sz val="9"/>
            <color indexed="81"/>
            <rFont val="Tahoma"/>
            <family val="2"/>
          </rPr>
          <t xml:space="preserve">Resolucion 3280 de 2018 </t>
        </r>
        <r>
          <rPr>
            <sz val="9"/>
            <color indexed="81"/>
            <rFont val="Tahoma"/>
            <family val="2"/>
          </rPr>
          <t>- numeral 1</t>
        </r>
        <r>
          <rPr>
            <b/>
            <sz val="9"/>
            <color indexed="81"/>
            <rFont val="Tahoma"/>
            <family val="2"/>
          </rPr>
          <t>,5,2 de Examen Fisico</t>
        </r>
        <r>
          <rPr>
            <sz val="9"/>
            <color indexed="81"/>
            <rFont val="Tahoma"/>
            <family val="2"/>
          </rPr>
          <t xml:space="preserve"> - </t>
        </r>
        <r>
          <rPr>
            <b/>
            <sz val="9"/>
            <color indexed="81"/>
            <rFont val="Tahoma"/>
            <family val="2"/>
          </rPr>
          <t xml:space="preserve">Valoración del estado nutricional y seguimiento a los parámetros antropométricos: </t>
        </r>
        <r>
          <rPr>
            <sz val="9"/>
            <color indexed="81"/>
            <rFont val="Tahoma"/>
            <family val="2"/>
          </rPr>
          <t xml:space="preserve">se realizará tomando las medidas de </t>
        </r>
        <r>
          <rPr>
            <b/>
            <sz val="9"/>
            <color indexed="81"/>
            <rFont val="Tahoma"/>
            <family val="2"/>
          </rPr>
          <t>peso, talla y perímetro
cefálico,</t>
        </r>
        <r>
          <rPr>
            <sz val="9"/>
            <color indexed="81"/>
            <rFont val="Tahoma"/>
            <family val="2"/>
          </rPr>
          <t xml:space="preserve"> para el cálculo de los índices relacionados con los mismos </t>
        </r>
        <r>
          <rPr>
            <b/>
            <sz val="9"/>
            <color indexed="81"/>
            <rFont val="Tahoma"/>
            <family val="2"/>
          </rPr>
          <t>(IMC</t>
        </r>
        <r>
          <rPr>
            <sz val="9"/>
            <color indexed="81"/>
            <rFont val="Tahoma"/>
            <family val="2"/>
          </rPr>
          <t xml:space="preserve">/edad,
talla/edad, peso/edad y perímetro cefálico).
</t>
        </r>
      </text>
    </comment>
    <comment ref="C47" authorId="0" shapeId="0">
      <text>
        <r>
          <rPr>
            <b/>
            <sz val="9"/>
            <color indexed="81"/>
            <rFont val="Tahoma"/>
            <family val="2"/>
          </rPr>
          <t>USUARIO:</t>
        </r>
        <r>
          <rPr>
            <sz val="9"/>
            <color indexed="81"/>
            <rFont val="Tahoma"/>
            <family val="2"/>
          </rPr>
          <t xml:space="preserve">Dicha intervencion se encuentra en la Resolucion 3280 de 2018 - numeral </t>
        </r>
        <r>
          <rPr>
            <b/>
            <sz val="9"/>
            <color indexed="81"/>
            <rFont val="Tahoma"/>
            <family val="2"/>
          </rPr>
          <t>1,5,2 de Examen Fisico</t>
        </r>
        <r>
          <rPr>
            <sz val="9"/>
            <color indexed="81"/>
            <rFont val="Tahoma"/>
            <family val="2"/>
          </rPr>
          <t xml:space="preserve"> - V</t>
        </r>
        <r>
          <rPr>
            <b/>
            <sz val="9"/>
            <color indexed="81"/>
            <rFont val="Tahoma"/>
            <family val="2"/>
          </rPr>
          <t>aloración del estado nutricional y seguimiento a los parámetros antropométricos:</t>
        </r>
        <r>
          <rPr>
            <sz val="9"/>
            <color indexed="81"/>
            <rFont val="Tahoma"/>
            <family val="2"/>
          </rPr>
          <t xml:space="preserve"> se realizará tomando las medidas de </t>
        </r>
        <r>
          <rPr>
            <b/>
            <sz val="9"/>
            <color indexed="81"/>
            <rFont val="Tahoma"/>
            <family val="2"/>
          </rPr>
          <t>peso, talla y perímetro
cefálico,</t>
        </r>
        <r>
          <rPr>
            <sz val="9"/>
            <color indexed="81"/>
            <rFont val="Tahoma"/>
            <family val="2"/>
          </rPr>
          <t xml:space="preserve"> para el cálculo de los índices relacionados con los mismos</t>
        </r>
        <r>
          <rPr>
            <b/>
            <sz val="9"/>
            <color indexed="81"/>
            <rFont val="Tahoma"/>
            <family val="2"/>
          </rPr>
          <t xml:space="preserve"> (IMC</t>
        </r>
        <r>
          <rPr>
            <sz val="9"/>
            <color indexed="81"/>
            <rFont val="Tahoma"/>
            <family val="2"/>
          </rPr>
          <t xml:space="preserve">/edad,
talla/edad, peso/edad y perímetro cefálico).
</t>
        </r>
      </text>
    </comment>
    <comment ref="C48" authorId="0" shapeId="0">
      <text>
        <r>
          <rPr>
            <b/>
            <sz val="9"/>
            <color indexed="81"/>
            <rFont val="Tahoma"/>
            <family val="2"/>
          </rPr>
          <t xml:space="preserve">USUARIO: </t>
        </r>
        <r>
          <rPr>
            <sz val="9"/>
            <color indexed="81"/>
            <rFont val="Tahoma"/>
            <family val="2"/>
          </rPr>
          <t>Dicha intervencion se encuentra en la</t>
        </r>
        <r>
          <rPr>
            <b/>
            <sz val="9"/>
            <color indexed="81"/>
            <rFont val="Tahoma"/>
            <family val="2"/>
          </rPr>
          <t xml:space="preserve"> Resolucion 3280 de 2018 </t>
        </r>
        <r>
          <rPr>
            <sz val="9"/>
            <color indexed="81"/>
            <rFont val="Tahoma"/>
            <family val="2"/>
          </rPr>
          <t xml:space="preserve">- </t>
        </r>
        <r>
          <rPr>
            <b/>
            <sz val="9"/>
            <color indexed="81"/>
            <rFont val="Tahoma"/>
            <family val="2"/>
          </rPr>
          <t>numeral 1,5,2 de Examen Fisico</t>
        </r>
        <r>
          <rPr>
            <sz val="9"/>
            <color indexed="81"/>
            <rFont val="Tahoma"/>
            <family val="2"/>
          </rPr>
          <t xml:space="preserve"> - </t>
        </r>
        <r>
          <rPr>
            <b/>
            <sz val="9"/>
            <color indexed="81"/>
            <rFont val="Tahoma"/>
            <family val="2"/>
          </rPr>
          <t>Valoración del estado nutricional y seguimiento a los parámetros antropométricos:</t>
        </r>
        <r>
          <rPr>
            <sz val="9"/>
            <color indexed="81"/>
            <rFont val="Tahoma"/>
            <family val="2"/>
          </rPr>
          <t xml:space="preserve"> se realizará tomando las medidas de </t>
        </r>
        <r>
          <rPr>
            <b/>
            <sz val="9"/>
            <color indexed="81"/>
            <rFont val="Tahoma"/>
            <family val="2"/>
          </rPr>
          <t>peso, talla y perímetro
cefálico,</t>
        </r>
        <r>
          <rPr>
            <sz val="9"/>
            <color indexed="81"/>
            <rFont val="Tahoma"/>
            <family val="2"/>
          </rPr>
          <t xml:space="preserve"> para el cálculo de los índices relacionados con los mismos </t>
        </r>
        <r>
          <rPr>
            <b/>
            <sz val="9"/>
            <color indexed="81"/>
            <rFont val="Tahoma"/>
            <family val="2"/>
          </rPr>
          <t>(IMC</t>
        </r>
        <r>
          <rPr>
            <sz val="9"/>
            <color indexed="81"/>
            <rFont val="Tahoma"/>
            <family val="2"/>
          </rPr>
          <t xml:space="preserve">/edad,
talla/edad, peso/edad y perímetro cefálico).
</t>
        </r>
      </text>
    </comment>
    <comment ref="C49" authorId="0" shapeId="0">
      <text>
        <r>
          <rPr>
            <b/>
            <sz val="9"/>
            <color indexed="81"/>
            <rFont val="Tahoma"/>
            <family val="2"/>
          </rPr>
          <t xml:space="preserve">USUARIO: </t>
        </r>
        <r>
          <rPr>
            <sz val="9"/>
            <color indexed="81"/>
            <rFont val="Tahoma"/>
            <family val="2"/>
          </rPr>
          <t xml:space="preserve">Dicha intervencion se encuentra en la </t>
        </r>
        <r>
          <rPr>
            <b/>
            <sz val="9"/>
            <color indexed="81"/>
            <rFont val="Tahoma"/>
            <family val="2"/>
          </rPr>
          <t>Resolucion 3280 de 2018</t>
        </r>
        <r>
          <rPr>
            <sz val="9"/>
            <color indexed="81"/>
            <rFont val="Tahoma"/>
            <family val="2"/>
          </rPr>
          <t xml:space="preserve"> - numeral </t>
        </r>
        <r>
          <rPr>
            <b/>
            <sz val="9"/>
            <color indexed="81"/>
            <rFont val="Tahoma"/>
            <family val="2"/>
          </rPr>
          <t>1,5,2 de Examen Fisico</t>
        </r>
        <r>
          <rPr>
            <sz val="9"/>
            <color indexed="81"/>
            <rFont val="Tahoma"/>
            <family val="2"/>
          </rPr>
          <t xml:space="preserve"> - </t>
        </r>
        <r>
          <rPr>
            <b/>
            <sz val="9"/>
            <color indexed="81"/>
            <rFont val="Tahoma"/>
            <family val="2"/>
          </rPr>
          <t>Valoración del estado nutricional y seguimiento a los parámetros antropométricos:</t>
        </r>
        <r>
          <rPr>
            <sz val="9"/>
            <color indexed="81"/>
            <rFont val="Tahoma"/>
            <family val="2"/>
          </rPr>
          <t xml:space="preserve"> se realizará tomando las medidas de </t>
        </r>
        <r>
          <rPr>
            <b/>
            <sz val="9"/>
            <color indexed="81"/>
            <rFont val="Tahoma"/>
            <family val="2"/>
          </rPr>
          <t>peso, talla y perímetro
cefálico,</t>
        </r>
        <r>
          <rPr>
            <sz val="9"/>
            <color indexed="81"/>
            <rFont val="Tahoma"/>
            <family val="2"/>
          </rPr>
          <t xml:space="preserve"> para el cálculo de los índices relacionados con los mismos (</t>
        </r>
        <r>
          <rPr>
            <b/>
            <sz val="9"/>
            <color indexed="81"/>
            <rFont val="Tahoma"/>
            <family val="2"/>
          </rPr>
          <t>IMC</t>
        </r>
        <r>
          <rPr>
            <sz val="9"/>
            <color indexed="81"/>
            <rFont val="Tahoma"/>
            <family val="2"/>
          </rPr>
          <t xml:space="preserve">/edad,
talla/edad, peso/edad y perímetro cefálico).
</t>
        </r>
      </text>
    </comment>
    <comment ref="C53" authorId="0" shapeId="0">
      <text>
        <r>
          <rPr>
            <b/>
            <sz val="9"/>
            <color indexed="81"/>
            <rFont val="Tahoma"/>
            <family val="2"/>
          </rPr>
          <t xml:space="preserve">USUARIO: </t>
        </r>
        <r>
          <rPr>
            <sz val="9"/>
            <color indexed="81"/>
            <rFont val="Tahoma"/>
            <family val="2"/>
          </rPr>
          <t xml:space="preserve">Dicha intervencion se encuentra en la parctica clave 16 de la estartegia AIEPI- en la resolucion 3280 de 2018 1,5,3 Informacion de Salud - </t>
        </r>
        <r>
          <rPr>
            <b/>
            <sz val="9"/>
            <color indexed="81"/>
            <rFont val="Tahoma"/>
            <family val="2"/>
          </rPr>
          <t>Señales de peligro Neumonia</t>
        </r>
        <r>
          <rPr>
            <sz val="9"/>
            <color indexed="81"/>
            <rFont val="Tahoma"/>
            <family val="2"/>
          </rPr>
          <t xml:space="preserve">:  si el niño respira rapido y agitadamente, cuando respira se queja  y hace ruidos, se le hunde el estomago y se le ven las costillas.
</t>
        </r>
      </text>
    </comment>
    <comment ref="C54" authorId="0" shapeId="0">
      <text>
        <r>
          <rPr>
            <b/>
            <sz val="9"/>
            <color indexed="81"/>
            <rFont val="Tahoma"/>
            <family val="2"/>
          </rPr>
          <t>Autor:</t>
        </r>
        <r>
          <rPr>
            <sz val="9"/>
            <color indexed="81"/>
            <rFont val="Tahoma"/>
            <family val="2"/>
          </rPr>
          <t xml:space="preserve">Dicha intervencion se encuentra en la </t>
        </r>
        <r>
          <rPr>
            <b/>
            <sz val="9"/>
            <color indexed="81"/>
            <rFont val="Tahoma"/>
            <family val="2"/>
          </rPr>
          <t xml:space="preserve">resolucion 3280 de 2018 </t>
        </r>
        <r>
          <rPr>
            <sz val="9"/>
            <color indexed="81"/>
            <rFont val="Tahoma"/>
            <family val="2"/>
          </rPr>
          <t xml:space="preserve">1,5,3 </t>
        </r>
        <r>
          <rPr>
            <b/>
            <sz val="9"/>
            <color indexed="81"/>
            <rFont val="Tahoma"/>
            <family val="2"/>
          </rPr>
          <t>Informacion de Salud</t>
        </r>
        <r>
          <rPr>
            <sz val="9"/>
            <color indexed="81"/>
            <rFont val="Tahoma"/>
            <family val="2"/>
          </rPr>
          <t xml:space="preserve">  - plan decenal - Señales de peligro Neumonia:  si el niño respira rapido y agitadamente, cuando respira se queja  y hace ruidos, se le hunde el estomago y se le ven las costillas.
-Señales de peligro de Deshidratacion: si el niño tiene diarrea muchas veces al dia, a veces con sangre y moco, a veces acompañadas de vomitos, llora sin lagrimas, orina poco, tiene boca seca y los ojos hundidos, no mama o no quiere comer, no se mueve normalmente  y no se despierta.
-Señales de peligro de muerte: no quiere mamar</t>
        </r>
      </text>
    </comment>
    <comment ref="C56" authorId="0" shapeId="0">
      <text>
        <r>
          <rPr>
            <b/>
            <sz val="9"/>
            <color indexed="81"/>
            <rFont val="Tahoma"/>
            <family val="2"/>
          </rPr>
          <t>USUARIO:</t>
        </r>
        <r>
          <rPr>
            <sz val="9"/>
            <color indexed="81"/>
            <rFont val="Tahoma"/>
            <family val="2"/>
          </rPr>
          <t xml:space="preserve"> Dicha intervencion se encuentra  en la Practica Clave 1 de la Guia para profesionales y tecnicos de los servicios de salud, de la Estrategia AIEPI. La presente guía ha sido ajustada para Colombia, en el marco del convenio de cooperación técnica entre la Organización Panamericana de la Salud – Organización Mundial de la Salud y el Ministerio de Protección de Social de Colombia
  Resolucion 3280 -2018 numeral </t>
        </r>
        <r>
          <rPr>
            <b/>
            <sz val="9"/>
            <color indexed="81"/>
            <rFont val="Tahoma"/>
            <family val="2"/>
          </rPr>
          <t>16.5.1</t>
        </r>
        <r>
          <rPr>
            <sz val="9"/>
            <color indexed="81"/>
            <rFont val="Tahoma"/>
            <family val="2"/>
          </rPr>
          <t xml:space="preserve"> Resultados, capacidades a desarrollar y contenidos sugeridos para la primera infancia</t>
        </r>
      </text>
    </comment>
    <comment ref="C58" authorId="0" shapeId="0">
      <text>
        <r>
          <rPr>
            <b/>
            <sz val="9"/>
            <color indexed="81"/>
            <rFont val="Tahoma"/>
            <family val="2"/>
          </rPr>
          <t xml:space="preserve">USUARIO:  </t>
        </r>
        <r>
          <rPr>
            <sz val="9"/>
            <color indexed="81"/>
            <rFont val="Tahoma"/>
            <family val="2"/>
          </rPr>
          <t>Dicha intervencion se encuentra  en la Practica Clave 9 de la Guia para profesionales y tecnicos de los servicios de salud, de la Estrategia AIEPI. La presente guía ha sido ajustada para Colombia, en el marco del convenio de cooperación técnica entre la Organización Panamericana de la Salud – Organización Mundial de la Salud y el Ministerio de Protección de Social de Colombia</t>
        </r>
        <r>
          <rPr>
            <b/>
            <sz val="9"/>
            <color indexed="81"/>
            <rFont val="Tahoma"/>
            <family val="2"/>
          </rPr>
          <t xml:space="preserve">
  </t>
        </r>
        <r>
          <rPr>
            <sz val="9"/>
            <color indexed="81"/>
            <rFont val="Tahoma"/>
            <family val="2"/>
          </rPr>
          <t xml:space="preserve">
</t>
        </r>
      </text>
    </comment>
    <comment ref="C59" authorId="0" shapeId="0">
      <text>
        <r>
          <rPr>
            <b/>
            <sz val="9"/>
            <color indexed="81"/>
            <rFont val="Tahoma"/>
            <family val="2"/>
          </rPr>
          <t xml:space="preserve">USUARIO: </t>
        </r>
        <r>
          <rPr>
            <sz val="8"/>
            <color indexed="81"/>
            <rFont val="Tahoma"/>
            <family val="2"/>
          </rPr>
          <t>Dicha intervencion se encuentra  en la Practica Clave 4 de la Guia para profesionales y tecnicos de los servicios de salud, de la Estrategia AIEPI. La presente guía ha sido ajustada para Colombia, en el marco del convenio de cooperación técnica entre la Organización Panamericana de la Salud – Organización Mundial de la Salud y el Ministerio de Protección de Social de Colombia</t>
        </r>
        <r>
          <rPr>
            <b/>
            <sz val="9"/>
            <color indexed="81"/>
            <rFont val="Tahoma"/>
            <family val="2"/>
          </rPr>
          <t xml:space="preserve">
  </t>
        </r>
        <r>
          <rPr>
            <sz val="9"/>
            <color indexed="81"/>
            <rFont val="Tahoma"/>
            <family val="2"/>
          </rPr>
          <t xml:space="preserve">
</t>
        </r>
      </text>
    </comment>
    <comment ref="C60" authorId="0" shapeId="0">
      <text>
        <r>
          <rPr>
            <b/>
            <sz val="9"/>
            <color indexed="81"/>
            <rFont val="Tahoma"/>
            <family val="2"/>
          </rPr>
          <t xml:space="preserve">USUARIO: </t>
        </r>
        <r>
          <rPr>
            <sz val="9"/>
            <color indexed="81"/>
            <rFont val="Tahoma"/>
            <family val="2"/>
          </rPr>
          <t xml:space="preserve">Dicha intervencion se encuentra  en la Practica Clave 5 de la Guia para profesionales y tecnicos de los servicios de salud, de la Estrategia AIEPI. La presente guía ha sido ajustada para Colombia, en el marco del convenio de cooperación técnica entre la Organización Panamericana de la Salud – Organización Mundial de la Salud y el Ministerio de Protección de Social de Colombia
  </t>
        </r>
      </text>
    </comment>
    <comment ref="C61" authorId="0" shapeId="0">
      <text>
        <r>
          <rPr>
            <b/>
            <sz val="9"/>
            <color indexed="81"/>
            <rFont val="Tahoma"/>
            <family val="2"/>
          </rPr>
          <t xml:space="preserve">USUARIO: </t>
        </r>
        <r>
          <rPr>
            <sz val="9"/>
            <color indexed="81"/>
            <rFont val="Tahoma"/>
            <family val="2"/>
          </rPr>
          <t xml:space="preserve">Dicha intervencion se encuentra  en la Practica Clave 11 de la Guia para profesionales y tecnicos de los servicios de salud, de la Estrategia AIEPI. La presente guía ha sido ajustada para Colombia, en el marco del convenio de cooperación técnica entre la Organización Panamericana de la Salud – Organización Mundial de la Salud y el Ministerio de Protección de Social de Colombia
</t>
        </r>
      </text>
    </comment>
    <comment ref="C62" authorId="0" shapeId="0">
      <text>
        <r>
          <rPr>
            <b/>
            <sz val="9"/>
            <color indexed="81"/>
            <rFont val="Tahoma"/>
            <family val="2"/>
          </rPr>
          <t xml:space="preserve">USUARIO: </t>
        </r>
        <r>
          <rPr>
            <sz val="9"/>
            <color indexed="81"/>
            <rFont val="Tahoma"/>
            <family val="2"/>
          </rPr>
          <t>Dicha intervencion se encuentra  en la Practica Clave 15 de la Guia para profesionales y tecnicos de los servicios de salud, de la Estrategia AIEPI. La presente guía ha sido ajustada para Colombia, en el marco del convenio de cooperación técnica entre la Organización Panamericana de la Salud – Organización Mundial de la Salud y el Ministerio de Protección de Social de Colombia</t>
        </r>
        <r>
          <rPr>
            <b/>
            <sz val="9"/>
            <color indexed="81"/>
            <rFont val="Tahoma"/>
            <family val="2"/>
          </rPr>
          <t xml:space="preserve">
</t>
        </r>
        <r>
          <rPr>
            <sz val="9"/>
            <color indexed="81"/>
            <rFont val="Tahoma"/>
            <family val="2"/>
          </rPr>
          <t xml:space="preserve">
</t>
        </r>
      </text>
    </comment>
    <comment ref="C63" authorId="0" shapeId="0">
      <text>
        <r>
          <rPr>
            <b/>
            <sz val="9"/>
            <color indexed="81"/>
            <rFont val="Tahoma"/>
            <family val="2"/>
          </rPr>
          <t xml:space="preserve">USUARIO: </t>
        </r>
        <r>
          <rPr>
            <sz val="9"/>
            <color indexed="81"/>
            <rFont val="Tahoma"/>
            <family val="2"/>
          </rPr>
          <t xml:space="preserve">Dicha intervencion se encuentra  en la Practica Clave 17 de la Guia para profesionales y tecnicos de los servicios de salud, de la Estrategia AIEPI. La presente guía ha sido ajustada para Colombia, en el marco del convenio de cooperación técnica entre la Organización Panamericana de la Salud – Organización Mundial de la Salud y el Ministerio de Protección de Social de Colombia
</t>
        </r>
      </text>
    </comment>
    <comment ref="C71" authorId="0" shapeId="0">
      <text>
        <r>
          <rPr>
            <b/>
            <sz val="9"/>
            <color indexed="81"/>
            <rFont val="Tahoma"/>
            <family val="2"/>
          </rPr>
          <t>USUARIO: dicha intervencion se enceutnra en la resolucion 3280 de 2018 -</t>
        </r>
        <r>
          <rPr>
            <sz val="9"/>
            <color indexed="81"/>
            <rFont val="Tahoma"/>
            <family val="2"/>
          </rPr>
          <t>numeral 1.5.4 Plan de cuidado- donde se refiere a la Desparasitación intestinal: de acuerdo con la edad, se seguirá el siguiente esquema:</t>
        </r>
        <r>
          <rPr>
            <b/>
            <sz val="9"/>
            <color indexed="81"/>
            <rFont val="Tahoma"/>
            <family val="2"/>
          </rPr>
          <t xml:space="preserve"> 1 Niños en edad preescolar 12 meses a 23 meses:</t>
        </r>
        <r>
          <rPr>
            <sz val="9"/>
            <color indexed="81"/>
            <rFont val="Tahoma"/>
            <family val="2"/>
          </rPr>
          <t xml:space="preserve"> albendazol 200 mg vía oral, dosis única, dos veces al año. Junto con la suplementación  2 </t>
        </r>
        <r>
          <rPr>
            <b/>
            <sz val="9"/>
            <color indexed="81"/>
            <rFont val="Tahoma"/>
            <family val="2"/>
          </rPr>
          <t>Niños en edad preescolar 24 meses a 4 años:</t>
        </r>
        <r>
          <rPr>
            <sz val="9"/>
            <color indexed="81"/>
            <rFont val="Tahoma"/>
            <family val="2"/>
          </rPr>
          <t xml:space="preserve"> albendazol 400 mg vía oral, dosis única, dos veces al año. Junto con la suplementación.
</t>
        </r>
        <r>
          <rPr>
            <b/>
            <sz val="9"/>
            <color indexed="81"/>
            <rFont val="Tahoma"/>
            <family val="2"/>
          </rPr>
          <t xml:space="preserve">
</t>
        </r>
        <r>
          <rPr>
            <sz val="9"/>
            <color indexed="81"/>
            <rFont val="Tahoma"/>
            <family val="2"/>
          </rPr>
          <t xml:space="preserve">
</t>
        </r>
      </text>
    </comment>
    <comment ref="C75" authorId="0" shapeId="0">
      <text>
        <r>
          <rPr>
            <b/>
            <sz val="9"/>
            <color indexed="81"/>
            <rFont val="Tahoma"/>
            <family val="2"/>
          </rPr>
          <t xml:space="preserve">Autor: </t>
        </r>
        <r>
          <rPr>
            <sz val="9"/>
            <color indexed="81"/>
            <rFont val="Tahoma"/>
            <family val="2"/>
          </rPr>
          <t xml:space="preserve">
Dicha intervencion se encuentra en la Resolucion 3280 de 2018. 3.3.1 Primera infancia/ esquema de intervenciones/atenciones en saud individuales para niños y niñas en primera infancia.
-Una vez al año a partir de los 6 meses de edad  o antes de que salgan los primeros dientes.
</t>
        </r>
      </text>
    </comment>
    <comment ref="C76" authorId="0" shapeId="0">
      <text>
        <r>
          <rPr>
            <b/>
            <sz val="9"/>
            <color indexed="81"/>
            <rFont val="Tahoma"/>
            <family val="2"/>
          </rPr>
          <t>Autor:</t>
        </r>
        <r>
          <rPr>
            <sz val="9"/>
            <color indexed="81"/>
            <rFont val="Tahoma"/>
            <family val="2"/>
          </rPr>
          <t xml:space="preserve">
Dicha intervencion se encuentra en la Resolucion 3280 de 2018. 3.3.1 Primera infancia/ esquema de intervenciones/atenciones en saud individuales para niños y niñas en primera infancia.</t>
        </r>
      </text>
    </comment>
  </commentList>
</comments>
</file>

<file path=xl/comments3.xml><?xml version="1.0" encoding="utf-8"?>
<comments xmlns="http://schemas.openxmlformats.org/spreadsheetml/2006/main">
  <authors>
    <author>Autor</author>
  </authors>
  <commentList>
    <comment ref="D15" authorId="0" shapeId="0">
      <text>
        <r>
          <rPr>
            <b/>
            <sz val="9"/>
            <color indexed="81"/>
            <rFont val="Tahoma"/>
            <family val="2"/>
          </rPr>
          <t>Autor:
resolucion 1995 de 1999</t>
        </r>
        <r>
          <rPr>
            <sz val="9"/>
            <color indexed="81"/>
            <rFont val="Tahoma"/>
            <family val="2"/>
          </rPr>
          <t xml:space="preserve">
Articulo 6:
A partir del primero de enero del año 2000, la identificación de la historia clínica se hará
con el número de la cédula de ciudadanía para los mayores de edad; el número de la
tarjeta de identidad para los menores de edad mayores de siete años, y el número del
registro civil para los menores de siete años. Para los extranjeros con el número de
pasaporte o cédula de extranjería. En el caso en que no exista documento de identidad
de los menores de edad, se utilizará el número de la cédula de ciudadanía de la madre, o
el del padre en ausencia de ésta, seguido de un número consecutivo de acuerdo al
número de orden del menor en el grupo familiar.</t>
        </r>
      </text>
    </comment>
    <comment ref="D16" authorId="0" shapeId="0">
      <text>
        <r>
          <rPr>
            <b/>
            <sz val="9"/>
            <color indexed="81"/>
            <rFont val="Tahoma"/>
            <family val="2"/>
          </rPr>
          <t>Autor:xiomara gutierrez
resolucion 1995 de 1999</t>
        </r>
        <r>
          <rPr>
            <sz val="9"/>
            <color indexed="81"/>
            <rFont val="Tahoma"/>
            <family val="2"/>
          </rPr>
          <t xml:space="preserve">
ARTÍCULO 9.- IDENTIFICACIÓN DEL USUARIO. 
Los contenidos mínimos de este componente son: datos personales de identificación del
usuario, apellidos y nombres completos, estado civil, documento de identidad, fecha de
nacimiento, edad, sexo, ocupación, dirección y teléfono del domicilio y lugar de
residencia, nombre y teléfono del acompañante; nombre, teléfono y parentesco de la
persona responsable del usuario, según el caso; aseguradora y tipo de vinculación.</t>
        </r>
      </text>
    </comment>
    <comment ref="D17" authorId="0" shapeId="0">
      <text>
        <r>
          <rPr>
            <b/>
            <sz val="9"/>
            <color indexed="81"/>
            <rFont val="Tahoma"/>
            <family val="2"/>
          </rPr>
          <t>Autor: resolucion 1995 de 1999</t>
        </r>
        <r>
          <rPr>
            <sz val="9"/>
            <color indexed="81"/>
            <rFont val="Tahoma"/>
            <family val="2"/>
          </rPr>
          <t xml:space="preserve">
CAPÍTULO I
DEFINICIONES Y DISPOSICIONES GENERALES
ARTÍCULO 1.- DEFINICIONES.
Estado de salud: El estado de salud del paciente se registra en los datos e informes
acerca de la condición somática, psíquica, social, cultural, económica y medioambiental
que pueden incidir en la salud del usuario.</t>
        </r>
      </text>
    </comment>
    <comment ref="D18" authorId="0" shapeId="0">
      <text>
        <r>
          <rPr>
            <b/>
            <sz val="9"/>
            <color indexed="81"/>
            <rFont val="Tahoma"/>
            <family val="2"/>
          </rPr>
          <t>Autor:</t>
        </r>
        <r>
          <rPr>
            <sz val="9"/>
            <color indexed="81"/>
            <rFont val="Tahoma"/>
            <family val="2"/>
          </rPr>
          <t xml:space="preserve">
POLITICA NACIONAL DE SALUD SEXUAL Y REPRODUCTIVA FEBRERO DE 2003 
El factor más fuertemente relacionado con el aumento de la fecundidad entre la
población de adolescentes es el bajo nivel de escolaridad (que a su vez está asociado
a condiciones de pobreza):15 las adolescentes sin educación formal tienen su primera
relación sexual y su primer hijo mucho antes que las que tienen algún nivel de
escolaridad. El otro factor asociado al embarazo adolescente es el lugar de
residencia
 </t>
        </r>
      </text>
    </comment>
    <comment ref="D19" authorId="0" shapeId="0">
      <text>
        <r>
          <rPr>
            <b/>
            <sz val="9"/>
            <color indexed="81"/>
            <rFont val="Tahoma"/>
            <family val="2"/>
          </rPr>
          <t>Autor:</t>
        </r>
        <r>
          <rPr>
            <sz val="9"/>
            <color indexed="81"/>
            <rFont val="Tahoma"/>
            <family val="2"/>
          </rPr>
          <t xml:space="preserve">
resolucion 1995 de 1999
ARTÍCULO 9.- IDENTIFICACIÓN DEL USUARIO. 
Los contenidos mínimos de este componente son: datos personales de identificación del
usuario, apellidos y nombres completos, estado civil, documento de identidad, fecha de
nacimiento, edad, sexo, ocupación, dirección y teléfono del domicilio y lugar de
residencia, nombre y teléfono del acompañante; nombre, teléfono y parentesco de la
persona responsable del usuario, según el caso; aseguradora y tipo de vinculación.
</t>
        </r>
      </text>
    </comment>
    <comment ref="D20" authorId="0" shapeId="0">
      <text>
        <r>
          <rPr>
            <sz val="9"/>
            <color indexed="81"/>
            <rFont val="Tahoma"/>
            <family val="2"/>
          </rPr>
          <t xml:space="preserve">RESOLUCION 5521 DE 2013 
ARTíCULO 11. ADSCRIPCiÓN A UNA IPS. Toda persona después de la afiliación a una
EPS deberá adscribirse según su elección, para la atención ambulatoria en alguna de las
Instituciones Prestadoras de Servicios de Salud -IPS- de la red de prestadores conformada
por la EPS, para que de esta manera se pueda beneficiar de todas las actividades de
promoción de la enfermedad, prevención de riesgos y recuperación de la salud, sin perjuicio
de lo dispuesto en las normas que regulan la Portabilidad Nacional. El afiliado podrá solicitar
cambio de adscripción a la IPS cuando lo requiera y la Entidad Promotora de Salud deberá
darle trámite y atender su solicitud dentro de su red de prestadores.
</t>
        </r>
      </text>
    </comment>
    <comment ref="D21" authorId="0" shapeId="0">
      <text>
        <r>
          <rPr>
            <b/>
            <sz val="9"/>
            <color indexed="81"/>
            <rFont val="Tahoma"/>
            <family val="2"/>
          </rPr>
          <t>Autor:</t>
        </r>
        <r>
          <rPr>
            <sz val="9"/>
            <color indexed="81"/>
            <rFont val="Tahoma"/>
            <family val="2"/>
          </rPr>
          <t xml:space="preserve">
POLITICA NACIONAL DE SALUD SEXUAL Y REPRODUCTIVA FEBRERO DE 2003 
16 las jóvenes de las zonas rurales tienden a tener relaciones sexuales e
hijos más temprano que las de las zonas urbanas. En el litoral Pacífico el número de adolescentes embarazadas es el doble que en el resto del país. Así mismo, entre las
jóvenes en situación de desplazamiento el embarazo precoz es cada vez más común,
bien sea como producto de condiciones de vivienda muy precarias que favorecen las
relaciones sexuales, o como alternativa de proyecto de vida, caso en el que se trata de
una decisión tomada con información y condiciones para el ejercicio de la autonomía
caractirazacion de la poblacion y conocer al usuario </t>
        </r>
      </text>
    </comment>
    <comment ref="D22" authorId="0" shapeId="0">
      <text>
        <r>
          <rPr>
            <b/>
            <sz val="9"/>
            <color indexed="81"/>
            <rFont val="Tahoma"/>
            <family val="2"/>
          </rPr>
          <t>Autor:</t>
        </r>
        <r>
          <rPr>
            <sz val="9"/>
            <color indexed="81"/>
            <rFont val="Tahoma"/>
            <family val="2"/>
          </rPr>
          <t xml:space="preserve">
POLITICA NACIONAL DE SALUD SEXUAL Y REPRODUCTIVA FEBRERO DE 2003 
16 las jóvenes de las zonas rurales tienden a tener relaciones sexuales e
hijos más temprano que las de las zonas urbanas. En el litoral Pacífico el número de adolescentes embarazadas es el doble que en el resto del país. Así mismo, entre las
jóvenes en situación de desplazamiento el embarazo precoz es cada vez más común,
bien sea como producto de condiciones de vivienda muy precarias que favorecen las
relaciones sexuales, o como alternativa de proyecto de vida, caso en el que se trata de
una decisión tomada con información y condiciones para el ejercicio de la autonomía
individual muy precarias</t>
        </r>
      </text>
    </comment>
    <comment ref="D26" authorId="0" shapeId="0">
      <text>
        <r>
          <rPr>
            <b/>
            <sz val="9"/>
            <color indexed="81"/>
            <rFont val="Tahoma"/>
            <family val="2"/>
          </rPr>
          <t xml:space="preserve">Autor: RIAS - CICLO DE VIDA ADOLECENTES - VALORACION </t>
        </r>
        <r>
          <rPr>
            <sz val="9"/>
            <color indexed="81"/>
            <rFont val="Tahoma"/>
            <family val="2"/>
          </rPr>
          <t xml:space="preserve">
¿Presenta retraso o desviaciones en el desarrollo?
resolucion 3280 
3. ATENCIÓN EN SALUD POR MEDICINA GENERAL O FAMILIAR Y ENFERMERIA
PARA LA ADOLESCENCIA
</t>
        </r>
        <r>
          <rPr>
            <b/>
            <sz val="9"/>
            <color indexed="81"/>
            <rFont val="Tahoma"/>
            <family val="2"/>
          </rPr>
          <t>anamnesis</t>
        </r>
        <r>
          <rPr>
            <sz val="9"/>
            <color indexed="81"/>
            <rFont val="Tahoma"/>
            <family val="2"/>
          </rPr>
          <t xml:space="preserve">
Antecedentes familiares: enfermedades que presenten o hayan presentado
familiares cercanos por la posibilidad que sean heredables como hipertensión
arterial, diabetes mellitus, dislipidemias, enfermedad coronaria, cáncer,
cerebrovasculares, alergias, asma, enfermedades degenerativa, genéticas, gota,
hemofilia, glaucoma, trastornos o problemas mentales (demencia, depresión,
esquizofrenia, trastorno afectivo bipolar, entre otros); conducta suicida, consumo
de alcohol y otras sustancias psicoactivas de los hijos o la pareja..</t>
        </r>
      </text>
    </comment>
    <comment ref="D27" authorId="0" shapeId="0">
      <text>
        <r>
          <rPr>
            <b/>
            <sz val="9"/>
            <color indexed="81"/>
            <rFont val="Tahoma"/>
            <family val="2"/>
          </rPr>
          <t>Autor:</t>
        </r>
        <r>
          <rPr>
            <b/>
            <sz val="9"/>
            <color indexed="81"/>
            <rFont val="Tahoma"/>
            <family val="2"/>
          </rPr>
          <t xml:space="preserve">
resolucion 3280 
3. ATENCIÓN EN SALUD POR MEDICINA GENERAL O FAMILIAR Y ENFERMERIA
PARA LA ADOLESCENCIA
anamnesis
</t>
        </r>
        <r>
          <rPr>
            <sz val="9"/>
            <color indexed="81"/>
            <rFont val="Tahoma"/>
            <family val="2"/>
          </rPr>
          <t>Antecedentes familiares: enfermedades que presenten o hayan presentado
familiares cercanos por la posibilidad que sean heredables como hipertensión
arterial, diabetes mellitus, dislipidemias, enfermedad coronaria, cáncer,
cerebrovasculares, alergias, asma, enfermedades degenerativa, genéticas, gota,
hemofilia, glaucoma, trastornos o problemas mentales (demencia, depresión,
esquizofrenia, trastorno afectivo bipolar, entre otros); conducta suicida, consumo
de alcohol y otras sustancias psicoactivas de los hijos o la pareja.</t>
        </r>
      </text>
    </comment>
    <comment ref="D28" authorId="0" shapeId="0">
      <text>
        <r>
          <rPr>
            <b/>
            <sz val="9"/>
            <color indexed="81"/>
            <rFont val="Tahoma"/>
            <family val="2"/>
          </rPr>
          <t>Autor:
resolucion 3280 
3. ATENCIÓN EN SALUD POR MEDICINA GENERAL O FAMILIAR Y ENFERMERIA
PARA LA ADOLESCENCIA
anamnesis</t>
        </r>
        <r>
          <rPr>
            <sz val="9"/>
            <color indexed="81"/>
            <rFont val="Tahoma"/>
            <family val="2"/>
          </rPr>
          <t xml:space="preserve">
Antecedentes familiares: enfermedades que presenten o hayan presentado
familiares cercanos por la posibilidad que sean heredables como hipertensión
arterial, diabetes mellitus, dislipidemias, enfermedad coronaria, cáncer,
cerebrovasculares, alergias, asma, enfermedades degenerativa, genéticas, gota,
hemofilia, glaucoma, trastornos o problemas mentales (demencia, depresión,
esquizofrenia, trastorno afectivo bipolar, entre otros); conducta suicida, consumo
de alcohol y otras sustancias psicoactivas de los hijos o la pareja.</t>
        </r>
      </text>
    </comment>
    <comment ref="D29" authorId="0" shapeId="0">
      <text>
        <r>
          <rPr>
            <b/>
            <sz val="9"/>
            <color indexed="81"/>
            <rFont val="Tahoma"/>
            <family val="2"/>
          </rPr>
          <t>Autor:
resolucion 3280 
3. ATENCIÓN EN SALUD POR MEDICINA GENERAL O FAMILIAR Y ENFERMERIA
PARA LA ADOLESCENCIA
anamnesis</t>
        </r>
        <r>
          <rPr>
            <sz val="9"/>
            <color indexed="81"/>
            <rFont val="Tahoma"/>
            <family val="2"/>
          </rPr>
          <t xml:space="preserve">
Antecedentes familiares: enfermedades que presenten o hayan presentado
familiares cercanos por la posibilidad que sean heredables como hipertensión
arterial, diabetes mellitus, dislipidemias, enfermedad coronaria, cáncer,
cerebrovasculares, alergias, asma, enfermedades degenerativa, genéticas, gota,
hemofilia, glaucoma, trastornos o problemas mentales (demencia, depresión,
esquizofrenia, trastorno afectivo bipolar, entre otros); conducta suicida, consumo
de alcohol y otras sustancias psicoactivas de los hijos o la pareja.</t>
        </r>
      </text>
    </comment>
    <comment ref="D30" authorId="0" shapeId="0">
      <text>
        <r>
          <rPr>
            <b/>
            <sz val="9"/>
            <color indexed="81"/>
            <rFont val="Tahoma"/>
            <family val="2"/>
          </rPr>
          <t>Autor:
resolucion 3280 
3. ATENCIÓN EN SALUD POR MEDICINA GENERAL O FAMILIAR Y ENFERMERIA
PARA LA ADOLESCENCIA
anamnesis</t>
        </r>
        <r>
          <rPr>
            <sz val="9"/>
            <color indexed="81"/>
            <rFont val="Tahoma"/>
            <family val="2"/>
          </rPr>
          <t xml:space="preserve">
Antecedentes familiares: enfermedades que presenten o hayan presentado
familiares cercanos por la posibilidad que sean heredables como hipertensión
arterial, diabetes mellitus, dislipidemias, enfermedad coronaria, cáncer,
cerebrovasculares, alergias, asma, enfermedades degenerativa, genéticas, gota,
hemofilia, glaucoma, trastornos o problemas mentales (demencia, depresión,
esquizofrenia, trastorno afectivo bipolar, entre otros); conducta suicida, consumo
de alcohol y otras sustancias psicoactivas de los hijos o la pareja.</t>
        </r>
      </text>
    </comment>
    <comment ref="D31" authorId="0" shapeId="0">
      <text>
        <r>
          <rPr>
            <b/>
            <sz val="9"/>
            <color indexed="81"/>
            <rFont val="Tahoma"/>
            <family val="2"/>
          </rPr>
          <t>Autor:
resolucion 3280 
3. ATENCIÓN EN SALUD POR MEDICINA GENERAL O FAMILIAR Y ENFERMERIA
PARA LA ADOLESCENCIA
anamnesis</t>
        </r>
        <r>
          <rPr>
            <sz val="9"/>
            <color indexed="81"/>
            <rFont val="Tahoma"/>
            <family val="2"/>
          </rPr>
          <t xml:space="preserve">
Antecedentes familiares: enfermedades que presenten o hayan presentado
familiares cercanos por la posibilidad que sean heredables como hipertensión
arterial, diabetes mellitus, dislipidemias, enfermedad coronaria, cáncer,
cerebrovasculares, alergias, asma, enfermedades degenerativa, genéticas, gota,
hemofilia, glaucoma, trastornos o problemas mentales (demencia, depresión,
esquizofrenia, trastorno afectivo bipolar, entre otros); conducta suicida, consumo
de alcohol y otras sustancias psicoactivas de los hijos o la pareja.</t>
        </r>
      </text>
    </comment>
    <comment ref="D32" authorId="0" shapeId="0">
      <text>
        <r>
          <rPr>
            <b/>
            <sz val="9"/>
            <color indexed="81"/>
            <rFont val="Tahoma"/>
            <family val="2"/>
          </rPr>
          <t>Autor:
resolucion 3280 
3. ATENCIÓN EN SALUD POR MEDICINA GENERAL O FAMILIAR Y ENFERMERIA
PARA LA ADOLESCENCIA
anamnesis</t>
        </r>
        <r>
          <rPr>
            <sz val="9"/>
            <color indexed="81"/>
            <rFont val="Tahoma"/>
            <family val="2"/>
          </rPr>
          <t xml:space="preserve">
Antecedentes familiares: enfermedades que presenten o hayan presentado
familiares cercanos por la posibilidad que sean heredables como hipertensión
arterial, diabetes mellitus, dislipidemias, enfermedad coronaria, cáncer,
cerebrovasculares, alergias, asma, enfermedades degenerativa, genéticas, gota,
hemofilia, glaucoma, trastornos o problemas mentales (demencia, depresión,
esquizofrenia, trastorno afectivo bipolar, entre otros); conducta suicida, consumo
de alcohol y otras sustancias psicoactivas de los hijos o la pareja.</t>
        </r>
      </text>
    </comment>
    <comment ref="D34" authorId="0" shapeId="0">
      <text>
        <r>
          <rPr>
            <b/>
            <sz val="9"/>
            <color indexed="81"/>
            <rFont val="Tahoma"/>
            <family val="2"/>
          </rPr>
          <t xml:space="preserve">Autor: Xiomara Gutierrez </t>
        </r>
        <r>
          <rPr>
            <sz val="9"/>
            <color indexed="81"/>
            <rFont val="Tahoma"/>
            <family val="2"/>
          </rPr>
          <t xml:space="preserve">
resolucion 3280 Indagar los antecedentes médicos, familiares, psicosociales, laborales, ginecológicos, obstétricos y el uso actual de métodos de anticoncepción 
Enmarcar la anticoncepción dentro de los derechos en salud sexual y salud reproductiva, informar a la persona, sobre su derecho a la autonomía reproductiva.
resolucion 3280 de 2018
4. ATENCIÓN EN SALUD POR MEDICINA GENERAL O FAMILIAR Y ENFERMERIA
PARA LA JUVENTUD
Antecedentes personales: indagar factores de riesgo o presencia de enfermedades
metabólicas (diabetes, sobrepeso, dislipidemias) cardiovasculares (hipertensión,
infartos, cerebrovasculares), pulmonares ( EPOC, asma), cáncer (cuello uterino,
seno, próstata, estomago o colorrectal), alteraciones sensoriales (audición y
visuales), problemas visuales (defectos refractivos, glaucoma, estrabismo),
enfermedades neurológicas, musculo esqueléticas, mentales o del
comportamiento, manejo del estrés y situaciones de alta tensión, enfermedades
trasmisibles, infecciones de trasmisión sexual, urológicas, alérgicos, traumatismos,
transfusiones, quirúrgicos, hospitalizaciones, uso de medicamentos, vacunación,
discapacidad, exposición a diversas formas de violencias o riesgos psicosociales
para violencia, enfermedades o accidentes laborales, exposición a factores de
riesgo derivados del trabajo (físicos, químicos, biológicos, ergonómicos,
mecánicos, psicosociales y ambientales), toxicológicos (consumo de tabaco,
alcohol u otras sustancias psicoactivas (tipo de sustancia, frecuencia, cantidad,
tiempo de consumo), antecedentes ginecoobstétricos: identificar trastornos
menstruales.
</t>
        </r>
      </text>
    </comment>
    <comment ref="D35" authorId="0" shapeId="0">
      <text>
        <r>
          <rPr>
            <b/>
            <sz val="9"/>
            <color indexed="81"/>
            <rFont val="Tahoma"/>
            <family val="2"/>
          </rPr>
          <t>Autor:</t>
        </r>
        <r>
          <rPr>
            <sz val="9"/>
            <color indexed="81"/>
            <rFont val="Tahoma"/>
            <family val="2"/>
          </rPr>
          <t xml:space="preserve">
resolucion 3280 
resolucion 3280 Indagar los antecedentes médicos, familiares, psicosociales, laborales, ginecológicos, obstétricos y el uso actual de métodos de anticoncepción 
Enmarcar la anticoncepción dentro de los derechos en salud sexual y salud reproductiva, informar a la persona, sobre su derecho a la autonomía reproductiva.
resolucion 3280 de 2018
4. ATENCIÓN EN SALUD POR MEDICINA GENERAL O FAMILIAR Y ENFERMERIA
PARA LA JUVENTUD
Antecedentes personales: indagar factores de riesgo o presencia de enfermedades
metabólicas (diabetes, sobrepeso, dislipidemias) cardiovasculares (hipertensión,
infartos, cerebrovasculares), pulmonares ( EPOC, asma), cáncer (cuello uterino,
seno, próstata, estomago o colorrectal), alteraciones sensoriales (audición y
visuales), problemas visuales (defectos refractivos, glaucoma, estrabismo),
enfermedades neurológicas, musculo esqueléticas, mentales o del
comportamiento, manejo del estrés y situaciones de alta tensión, enfermedades
trasmisibles, infecciones de trasmisión sexual, urológicas, alérgicos, traumatismos,
transfusiones, quirúrgicos, hospitalizaciones, uso de medicamentos, vacunación,
discapacidad, exposición a diversas formas de violencias o riesgos psicosociales
para violencia, enfermedades o accidentes laborales, exposición a factores de
riesgo derivados del trabajo (físicos, químicos, biológicos, ergonómicos,
mecánicos, psicosociales y ambientales), toxicológicos (consumo de tabaco,
alcohol u otras sustancias psicoactivas (tipo de sustancia, frecuencia, cantidad,
tiempo de consumo), antecedentes ginecoobstétricos: identificar trastornos
menstruales.
</t>
        </r>
      </text>
    </comment>
    <comment ref="D36" authorId="0" shapeId="0">
      <text>
        <r>
          <rPr>
            <b/>
            <sz val="9"/>
            <color indexed="81"/>
            <rFont val="Tahoma"/>
            <family val="2"/>
          </rPr>
          <t>Autor:Xiomara Gutierrez - RIAS - Adolecente - valoracion</t>
        </r>
        <r>
          <rPr>
            <sz val="9"/>
            <color indexed="81"/>
            <rFont val="Tahoma"/>
            <family val="2"/>
          </rPr>
          <t xml:space="preserve">
Valorar el estado nutricional y realizar seguimiento a los parámetros antropométricos 
resolucion 3280 Indagar los antecedentes médicos, familiares, psicosociales, laborales, ginecológicos, obstétricos y el uso actual de métodos de anticoncepción 
Enmarcar la anticoncepción dentro de los derechos en salud sexual y salud reproductiva, informar a la persona, sobre su derecho a la autonomía reproductiva.
resolucion 3280 de 2018
4. ATENCIÓN EN SALUD POR MEDICINA GENERAL O FAMILIAR Y ENFERMERIA
PARA LA JUVENTUD
Antecedentes personales: indagar factores de riesgo o presencia de enfermedades
metabólicas (diabetes, sobrepeso, dislipidemias) cardiovasculares (hipertensión,
infartos, cerebrovasculares), pulmonares ( EPOC, asma), cáncer (cuello uterino,
seno, próstata, estomago o colorrectal), alteraciones sensoriales (audición y
visuales), problemas visuales (defectos refractivos, glaucoma, estrabismo),
enfermedades neurológicas, musculo esqueléticas, mentales o del
comportamiento, manejo del estrés y situaciones de alta tensión, enfermedades
trasmisibles, infecciones de trasmisión sexual, urológicas, alérgicos, traumatismos,
transfusiones, quirúrgicos, hospitalizaciones, uso de medicamentos, vacunación,
discapacidad, exposición a diversas formas de violencias o riesgos psicosociales
para violencia, enfermedades o accidentes laborales, exposición a factores de
riesgo derivados del trabajo (físicos, químicos, biológicos, ergonómicos,
mecánicos, psicosociales y ambientales), toxicológicos (consumo de tabaco,
alcohol u otras sustancias psicoactivas (tipo de sustancia, frecuencia, cantidad,
tiempo de consumo), antecedentes ginecoobstétricos: identificar trastornos
menstruales.
</t>
        </r>
      </text>
    </comment>
    <comment ref="D37" authorId="0" shapeId="0">
      <text>
        <r>
          <rPr>
            <b/>
            <sz val="9"/>
            <color indexed="81"/>
            <rFont val="Tahoma"/>
            <family val="2"/>
          </rPr>
          <t xml:space="preserve">Autor:
</t>
        </r>
        <r>
          <rPr>
            <sz val="9"/>
            <color indexed="81"/>
            <rFont val="Tahoma"/>
            <family val="2"/>
          </rPr>
          <t>resolucion 3280 Indagar los antecedentes médicos, familiares, psicosociales, laborales, ginecológicos, obstétricos y el uso actual de métodos de anticoncepción 
Enmarcar la anticoncepción dentro de los derechos en salud sexual y salud reproductiva, informar a la persona, sobre su derecho a la autonomía reproductiva.
resolucion 3280 de 2018
4. ATENCIÓN EN SALUD POR MEDICINA GENERAL O FAMILIAR Y ENFERMERIA
PARA LA JUVENTUD
Antecedentes personales: indagar factores de riesgo o presencia de enfermedades
metabólicas (diabetes, sobrepeso, dislipidemias) cardiovasculares (hipertensión,
infartos, cerebrovasculares), pulmonares ( EPOC, asma), cáncer (cuello uterino,
seno, próstata, estomago o colorrectal), alteraciones sensoriales (audición y
visuales), problemas visuales (defectos refractivos, glaucoma, estrabismo),
enfermedades neurológicas, musculo esqueléticas, mentales o del
comportamiento, manejo del estrés y situaciones de alta tensión, enfermedades
trasmisibles, infecciones de trasmisión sexual, urológicas, alérgicos, traumatismos,
transfusiones, quirúrgicos, hospitalizaciones, uso de medicamentos, vacunación,
discapacidad, exposición a diversas formas de violencias o riesgos psicosociales
para violencia, enfermedades o accidentes laborales, exposición a factores de
riesgo derivados del trabajo (físicos, químicos, biológicos, ergonómicos,
mecánicos, psicosociales y ambientales), toxicológicos (consumo de tabaco,
alcohol u otras sustancias psicoactivas (tipo de sustancia, frecuencia, cantidad,
tiempo de consumo), antecedentes ginecoobstétricos: identificar trastornos
menstruales.</t>
        </r>
        <r>
          <rPr>
            <b/>
            <sz val="9"/>
            <color indexed="81"/>
            <rFont val="Tahoma"/>
            <family val="2"/>
          </rPr>
          <t xml:space="preserve">
</t>
        </r>
        <r>
          <rPr>
            <sz val="9"/>
            <color indexed="81"/>
            <rFont val="Tahoma"/>
            <family val="2"/>
          </rPr>
          <t xml:space="preserve">
</t>
        </r>
      </text>
    </comment>
    <comment ref="D38" authorId="0" shapeId="0">
      <text>
        <r>
          <rPr>
            <b/>
            <sz val="9"/>
            <color indexed="81"/>
            <rFont val="Tahoma"/>
            <family val="2"/>
          </rPr>
          <t>Autor:</t>
        </r>
        <r>
          <rPr>
            <sz val="9"/>
            <color indexed="81"/>
            <rFont val="Tahoma"/>
            <family val="2"/>
          </rPr>
          <t xml:space="preserve">
RESOLUCION 3280
 Indagar los antecedentes médicos, familiares, psicosociales, laborales, ginecológicos, obstétricos y el uso actual de métodos de anticoncepción 
Enmarcar la anticoncepción dentro de los derechos en salud sexual y salud reproductiva, informar a la persona, sobre su derecho a la autonomía reproductiva.
resolucion 3280 de 2018
4. ATENCIÓN EN SALUD POR MEDICINA GENERAL O FAMILIAR Y ENFERMERIA
PARA LA JUVENTUD
Antecedentes personales: indagar factores de riesgo o presencia de enfermedades
metabólicas (diabetes, sobrepeso, dislipidemias) cardiovasculares (hipertensión,
infartos, cerebrovasculares), pulmonares ( EPOC, asma), cáncer (cuello uterino,
seno, próstata, estomago o colorrectal), alteraciones sensoriales (audición y
visuales), problemas visuales (defectos refractivos, glaucoma, estrabismo),
enfermedades neurológicas, musculo esqueléticas, mentales o del
comportamiento, manejo del estrés y situaciones de alta tensión, enfermedades
trasmisibles, infecciones de trasmisión sexual, urológicas, alérgicos, traumatismos,
transfusiones, quirúrgicos, hospitalizaciones, uso de medicamentos, vacunación,
discapacidad, exposición a diversas formas de violencias o riesgos psicosociales
para violencia, enfermedades o accidentes laborales, exposición a factores de
riesgo derivados del trabajo (físicos, químicos, biológicos, ergonómicos,
mecánicos, psicosociales y ambientales), toxicológicos (consumo de tabaco,
alcohol u otras sustancias psicoactivas (tipo de sustancia, frecuencia, cantidad,
tiempo de consumo), antecedentes ginecoobstétricos: identificar trastornos
menstruales.
</t>
        </r>
      </text>
    </comment>
    <comment ref="D40" authorId="0" shapeId="0">
      <text>
        <r>
          <rPr>
            <b/>
            <sz val="9"/>
            <color indexed="81"/>
            <rFont val="Tahoma"/>
            <family val="2"/>
          </rPr>
          <t>Autor:</t>
        </r>
        <r>
          <rPr>
            <b/>
            <sz val="9"/>
            <color indexed="81"/>
            <rFont val="Tahoma"/>
            <family val="2"/>
          </rPr>
          <t xml:space="preserve">
resolucion 3280 
3. ATENCIÓN EN SALUD POR MEDICINA GENERAL O FAMILIAR Y ENFERMERIA
PARA LA ADOLESCENCIA
</t>
        </r>
        <r>
          <rPr>
            <sz val="9"/>
            <color indexed="81"/>
            <rFont val="Tahoma"/>
            <family val="2"/>
          </rPr>
          <t>Anamnesis
Debe realizarse una anamnesis completa que incluya indagación de antecedentes y
revisión por sistemas. Se recomienda hacer énfasis en:</t>
        </r>
        <r>
          <rPr>
            <b/>
            <sz val="9"/>
            <color indexed="81"/>
            <rFont val="Tahoma"/>
            <family val="2"/>
          </rPr>
          <t xml:space="preserve">
</t>
        </r>
        <r>
          <rPr>
            <sz val="9"/>
            <color indexed="81"/>
            <rFont val="Tahoma"/>
            <family val="2"/>
          </rPr>
          <t xml:space="preserve">Indagar sobre el ejercicio de los derechos sexuales y reproductivos y la vivencia
de la sexualidad en sus diferentes componentes (reproductivo, afectivo, erótico y
comunicativo- relacional) en condiciones de libertad, equidad y dignidad. Para lo
cual es importante indagar por: orientación sexual, identidad de género, inicio de
relaciones sexuales, número de compañeros sexuales, uso de métodos de
anticoncepción y protección usados contra ITS/VIH; dificultades durante las
relaciones sexuales (excitación, lubricación, orgasmo, erección, eyaculación,
dolor); toma de decisiones alrededor de la sexualidad y la reproducción
(autonomía, maternidad o paternidad planeada, interrupción voluntaria del
embarazo), vivencia sobre la identidad de género (sexismo, homofobia y transfobia), violencia contra la mujer y/o violencia de género (incluye explotación
sexual y comercial (ESCI) y violencia sexual); conocimiento de fisiología y
anatomía de la sexualidad y la reproducción, conocimientos, creencias y actitudes
sobre las relaciones sexuales, anticoncepción, ITS. Se sugiere tener como
referente el instrumento de valoración de los derechos sexuales y derechos
reproductivos
</t>
        </r>
        <r>
          <rPr>
            <b/>
            <sz val="9"/>
            <color indexed="81"/>
            <rFont val="Tahoma"/>
            <family val="2"/>
          </rPr>
          <t xml:space="preserve">
antecedentes personales</t>
        </r>
        <r>
          <rPr>
            <sz val="9"/>
            <color indexed="81"/>
            <rFont val="Tahoma"/>
            <family val="2"/>
          </rPr>
          <t xml:space="preserve">
. Antecedentes personales, médicos (consultas a urgencias, síntomas recurrentes,
hospitalizaciones, cirugías, etc.), vacunación, alergias, enfermedades (cardio
vasculares, diabetes, obesidad, cáncer, asma, tuberculosis, rinitis, insulinoresistencia, anemia, infecto contagiosas), discapacidad, accidentes, toxicológicos
(intoxicaciones, consumo o exposición a tabaco, alcohol u otras sustancias
psicoactivas – tanto de adolescentes como sus padres-, exposición a agentes
químicos), uso de medicamentos (esteroides), sensoriales (problemas auditivos o
de visión), desarrollo puberal (menarquia/espermarquia, de cambios de voz en el
hombre y aparición de vello púbico, axilar o en otros lugares del cuerpo en el caso
de ambos), ginecológicos (alteraciones en el ciclo menstrual), psicosociales
(incluyendo diversas formas de violencia, conducta suicida entre otras). En el caso
de exposición a riesgos psicosociales o violencias debe derivarse a la Ruta
Integral de Atención en Salud para la población en riesgo y víctima de violencias
en el conflicto armado, violencias de género y otras violencias interpersonales. En
el caso de conducta suicida, debe derivarse a la Ruta Integral de Atención en
Salud para población con riesgo o presencia de problemas y trastornos mentales y
epilepsia.
</t>
        </r>
      </text>
    </comment>
    <comment ref="D41" authorId="0" shapeId="0">
      <text>
        <r>
          <rPr>
            <b/>
            <sz val="9"/>
            <color indexed="81"/>
            <rFont val="Tahoma"/>
            <family val="2"/>
          </rPr>
          <t>Autor:</t>
        </r>
        <r>
          <rPr>
            <sz val="9"/>
            <color indexed="81"/>
            <rFont val="Tahoma"/>
            <family val="2"/>
          </rPr>
          <t xml:space="preserve">
resolucion 3280 
3. ATENCIÓN EN SALUD POR MEDICINA GENERAL O FAMILIAR Y ENFERMERIA
PARA LA ADOLESCENCIA
Anamnesis
Debe realizarse una anamnesis completa que incluya indagación de antecedentes y
revisión por sistemas. Se recomienda hacer énfasis en:
Indagar sobre el ejercicio de los derechos sexuales y reproductivos y la vivencia
de la sexualidad en sus diferentes componentes (reproductivo, afectivo, erótico y
comunicativo- relacional) en condiciones de libertad, equidad y dignidad. Para lo
cual es importante indagar por: orientación sexual, identidad de género, inicio de
relaciones sexuales, número de compañeros sexuales, uso de métodos de
anticoncepción y protección usados contra ITS/VIH; dificultades durante las
relaciones sexuales (excitación, lubricación, orgasmo, erección, eyaculación,
dolor); toma de decisiones alrededor de la sexualidad y la reproducción
(autonomía, maternidad o paternidad planeada, interrupción voluntaria del
embarazo), vivencia sobre la identidad de género (sexismo, homofobia y transfobia), violencia contra la mujer y/o violencia de género (incluye explotación
sexual y comercial (ESCI) y violencia sexual); conocimiento de fisiología y
anatomía de la sexualidad y la reproducción, conocimientos, creencias y actitudes
sobre las relaciones sexuales, anticoncepción, ITS. Se sugiere tener como
referente el instrumento de valoración de los derechos sexuales y derechos
reproductivos
antecedentes personales
. Antecedentes personales, médicos (consultas a urgencias, síntomas recurrentes,
hospitalizaciones, cirugías, etc.), vacunación, alergias, enfermedades (cardio
vasculares, diabetes, obesidad, cáncer, asma, tuberculosis, rinitis, insulinoresistencia, anemia, infecto contagiosas), discapacidad, accidentes, toxicológicos
(intoxicaciones, consumo o exposición a tabaco, alcohol u otras sustancias
psicoactivas – tanto de adolescentes como sus padres-, exposición a agentes
químicos), uso de medicamentos (esteroides), sensoriales (problemas auditivos o
de visión), desarrollo puberal (menarquia/espermarquia, de cambios de voz en el
hombre y aparición de vello púbico, axilar o en otros lugares del cuerpo en el caso
de ambos), ginecológicos (alteraciones en el ciclo menstrual), psicosociales
(incluyendo diversas formas de violencia, conducta suicida entre otras). En el caso
de exposición a riesgos psicosociales o violencias debe derivarse a la Ruta
Integral de Atención en Salud para la población en riesgo y víctima de violencias
en el conflicto armado, violencias de género y otras violencias interpersonales. En
el caso de conducta suicida, debe derivarse a la Ruta Integral de Atención en
Salud para población con riesgo o presencia de problemas y trastornos mentales y
epilepsia.</t>
        </r>
      </text>
    </comment>
    <comment ref="D42" authorId="0" shapeId="0">
      <text>
        <r>
          <rPr>
            <b/>
            <sz val="9"/>
            <color indexed="81"/>
            <rFont val="Tahoma"/>
            <family val="2"/>
          </rPr>
          <t>Autor:</t>
        </r>
        <r>
          <rPr>
            <sz val="9"/>
            <color indexed="81"/>
            <rFont val="Tahoma"/>
            <family val="2"/>
          </rPr>
          <t xml:space="preserve">
resolucion 3280 
3. ATENCIÓN EN SALUD POR MEDICINA GENERAL O FAMILIAR Y ENFERMERIA
PARA LA ADOLESCENCIA
Anamnesis
Debe realizarse una anamnesis completa que incluya indagación de antecedentes y
revisión por sistemas. Se recomienda hacer énfasis en:
Indagar sobre el ejercicio de los derechos sexuales y reproductivos y la vivencia
de la sexualidad en sus diferentes componentes (reproductivo, afectivo, erótico y
comunicativo- relacional) en condiciones de libertad, equidad y dignidad. Para lo
cual es importante indagar por: orientación sexual, identidad de género, inicio de
relaciones sexuales, número de compañeros sexuales, uso de métodos de
anticoncepción y protección usados contra ITS/VIH; dificultades durante las
relaciones sexuales (excitación, lubricación, orgasmo, erección, eyaculación,
dolor); toma de decisiones alrededor de la sexualidad y la reproducción
(autonomía, maternidad o paternidad planeada, interrupción voluntaria del
embarazo), vivencia sobre la identidad de género (sexismo, homofobia y transfobia), violencia contra la mujer y/o violencia de género (incluye explotación
sexual y comercial (ESCI) y violencia sexual); conocimiento de fisiología y
anatomía de la sexualidad y la reproducción, conocimientos, creencias y actitudes
sobre las relaciones sexuales, anticoncepción, ITS. Se sugiere tener como
referente el instrumento de valoración de los derechos sexuales y derechos
reproductivos
antecedentes personales
. Antecedentes personales, médicos (consultas a urgencias, síntomas recurrentes,
hospitalizaciones, cirugías, etc.), vacunación, alergias, enfermedades (cardio
vasculares, diabetes, obesidad, cáncer, asma, tuberculosis, rinitis, insulinoresistencia, anemia, infecto contagiosas), discapacidad, accidentes, toxicológicos
(intoxicaciones, consumo o exposición a tabaco, alcohol u otras sustancias
psicoactivas – tanto de adolescentes como sus padres-, exposición a agentes
químicos), uso de medicamentos (esteroides), sensoriales (problemas auditivos o
de visión), desarrollo puberal (menarquia/espermarquia, de cambios de voz en el
hombre y aparición de vello púbico, axilar o en otros lugares del cuerpo en el caso
de ambos), ginecológicos (alteraciones en el ciclo menstrual), psicosociales
(incluyendo diversas formas de violencia, conducta suicida entre otras). En el caso
de exposición a riesgos psicosociales o violencias debe derivarse a la Ruta
Integral de Atención en Salud para la población en riesgo y víctima de violencias
en el conflicto armado, violencias de género y otras violencias interpersonales. En
el caso de conducta suicida, debe derivarse a la Ruta Integral de Atención en
Salud para población con riesgo o presencia de problemas y trastornos mentales y
epilepsia.</t>
        </r>
      </text>
    </comment>
    <comment ref="D43" authorId="0" shapeId="0">
      <text>
        <r>
          <rPr>
            <b/>
            <sz val="9"/>
            <color indexed="81"/>
            <rFont val="Tahoma"/>
            <family val="2"/>
          </rPr>
          <t>Autor:</t>
        </r>
        <r>
          <rPr>
            <sz val="9"/>
            <color indexed="81"/>
            <rFont val="Tahoma"/>
            <family val="2"/>
          </rPr>
          <t xml:space="preserve">
resolucion 3280 
3. ATENCIÓN EN SALUD POR MEDICINA GENERAL O FAMILIAR Y ENFERMERIA
PARA LA ADOLESCENCIA
Anamnesis
Debe realizarse una anamnesis completa que incluya indagación de antecedentes y
revisión por sistemas. Se recomienda hacer énfasis en:
Indagar sobre el ejercicio de los derechos sexuales y reproductivos y la vivencia
de la sexualidad en sus diferentes componentes (reproductivo, afectivo, erótico y
comunicativo- relacional) en condiciones de libertad, equidad y dignidad. Para lo
cual es importante indagar por: orientación sexual, identidad de género, inicio de
relaciones sexuales, número de compañeros sexuales, uso de métodos de
anticoncepción y protección usados contra ITS/VIH; dificultades durante las
relaciones sexuales (excitación, lubricación, orgasmo, erección, eyaculación,
dolor); toma de decisiones alrededor de la sexualidad y la reproducción
(autonomía, maternidad o paternidad planeada, interrupción voluntaria del
embarazo), vivencia sobre la identidad de género (sexismo, homofobia y transfobia), violencia contra la mujer y/o violencia de género (incluye explotación
sexual y comercial (ESCI) y violencia sexual); conocimiento de fisiología y
anatomía de la sexualidad y la reproducción, conocimientos, creencias y actitudes
sobre las relaciones sexuales, anticoncepción, ITS. Se sugiere tener como
referente el instrumento de valoración de los derechos sexuales y derechos
reproductivos
antecedentes personales
. Antecedentes personales, médicos (consultas a urgencias, síntomas recurrentes,
hospitalizaciones, cirugías, etc.), vacunación, alergias, enfermedades (cardio
vasculares, diabetes, obesidad, cáncer, asma, tuberculosis, rinitis, insulinoresistencia, anemia, infecto contagiosas), discapacidad, accidentes, toxicológicos
(intoxicaciones, consumo o exposición a tabaco, alcohol u otras sustancias
psicoactivas – tanto de adolescentes como sus padres-, exposición a agentes
químicos), uso de medicamentos (esteroides), sensoriales (problemas auditivos o
de visión), desarrollo puberal (menarquia/espermarquia, de cambios de voz en el
hombre y aparición de vello púbico, axilar o en otros lugares del cuerpo en el caso
de ambos), ginecológicos (alteraciones en el ciclo menstrual), psicosociales
(incluyendo diversas formas de violencia, conducta suicida entre otras). En el caso
de exposición a riesgos psicosociales o violencias debe derivarse a la Ruta
Integral de Atención en Salud para la población en riesgo y víctima de violencias
en el conflicto armado, violencias de género y otras violencias interpersonales. En
el caso de conducta suicida, debe derivarse a la Ruta Integral de Atención en
Salud para población con riesgo o presencia de problemas y trastornos mentales y
epilepsia.</t>
        </r>
      </text>
    </comment>
    <comment ref="D44" authorId="0" shapeId="0">
      <text>
        <r>
          <rPr>
            <b/>
            <sz val="9"/>
            <color indexed="81"/>
            <rFont val="Tahoma"/>
            <family val="2"/>
          </rPr>
          <t xml:space="preserve">Autor:
resolucion 3280 
3. ATENCIÓN EN SALUD POR MEDICINA GENERAL O FAMILIAR Y ENFERMERIA
PARA LA ADOLESCENCIA
Anamnesis
Debe realizarse una anamnesis completa que incluya indagación de antecedentes y
revisión por sistemas. Se recomienda hacer énfasis en:
</t>
        </r>
        <r>
          <rPr>
            <sz val="9"/>
            <color indexed="81"/>
            <rFont val="Tahoma"/>
            <family val="2"/>
          </rPr>
          <t>Indagar sobre el ejercicio de los derechos sexuales y reproductivos y la vivencia
de la sexualidad en sus diferentes componentes (reproductivo, afectivo, erótico y
comunicativo- relacional) en condiciones de libertad, equidad y dignidad. Para lo
cual es importante indagar por: orientación sexual, identidad de género, inicio de
relaciones sexuales, número de compañeros sexuales, uso de métodos de
anticoncepción y protección usados contra ITS/VIH; dificultades durante las
relaciones sexuales (excitación, lubricación, orgasmo, erección, eyaculación,
dolor); toma de decisiones alrededor de la sexualidad y la reproducción
(autonomía, maternidad o paternidad planeada, interrupción voluntaria del
embarazo), vivencia sobre la identidad de género (sexismo, homofobia y transfobia), violencia contra la mujer y/o violencia de género (incluye explotación
sexual y comercial (ESCI) y violencia sexual); conocimiento de fisiología y
anatomía de la sexualidad y la reproducción, conocimientos, creencias y actitudes
sobre las relaciones sexuales, anticoncepción, ITS. Se sugiere tener como
referente el instrumento de valoración de los derechos sexuales y derechos
reproductivos
antecedentes personales
. Antecedentes personales, médicos (consultas a urgencias, síntomas recurrentes,
hospitalizaciones, cirugías, etc.), vacunación, alergias, enfermedades (cardio
vasculares, diabetes, obesidad, cáncer, asma, tuberculosis, rinitis, insulinoresistencia, anemia, infecto contagiosas), discapacidad, accidentes, toxicológicos
(intoxicaciones, consumo o exposición a tabaco, alcohol u otras sustancias
psicoactivas – tanto de adolescentes como sus padres-, exposición a agentes
químicos), uso de medicamentos (esteroides), sensoriales (problemas auditivos o
de visión), desarrollo puberal (menarquia/espermarquia, de cambios de voz en el
hombre y aparición de vello púbico, axilar o en otros lugares del cuerpo en el caso
de ambos), ginecológicos (alteraciones en el ciclo menstrual), psicosociales
(incluyendo diversas formas de violencia, conducta suicida entre otras). En el caso
de exposición a riesgos psicosociales o violencias debe derivarse a la Ruta
Integral de Atención en Salud para la población en riesgo y víctima de violencias
en el conflicto armado, violencias de género y otras violencias interpersonales. En
el caso de conducta suicida, debe derivarse a la Ruta Integral de Atención en
Salud para población con riesgo o presencia de problemas y trastornos mentales y
epilepsia.</t>
        </r>
      </text>
    </comment>
    <comment ref="D45" authorId="0" shapeId="0">
      <text>
        <r>
          <rPr>
            <b/>
            <sz val="9"/>
            <color indexed="81"/>
            <rFont val="Tahoma"/>
            <family val="2"/>
          </rPr>
          <t>Autor:</t>
        </r>
        <r>
          <rPr>
            <sz val="9"/>
            <color indexed="81"/>
            <rFont val="Tahoma"/>
            <family val="2"/>
          </rPr>
          <t xml:space="preserve">
resolucion 3280 
3. ATENCIÓN EN SALUD POR MEDICINA GENERAL O FAMILIAR Y ENFERMERIA
PARA LA ADOLESCENCIA
Anamnesis
Debe realizarse una anamnesis completa que incluya indagación de antecedentes y
revisión por sistemas. Se recomienda hacer énfasis en:
Indagar sobre el ejercicio de los derechos sexuales y reproductivos y la vivencia
de la sexualidad en sus diferentes componentes (reproductivo, afectivo, erótico y
comunicativo- relacional) en condiciones de libertad, equidad y dignidad. Para lo
cual es importante indagar por: orientación sexual, identidad de género, inicio de
relaciones sexuales, número de compañeros sexuales, uso de métodos de
anticoncepción y protección usados contra ITS/VIH; dificultades durante las
relaciones sexuales (excitación, lubricación, orgasmo, erección, eyaculación,
dolor); toma de decisiones alrededor de la sexualidad y la reproducción
(autonomía, maternidad o paternidad planeada, interrupción voluntaria del
embarazo), vivencia sobre la identidad de género (sexismo, homofobia y transfobia), violencia contra la mujer y/o violencia de género (incluye explotación
sexual y comercial (ESCI) y violencia sexual); conocimiento de fisiología y
anatomía de la sexualidad y la reproducción, conocimientos, creencias y actitudes
sobre las relaciones sexuales, anticoncepción, ITS. Se sugiere tener como
referente el instrumento de valoración de los derechos sexuales y derechos
reproductivos
antecedentes personales
. Antecedentes personales, médicos (consultas a urgencias, síntomas recurrentes,
hospitalizaciones, cirugías, etc.), vacunación, alergias, enfermedades (cardio
vasculares, diabetes, obesidad, cáncer, asma, tuberculosis, rinitis, insulinoresistencia, anemia, infecto contagiosas), discapacidad, accidentes, toxicológicos
(intoxicaciones, consumo o exposición a tabaco, alcohol u otras sustancias
psicoactivas – tanto de adolescentes como sus padres-, exposición a agentes
químicos), uso de medicamentos (esteroides), sensoriales (problemas auditivos o
de visión), desarrollo puberal (menarquia/espermarquia, de cambios de voz en el
hombre y aparición de vello púbico, axilar o en otros lugares del cuerpo en el caso
de ambos), ginecológicos (alteraciones en el ciclo menstrual), psicosociales
(incluyendo diversas formas de violencia, conducta suicida entre otras). En el caso
de exposición a riesgos psicosociales o violencias debe derivarse a la Ruta
Integral de Atención en Salud para la población en riesgo y víctima de violencias
en el conflicto armado, violencias de género y otras violencias interpersonales. En
el caso de conducta suicida, debe derivarse a la Ruta Integral de Atención en
Salud para población con riesgo o presencia de problemas y trastornos mentales y
epilepsia..</t>
        </r>
      </text>
    </comment>
    <comment ref="D46" authorId="0" shapeId="0">
      <text>
        <r>
          <rPr>
            <b/>
            <sz val="9"/>
            <color indexed="81"/>
            <rFont val="Tahoma"/>
            <family val="2"/>
          </rPr>
          <t>Autor:</t>
        </r>
        <r>
          <rPr>
            <sz val="9"/>
            <color indexed="81"/>
            <rFont val="Tahoma"/>
            <family val="2"/>
          </rPr>
          <t xml:space="preserve">
resolucion 3280 
3. ATENCIÓN EN SALUD POR MEDICINA GENERAL O FAMILIAR Y ENFERMERIA
PARA LA ADOLESCENCIA
Anamnesis
Debe realizarse una anamnesis completa que incluya indagación de antecedentes y
revisión por sistemas. Se recomienda hacer énfasis en:
Indagar sobre el ejercicio de los derechos sexuales y reproductivos y la vivencia
de la sexualidad en sus diferentes componentes (reproductivo, afectivo, erótico y
comunicativo- relacional) en condiciones de libertad, equidad y dignidad. Para lo
cual es importante indagar por: orientación sexual, identidad de género, inicio de
relaciones sexuales, número de compañeros sexuales, uso de métodos de
anticoncepción y protección usados contra ITS/VIH; dificultades durante las
relaciones sexuales (excitación, lubricación, orgasmo, erección, eyaculación,
dolor); toma de decisiones alrededor de la sexualidad y la reproducción
(autonomía, maternidad o paternidad planeada, interrupción voluntaria del
embarazo), vivencia sobre la identidad de género (sexismo, homofobia y transfobia), violencia contra la mujer y/o violencia de género (incluye explotación
sexual y comercial (ESCI) y violencia sexual); conocimiento de fisiología y
anatomía de la sexualidad y la reproducción, conocimientos, creencias y actitudes
sobre las relaciones sexuales, anticoncepción, ITS. Se sugiere tener como
referente el instrumento de valoración de los derechos sexuales y derechos
reproductivos
antecedentes personales
. Antecedentes personales, médicos (consultas a urgencias, síntomas recurrentes,
hospitalizaciones, cirugías, etc.), vacunación, alergias, enfermedades (cardio
vasculares, diabetes, obesidad, cáncer, asma, tuberculosis, rinitis, insulinoresistencia, anemia, infecto contagiosas), discapacidad, accidentes, toxicológicos
(intoxicaciones, consumo o exposición a tabaco, alcohol u otras sustancias
psicoactivas – tanto de adolescentes como sus padres-, exposición a agentes
químicos), uso de medicamentos (esteroides), sensoriales (problemas auditivos o
de visión), desarrollo puberal (menarquia/espermarquia, de cambios de voz en el
hombre y aparición de vello púbico, axilar o en otros lugares del cuerpo en el caso
de ambos), ginecológicos (alteraciones en el ciclo menstrual), psicosociales
(incluyendo diversas formas de violencia, conducta suicida entre otras). En el caso
de exposición a riesgos psicosociales o violencias debe derivarse a la Ruta
Integral de Atención en Salud para la población en riesgo y víctima de violencias
en el conflicto armado, violencias de género y otras violencias interpersonales. En
el caso de conducta suicida, debe derivarse a la Ruta Integral de Atención en
Salud para población con riesgo o presencia de problemas y trastornos mentales y
epilepsia.</t>
        </r>
      </text>
    </comment>
    <comment ref="D47" authorId="0" shapeId="0">
      <text>
        <r>
          <rPr>
            <b/>
            <sz val="9"/>
            <color indexed="81"/>
            <rFont val="Tahoma"/>
            <family val="2"/>
          </rPr>
          <t>Autor:</t>
        </r>
        <r>
          <rPr>
            <sz val="9"/>
            <color indexed="81"/>
            <rFont val="Tahoma"/>
            <family val="2"/>
          </rPr>
          <t xml:space="preserve">
resolucion 3280 
3. ATENCIÓN EN SALUD POR MEDICINA GENERAL O FAMILIAR Y ENFERMERIA
PARA LA ADOLESCENCIA
Anamnesis
Debe realizarse una anamnesis completa que incluya indagación de antecedentes y
revisión por sistemas. Se recomienda hacer énfasis en:
Indagar sobre el ejercicio de los derechos sexuales y reproductivos y la vivencia
de la sexualidad en sus diferentes componentes (reproductivo, afectivo, erótico y
comunicativo- relacional) en condiciones de libertad, equidad y dignidad. Para lo
cual es importante indagar por: orientación sexual, identidad de género, inicio de
relaciones sexuales, número de compañeros sexuales, uso de métodos de
anticoncepción y protección usados contra ITS/VIH; dificultades durante las
relaciones sexuales (excitación, lubricación, orgasmo, erección, eyaculación,
dolor); toma de decisiones alrededor de la sexualidad y la reproducción
(autonomía, maternidad o paternidad planeada, interrupción voluntaria del
embarazo), vivencia sobre la identidad de género (sexismo, homofobia y transfobia), violencia contra la mujer y/o violencia de género (incluye explotación
sexual y comercial (ESCI) y violencia sexual); conocimiento de fisiología y
anatomía de la sexualidad y la reproducción, conocimientos, creencias y actitudes
sobre las relaciones sexuales, anticoncepción, ITS. Se sugiere tener como
referente el instrumento de valoración de los derechos sexuales y derechos
reproductivos
antecedentes personales
. Antecedentes personales, médicos (consultas a urgencias, síntomas recurrentes,
hospitalizaciones, cirugías, etc.), vacunación, alergias, enfermedades (cardio
vasculares, diabetes, obesidad, cáncer, asma, tuberculosis, rinitis, insulinoresistencia, anemia, infecto contagiosas), discapacidad, accidentes, toxicológicos
(intoxicaciones, consumo o exposición a tabaco, alcohol u otras sustancias
psicoactivas – tanto de adolescentes como sus padres-, exposición a agentes
químicos), uso de medicamentos (esteroides), sensoriales (problemas auditivos o
de visión), desarrollo puberal (menarquia/espermarquia, de cambios de voz en el
hombre y aparición de vello púbico, axilar o en otros lugares del cuerpo en el caso
de ambos), ginecológicos (alteraciones en el ciclo menstrual), psicosociales
(incluyendo diversas formas de violencia, conducta suicida entre otras). En el caso
de exposición a riesgos psicosociales o violencias debe derivarse a la Ruta
Integral de Atención en Salud para la población en riesgo y víctima de violencias
en el conflicto armado, violencias de género y otras violencias interpersonales. En
el caso de conducta suicida, debe derivarse a la Ruta Integral de Atención en
Salud para población con riesgo o presencia de problemas y trastornos mentales y
epilepsia.
</t>
        </r>
      </text>
    </comment>
    <comment ref="D48" authorId="0" shapeId="0">
      <text>
        <r>
          <rPr>
            <b/>
            <sz val="9"/>
            <color indexed="81"/>
            <rFont val="Tahoma"/>
            <family val="2"/>
          </rPr>
          <t>Autor:</t>
        </r>
        <r>
          <rPr>
            <sz val="9"/>
            <color indexed="81"/>
            <rFont val="Tahoma"/>
            <family val="2"/>
          </rPr>
          <t xml:space="preserve">
5.1 Consulta de planificación familiar
artículo 1 de la Resolución 1973 de 2008.
Realizar anamnesis completa haciendo énfasis en Salud Sexual y Reproductiva (incluir información sobre ITS y citología cervicovaginal), condiciones de salud, hábitos y uso de medicamentos. 
Examen físico general y genital (toma de citología cérvico uterina si es pertinente de acuerdo con lo establecido en la norma técnica de cáncer de cuello uterino).
resolucion 3280 
3. ATENCIÓN EN SALUD POR MEDICINA GENERAL O FAMILIAR Y ENFERMERIA
PARA LA ADOLESCENCIA
Anamnesis
Debe realizarse una anamnesis completa que incluya indagación de antecedentes y
revisión por sistemas. Se recomienda hacer énfasis en:
Indagar sobre el ejercicio de los derechos sexuales y reproductivos y la vivencia
de la sexualidad en sus diferentes componentes (reproductivo, afectivo, erótico y
comunicativo- relacional) en condiciones de libertad, equidad y dignidad. Para lo
cual es importante indagar por: orientación sexual, identidad de género, inicio de
relaciones sexuales, número de compañeros sexuales, uso de métodos de
anticoncepción y protección usados contra ITS/VIH; dificultades durante las
relaciones sexuales (excitación, lubricación, orgasmo, erección, eyaculación,
dolor); toma de decisiones alrededor de la sexualidad y la reproducción
(autonomía, maternidad o paternidad planeada, interrupción voluntaria del
embarazo), vivencia sobre la identidad de género (sexismo, homofobia y transfobia), violencia contra la mujer y/o violencia de género (incluye explotación
sexual y comercial (ESCI) y violencia sexual); conocimiento de fisiología y
anatomía de la sexualidad y la reproducción, conocimientos, creencias y actitudes
sobre las relaciones sexuales, anticoncepción, ITS. Se sugiere tener como
referente el instrumento de valoración de los derechos sexuales y derechos
reproductivos
antecedentes personales
. Antecedentes personales, médicos (consultas a urgencias, síntomas recurrentes,
hospitalizaciones, cirugías, etc.), vacunación, alergias, enfermedades (cardio
vasculares, diabetes, obesidad, cáncer, asma, tuberculosis, rinitis, insulinoresistencia, anemia, infecto contagiosas), discapacidad, accidentes, toxicológicos
(intoxicaciones, consumo o exposición a tabaco, alcohol u otras sustancias
psicoactivas – tanto de adolescentes como sus padres-, exposición a agentes
químicos), uso de medicamentos (esteroides), sensoriales (problemas auditivos o
de visión), desarrollo puberal (menarquia/espermarquia, de cambios de voz en el
hombre y aparición de vello púbico, axilar o en otros lugares del cuerpo en el caso
de ambos), ginecológicos (alteraciones en el ciclo menstrual), psicosociales
(incluyendo diversas formas de violencia, conducta suicida entre otras). En el caso
de exposición a riesgos psicosociales o violencias debe derivarse a la Ruta
Integral de Atención en Salud para la población en riesgo y víctima de violencias
en el conflicto armado, violencias de género y otras violencias interpersonales. En
el caso de conducta suicida, debe derivarse a la Ruta Integral de Atención en
Salud para población con riesgo o presencia de problemas y trastornos mentales y
epilepsia.</t>
        </r>
      </text>
    </comment>
    <comment ref="D50" authorId="0" shapeId="0">
      <text>
        <r>
          <rPr>
            <b/>
            <sz val="9"/>
            <color indexed="81"/>
            <rFont val="Tahoma"/>
            <family val="2"/>
          </rPr>
          <t>Autor:
resolucion 3280 
3. ATENCIÓN EN SALUD POR MEDICINA GENERAL O FAMILIAR Y ENFERMERIA
PARA LA ADOLESCENCIA
Anamnesis</t>
        </r>
        <r>
          <rPr>
            <sz val="9"/>
            <color indexed="81"/>
            <rFont val="Tahoma"/>
            <family val="2"/>
          </rPr>
          <t xml:space="preserve">
Consumo y hábitos alimentarios a partir de la regularidad en el patrón de comidas
(saltar comidas), el tipo de alimentos consumidos (particularmente alto contenido
de energía, grasas saturadas, sodio, azúcar o bajo contenido de fibra, vitaminas,
calcio y hierro, entre otros) así como ―dietas‖ que puedan contribuir al desequilibrio
nutricional que permitan identificar la ingesta excesiva o deficiente de calorías o
nutrientes a partir de la alimentación, indagar sobre factores de riesgo o conductas
asociadas a trastornos de la conducta alimentaria. </t>
        </r>
      </text>
    </comment>
    <comment ref="D51" authorId="0" shapeId="0">
      <text>
        <r>
          <rPr>
            <b/>
            <sz val="9"/>
            <color indexed="81"/>
            <rFont val="Tahoma"/>
            <family val="2"/>
          </rPr>
          <t>Autor:
resolucion 3280
3. ATENCIÓN EN SALUD POR MEDICINA GENERAL O FAMILIAR Y ENFERMERIA
PARA LA ADOLESCENCIA
Anamnesis</t>
        </r>
        <r>
          <rPr>
            <sz val="9"/>
            <color indexed="81"/>
            <rFont val="Tahoma"/>
            <family val="2"/>
          </rPr>
          <t xml:space="preserve">
. Prácticas y hábitos saludables (juego, actividad física, higiene oral y corporal
(incluyendo lavado de manos y de área perineal), sueño, hábito intestinal y
urinario, fotoprotección, exposición a televisión, videojuegos, uso del tiempo libre y
ocio, uso de la internet o redes sociales etc.). Valorar el cumplimiento del mínimo
de actividad física recomendada para adolescentes, que según la OMS
corresponde a 60 minutos diarios de actividad moderada o vigorosa por lo menos
5 días a la semana. </t>
        </r>
      </text>
    </comment>
    <comment ref="D52" authorId="0" shapeId="0">
      <text>
        <r>
          <rPr>
            <b/>
            <sz val="9"/>
            <color indexed="81"/>
            <rFont val="Tahoma"/>
            <family val="2"/>
          </rPr>
          <t>Autor:RIAS - OBSERVACION -ADOLECENTE</t>
        </r>
        <r>
          <rPr>
            <sz val="9"/>
            <color indexed="81"/>
            <rFont val="Tahoma"/>
            <family val="2"/>
          </rPr>
          <t xml:space="preserve">
¿Se identifica alteraciones en la funcionalidad sexual?
resolucion 3280 - 2018
 Indicaciones para la entrega del condón masculino de látex para la prevención de ITS/VIH/SIDA
El condón masculino de látex debe recomendarse y proveerse, como evento POS o POS-S y con cargo a los recursos UPC o UPC-S, para prevenir un embarazo y la transmisión de ITS/VIH/SIDA en las siguientes situaciones:
a) Parejas sexualmente activas con diagnóstico confirmado de VIH/SIDA al menos en uno de sus miembros;
b) Parejas sexualmente activas con diagnóstico confirmado de Hepatitis B o Hepatitis C al menos en uno de sus miembros;
c) Parejas sexualmente activas con diagnóstico confirmado de Hepatitis C al menos en uno de sus miembros;
d) Parejas sexualmente activas a quienes se haga diagnóstico y se inicie tratamiento de ITS.</t>
        </r>
      </text>
    </comment>
    <comment ref="D53" authorId="0" shapeId="0">
      <text>
        <r>
          <rPr>
            <b/>
            <sz val="9"/>
            <color indexed="81"/>
            <rFont val="Tahoma"/>
            <family val="2"/>
          </rPr>
          <t>Autor:
resolucion 3280 
3. ATENCIÓN EN SALUD POR MEDICINA GENERAL O FAMILIAR Y ENFERMERIA
PARA LA ADOLESCENCIA
Anamnesis</t>
        </r>
        <r>
          <rPr>
            <sz val="9"/>
            <color indexed="81"/>
            <rFont val="Tahoma"/>
            <family val="2"/>
          </rPr>
          <t xml:space="preserve">
Antecedentes personales, médicos (consultas a urgencias, síntomas recurrentes,
hospitalizaciones, cirugías, etc.), vacunación, alergias, enfermedades (cardio
vasculares, diabetes, obesidad, cáncer, asma, tuberculosis, rinitis, insulinoresistencia, anemia, infecto contagiosas), discapacidad, accidentes, toxicológicos
(intoxicaciones, consumo o exposición a tabaco, alcohol u otras sustancias
psicoactivas – tanto de adolescentes como sus padres-, exposición a agentes
químicos), uso de medicamentos (esteroides), sensoriales (problemas auditivos o
de visión), desarrollo puberal (menarquia/espermarquia, de cambios de voz en el
hombre y aparición de vello púbico, axilar o en otros lugares del cuerpo en el caso
de ambos), ginecológicos (alteraciones en el ciclo menstrual), psicosociales
(incluyendo diversas formas de violencia, conducta suicida entre otras). En el caso
de exposición a riesgos psicosociales o violencias debe derivarse a la Ruta
Integral de Atención en Salud para la población en riesgo y víctima de violencias
en el conflicto armado, violencias de género y otras violencias interpersonales. En
el caso de conducta suicida, debe derivarse a la Ruta Integral de Atención en
Salud para población con riesgo o presencia de problemas y trastornos mentales y
epilepsia.
</t>
        </r>
      </text>
    </comment>
    <comment ref="D54" authorId="0" shapeId="0">
      <text>
        <r>
          <rPr>
            <b/>
            <sz val="9"/>
            <color indexed="81"/>
            <rFont val="Tahoma"/>
            <family val="2"/>
          </rPr>
          <t>Autor:</t>
        </r>
        <r>
          <rPr>
            <sz val="9"/>
            <color indexed="81"/>
            <rFont val="Tahoma"/>
            <family val="2"/>
          </rPr>
          <t xml:space="preserve">
resolucion 3280 
3. ATENCIÓN EN SALUD POR MEDICINA GENERAL O FAMILIAR Y ENFERMERIA
PARA LA ADOLESCENCIA
Anamnesis
Antecedentes personales, médicos (consultas a urgencias, síntomas recurrentes,
hospitalizaciones, cirugías, etc.), vacunación, alergias, enfermedades (cardio
vasculares, diabetes, obesidad, cáncer, asma, tuberculosis, rinitis, insulinoresistencia, anemia, infecto contagiosas), discapacidad, accidentes, toxicológicos
(intoxicaciones, consumo o exposición a tabaco, alcohol u otras sustancias
psicoactivas – tanto de adolescentes como sus padres-, exposición a agentes
químicos), uso de medicamentos (esteroides), sensoriales (problemas auditivos o
de visión), desarrollo puberal (menarquia/espermarquia, de cambios de voz en el
hombre y aparición de vello púbico, axilar o en otros lugares del cuerpo en el caso
de ambos), ginecológicos (alteraciones en el ciclo menstrual), psicosociales
(incluyendo diversas formas de violencia, conducta suicida entre otras). En el caso
de exposición a riesgos psicosociales o violencias debe derivarse a la Ruta
Integral de Atención en Salud para la población en riesgo y víctima de violencias
en el conflicto armado, violencias de género y otras violencias interpersonales. En
el caso de conducta suicida, debe derivarse a la Ruta Integral de Atención en
Salud para población con riesgo o presencia de problemas y trastornos mentales y
epilepsia.</t>
        </r>
      </text>
    </comment>
    <comment ref="D55" authorId="0" shapeId="0">
      <text>
        <r>
          <rPr>
            <b/>
            <sz val="9"/>
            <color indexed="81"/>
            <rFont val="Tahoma"/>
            <family val="2"/>
          </rPr>
          <t>Autor:</t>
        </r>
        <r>
          <rPr>
            <sz val="9"/>
            <color indexed="81"/>
            <rFont val="Tahoma"/>
            <family val="2"/>
          </rPr>
          <t xml:space="preserve">
resolucion 3280 
3. ATENCIÓN EN SALUD POR MEDICINA GENERAL O FAMILIAR Y ENFERMERIA
PARA LA ADOLESCENCIA
Anamnesis
Antecedentes personales, médicos (consultas a urgencias, síntomas recurrentes,
hospitalizaciones, cirugías, etc.), vacunación, alergias, enfermedades (cardio
vasculares, diabetes, obesidad, cáncer, asma, tuberculosis, rinitis, insulinoresistencia, anemia, infecto contagiosas), discapacidad, accidentes, toxicológicos
(intoxicaciones, consumo o exposición a tabaco, alcohol u otras sustancias
psicoactivas – tanto de adolescentes como sus padres-, exposición a agentes
químicos), uso de medicamentos (esteroides), sensoriales (problemas auditivos o
de visión), desarrollo puberal (menarquia/espermarquia, de cambios de voz en el
hombre y aparición de vello púbico, axilar o en otros lugares del cuerpo en el caso
de ambos), ginecológicos (alteraciones en el ciclo menstrual), psicosociales
(incluyendo diversas formas de violencia, conducta suicida entre otras). En el caso
de exposición a riesgos psicosociales o violencias debe derivarse a la Ruta
Integral de Atención en Salud para la población en riesgo y víctima de violencias
en el conflicto armado, violencias de género y otras violencias interpersonales. En
el caso de conducta suicida, debe derivarse a la Ruta Integral de Atención en
Salud para población con riesgo o presencia de problemas y trastornos mentales y
epilepsia.</t>
        </r>
      </text>
    </comment>
    <comment ref="D56" authorId="0" shapeId="0">
      <text>
        <r>
          <rPr>
            <b/>
            <sz val="9"/>
            <color indexed="81"/>
            <rFont val="Tahoma"/>
            <family val="2"/>
          </rPr>
          <t>Autor:</t>
        </r>
        <r>
          <rPr>
            <sz val="9"/>
            <color indexed="81"/>
            <rFont val="Tahoma"/>
            <family val="2"/>
          </rPr>
          <t xml:space="preserve">
resolucion 3280 
3. ATENCIÓN EN SALUD POR MEDICINA GENERAL O FAMILIAR Y ENFERMERIA
PARA LA ADOLESCENCIA
Anamnesis
Antecedentes personales, médicos (consultas a urgencias, síntomas recurrentes,
hospitalizaciones, cirugías, etc.), vacunación, alergias, enfermedades (cardio
vasculares, diabetes, obesidad, cáncer, asma, tuberculosis, rinitis, insulinoresistencia, anemia, infecto contagiosas), discapacidad, accidentes, toxicológicos
(intoxicaciones, consumo o exposición a tabaco, alcohol u otras sustancias
psicoactivas – tanto de adolescentes como sus padres-, exposición a agentes
químicos), uso de medicamentos (esteroides), sensoriales (problemas auditivos o
de visión), desarrollo puberal (menarquia/espermarquia, de cambios de voz en el
hombre y aparición de vello púbico, axilar o en otros lugares del cuerpo en el caso
de ambos), ginecológicos (alteraciones en el ciclo menstrual), psicosociales
(incluyendo diversas formas de violencia, conducta suicida entre otras). En el caso
de exposición a riesgos psicosociales o violencias debe derivarse a la Ruta
Integral de Atención en Salud para la población en riesgo y víctima de violencias
en el conflicto armado, violencias de género y otras violencias interpersonales. En
el caso de conducta suicida, debe derivarse a la Ruta Integral de Atención en
Salud para población con riesgo o presencia de problemas y trastornos mentales y
epilepsia.</t>
        </r>
      </text>
    </comment>
    <comment ref="D60" authorId="0" shapeId="0">
      <text>
        <r>
          <rPr>
            <b/>
            <sz val="9"/>
            <color indexed="81"/>
            <rFont val="Tahoma"/>
            <family val="2"/>
          </rPr>
          <t>Autor:</t>
        </r>
        <r>
          <rPr>
            <sz val="9"/>
            <color indexed="81"/>
            <rFont val="Tahoma"/>
            <family val="2"/>
          </rPr>
          <t xml:space="preserve">
RESOLUCION 1995 DE 1999 
Para los efectos de la presente resolución, es la aplicación de
criterios científicos en el diligenciamiento y registro de las acciones en salud brindadas a
un usuario, de modo que evidencie en forma lógica, clara y completa, el procedimiento
que se realizó en la investigación de las condiciones de salud del paciente, diagnóstico y
plan de manejo- toma de signos vitales - registro y control.
resolucion 3280 
3. ATENCIÓN EN SALUD POR MEDICINA GENERAL O FAMILIAR Y ENFERMERIA
PARA LA ADOLESCENCIA
Anamnesis
Examen físico
Mediante todas las técnicas semiológicas, se indica realizar un examen físico
completo. Deben tomarse todos los signos vitales. La tensión arterial debe tomarse
con el manguito adecuado y debe establecerse su normalidad a través del uso de la
tabla de percentiles de tensión arterial en adolescentes.</t>
        </r>
      </text>
    </comment>
    <comment ref="D61" authorId="0" shapeId="0">
      <text>
        <r>
          <rPr>
            <b/>
            <sz val="9"/>
            <color indexed="81"/>
            <rFont val="Tahoma"/>
            <family val="2"/>
          </rPr>
          <t>Autor:
RESOLUCION 1995 DE 1999
ARTÍCULO 3.- CARACTERÍSTICAS DE LA HISTORIA CLÍNICA.</t>
        </r>
        <r>
          <rPr>
            <sz val="9"/>
            <color indexed="81"/>
            <rFont val="Tahoma"/>
            <family val="2"/>
          </rPr>
          <t xml:space="preserve">
Integralidad: La historia clínica de un usuario debe reunir la información de los aspectos
científicos, técnicos y administrativos relativos a la atención en salud en las fases de
fomento, promoción de la salud, prevención específica, diagnóstico, tratamiento y
rehabilitación de la enfermedad, abordándolo como un todo en sus aspectos biológico,
psicológico y social, e interrelacionado con sus dimensiones personal, familiar y
comunitaria.
</t>
        </r>
        <r>
          <rPr>
            <b/>
            <sz val="9"/>
            <color indexed="81"/>
            <rFont val="Tahoma"/>
            <family val="2"/>
          </rPr>
          <t xml:space="preserve">resolucion 3280 </t>
        </r>
        <r>
          <rPr>
            <sz val="9"/>
            <color indexed="81"/>
            <rFont val="Tahoma"/>
            <family val="2"/>
          </rPr>
          <t xml:space="preserve">
</t>
        </r>
        <r>
          <rPr>
            <b/>
            <sz val="9"/>
            <color indexed="81"/>
            <rFont val="Tahoma"/>
            <family val="2"/>
          </rPr>
          <t>3. ATENCIÓN EN SALUD POR MEDICINA GENERAL</t>
        </r>
        <r>
          <rPr>
            <sz val="9"/>
            <color indexed="81"/>
            <rFont val="Tahoma"/>
            <family val="2"/>
          </rPr>
          <t xml:space="preserve"> </t>
        </r>
        <r>
          <rPr>
            <b/>
            <sz val="9"/>
            <color indexed="81"/>
            <rFont val="Tahoma"/>
            <family val="2"/>
          </rPr>
          <t>O FAMILIAR Y ENFERMERIA
PARA LA ADOLESCENCI</t>
        </r>
        <r>
          <rPr>
            <sz val="9"/>
            <color indexed="81"/>
            <rFont val="Tahoma"/>
            <family val="2"/>
          </rPr>
          <t xml:space="preserve">A
Anamnesis
Valoración del desarrollo: debe valorarse su progreso teniendo en cuenta que los
adolescentes están en proceso de maduración, los niveles de su desarrollo cambian y
progresan y en la parte media y final de la adolescencia dichas funciones en general
están ya en su mayoría desarrolladas. Algunos aspectos pueden ser valorados a lo
largo de toda la consulta, por tanto es preciso estar atento de la coherencia,
capacidad de expresión y comportamientos. Esta valoración incluye los siguientes
aspectos
funciones cognitivas - identidad - autonomia </t>
        </r>
      </text>
    </comment>
    <comment ref="D65" authorId="0" shapeId="0">
      <text>
        <r>
          <rPr>
            <b/>
            <sz val="9"/>
            <color indexed="81"/>
            <rFont val="Tahoma"/>
            <family val="2"/>
          </rPr>
          <t xml:space="preserve">Autor:3280 DE 2018
</t>
        </r>
        <r>
          <rPr>
            <sz val="9"/>
            <color indexed="81"/>
            <rFont val="Tahoma"/>
            <family val="2"/>
          </rPr>
          <t>Tamizajes para población con alguno de los siguientes riesgos:
 Prueba rápida treponémica en caso de relaciones sexuales sin protección.
 Prueba rápida para VIH previa asesoría pre y pos test y consentimiento
informado en caso de relaciones sexuales sin protección.
 Prueba de embarazo en caso de retraso menstrual u otros síntomas o signos
de sospecha</t>
        </r>
        <r>
          <rPr>
            <b/>
            <sz val="9"/>
            <color indexed="81"/>
            <rFont val="Tahoma"/>
            <family val="2"/>
          </rPr>
          <t xml:space="preserve"> </t>
        </r>
        <r>
          <rPr>
            <sz val="9"/>
            <color indexed="81"/>
            <rFont val="Tahoma"/>
            <family val="2"/>
          </rPr>
          <t xml:space="preserve">
resolucion 1995 de 1999 articulo 11 PARAGRAFO PRIMERO. Los reportes de exámenes paraclinicos podrán ser entregados
al paciente luego que el resultado sea registrado en la historia clínica, en el registro
especifico de exámenes paraclinicos que el prestador de servicios deberá establecer en
forma obligatoria para tal fin.
</t>
        </r>
      </text>
    </comment>
    <comment ref="D66" authorId="0" shapeId="0">
      <text>
        <r>
          <rPr>
            <b/>
            <sz val="9"/>
            <color indexed="81"/>
            <rFont val="Tahoma"/>
            <family val="2"/>
          </rPr>
          <t>Autor:</t>
        </r>
        <r>
          <rPr>
            <sz val="9"/>
            <color indexed="81"/>
            <rFont val="Tahoma"/>
            <family val="2"/>
          </rPr>
          <t xml:space="preserve">
Resolución 1973 de 2008.
ARTICULO 1 
Realizar anamnesis completa haciendo énfasis en Salud Sexual y Reproductiva (incluir información sobre ITS y citología cervicovaginal), condiciones de salud, hábitos y uso de medicamentos
Examen físico general y genital (toma de citología cérvico uterina si es pertinente de acuerdo con lo establecido en la norma técnica de cáncer de cuello uterino).
-- Brindar apoyo al usuario(a) para la elección del método, aplicando los criterios de elegibilidad para iniciar el uso de métodos anticonceptivos.</t>
        </r>
      </text>
    </comment>
    <comment ref="D70" authorId="0" shapeId="0">
      <text>
        <r>
          <rPr>
            <b/>
            <sz val="9"/>
            <color indexed="81"/>
            <rFont val="Tahoma"/>
            <family val="2"/>
          </rPr>
          <t>Autor:RIAS - LINEA DE ADOLECENSIA - VALORACION</t>
        </r>
        <r>
          <rPr>
            <sz val="9"/>
            <color indexed="81"/>
            <rFont val="Tahoma"/>
            <family val="2"/>
          </rPr>
          <t xml:space="preserve">
¿Se identifica Violencia de género, sexual o factores de riesgo para estos tipos de violencia? 
Resolucion 3280 - 2018 
Valoración de la salud sexual: Realizar la valoración clínica de la maduración
sexual a través del seguimiento a la evolución de los estadios de Tanner, 
del mismo modo, la exploración de la región ano-genital permitirá descartar signos de
violencia sexual y de género, la presencia de criptorquidia, epi o hipospadias (si no se
detectaron previamente), o de varicocele. Evaluar y correlacionar la maduración
sexual con el crecimiento físico, que permite determinar si el proceso puberal ocurre
en forma adecuada en función del sexo y la edad. (Estirón puberal, modificación en la
composición corporal).</t>
        </r>
      </text>
    </comment>
    <comment ref="D71" authorId="0" shapeId="0">
      <text>
        <r>
          <rPr>
            <b/>
            <sz val="9"/>
            <color indexed="81"/>
            <rFont val="Tahoma"/>
            <family val="2"/>
          </rPr>
          <t>Autor:</t>
        </r>
        <r>
          <rPr>
            <sz val="9"/>
            <color indexed="81"/>
            <rFont val="Tahoma"/>
            <family val="2"/>
          </rPr>
          <t xml:space="preserve">
resolucion 3280 
el objetivo es detectar lesiones precancerosas de cuello uterino o carcinomas infiltrantes de cuello uterino en estadios tempranos a través de la realización de pruebas de tamización de base poblacional, ajustadas a la edad de la mujer y lugar de residencia habitual.
Citología: La tamización con citología se debe realizar en las mujeres de 25 a 29 años de edad en esquema 1 – 3 - 3 (cada 3 años) ante resultados negativos. 
Pruebas de ADN del Virus de Papiloma Humano: La tamización con las pruebas que detectan el ADN de los virus del papiloma humano (VPH) de alto riesgo, se deben realizar a todas las mujeres entre 30 y 65 años de edad, con un esquema 1-5-5 (cada 5 años) ante resultados negativos. 
Técnicas de inspección visual: Las técnicas de inspección visual están indicadas exclusivamente para las mujeres entre 30 a 50 años residentes en áreas de población dispersa y con difícil acceso a los servicios de salud, se deben realizar en esquema 1-3-3 ante resultados negativos.
</t>
        </r>
      </text>
    </comment>
    <comment ref="D72" authorId="0" shapeId="0">
      <text>
        <r>
          <rPr>
            <b/>
            <sz val="9"/>
            <color indexed="81"/>
            <rFont val="Tahoma"/>
            <family val="2"/>
          </rPr>
          <t>Autor:RIAS - ADOLECENTE - EDUCACION</t>
        </r>
        <r>
          <rPr>
            <sz val="9"/>
            <color indexed="81"/>
            <rFont val="Tahoma"/>
            <family val="2"/>
          </rPr>
          <t xml:space="preserve">
Valorar el ejercicio de los derechos sexuales y reproductivos.
RESOLUCION 3280
Para el caso de menores de 14 años que hayan iniciado relaciones sexuales
penetrativas, se debe brindar la asesoría y consulta anticonceptiva, iniciar el
método seleccionado, y activar ruta de atención de violencia sexual, cumplir
con las responsabilidades que impone la Ley, de la protección de las personas
víctimas de delitos sexuales e informar a las autoridades competentes; en
ningún caso limita o modifica la atención en salud que debe entregarse a la
usuaria.
</t>
        </r>
      </text>
    </comment>
    <comment ref="D75" authorId="0" shapeId="0">
      <text>
        <r>
          <rPr>
            <b/>
            <sz val="9"/>
            <color indexed="81"/>
            <rFont val="Tahoma"/>
            <family val="2"/>
          </rPr>
          <t xml:space="preserve">XiOmY GuTiErReZ RoDrIgUeZ: 
</t>
        </r>
        <r>
          <rPr>
            <sz val="9"/>
            <color indexed="81"/>
            <rFont val="Tahoma"/>
            <family val="2"/>
          </rPr>
          <t>POLITICA NACIONAL DE SALUD SEXUAL Y REPRODUCTIVA , FEBRERO DE 2003 
es importante estimular la responsabilidad y participación de los hombres
en el control de la fecundidad, así como favorecer condiciones para la toma de
decisiones, individuales y de pareja, libres e informadas frente a la reproducción,
diseñar mecanismos para superar los prejuicios culturales frente a la prescripción de
anticonceptivos y promover la orientación y la información sobre la doble
protección
RESOLUCION 3280
objetivo en linea de planificacion familiar:  
Incentivar la participación de los hombres en la prevención de los embarazos no
deseados.</t>
        </r>
      </text>
    </comment>
    <comment ref="D76" authorId="0" shapeId="0">
      <text>
        <r>
          <rPr>
            <b/>
            <sz val="9"/>
            <color indexed="81"/>
            <rFont val="Tahoma"/>
            <family val="2"/>
          </rPr>
          <t>Autor: RIAS - JOVEN - VALORACION</t>
        </r>
        <r>
          <rPr>
            <sz val="9"/>
            <color indexed="81"/>
            <rFont val="Tahoma"/>
            <family val="2"/>
          </rPr>
          <t xml:space="preserve">
¿Se identifica bajo desarrollo de la autonomìa en relación con el ejercicio de sus derechos sexuales y reproductivos?
</t>
        </r>
        <r>
          <rPr>
            <b/>
            <sz val="9"/>
            <color indexed="81"/>
            <rFont val="Tahoma"/>
            <family val="2"/>
          </rPr>
          <t xml:space="preserve"> 
Resolucion 3280 </t>
        </r>
        <r>
          <rPr>
            <sz val="9"/>
            <color indexed="81"/>
            <rFont val="Tahoma"/>
            <family val="2"/>
          </rPr>
          <t xml:space="preserve">
Indagar sobre el ejercicio de los derechos sexuales y reproductivos y la vivencia
de la sexualidad en sus diferentes componentes (reproductivo, afectivo, erótico y
comunicativo- relacional) en condiciones de libertad, equidad y dignidad. Para lo
cual es importante indagar por: orientación sexual, identidad de género, inicio de
relaciones sexuales, número de compañeros sexuales, uso de métodos de
anticoncepción y protección usados contra ITS/VIH; dificultades durante las
relaciones sexuales (excitación, lubricación, orgasmo, erección, eyaculación,
dolor); toma de decisiones alrededor de la sexualidad y la reproducción
(autonomía, maternidad o paternidad planeada, interrupción voluntaria del
embarazo), vivencia sobre la identidad de género (sexismo, homofobia y transfobia), violencia contra la mujer y/o violencia de género (incluye explotación
sexual y comercial (ESCI) y violencia sexual); conocimiento de fisiología y
anatomía de la sexualidad y la reproducción, conocimientos, creencias y actitudes
sobre las relaciones sexuales, anticoncepción, ITS. Se sugiere tener como
referente el instrumento de valoración de los derechos sexuales y derechos
reproductivos
</t>
        </r>
        <r>
          <rPr>
            <b/>
            <sz val="9"/>
            <color indexed="81"/>
            <rFont val="Tahoma"/>
            <family val="2"/>
          </rPr>
          <t>examen fisico</t>
        </r>
        <r>
          <rPr>
            <sz val="9"/>
            <color indexed="81"/>
            <rFont val="Tahoma"/>
            <family val="2"/>
          </rPr>
          <t xml:space="preserve">
Se debe prestar atención especial a la detección de signos de violencias física y
sexual, y en caso de adolescentes indígenas, se deben identificar prácticas nocivas
para la vida y la salud, como la mutilación genital femenina o el matrimonio infantil o
forzoso.</t>
        </r>
      </text>
    </comment>
    <comment ref="D77" authorId="0" shapeId="0">
      <text>
        <r>
          <rPr>
            <b/>
            <sz val="9"/>
            <color indexed="81"/>
            <rFont val="Tahoma"/>
            <family val="2"/>
          </rPr>
          <t>Autor:Xiomara GutierreZ</t>
        </r>
        <r>
          <rPr>
            <sz val="9"/>
            <color indexed="81"/>
            <rFont val="Tahoma"/>
            <family val="2"/>
          </rPr>
          <t xml:space="preserve">
(Resolución 769 de 2008 y 1973 de 2008) indica la obligatoriedad de los servicios de salud de ofrecer información en anticoncepción, suministrar el método anticonceptivo que más se ajuste a las necesidades y brindar el seguimiento de su uso.
RESOLUCION 3280
Brindar a las mujeres, hombres y sus parejas asesoría, información, y educación
para el logro de una elección informada del método anticonceptivo que más se
ajuste a sus necesidades y preferencias.
 Asegurar la provisión efectiva de los métodos anticonceptivos de elección de la
mujer, el hombre o la pareja, dentro de la consulta o en el menor tiempo posible
posterior a la misma, para garantizar el ejercicio pleno y autónomo de sus
derechos sexuales y reproductivos.
 Responder a las necesidades diferenciadas de mujeres y hombres de acuerdo a
sus necesidades y preferencias.</t>
        </r>
      </text>
    </comment>
    <comment ref="D81" authorId="0" shapeId="0">
      <text>
        <r>
          <rPr>
            <b/>
            <sz val="9"/>
            <color indexed="81"/>
            <rFont val="Tahoma"/>
            <family val="2"/>
          </rPr>
          <t xml:space="preserve">Autor:
RIAS - ADOLECENTE - EDUCACION </t>
        </r>
        <r>
          <rPr>
            <sz val="9"/>
            <color indexed="81"/>
            <rFont val="Tahoma"/>
            <family val="2"/>
          </rPr>
          <t xml:space="preserve">
Orientar y acompañar en el reconocimiento y valoración del propio cuerpo, fortalecimiento de la autoestima, autonomía y el ejercicio de la sexualidad
Res 5521 - 2013
ARTíCULO 17. PROMOCiÓN DE lA SALUD. En el Plan Obligatorio de Salud está cubierta toda actividad de información, educación, capacitación y comunicación a los afiliados de todo grupo de edad y género, de manera preferencial para la población infantil y adolescente, población de mujeres gestantes y lactantes, la población en edad reproductiva y el adulto mayor, para fomento de factores protectores, la inducción a estilos de vida saludables y para control de enfermedades crónicas no transmisibles.
resolucion 3280 
Los profesionales que realizan esta atención deben contar con capacidades técnicas
e individuales para valorar integralmente: el ejercicio de los derechos sexuales y
reproductivos, sospecha de embarazo, anticoncepción, ITS-VIH-SIDA, diversas
formas de violencia, salud mental, prevención del suicidio, prevención del consumo
de alcohol, prevención del consumo de tabaco y cesación del consumo de tabaco y
drogas, aspectos bioéticos y legales en la atención de joven, manejo para la
intervención de grupos específicos en situación de vulnerabilidad (diversidad sexual,
discapacidad, indígenas, migrantes, infractores de ley), para el trabajo comunitario y
educación en salud, para el fortalecimiento del liderazgo y participación juvenil, entre
otros.
El profesional de enfermería podrá ordenar o realizar, según sea el caso, los
medicamentos, insumos, dispositivos y procedimientos de acuerdo con lo definido en
esta intervención/atención. 
</t>
        </r>
      </text>
    </comment>
    <comment ref="D82" authorId="0" shapeId="0">
      <text>
        <r>
          <rPr>
            <b/>
            <sz val="9"/>
            <color indexed="81"/>
            <rFont val="Tahoma"/>
            <family val="2"/>
          </rPr>
          <t>Autor:</t>
        </r>
        <r>
          <rPr>
            <sz val="9"/>
            <color indexed="81"/>
            <rFont val="Tahoma"/>
            <family val="2"/>
          </rPr>
          <t xml:space="preserve">
ley 1412 de 2010 
La paternidad y la maternidad responsables son un derecho y
un deber ciu
dadano. Las parejas tienen derecho a decidir libre y
responsablemente el número de hijos que conformarán la familia. La
progenitura responsable, se considera una actitud positiva frente a la sociedad,
y como tal será reconocida, facilitada y estimulada por las autoridades</t>
        </r>
      </text>
    </comment>
    <comment ref="D83" authorId="0" shapeId="0">
      <text>
        <r>
          <rPr>
            <b/>
            <sz val="9"/>
            <color indexed="81"/>
            <rFont val="Tahoma"/>
            <family val="2"/>
          </rPr>
          <t xml:space="preserve">Autor:Xiomara gutierrez
RIAS - ADOLECENTE - VALORACION </t>
        </r>
        <r>
          <rPr>
            <sz val="9"/>
            <color indexed="81"/>
            <rFont val="Tahoma"/>
            <family val="2"/>
          </rPr>
          <t xml:space="preserve">
Informar y educar frente a la vivencia de la sexualidad, incluyendo temas como afecto, expresión de emociones, sentimientos y ética del cuidado
 resolucion 3280 
educacion en consulta de planificacion: 
a. Signos de alarma frente al uso del método. 
b. Manejo en casa de posibles efectos secundarios. 
c. Recordar que los métodos anticonceptivos no protegen contra infecciones de trasmisión sexual
d. Uso de anticoncepción de emergencia si se presenta uno de los siguientes casos: 
Relación sexual sin uso de un método anticonceptivo, especialmente en el período fértil. 
Uso incorrecto de un método anticonceptivo. 
Ruptura, filtración, deslizamiento o retención del condón masculino. 
Desplazamiento o retiro temprano del condón masculino. 
Expulsión total o parcial del dispositivo intrauterino. 
Olvido de una o varias tabletas anticonceptivas. 
En caso de violencia sexual, si la mujer no está usando un método anticonceptivo. 
</t>
        </r>
      </text>
    </comment>
  </commentList>
</comments>
</file>

<file path=xl/comments4.xml><?xml version="1.0" encoding="utf-8"?>
<comments xmlns="http://schemas.openxmlformats.org/spreadsheetml/2006/main">
  <authors>
    <author>Autor</author>
  </authors>
  <commentList>
    <comment ref="C24" authorId="0" shapeId="0">
      <text>
        <r>
          <rPr>
            <b/>
            <sz val="9"/>
            <color indexed="81"/>
            <rFont val="Tahoma"/>
            <family val="2"/>
          </rPr>
          <t>Autor:</t>
        </r>
        <r>
          <rPr>
            <sz val="9"/>
            <color indexed="81"/>
            <rFont val="Tahoma"/>
            <family val="2"/>
          </rPr>
          <t xml:space="preserve">
RUTA MATERNO PERINATAL4.1 </t>
        </r>
      </text>
    </comment>
    <comment ref="C25" authorId="0" shapeId="0">
      <text>
        <r>
          <rPr>
            <b/>
            <sz val="9"/>
            <color indexed="81"/>
            <rFont val="Tahoma"/>
            <family val="2"/>
          </rPr>
          <t>Autor:</t>
        </r>
        <r>
          <rPr>
            <sz val="9"/>
            <color indexed="81"/>
            <rFont val="Tahoma"/>
            <family val="2"/>
          </rPr>
          <t xml:space="preserve">
ASESORIA DE IVE EN LA PRIMERA CONSULTA PRENATAL  O ACERCAMIENTO A LA IPS SEGÚN PARAGRAFO 4.2.5  Y ANTES DE INSCRIBIRSE AL CONTRO PRENATAL SEGÚN PARAGRAFO 4.3.6.1.1 DE LA NORMATIVIDAD 3280</t>
        </r>
      </text>
    </comment>
    <comment ref="C27" authorId="0" shapeId="0">
      <text>
        <r>
          <rPr>
            <b/>
            <sz val="9"/>
            <color indexed="81"/>
            <rFont val="Tahoma"/>
            <family val="2"/>
          </rPr>
          <t>Autor:</t>
        </r>
        <r>
          <rPr>
            <sz val="9"/>
            <color indexed="81"/>
            <rFont val="Tahoma"/>
            <family val="2"/>
          </rPr>
          <t xml:space="preserve">
valoracion integral de la gestante e identificacion de factores de riesgo , paragrafo 4.3.6.1.2 de la 3280</t>
        </r>
      </text>
    </comment>
    <comment ref="C38" authorId="0" shapeId="0">
      <text>
        <r>
          <rPr>
            <b/>
            <sz val="9"/>
            <color indexed="81"/>
            <rFont val="Tahoma"/>
            <family val="2"/>
          </rPr>
          <t>Autor:</t>
        </r>
        <r>
          <rPr>
            <sz val="9"/>
            <color indexed="81"/>
            <rFont val="Tahoma"/>
            <family val="2"/>
          </rPr>
          <t xml:space="preserve">
valoracion integral de la gestante e identificacion de factores de riesgo , paragrafo 4.3.6.1.2 de la 3280</t>
        </r>
      </text>
    </comment>
    <comment ref="C44" authorId="0" shapeId="0">
      <text>
        <r>
          <rPr>
            <b/>
            <sz val="9"/>
            <color indexed="81"/>
            <rFont val="Tahoma"/>
            <family val="2"/>
          </rPr>
          <t>Autor:</t>
        </r>
        <r>
          <rPr>
            <sz val="9"/>
            <color indexed="81"/>
            <rFont val="Tahoma"/>
            <family val="2"/>
          </rPr>
          <t xml:space="preserve">
si la mujer tiene o se sospecha una enfermedad mental grave, se debe garantizar su atencion en un servicio especializado de salud mental , paragrafo 4.3.6.1.3 normatividad 
3280 Y GPC PAGINA 163</t>
        </r>
      </text>
    </comment>
    <comment ref="C47" authorId="0" shapeId="0">
      <text>
        <r>
          <rPr>
            <b/>
            <sz val="9"/>
            <color indexed="81"/>
            <rFont val="Tahoma"/>
            <family val="2"/>
          </rPr>
          <t>Autor:</t>
        </r>
        <r>
          <rPr>
            <sz val="9"/>
            <color indexed="81"/>
            <rFont val="Tahoma"/>
            <family val="2"/>
          </rPr>
          <t xml:space="preserve">
valoracion integral de la gestante e identificacion de factores de riesgo , paragrafo 4.3.6.1.2 de la 3280</t>
        </r>
      </text>
    </comment>
    <comment ref="C53" authorId="0" shapeId="0">
      <text>
        <r>
          <rPr>
            <b/>
            <sz val="9"/>
            <color indexed="81"/>
            <rFont val="Tahoma"/>
            <family val="2"/>
          </rPr>
          <t>Autor:</t>
        </r>
        <r>
          <rPr>
            <sz val="9"/>
            <color indexed="81"/>
            <rFont val="Tahoma"/>
            <family val="2"/>
          </rPr>
          <t xml:space="preserve">
valoracion integral de la gestante e identificacion de factores de riesgo , paragrafo 4.3.6.1.2 de la 3280</t>
        </r>
      </text>
    </comment>
    <comment ref="C65" authorId="0" shapeId="0">
      <text>
        <r>
          <rPr>
            <b/>
            <sz val="9"/>
            <color indexed="81"/>
            <rFont val="Tahoma"/>
            <family val="2"/>
          </rPr>
          <t>Autor:</t>
        </r>
        <r>
          <rPr>
            <sz val="9"/>
            <color indexed="81"/>
            <rFont val="Tahoma"/>
            <family val="2"/>
          </rPr>
          <t xml:space="preserve">
valoracion integral de la gestante e identificacion de factores de riesgo , paragrafo 4.3.6.1.2 de la 3280</t>
        </r>
      </text>
    </comment>
    <comment ref="C77" authorId="0" shapeId="0">
      <text>
        <r>
          <rPr>
            <b/>
            <sz val="9"/>
            <color indexed="81"/>
            <rFont val="Tahoma"/>
            <family val="2"/>
          </rPr>
          <t>Autor:</t>
        </r>
        <r>
          <rPr>
            <sz val="9"/>
            <color indexed="81"/>
            <rFont val="Tahoma"/>
            <family val="2"/>
          </rPr>
          <t xml:space="preserve">
valoracion integral de la gestante e identificacion de factores de riesgo , paragrafo 4.3.6.1.2 de la 3280</t>
        </r>
      </text>
    </comment>
    <comment ref="C85" authorId="0" shapeId="0">
      <text>
        <r>
          <rPr>
            <b/>
            <sz val="9"/>
            <color indexed="81"/>
            <rFont val="Tahoma"/>
            <family val="2"/>
          </rPr>
          <t>Autor:</t>
        </r>
        <r>
          <rPr>
            <sz val="9"/>
            <color indexed="81"/>
            <rFont val="Tahoma"/>
            <family val="2"/>
          </rPr>
          <t xml:space="preserve">
valoracion integral de la gestante e identificacion de factores de riesgo , (paraclinicos )paragrafo 4.3.6.1.2 de la 3280</t>
        </r>
      </text>
    </comment>
    <comment ref="C106" authorId="0" shapeId="0">
      <text>
        <r>
          <rPr>
            <b/>
            <sz val="9"/>
            <color indexed="81"/>
            <rFont val="Tahoma"/>
            <family val="2"/>
          </rPr>
          <t>Autor:</t>
        </r>
        <r>
          <rPr>
            <sz val="9"/>
            <color indexed="81"/>
            <rFont val="Tahoma"/>
            <family val="2"/>
          </rPr>
          <t xml:space="preserve">
Atencion para el cuidado prenatal paragrafo 4.3 normatividad 3280</t>
        </r>
      </text>
    </comment>
    <comment ref="C107" authorId="0" shapeId="0">
      <text>
        <r>
          <rPr>
            <b/>
            <sz val="9"/>
            <color indexed="81"/>
            <rFont val="Tahoma"/>
            <family val="2"/>
          </rPr>
          <t>Autor:</t>
        </r>
        <r>
          <rPr>
            <sz val="9"/>
            <color indexed="81"/>
            <rFont val="Tahoma"/>
            <family val="2"/>
          </rPr>
          <t xml:space="preserve">
valoracion del riesgo materno de acuerdo a anamnesis, examen fisico y paraclinicos se define, paragrafo 4.3.6.1.3 </t>
        </r>
      </text>
    </comment>
    <comment ref="C108" authorId="0" shapeId="0">
      <text>
        <r>
          <rPr>
            <b/>
            <sz val="9"/>
            <color indexed="81"/>
            <rFont val="Tahoma"/>
            <family val="2"/>
          </rPr>
          <t>Autor:</t>
        </r>
        <r>
          <rPr>
            <sz val="9"/>
            <color indexed="81"/>
            <rFont val="Tahoma"/>
            <family val="2"/>
          </rPr>
          <t xml:space="preserve">
PLAN DE CUIDADO: Paragrafo 4.3.6.1.4</t>
        </r>
      </text>
    </comment>
    <comment ref="C109" authorId="0" shapeId="0">
      <text>
        <r>
          <rPr>
            <b/>
            <sz val="9"/>
            <color indexed="81"/>
            <rFont val="Tahoma"/>
            <family val="2"/>
          </rPr>
          <t>Autor:</t>
        </r>
        <r>
          <rPr>
            <sz val="9"/>
            <color indexed="81"/>
            <rFont val="Tahoma"/>
            <family val="2"/>
          </rPr>
          <t xml:space="preserve">
PLAN DE CUIDADO: Paragrafo 4.3.6.1.4</t>
        </r>
      </text>
    </comment>
    <comment ref="C110" authorId="0" shapeId="0">
      <text>
        <r>
          <rPr>
            <b/>
            <sz val="9"/>
            <color indexed="81"/>
            <rFont val="Tahoma"/>
            <family val="2"/>
          </rPr>
          <t>Autor:</t>
        </r>
        <r>
          <rPr>
            <sz val="9"/>
            <color indexed="81"/>
            <rFont val="Tahoma"/>
            <family val="2"/>
          </rPr>
          <t xml:space="preserve">
PLAN DE CUIDADO: Paragrafo 4.3.6.1.4</t>
        </r>
      </text>
    </comment>
    <comment ref="C114" authorId="0" shapeId="0">
      <text>
        <r>
          <rPr>
            <b/>
            <sz val="9"/>
            <color indexed="81"/>
            <rFont val="Tahoma"/>
            <family val="2"/>
          </rPr>
          <t>Autor:</t>
        </r>
        <r>
          <rPr>
            <sz val="9"/>
            <color indexed="81"/>
            <rFont val="Tahoma"/>
            <family val="2"/>
          </rPr>
          <t xml:space="preserve">
VALORACION INTEGRAL  DEL ESTADO DE SALUD DE LA GESTANTE, PARAGRAFO 4.3.6.1.5 , NORMATIVIDAD 3280</t>
        </r>
      </text>
    </comment>
    <comment ref="C115" authorId="0" shapeId="0">
      <text>
        <r>
          <rPr>
            <b/>
            <sz val="9"/>
            <color indexed="81"/>
            <rFont val="Tahoma"/>
            <family val="2"/>
          </rPr>
          <t>Autor:</t>
        </r>
        <r>
          <rPr>
            <sz val="9"/>
            <color indexed="81"/>
            <rFont val="Tahoma"/>
            <family val="2"/>
          </rPr>
          <t xml:space="preserve">
VALORACION INTEGRAL  DEL ESTADO DE SALUD DE LA GESTANTE, PARAGRAFO 4.3.6.1.5 , NORMATIVIDAD 3280</t>
        </r>
      </text>
    </comment>
    <comment ref="C116" authorId="0" shapeId="0">
      <text>
        <r>
          <rPr>
            <b/>
            <sz val="9"/>
            <color indexed="81"/>
            <rFont val="Tahoma"/>
            <family val="2"/>
          </rPr>
          <t>Autor:</t>
        </r>
        <r>
          <rPr>
            <sz val="9"/>
            <color indexed="81"/>
            <rFont val="Tahoma"/>
            <family val="2"/>
          </rPr>
          <t xml:space="preserve">
VALORACION INTEGRAL  DEL ESTADO DE SALUD DE LA GESTANTE, PARAGRAFO 4.3.6.1.5 , NORMATIVIDAD 3280 y GPC EN RECOMENDACIONES CLINICAS PAGINA 162</t>
        </r>
      </text>
    </comment>
    <comment ref="C117" authorId="0" shapeId="0">
      <text>
        <r>
          <rPr>
            <b/>
            <sz val="9"/>
            <color indexed="81"/>
            <rFont val="Tahoma"/>
            <family val="2"/>
          </rPr>
          <t>Autor:</t>
        </r>
        <r>
          <rPr>
            <sz val="9"/>
            <color indexed="81"/>
            <rFont val="Tahoma"/>
            <family val="2"/>
          </rPr>
          <t xml:space="preserve">
ALORACION INTEGRAL DE LA GESTANTE E IDENTIFICACION DE FX DE RIESGO, PARAGRAFO 4.3.6.1.2 NORMATIVIDAD 3280</t>
        </r>
      </text>
    </comment>
    <comment ref="C118" authorId="0" shapeId="0">
      <text>
        <r>
          <rPr>
            <b/>
            <sz val="9"/>
            <color indexed="81"/>
            <rFont val="Tahoma"/>
            <family val="2"/>
          </rPr>
          <t>Autor:</t>
        </r>
        <r>
          <rPr>
            <sz val="9"/>
            <color indexed="81"/>
            <rFont val="Tahoma"/>
            <family val="2"/>
          </rPr>
          <t xml:space="preserve">
VALORACION INTEGRAL DE LA GESTANTE E IDENTIFICACION DE FX DE RIESGO, PARAGRAFO 4.3.6.1.2 NORMATIVIDAD 3280</t>
        </r>
      </text>
    </comment>
    <comment ref="C119" authorId="0" shapeId="0">
      <text>
        <r>
          <rPr>
            <b/>
            <sz val="9"/>
            <color indexed="81"/>
            <rFont val="Tahoma"/>
            <family val="2"/>
          </rPr>
          <t>Autor:</t>
        </r>
        <r>
          <rPr>
            <sz val="9"/>
            <color indexed="81"/>
            <rFont val="Tahoma"/>
            <family val="2"/>
          </rPr>
          <t xml:space="preserve">
ALORACION INTEGRAL DE LA GESTANTE E IDENTIFICACION DE FX DE RIESGO, PARAGRAFO 4.3.6.1.2 NORMATIVIDAD 3280</t>
        </r>
      </text>
    </comment>
    <comment ref="C120" authorId="0" shapeId="0">
      <text>
        <r>
          <rPr>
            <b/>
            <sz val="9"/>
            <color indexed="81"/>
            <rFont val="Tahoma"/>
            <family val="2"/>
          </rPr>
          <t>Autor:</t>
        </r>
        <r>
          <rPr>
            <sz val="9"/>
            <color indexed="81"/>
            <rFont val="Tahoma"/>
            <family val="2"/>
          </rPr>
          <t xml:space="preserve">
EN EL ULTIMO TRIMESTRE SE REALIZA EL ANALISIS CRITICO DE LA EVOLUCION DE LA GESTACION , PARAGRAFO 4.3.6.1.8 , NORMATIVIDAD 3280</t>
        </r>
      </text>
    </comment>
    <comment ref="C124" authorId="0" shapeId="0">
      <text>
        <r>
          <rPr>
            <b/>
            <sz val="9"/>
            <color indexed="81"/>
            <rFont val="Tahoma"/>
            <family val="2"/>
          </rPr>
          <t>Autor:</t>
        </r>
        <r>
          <rPr>
            <sz val="9"/>
            <color indexed="81"/>
            <rFont val="Tahoma"/>
            <family val="2"/>
          </rPr>
          <t xml:space="preserve">
Se debe contar con un equipo interdiciplinario de referenica como lo son psicologia . Paragrafo 4.3.2 ( talento humano).</t>
        </r>
      </text>
    </comment>
    <comment ref="C125" authorId="0" shapeId="0">
      <text>
        <r>
          <rPr>
            <b/>
            <sz val="9"/>
            <color indexed="81"/>
            <rFont val="Tahoma"/>
            <family val="2"/>
          </rPr>
          <t>Autor:</t>
        </r>
        <r>
          <rPr>
            <sz val="9"/>
            <color indexed="81"/>
            <rFont val="Tahoma"/>
            <family val="2"/>
          </rPr>
          <t xml:space="preserve">
Se debe contar con un equipo interdiciplinario de referenica como lo son nutricion . Paragrafo 4.3.2 ( talento humano).</t>
        </r>
      </text>
    </comment>
    <comment ref="C126" authorId="0" shapeId="0">
      <text>
        <r>
          <rPr>
            <b/>
            <sz val="9"/>
            <color indexed="81"/>
            <rFont val="Tahoma"/>
            <family val="2"/>
          </rPr>
          <t>allarit giraldo
la antencion en salud bucal de las mujeres gestantes se realizara minimo 2 veces durante el embarazo ( 1 y 2 trimestre). Normatividad 3280 ( atencion en salud bucal paragrafo 4.5)</t>
        </r>
      </text>
    </comment>
    <comment ref="C127" authorId="0" shapeId="0">
      <text>
        <r>
          <rPr>
            <b/>
            <sz val="9"/>
            <color indexed="81"/>
            <rFont val="Tahoma"/>
            <family val="2"/>
          </rPr>
          <t>Autor:</t>
        </r>
        <r>
          <rPr>
            <sz val="9"/>
            <color indexed="81"/>
            <rFont val="Tahoma"/>
            <family val="2"/>
          </rPr>
          <t xml:space="preserve">
PLAN DE CUIDADO 4.3.6.1.4 NORMATIVIDAD 3280</t>
        </r>
      </text>
    </comment>
    <comment ref="C128" authorId="0" shapeId="0">
      <text>
        <r>
          <rPr>
            <b/>
            <sz val="9"/>
            <color indexed="81"/>
            <rFont val="Tahoma"/>
            <family val="2"/>
          </rPr>
          <t>Autor:</t>
        </r>
        <r>
          <rPr>
            <sz val="9"/>
            <color indexed="81"/>
            <rFont val="Tahoma"/>
            <family val="2"/>
          </rPr>
          <t xml:space="preserve">
PLAN DE CUIDADO 4.3.6.1.4 NORMATIVIDAD 3280</t>
        </r>
      </text>
    </comment>
    <comment ref="C129" authorId="0" shapeId="0">
      <text>
        <r>
          <rPr>
            <b/>
            <sz val="9"/>
            <color indexed="81"/>
            <rFont val="Tahoma"/>
            <family val="2"/>
          </rPr>
          <t>Autor:</t>
        </r>
        <r>
          <rPr>
            <sz val="9"/>
            <color indexed="81"/>
            <rFont val="Tahoma"/>
            <family val="2"/>
          </rPr>
          <t xml:space="preserve">
PLAN DE CUIDADO 4.3.6.1.4 NORMATIVIDAD 3280</t>
        </r>
      </text>
    </comment>
    <comment ref="C133" authorId="0" shapeId="0">
      <text>
        <r>
          <rPr>
            <b/>
            <sz val="9"/>
            <color indexed="81"/>
            <rFont val="Tahoma"/>
            <family val="2"/>
          </rPr>
          <t>Autor:</t>
        </r>
        <r>
          <rPr>
            <sz val="9"/>
            <color indexed="81"/>
            <rFont val="Tahoma"/>
            <family val="2"/>
          </rPr>
          <t xml:space="preserve">
PLAN DE CUIDADO 4.3.6.1.4 NORMATIVIDAD 3280</t>
        </r>
      </text>
    </comment>
    <comment ref="C134" authorId="0" shapeId="0">
      <text>
        <r>
          <rPr>
            <b/>
            <sz val="9"/>
            <color indexed="81"/>
            <rFont val="Tahoma"/>
            <family val="2"/>
          </rPr>
          <t>Autor:</t>
        </r>
        <r>
          <rPr>
            <sz val="9"/>
            <color indexed="81"/>
            <rFont val="Tahoma"/>
            <family val="2"/>
          </rPr>
          <t xml:space="preserve">
PLAN DE CUIDADO 4.3.6.1.4 NORMATIVIDAD 3280</t>
        </r>
      </text>
    </comment>
    <comment ref="C135" authorId="0" shapeId="0">
      <text>
        <r>
          <rPr>
            <b/>
            <sz val="9"/>
            <color indexed="81"/>
            <rFont val="Tahoma"/>
            <family val="2"/>
          </rPr>
          <t>Autor:</t>
        </r>
        <r>
          <rPr>
            <sz val="9"/>
            <color indexed="81"/>
            <rFont val="Tahoma"/>
            <family val="2"/>
          </rPr>
          <t xml:space="preserve">
CURSO DE PREPARACION PARA MATERNIDAD Y PATERNIDAD PARAGRAFO 4.4 , NORMATIVIDAD 3280</t>
        </r>
      </text>
    </comment>
    <comment ref="C136" authorId="0" shapeId="0">
      <text>
        <r>
          <rPr>
            <b/>
            <sz val="9"/>
            <color indexed="81"/>
            <rFont val="Tahoma"/>
            <family val="2"/>
          </rPr>
          <t>Autor:</t>
        </r>
        <r>
          <rPr>
            <sz val="9"/>
            <color indexed="81"/>
            <rFont val="Tahoma"/>
            <family val="2"/>
          </rPr>
          <t xml:space="preserve">
MATRIZ DE PROM Y MTO ADULTEZ , LINEA TODOS LOS PROGRAMAS, CATEGORIA ( Educar para el mantenimiento de un ambiente seguro).</t>
        </r>
      </text>
    </comment>
  </commentList>
</comments>
</file>

<file path=xl/comments5.xml><?xml version="1.0" encoding="utf-8"?>
<comments xmlns="http://schemas.openxmlformats.org/spreadsheetml/2006/main">
  <authors>
    <author>Autor</author>
  </authors>
  <commentList>
    <comment ref="C12" authorId="0" shapeId="0">
      <text>
        <r>
          <rPr>
            <b/>
            <sz val="9"/>
            <color indexed="81"/>
            <rFont val="Tahoma"/>
            <family val="2"/>
          </rPr>
          <t xml:space="preserve">RES. 1995 DE 1999
RES. 3100 DE 2019
RES. 3280 DE 2018 
RIAS: CURSO DE VIDA </t>
        </r>
        <r>
          <rPr>
            <sz val="9"/>
            <color indexed="81"/>
            <rFont val="Tahoma"/>
            <family val="2"/>
          </rPr>
          <t xml:space="preserve">
</t>
        </r>
      </text>
    </comment>
    <comment ref="C17" authorId="0" shapeId="0">
      <text>
        <r>
          <rPr>
            <b/>
            <sz val="9"/>
            <color indexed="81"/>
            <rFont val="Tahoma"/>
            <family val="2"/>
          </rPr>
          <t>RES. 1995 DE 1999 
RES. 839 DE 2017
RES. 3280 DE 2018
RIAS
RES. 15</t>
        </r>
      </text>
    </comment>
    <comment ref="C22" authorId="0" shapeId="0">
      <text>
        <r>
          <rPr>
            <b/>
            <sz val="9"/>
            <color indexed="81"/>
            <rFont val="Tahoma"/>
            <family val="2"/>
          </rPr>
          <t xml:space="preserve">EVIDENCIAS: 
</t>
        </r>
        <r>
          <rPr>
            <sz val="9"/>
            <color indexed="81"/>
            <rFont val="Tahoma"/>
            <family val="2"/>
          </rPr>
          <t xml:space="preserve">EL FORMATO CUENTA CON ENCABEZADO DONDE SE DETALLAN LOS DATOS BASICOS DEL USUARIO, EN RELACION AL CURSO DE VIDA DEL AFILIADO Y DE ACUERDO A LAS CARACTERISTICAS Y DETERMINANTES SOCIALES DEL MISMO, QUE INCIDAN EN LA SALUD Y ADECUADA EVOLUCIÓN DE LAS PATOLOGIAS O FACTORES DE RIESGO PRESENTES E INDIVIDUALES ASOCIADOS CON EL ENTORNO BIOPSICOSOCIAL.
</t>
        </r>
      </text>
    </comment>
    <comment ref="C23" authorId="0" shapeId="0">
      <text>
        <r>
          <rPr>
            <b/>
            <sz val="9"/>
            <color indexed="81"/>
            <rFont val="Tahoma"/>
            <family val="2"/>
          </rPr>
          <t xml:space="preserve">RES. 3280 DE 2019
</t>
        </r>
        <r>
          <rPr>
            <sz val="9"/>
            <color indexed="81"/>
            <rFont val="Tahoma"/>
            <family val="2"/>
          </rPr>
          <t xml:space="preserve">Permite la identificación de factores de riesgo asociado con la presencia de signos clínicos comorbilidades crónicas y otras afecciones manifiestas en boca, incluso signos de abuso en individuos primera infancia, infancia, adolescencia, poblacion vulnerable y persona mayor de 60 años.
</t>
        </r>
        <r>
          <rPr>
            <b/>
            <sz val="9"/>
            <color indexed="81"/>
            <rFont val="Tahoma"/>
            <family val="2"/>
          </rPr>
          <t>RES. 1995 de 1999</t>
        </r>
        <r>
          <rPr>
            <sz val="9"/>
            <color indexed="81"/>
            <rFont val="Tahoma"/>
            <family val="2"/>
          </rPr>
          <t>: Sin acrónimos, sin espacios en blanco, sin siglas no documentadas en la misma Historia Cíinica.</t>
        </r>
        <r>
          <rPr>
            <sz val="9"/>
            <color indexed="81"/>
            <rFont val="Tahoma"/>
            <family val="2"/>
          </rPr>
          <t xml:space="preserve">
</t>
        </r>
      </text>
    </comment>
    <comment ref="C30" authorId="0" shapeId="0">
      <text>
        <r>
          <rPr>
            <b/>
            <sz val="9"/>
            <color indexed="81"/>
            <rFont val="Tahoma"/>
            <family val="2"/>
          </rPr>
          <t>EVIDENCIAS:</t>
        </r>
        <r>
          <rPr>
            <sz val="9"/>
            <color indexed="81"/>
            <rFont val="Tahoma"/>
            <family val="2"/>
          </rPr>
          <t xml:space="preserve">
- RES. 1995 de 1999: EL FORMATO DE HISTORIA CLÍNICA DEBE CONTENER AQUELLOS APARTES  QUE DETERMINEN EL ESTADO DE SALUD DEL PACIENTE, EN ESTE CASO EL ESTADO BUCODENTAL COMPLETO DE MANERA RELEVANTE Y CARACTERIZADA  QUE CONTRIBUYA AL DIAGNOSTICO, PRONOSTICO Y PLAN DE TRATAMIENTO INDICADO PARA AFECCIONES BUCALES, ADEMAS DE OBSERVAR FACTORES DE RIESGO PARA ENFERMEDADES CRONICAS, PRESENCIA DE FOCOS INFECCIOSOS, SIGNOS Y SINTOMAS CLINICOS SEGUN LAS PATOLOGIAS DESCRITAS EN LAS DIFERENTES RIAS Y LOS 16 GRUPOS DE RIESGO EN SALUD DE ACUERDO AL CURSO DE VIDA INDIVIDUAL DEL USUARIO.
</t>
        </r>
      </text>
    </comment>
    <comment ref="C31" authorId="0" shapeId="0">
      <text>
        <r>
          <rPr>
            <b/>
            <sz val="9"/>
            <color indexed="81"/>
            <rFont val="Tahoma"/>
            <family val="2"/>
          </rPr>
          <t xml:space="preserve">RES. 3280 de 2018:
Ruta Materno Perinatal: </t>
        </r>
        <r>
          <rPr>
            <sz val="9"/>
            <color indexed="81"/>
            <rFont val="Tahoma"/>
            <family val="2"/>
          </rPr>
          <t xml:space="preserve">7 controles medicina, odontología cada trimestre y según criterio clínico; educación salud bucal; fortalecer lactancia materna, promover NO hábitos nocivos del lactante; consulta Estomatognático al momento nacimiento o en la primera semana del recién nacido.
</t>
        </r>
        <r>
          <rPr>
            <b/>
            <sz val="9"/>
            <color indexed="81"/>
            <rFont val="Tahoma"/>
            <family val="2"/>
          </rPr>
          <t>Primera Infancia:</t>
        </r>
        <r>
          <rPr>
            <sz val="9"/>
            <color indexed="81"/>
            <rFont val="Tahoma"/>
            <family val="2"/>
          </rPr>
          <t xml:space="preserve"> control odontológico cada 6 meses, con aplicación flúor; promoción lactancia materna exclusiva evitar hábitos nocivos; educación en Salud Bucal; profilaxis; sellantes desde 2 años; articulacion C yD.
</t>
        </r>
        <r>
          <rPr>
            <b/>
            <sz val="9"/>
            <color indexed="81"/>
            <rFont val="Tahoma"/>
            <family val="2"/>
          </rPr>
          <t xml:space="preserve">Infancia: </t>
        </r>
        <r>
          <rPr>
            <sz val="9"/>
            <color indexed="81"/>
            <rFont val="Tahoma"/>
            <family val="2"/>
          </rPr>
          <t xml:space="preserve">control cada 6 meses con aplicación flúor; CPB cada 6 meses; educación salud bucal; sellantes; profilaxis desde 1 año;  articulación CyD; articulación medicina familiar años pares; control enfermería años impares.
</t>
        </r>
        <r>
          <rPr>
            <b/>
            <sz val="9"/>
            <color indexed="81"/>
            <rFont val="Tahoma"/>
            <family val="2"/>
          </rPr>
          <t xml:space="preserve">Adolescencia: </t>
        </r>
        <r>
          <rPr>
            <sz val="9"/>
            <color indexed="81"/>
            <rFont val="Tahoma"/>
            <family val="2"/>
          </rPr>
          <t xml:space="preserve">control odontología al año; sellantes hasta los 15 años; profilaxis, CPB y flúor cada 6 meses hasta 17 años, 11 meses y 29 días; detartraje desde los 12 años; canalización otros programas ( salud mental, salud sexual y reproductiva, medicina familiar).
</t>
        </r>
        <r>
          <rPr>
            <b/>
            <sz val="9"/>
            <color indexed="81"/>
            <rFont val="Tahoma"/>
            <family val="2"/>
          </rPr>
          <t xml:space="preserve">Joven: </t>
        </r>
        <r>
          <rPr>
            <sz val="9"/>
            <color indexed="81"/>
            <rFont val="Tahoma"/>
            <family val="2"/>
          </rPr>
          <t xml:space="preserve">control odontología cada 2 años con CPB y profilaxis; detartraje a criterio clínico, educación salud Bucal promoviendo autoexamen bucal; articulación RIAS necesarias.
</t>
        </r>
        <r>
          <rPr>
            <b/>
            <sz val="9"/>
            <color indexed="81"/>
            <rFont val="Tahoma"/>
            <family val="2"/>
          </rPr>
          <t>Adulto</t>
        </r>
        <r>
          <rPr>
            <sz val="9"/>
            <color indexed="81"/>
            <rFont val="Tahoma"/>
            <family val="2"/>
          </rPr>
          <t xml:space="preserve">: control odontología cada 2 años con CPB y profilaxis; detartraje a criterio clínico, educación salud Bucal promoviendo autoexamen bucal; articulación RIAS necesarias.
</t>
        </r>
        <r>
          <rPr>
            <b/>
            <sz val="9"/>
            <color indexed="81"/>
            <rFont val="Tahoma"/>
            <family val="2"/>
          </rPr>
          <t>Vejez:</t>
        </r>
        <r>
          <rPr>
            <sz val="9"/>
            <color indexed="81"/>
            <rFont val="Tahoma"/>
            <family val="2"/>
          </rPr>
          <t xml:space="preserve"> control odontología cada 2 años con CPB y profilaxis; detartraje a criterio clínico, educación salud Bucal promoviendo autoexamen bucal; articulación RIAS necesarias.
</t>
        </r>
      </text>
    </comment>
    <comment ref="C32" authorId="0" shapeId="0">
      <text>
        <r>
          <rPr>
            <b/>
            <sz val="9"/>
            <color indexed="81"/>
            <rFont val="Tahoma"/>
            <family val="2"/>
          </rPr>
          <t>EVIDENCIA:</t>
        </r>
        <r>
          <rPr>
            <sz val="9"/>
            <color indexed="81"/>
            <rFont val="Tahoma"/>
            <family val="2"/>
          </rPr>
          <t xml:space="preserve">
- Porcentaje del CPB O´Leary o Silness &amp; Löe documentado en casilla única o inmerso en la evolución de acuerdo al curso de vida del paciente a quien se le realice, recordando las frecuencias indicadas en la RES: 3280 de 2018.</t>
        </r>
      </text>
    </comment>
    <comment ref="C33" authorId="0" shapeId="0">
      <text>
        <r>
          <rPr>
            <b/>
            <sz val="9"/>
            <color indexed="81"/>
            <rFont val="Tahoma"/>
            <family val="2"/>
          </rPr>
          <t>EVIDENCIA:</t>
        </r>
        <r>
          <rPr>
            <sz val="9"/>
            <color indexed="81"/>
            <rFont val="Tahoma"/>
            <family val="2"/>
          </rPr>
          <t xml:space="preserve">
- Socialización documentada en la Historia Clínica por parte del Talento Humano en Salud Bucal, de acuerdo al usuario atendido y el curso de vida en que se encuentre.
</t>
        </r>
      </text>
    </comment>
    <comment ref="C34" authorId="0" shapeId="0">
      <text>
        <r>
          <rPr>
            <b/>
            <sz val="9"/>
            <color indexed="81"/>
            <rFont val="Tahoma"/>
            <family val="2"/>
          </rPr>
          <t xml:space="preserve">EVIDENCIA: </t>
        </r>
        <r>
          <rPr>
            <sz val="9"/>
            <color indexed="81"/>
            <rFont val="Tahoma"/>
            <family val="2"/>
          </rPr>
          <t xml:space="preserve">
- Observar se incluya factores nutricionales que repercuten en la salud integral y bucal.
- Características del entorno en relación a facilidad de cepillado diario adecuado como agua potable, espejo en el baño, acompañamiento a población vulnerable y cursos de vida menores y adultos mayores.
</t>
        </r>
        <r>
          <rPr>
            <sz val="9"/>
            <color indexed="81"/>
            <rFont val="Tahoma"/>
            <family val="2"/>
          </rPr>
          <t xml:space="preserve">
</t>
        </r>
      </text>
    </comment>
    <comment ref="C35" authorId="0" shapeId="0">
      <text>
        <r>
          <rPr>
            <b/>
            <sz val="9"/>
            <color indexed="81"/>
            <rFont val="Tahoma"/>
            <family val="2"/>
          </rPr>
          <t>EVIDENCIA:</t>
        </r>
        <r>
          <rPr>
            <sz val="9"/>
            <color indexed="81"/>
            <rFont val="Tahoma"/>
            <family val="2"/>
          </rPr>
          <t xml:space="preserve">
- Socialización según curso de vida de técnica adecuada cepillado y uso de seda dental frente a espejo facial.
- Socializar de acuerdo al curso de vida las implicaciones de los factores de riesgo.
- Fomentar el auto examen bucal por curso de vida.
- Promover transversalidad desde Salud Bucal articulación con RIAS según 16 grupos de Riesgo.</t>
        </r>
      </text>
    </comment>
    <comment ref="C36" authorId="0" shapeId="0">
      <text>
        <r>
          <rPr>
            <b/>
            <sz val="9"/>
            <color indexed="81"/>
            <rFont val="Tahoma"/>
            <family val="2"/>
          </rPr>
          <t>EVIDENCIA:
-</t>
        </r>
        <r>
          <rPr>
            <sz val="9"/>
            <color indexed="81"/>
            <rFont val="Tahoma"/>
            <family val="2"/>
          </rPr>
          <t xml:space="preserve"> Socialización documentada beneficios desde salud bucal de la lactancia materna excesiva y las etapas según cambio alimentación.
- Fomentar prevención hábitos desde las complicaciones craneomaxilares y las secuelas bucales de los mismos, según curso de vida del paciente.
- Estimular consulta odontológica en curso de vida vejez y del paciente edentulo, con enfoque autoexamen bucal, seguimiento de alteraciones y búsqueda activa cáncer bucal
- Apoyar poblaciones con discapacidad mediante programación de consulta odontológica preventiva (detartraje y educación varias veces al año)
</t>
        </r>
      </text>
    </comment>
    <comment ref="C38" authorId="0" shapeId="0">
      <text>
        <r>
          <rPr>
            <b/>
            <sz val="9"/>
            <color indexed="81"/>
            <rFont val="Tahoma"/>
            <family val="2"/>
          </rPr>
          <t xml:space="preserve">EVIDENCIA: 
- </t>
        </r>
        <r>
          <rPr>
            <sz val="9"/>
            <color indexed="81"/>
            <rFont val="Tahoma"/>
            <family val="2"/>
          </rPr>
          <t xml:space="preserve">IMPLEMENTACION DESDE LA INSTITUCION DE RUTA SALUD BUCAL, SEGUN DETERMINANTES SOCIALES DE LA POBLACION AFILIADA.
- FORMATO DE HISTORIA CLÍNICA DEBE CONTENER CASILLA PARA REGISTRO DEL CONTROL PLACA BACTERIANA O EN SU DEFECTO DEBE SER REGISTRADO EL PORCENTAJE ENCONTRADO EN EL PACIENTE DURANTE  CONSULTA DE INICIO DE TRATAMIENTO DE ACUERDO A LO DISPUESTO POR CURSO DE VIDA EN LA RES. 3280 de 2018, ADEMAS DEBE CONTENER EL REGISTRO DETALLADO DE LAS ACCIONES DE EDUCACION EN SALUD BUCAL REALIZADAS AL PACIENTE Y SU FAMILIA EN CASO DE MENORES DE EDAD EN CASILLA INDIVIDUAL O EN LA EVOLUCION DEL TRATAMIENTO. 
- TENER EN CUENTA QUE CONTROL DE PLACA ES INHERENTE AL DETARTRAJE A CRITERIO CLINICO PARA POBLACION MAYOR 12 AÑOS Y AUNQUE LA FRECUENCIA QUE INDICA LA RES. 3280 de 2018 ES DIFERENTES SEGUN CURSO DE VIDA ESTA DEBE RELACIONARSE EN LA EVOLUCION DEL TRATAMIENTO CON DETARTRAJE SUPRAGINGIVAL PARA DETERMINAR RIESGO INDIVIDUAL Y ACCESO DE LAS POBLACIONES CON ENFERMEDADES CRONICAS QUE PRESENTAN ALTO RIESGO DE COMPROMISO CARDIACO POR PRESENCIA DE INFECCIONES BUCALES.
-DEBE INTEGRARSE CON OTRAS RUTAS DENTRO DE LAS PROPIAS CARACTERISTICAS DEL INDIVIDUO
</t>
        </r>
      </text>
    </comment>
    <comment ref="C39" authorId="0" shapeId="0">
      <text>
        <r>
          <rPr>
            <b/>
            <sz val="9"/>
            <color indexed="81"/>
            <rFont val="Tahoma"/>
            <family val="2"/>
          </rPr>
          <t>RES. 1995 de 1999
RES. 839 de 2017
RES. 3280 de 2018</t>
        </r>
        <r>
          <rPr>
            <sz val="9"/>
            <color indexed="81"/>
            <rFont val="Tahoma"/>
            <family val="2"/>
          </rPr>
          <t xml:space="preserve">
</t>
        </r>
      </text>
    </comment>
    <comment ref="C41" authorId="0" shapeId="0">
      <text>
        <r>
          <rPr>
            <b/>
            <sz val="9"/>
            <color indexed="81"/>
            <rFont val="Tahoma"/>
            <family val="2"/>
          </rPr>
          <t xml:space="preserve">EVIDENCIAS:
</t>
        </r>
        <r>
          <rPr>
            <sz val="9"/>
            <color indexed="81"/>
            <rFont val="Tahoma"/>
            <family val="2"/>
          </rPr>
          <t xml:space="preserve">EVIDENCIA:
- Documentado en casilla única tomado del odontograma realizado en la consulta de acuerdo al curso de vida del paciente a quien se le realice, recordando las frecuencias indicadas en la RES: 3280 de 2018.
</t>
        </r>
      </text>
    </comment>
    <comment ref="C44" authorId="0" shapeId="0">
      <text>
        <r>
          <rPr>
            <b/>
            <sz val="9"/>
            <color indexed="81"/>
            <rFont val="Tahoma"/>
            <family val="2"/>
          </rPr>
          <t xml:space="preserve">EVIDENCIA:
- </t>
        </r>
        <r>
          <rPr>
            <sz val="9"/>
            <color indexed="81"/>
            <rFont val="Tahoma"/>
            <family val="2"/>
          </rPr>
          <t xml:space="preserve">DESCRIPCION DE TODAS LAS AYUDAS DIAGNOSTICAS SOLICITADAS Y SE DEBE  DETALLADAR Y CONTENER EL ANALISIS CORRESPONDIENTE DENTRO DE LA EVOLUCIÓN O EN CASILLA  INDICADA.
- EL INDICE DE COP SE CONSIDERA DE OBLIGATORIO DILIGENCIAMIENTO SE ENFATIZA LA OBLIGATORIEDAD SEGUN IPS A MENORES CON 12 AÑOS  DE ACUERDO AL PLAN NACIONAL DE SALUD BUCAL Y A LAS POLITICAS PUBLICAS DE SALUD BUCAL DE MINSALUD. ESTE DEBE REALIZARCE Y REGISTRAR SUS VALORES  EN CASILLA INDIVIDUAL , EN LA EVOLUCION DE TRATAMIENTO O EN ODONTOGRAMA.
-DE ACUERDO A LAS CARACTERISTICAS INDIVIDUALES DEL USUARIO OBSERVAR SI ES POSIBLE EL ACCESO DESDE SALUD BUCAL A LOS RESULTADOS DE EXAMENES COMPLEMENTARIOS QUE FACILITEN LA ATENCION DE LOS GRUPOS DE RIESGO Y LA ARTICULACION ENTRE PROGRAMAS.
</t>
        </r>
      </text>
    </comment>
    <comment ref="C45" authorId="0" shapeId="0">
      <text>
        <r>
          <rPr>
            <b/>
            <sz val="9"/>
            <color indexed="81"/>
            <rFont val="Tahoma"/>
            <family val="2"/>
          </rPr>
          <t xml:space="preserve">RES. 3280 de 2018:
Ruta Materno Perinatal: </t>
        </r>
        <r>
          <rPr>
            <sz val="9"/>
            <color indexed="81"/>
            <rFont val="Tahoma"/>
            <family val="2"/>
          </rPr>
          <t>7 controles medicina, odontología cada trimestre y según criterio clínico; educación salud bucal; fortalecer lactancia materna, promover NO hábitos nocivos del lactante; consulta Estomatognático al momento nacimiento o en la primera semana del recién nacido.</t>
        </r>
        <r>
          <rPr>
            <b/>
            <sz val="9"/>
            <color indexed="81"/>
            <rFont val="Tahoma"/>
            <family val="2"/>
          </rPr>
          <t xml:space="preserve">
Primera Infancia: </t>
        </r>
        <r>
          <rPr>
            <sz val="9"/>
            <color indexed="81"/>
            <rFont val="Tahoma"/>
            <family val="2"/>
          </rPr>
          <t>control odontológico cada 6 meses, con aplicación flúor; promoción lactancia materna exclusiva evitar hábitos nocivos; educación en Salud Bucal; profilaxis; sellantes desde 2 años; articulacion C yD.</t>
        </r>
        <r>
          <rPr>
            <b/>
            <sz val="9"/>
            <color indexed="81"/>
            <rFont val="Tahoma"/>
            <family val="2"/>
          </rPr>
          <t xml:space="preserve">
Infancia:</t>
        </r>
        <r>
          <rPr>
            <sz val="9"/>
            <color indexed="81"/>
            <rFont val="Tahoma"/>
            <family val="2"/>
          </rPr>
          <t xml:space="preserve"> control cada 6 meses con aplicación flúor; CPB cada 6 meses; educación salud bucal; sellantes; profilaxis desde 1 año;  articulación CyD; articulación medicina familiar años pares; control enfermería años impares.
</t>
        </r>
        <r>
          <rPr>
            <b/>
            <sz val="9"/>
            <color indexed="81"/>
            <rFont val="Tahoma"/>
            <family val="2"/>
          </rPr>
          <t>Adolescencia:</t>
        </r>
        <r>
          <rPr>
            <sz val="9"/>
            <color indexed="81"/>
            <rFont val="Tahoma"/>
            <family val="2"/>
          </rPr>
          <t xml:space="preserve"> control odontología al año; sellantes hasta los 15 años; profilaxis, CPB y flúor cada 6 meses hasta 17 años, 11 meses y 29 días; detartraje desde los 12 años; canalización otros programas ( salud mental, salud sexual y reproductiva, medicina familiar).</t>
        </r>
        <r>
          <rPr>
            <b/>
            <sz val="9"/>
            <color indexed="81"/>
            <rFont val="Tahoma"/>
            <family val="2"/>
          </rPr>
          <t xml:space="preserve">
Joven: </t>
        </r>
        <r>
          <rPr>
            <sz val="9"/>
            <color indexed="81"/>
            <rFont val="Tahoma"/>
            <family val="2"/>
          </rPr>
          <t>control odontología cada 2 años con CPB y profilaxis; detartraje a criterio clínico, educación salud Bucal promoviendo autoexamen bucal; articulación RIAS necesarias.</t>
        </r>
        <r>
          <rPr>
            <b/>
            <sz val="9"/>
            <color indexed="81"/>
            <rFont val="Tahoma"/>
            <family val="2"/>
          </rPr>
          <t xml:space="preserve">
Adulto:</t>
        </r>
        <r>
          <rPr>
            <sz val="9"/>
            <color indexed="81"/>
            <rFont val="Tahoma"/>
            <family val="2"/>
          </rPr>
          <t xml:space="preserve"> control odontología cada 2 años con CPB y profilaxis; detartraje a criterio clínico, educación salud Bucal promoviendo autoexamen bucal; articulación RIAS necesarias.</t>
        </r>
        <r>
          <rPr>
            <b/>
            <sz val="9"/>
            <color indexed="81"/>
            <rFont val="Tahoma"/>
            <family val="2"/>
          </rPr>
          <t xml:space="preserve">
Vejez:</t>
        </r>
        <r>
          <rPr>
            <sz val="9"/>
            <color indexed="81"/>
            <rFont val="Tahoma"/>
            <family val="2"/>
          </rPr>
          <t xml:space="preserve"> control odontología cada 2 años con CPB y profilaxis; detartraje a criterio clínico, educación salud Bucal promoviendo autoexamen bucal; articulación RIAS necesarias.</t>
        </r>
      </text>
    </comment>
    <comment ref="C49" authorId="0" shapeId="0">
      <text>
        <r>
          <rPr>
            <b/>
            <sz val="9"/>
            <color indexed="81"/>
            <rFont val="Tahoma"/>
            <family val="2"/>
          </rPr>
          <t>RUTA DE PROMOCION Y MANTENIMIENTO DE LA SALUD INTERACTUANDO CON OTROS PROGRAMAS</t>
        </r>
        <r>
          <rPr>
            <sz val="9"/>
            <color indexed="81"/>
            <rFont val="Tahoma"/>
            <family val="2"/>
          </rPr>
          <t xml:space="preserve">
</t>
        </r>
      </text>
    </comment>
    <comment ref="C51" authorId="0" shapeId="0">
      <text>
        <r>
          <rPr>
            <b/>
            <sz val="9"/>
            <color indexed="81"/>
            <rFont val="Tahoma"/>
            <family val="2"/>
          </rPr>
          <t xml:space="preserve">EVIDENCIA: </t>
        </r>
        <r>
          <rPr>
            <sz val="9"/>
            <color indexed="81"/>
            <rFont val="Tahoma"/>
            <family val="2"/>
          </rPr>
          <t xml:space="preserve">AL IGUAL QUE CPB Y COP  SE DEBE DE MANERA EXPLICITA RELACIONAR EN LA EVOLUCIÓN DE LOS PROCEDIMIENTOS, LAS ACCIONES O PROCEDIMIENTOS PREVENTIVOS O PROMOCIONALES REALIZADOS A LOS PACIENTES Y SUS FAMILIAS, TENER EN CUENTA CURSO DE VIDA Y LO INDICADO EN RIAS, SALUD BUCAL LA RUTA ESTA DETERMINADA POR LA INSTITUCION SEGUN DETERMINANTES SOCIALES DE LOS AFILIADOS.
</t>
        </r>
      </text>
    </comment>
    <comment ref="C52" authorId="0" shapeId="0">
      <text>
        <r>
          <rPr>
            <b/>
            <sz val="9"/>
            <color indexed="81"/>
            <rFont val="Tahoma"/>
            <family val="2"/>
          </rPr>
          <t>RES. 1995 de 1999
RES. 839 de 2017
RES. 3280 de 2018</t>
        </r>
        <r>
          <rPr>
            <sz val="9"/>
            <color indexed="81"/>
            <rFont val="Tahoma"/>
            <family val="2"/>
          </rPr>
          <t xml:space="preserve">
</t>
        </r>
        <r>
          <rPr>
            <b/>
            <sz val="9"/>
            <color indexed="81"/>
            <rFont val="Tahoma"/>
            <family val="2"/>
          </rPr>
          <t>RES. 3100 de 2019</t>
        </r>
      </text>
    </comment>
    <comment ref="C58" authorId="0" shapeId="0">
      <text>
        <r>
          <rPr>
            <b/>
            <sz val="9"/>
            <color indexed="81"/>
            <rFont val="Tahoma"/>
            <family val="2"/>
          </rPr>
          <t xml:space="preserve">EVIDENCIA: </t>
        </r>
        <r>
          <rPr>
            <sz val="9"/>
            <color indexed="81"/>
            <rFont val="Tahoma"/>
            <family val="2"/>
          </rPr>
          <t xml:space="preserve">AL SER LA HISTORIA CLÍNICA UN DOCUMENTO LEGAL DE POSIBLE IDENTIFICACION FORENSE PLENA REGIDA POR LA RES. 1995 DE 1999, TODO PROCEDIMIENTO DEBE SER EVOLUCIONADO DE FORMA EXPLICITA, CONCRETA CLARA, LEGIBLE, SIN TACHONES, ENMENDADURAS, SIN ABREVIATURAS , DADO CASO ESTAS SE DOCUMENTEN DE MANERA GENERAL DENTRO DE LA INSTITUCION Y HALLAN SIDO ADOPTADAS Y SOCIALIZADAS (ADJUNTAR EVIDENCIAS) O CUANDO SEAN DE USO INTERNACIONAL AVALADO POR LA OMS
</t>
        </r>
      </text>
    </comment>
    <comment ref="C59" authorId="0" shapeId="0">
      <text>
        <r>
          <rPr>
            <b/>
            <sz val="9"/>
            <color indexed="81"/>
            <rFont val="Tahoma"/>
            <family val="2"/>
          </rPr>
          <t xml:space="preserve">RES. 3100  de 2019: </t>
        </r>
        <r>
          <rPr>
            <sz val="9"/>
            <color indexed="81"/>
            <rFont val="Tahoma"/>
            <family val="2"/>
          </rPr>
          <t xml:space="preserve">Descripción del proceso dentro de documento o protocolo del mismo, conocimiento del talento humano sobre el mismo, anexando exámenes complementarios y las instrucciones o recomendaciones que faciliten al usuario el entendimiento de las causas de dicha remisión.
Descripción detallada en la evolución de la Historia Clínica de los hallazgos pertinentes de referencia y contra referencia para dicho proceso.
Documento y proceso vigente que garantice el acceso sin barreras del usuario a complementar su tratamiento.
</t>
        </r>
        <r>
          <rPr>
            <b/>
            <sz val="9"/>
            <color indexed="81"/>
            <rFont val="Tahoma"/>
            <family val="2"/>
          </rPr>
          <t xml:space="preserve">RES. 5857 de 2018: </t>
        </r>
        <r>
          <rPr>
            <sz val="9"/>
            <color indexed="81"/>
            <rFont val="Tahoma"/>
            <family val="2"/>
          </rPr>
          <t xml:space="preserve">Combinaciones de tecnologías en salud. El Plan de Beneficios en Salud con cargo a la UPC financia las tecnologías en salud contenidas en el presente acto administrativo, cuando también se realicen de manera combinada, simultánea o complementaria entre ellas. INCLUYE  prótesis dentales con base cotización 2 SMMLV para contributivo;  para todos los afiliados Subsidiados. Sedación y anestesia para procedimientos odontológicos
</t>
        </r>
      </text>
    </comment>
    <comment ref="C63" authorId="0" shapeId="0">
      <text>
        <r>
          <rPr>
            <b/>
            <sz val="9"/>
            <color indexed="81"/>
            <rFont val="Tahoma"/>
            <family val="2"/>
          </rPr>
          <t xml:space="preserve">EVIDENCIA: </t>
        </r>
        <r>
          <rPr>
            <sz val="9"/>
            <color indexed="81"/>
            <rFont val="Tahoma"/>
            <family val="2"/>
          </rPr>
          <t xml:space="preserve">DOCUMENTACION DE MANERA EXPLICITA DETALLADA, DE MANERA CLARA Y CONCRETA Y SE DEBE EVIDENCIAR Socialización AL USUARIO
- EVIDENCIAR INTEROPERATIVIDAD DE LA EVOLUCIÓN DE LA HISTORIA CLÍNICA GARANTIZANDO EL FLUJO DE LA INFORMACIÓN RESPECTO A LA ATENCION REMITIDA DENTRO DE LA RED ASISTENCIAL </t>
        </r>
      </text>
    </comment>
  </commentList>
</comments>
</file>

<file path=xl/comments6.xml><?xml version="1.0" encoding="utf-8"?>
<comments xmlns="http://schemas.openxmlformats.org/spreadsheetml/2006/main">
  <authors>
    <author>Autor</author>
  </authors>
  <commentList>
    <comment ref="E14" authorId="0" shapeId="0">
      <text>
        <r>
          <rPr>
            <sz val="9"/>
            <color indexed="81"/>
            <rFont val="Tahoma"/>
            <family val="2"/>
          </rPr>
          <t xml:space="preserve">POBLACION SUJETOS DE ESPECIAL PROTECCION: PLAN DECENAL DE SALUD 
</t>
        </r>
      </text>
    </comment>
    <comment ref="E15" authorId="0" shapeId="0">
      <text>
        <r>
          <rPr>
            <b/>
            <sz val="9"/>
            <color indexed="81"/>
            <rFont val="Tahoma"/>
            <family val="2"/>
          </rPr>
          <t>GPC conducta suicida:</t>
        </r>
        <r>
          <rPr>
            <sz val="9"/>
            <color indexed="81"/>
            <rFont val="Tahoma"/>
            <family val="2"/>
          </rPr>
          <t xml:space="preserve">
Es recomendable contar con la información del paciente y de otras fuentes, como familiares, amigos, allegados y otros profesionales sanitarios o cuidadores</t>
        </r>
      </text>
    </comment>
    <comment ref="E18" authorId="0" shapeId="0">
      <text>
        <r>
          <rPr>
            <sz val="9"/>
            <color indexed="81"/>
            <rFont val="Tahoma"/>
            <family val="2"/>
          </rPr>
          <t xml:space="preserve">
GPC DEPRESION: Factores de Riesgo 
Desempleo, separación conyugal, eventos vitales estresantes: Estado civil (soltero, viudo, divorciado o separado, Pérdida de algún ser querido, Pobre red de apoyo, Vivir solo,  Abuso y dependencia de sustancias, incluidos alcohol y cigarrillo, Personas que consultan a menudo al sistema de salud.</t>
        </r>
      </text>
    </comment>
    <comment ref="E19" authorId="0" shapeId="0">
      <text>
        <r>
          <rPr>
            <sz val="9"/>
            <color indexed="81"/>
            <rFont val="Tahoma"/>
            <family val="2"/>
          </rPr>
          <t xml:space="preserve">GPC DEPRESION
Los factores predictores de mala respuesta son: trastornos de personalidad (asociados a pobre respuesta a TCC), antecedente de intento de suicidio, comorbilidad con ansiedad, dolor físico, IMC elevado, desempleo y depresión crónica.
</t>
        </r>
      </text>
    </comment>
    <comment ref="E22" authorId="0" shapeId="0">
      <text>
        <r>
          <rPr>
            <b/>
            <sz val="9"/>
            <color indexed="81"/>
            <rFont val="Tahoma"/>
            <family val="2"/>
          </rPr>
          <t xml:space="preserve">GPC CONDUCTA SUICIDA </t>
        </r>
        <r>
          <rPr>
            <sz val="9"/>
            <color indexed="81"/>
            <rFont val="Tahoma"/>
            <family val="2"/>
          </rPr>
          <t xml:space="preserve">
EVALUACION CLINICA
- Alteración del nivel de conciencia
– Afectación de la capacidad mental
– Intoxicación por alcohol u otras drogas
– Enfermedades mentales
– Estado de ánimo
– Planes de suicidio
– Capacidad de otorgar un consentimiento informado
– Necesidad de valoración por parte de especialista
GPC DEPRESION 
Pacientes con comorbilidades psiquiátricas como trastornos por uso de sustancias psicoactivas, esquizofrenia, trastornos de ansiedad y trastornos de alimentación.
 ( Personas con enfermedades médicas crónicas; especialmente, cuando hay compromiso de la funcionalidad (enfermedad cardiovascular, diabetes, así como las enfermedades que involucran dolor crónico y trastornos neurológicos).
(Demencias, Hipotiroidismo, Hipertirodismo, Cáncer depáncreas, Enfermedad de Addison, Tumores cerebrales, Avitaminosis, Desnutrición, Fibromialgia, Síndrome de fatiga crónica; trastorno afectivo bipolar, abuso de sustancias y trastornos de ajuste.</t>
        </r>
      </text>
    </comment>
    <comment ref="E25" authorId="0" shapeId="0">
      <text>
        <r>
          <rPr>
            <b/>
            <sz val="9"/>
            <color indexed="81"/>
            <rFont val="Tahoma"/>
            <family val="2"/>
          </rPr>
          <t>GPC DEPRESION
Se recomienda realizar actividad física rutinaria  para el tratamiento de pacientes adultos con episodios depresivos leves o como terapia adjunta si el episodio es moderado o grave.
Se recomienda que los programas de actividad física rutinaria en adultos con diagnóstico de depresión incluyan al menos 3-5 sesiones semanales de 30-45 minutos de duración cada una. Idealmente, esta debe realizarse todos los días, según las preferencias y las características del paciente.</t>
        </r>
      </text>
    </comment>
    <comment ref="E28" authorId="0" shapeId="0">
      <text>
        <r>
          <rPr>
            <sz val="9"/>
            <color indexed="81"/>
            <rFont val="Tahoma"/>
            <family val="2"/>
          </rPr>
          <t xml:space="preserve">GPC CONDUCTA SUICIDA 
QUÉ PREGUNTAR:
– ¿Alguna vez ha realizado planes para acabar con su vida?
– ¿Tiene alguna idea de cómo lo haría?
– ¿Tiene pastillas, algún arma, insecticidas o algo similar?
– ¿Ha decidido cuándo va a llevar a cabo el plan de acabar con su vida? ¿Cuándo lo va a hacer?
VER PREGUNTAS ORIENTADORAS DE GPC - DEPRESION </t>
        </r>
      </text>
    </comment>
    <comment ref="E31" authorId="0" shapeId="0">
      <text>
        <r>
          <rPr>
            <b/>
            <sz val="9"/>
            <color indexed="81"/>
            <rFont val="Tahoma"/>
            <family val="2"/>
          </rPr>
          <t>VERIFICAR LA ADHERENCIA A LA FARMACOLOGIA INDICADA POR PSIQUIATRA
GPC DEPRESION
Para pacientes adultos con depresión moderada o grave ofrecer una combinación de antidepresivo y psicoterapia.
- Depresión grave se debe iniciar primero el manejo antidepresivo y cuando se observe respuesta iniciar la psicoterapia.</t>
        </r>
      </text>
    </comment>
    <comment ref="E34" authorId="0" shapeId="0">
      <text>
        <r>
          <rPr>
            <b/>
            <sz val="9"/>
            <color indexed="81"/>
            <rFont val="Tahoma"/>
            <family val="2"/>
          </rPr>
          <t>GPC DEPRESION
Programar citas de seguimiento hasta cada 15 días por 3 meses consecutivos.
Para todas las personas que reciban TCC individual la duración debe ser entre 16-20 sesiones en 3-4 meses.
También considere proveer 2 sesiones por semana durante las primeras 2 o 3 semanas en personas con depresión moderada a grave,
 y 3-4 sesiones de seguimiento a lo largo de los 3-6 meses
siguientes para todas las personas con depresión.</t>
        </r>
      </text>
    </comment>
    <comment ref="E37" authorId="0" shapeId="0">
      <text>
        <r>
          <rPr>
            <sz val="9"/>
            <color indexed="81"/>
            <rFont val="Tahoma"/>
            <family val="2"/>
          </rPr>
          <t>GPC  DEPRESION
Si durante las citas de seguimiento el paciente adulto con diagnóstico de depresión leve no ha presentado mejoría o empeoran los síntomas se le debe referir a una consulta especializada de Psiquiatría.</t>
        </r>
      </text>
    </comment>
  </commentList>
</comments>
</file>

<file path=xl/comments7.xml><?xml version="1.0" encoding="utf-8"?>
<comments xmlns="http://schemas.openxmlformats.org/spreadsheetml/2006/main">
  <authors>
    <author>Autor</author>
  </authors>
  <commentList>
    <comment ref="E15" authorId="0" shapeId="0">
      <text>
        <r>
          <rPr>
            <b/>
            <sz val="9"/>
            <color indexed="81"/>
            <rFont val="Tahoma"/>
            <family val="2"/>
          </rPr>
          <t>GPC conducta suicida:</t>
        </r>
        <r>
          <rPr>
            <sz val="9"/>
            <color indexed="81"/>
            <rFont val="Tahoma"/>
            <family val="2"/>
          </rPr>
          <t xml:space="preserve">
Es recomendable contar con la información del paciente y de otras fuentes, como familiares, amigos, allegados y otros profesionales sanitarios o cuidadores</t>
        </r>
      </text>
    </comment>
    <comment ref="E18" authorId="0" shapeId="0">
      <text>
        <r>
          <rPr>
            <b/>
            <sz val="9"/>
            <color indexed="81"/>
            <rFont val="Tahoma"/>
            <family val="2"/>
          </rPr>
          <t xml:space="preserve">GPC CONDUCTA SUICIDA: Factores de Riesgo </t>
        </r>
        <r>
          <rPr>
            <sz val="9"/>
            <color indexed="81"/>
            <rFont val="Tahoma"/>
            <family val="2"/>
          </rPr>
          <t xml:space="preserve">
En la evaluación del riesgo de ideación y/o conducta suicida se deberá considerar, principalmente: 
a) Presencia de intentos de suicidio previos y el abuso de sustancias. 
b) Presencia de trastornos mentales, signos y síntomas de depresión, síntomas específicos como desesperanza, ansiedad, agitación, ideas de muerte recurrente e ideación suicida grave (ideas de suicidio persistentes y elaboradas que incluyan planeación), así como eventos estresantes y disponibilidad de métodos. 
c) Factores de riesgo asociados a su repetición, enfermedad física, cronicidad, dolor o discapacidad, historia familiar de suicidio, factores sociales y ambientales y 
antecedentes de suicidio en el entorno. 
d) Acontecimientos vitales estresantes. 
e) Rasgos de personalidad persistentes de impulsividad. 
f) Historia actual o pasada de maltrato y/o violencia sexual. 
g) Historia de matoneo. 
</t>
        </r>
      </text>
    </comment>
    <comment ref="E22" authorId="0" shapeId="0">
      <text>
        <r>
          <rPr>
            <b/>
            <sz val="9"/>
            <color indexed="81"/>
            <rFont val="Tahoma"/>
            <family val="2"/>
          </rPr>
          <t xml:space="preserve">GPC CONDUCTA SUICIDA </t>
        </r>
        <r>
          <rPr>
            <sz val="9"/>
            <color indexed="81"/>
            <rFont val="Tahoma"/>
            <family val="2"/>
          </rPr>
          <t xml:space="preserve">
EVALUACION CLINICA
- Alteración del nivel de conciencia
– Afectación de la capacidad mental
– Intoxicación por alcohol u otras drogas
– Enfermedades mentales
– Estado de ánimo
– Planes de suicidio
– Capacidad de otorgar un consentimiento informado
– Necesidad de valoración por parte de especialista
</t>
        </r>
        <r>
          <rPr>
            <b/>
            <sz val="9"/>
            <color indexed="81"/>
            <rFont val="Tahoma"/>
            <family val="2"/>
          </rPr>
          <t>Factores protectores</t>
        </r>
        <r>
          <rPr>
            <sz val="9"/>
            <color indexed="81"/>
            <rFont val="Tahoma"/>
            <family val="2"/>
          </rPr>
          <t xml:space="preserve">
Son aquellos que disminuyen la probabilidad de un suicidio en presencia de factores de riesgo (11). Su conocimiento es muy importante y se pueden dividir en:
Personales (46, 69, 70):
– Habilidad en la resolución de conflictos o problemas
– Tener confianza en uno mismo
– Habilidad para las relaciones sociales e interpersonales
– Presentar flexibilidad cognitiva
– Tener hijos, más concretamente en las mujeres.
Sociales o medioambientales (11, 34, 46, 49, 69)
– Apoyo familiar y social, no sólo la existencia del apoyo sino su fuerza y calidad
– Integración social
– Poseer creencias y prácticas religiosas, espiritualidad o valores positivos
– Adoptar valores culturales y tradicionales
– Tratamiento integral, permanente y a largo plazo en pacientes con trastornos mentales, con enfermedad física o con abuso de alcohol.</t>
        </r>
      </text>
    </comment>
    <comment ref="E25" authorId="0" shapeId="0">
      <text>
        <r>
          <rPr>
            <b/>
            <sz val="9"/>
            <color indexed="81"/>
            <rFont val="Tahoma"/>
            <family val="2"/>
          </rPr>
          <t xml:space="preserve">GPC conducta suicida 
</t>
        </r>
        <r>
          <rPr>
            <sz val="9"/>
            <color indexed="81"/>
            <rFont val="Tahoma"/>
            <family val="2"/>
          </rPr>
          <t xml:space="preserve">objetivo de la evaluación , implicación de la familia como parte activa del proceso terapéutico)
</t>
        </r>
      </text>
    </comment>
    <comment ref="E28" authorId="0" shapeId="0">
      <text>
        <r>
          <rPr>
            <sz val="9"/>
            <color indexed="81"/>
            <rFont val="Tahoma"/>
            <family val="2"/>
          </rPr>
          <t xml:space="preserve">GPC CONDUCTA SUICIDA 
QUÉ PREGUNTAR: </t>
        </r>
        <r>
          <rPr>
            <b/>
            <sz val="9"/>
            <color indexed="81"/>
            <rFont val="Tahoma"/>
            <family val="2"/>
          </rPr>
          <t xml:space="preserve">ACTUALMENTE PSOTERIOR AL EVENTO </t>
        </r>
        <r>
          <rPr>
            <sz val="9"/>
            <color indexed="81"/>
            <rFont val="Tahoma"/>
            <family val="2"/>
          </rPr>
          <t xml:space="preserve">
– ¿Alguna vez ha realizado planes para acabar con su vida?
– ¿Tiene alguna idea de cómo lo haría?
– ¿Tiene pastillas, algún arma, insecticidas o algo similar?
– ¿Ha decidido cuándo va a llevar a cabo el plan de acabar con su vida? ¿Cuándo lo va a hacer?</t>
        </r>
      </text>
    </comment>
    <comment ref="E31" authorId="0" shapeId="0">
      <text>
        <r>
          <rPr>
            <b/>
            <sz val="9"/>
            <color indexed="81"/>
            <rFont val="Tahoma"/>
            <family val="2"/>
          </rPr>
          <t xml:space="preserve">GPC CONDUCTA SUICIDA
Si la persona no es hospitalizada, deben tomarse las medidas apropiadas para el seguimiento oportuno por parte del prestador de servicios de (por ejemplo, profesional de salud, etc.) dentro de las 24 horas, después de la conducta suicida- pág. 29
</t>
        </r>
        <r>
          <rPr>
            <sz val="9"/>
            <color indexed="81"/>
            <rFont val="Tahoma"/>
            <family val="2"/>
          </rPr>
          <t xml:space="preserve">Si la persona no asiste a su cita de seguimiento y se cree que todavía tiene un riesgo significativo de suicidio, el clínico debe hacer esfuerzos para contactar a esa persona inmediatamente para evaluar su riesgo de ideación y/o conducta suicida o auto-agresión.
</t>
        </r>
        <r>
          <rPr>
            <b/>
            <u/>
            <sz val="9"/>
            <color indexed="81"/>
            <rFont val="Tahoma"/>
            <family val="2"/>
          </rPr>
          <t xml:space="preserve">GUIA MHGAP </t>
        </r>
        <r>
          <rPr>
            <b/>
            <sz val="9"/>
            <color indexed="81"/>
            <rFont val="Tahoma"/>
            <family val="2"/>
          </rPr>
          <t>RECOMENDACIONES SOBRE
LA FRECUENCIA DE CONTACTO. SI LA PERSONA NO MEJORA</t>
        </r>
        <r>
          <rPr>
            <sz val="9"/>
            <color indexed="81"/>
            <rFont val="Tahoma"/>
            <family val="2"/>
          </rPr>
          <t xml:space="preserve">
» MANTENGA UN CONTACTO CONTINUO
(por teléfono, visitas a domicilio, cartas o tarjetas con información de contacto)
inicialmente con mayor frecuencia (por ejemplo, diario, semanal) durante los 2
primeros meses. » Efectúe el seguimiento mientras persista
el riesgo de autolesión/suicidio.
SI LA PERSONA MEJORA
Disminuya la frecuencia del contacto a medida
que la persona mejora.
» Continúe el seguimiento durante 2 años,
disminuyendo aún más el contacto según la mejoría
del paciente (por ejemplo, una vez cada 2 ó 4
semanas después de los 2 meses iniciales y dos
veces en el segundo año).</t>
        </r>
      </text>
    </comment>
    <comment ref="E34" authorId="0" shapeId="0">
      <text>
        <r>
          <rPr>
            <b/>
            <sz val="9"/>
            <color indexed="81"/>
            <rFont val="Tahoma"/>
            <family val="2"/>
          </rPr>
          <t>GPC CONDUCTA SUICIDA</t>
        </r>
        <r>
          <rPr>
            <sz val="9"/>
            <color indexed="81"/>
            <rFont val="Tahoma"/>
            <family val="2"/>
          </rPr>
          <t xml:space="preserve">
contacto semanalmente durante los primeros 2 meses</t>
        </r>
      </text>
    </comment>
    <comment ref="E37" authorId="0" shapeId="0">
      <text>
        <r>
          <rPr>
            <b/>
            <sz val="10"/>
            <color indexed="81"/>
            <rFont val="Tahoma"/>
            <family val="2"/>
          </rPr>
          <t xml:space="preserve">GPC  CONDUCTA SUICIDA </t>
        </r>
        <r>
          <rPr>
            <sz val="10"/>
            <color indexed="81"/>
            <rFont val="Tahoma"/>
            <family val="2"/>
          </rPr>
          <t xml:space="preserve">
En caso de ideación suicida se recomienda la </t>
        </r>
        <r>
          <rPr>
            <b/>
            <sz val="11"/>
            <color indexed="81"/>
            <rFont val="Tahoma"/>
            <family val="2"/>
          </rPr>
          <t xml:space="preserve">derivación urgente a una consulta por psiquiatría, </t>
        </r>
        <r>
          <rPr>
            <sz val="10"/>
            <color indexed="81"/>
            <rFont val="Tahoma"/>
            <family val="2"/>
          </rPr>
          <t xml:space="preserve">si presenta </t>
        </r>
        <r>
          <rPr>
            <b/>
            <sz val="10"/>
            <color indexed="81"/>
            <rFont val="Tahoma"/>
            <family val="2"/>
          </rPr>
          <t xml:space="preserve">alguna de las siguientes </t>
        </r>
        <r>
          <rPr>
            <sz val="10"/>
            <color indexed="81"/>
            <rFont val="Tahoma"/>
            <family val="2"/>
          </rPr>
          <t>condiciones:
-</t>
        </r>
        <r>
          <rPr>
            <b/>
            <sz val="10"/>
            <color indexed="81"/>
            <rFont val="Tahoma"/>
            <family val="2"/>
          </rPr>
          <t>Trastorno mental grave</t>
        </r>
        <r>
          <rPr>
            <sz val="10"/>
            <color indexed="81"/>
            <rFont val="Tahoma"/>
            <family val="2"/>
          </rPr>
          <t xml:space="preserve">
-</t>
        </r>
        <r>
          <rPr>
            <b/>
            <sz val="10"/>
            <color indexed="81"/>
            <rFont val="Tahoma"/>
            <family val="2"/>
          </rPr>
          <t>Conducta auto agresiva grave previa</t>
        </r>
        <r>
          <rPr>
            <sz val="10"/>
            <color indexed="81"/>
            <rFont val="Tahoma"/>
            <family val="2"/>
          </rPr>
          <t xml:space="preserve">
-Plan de suicidio elaborado
-Expresión de intencionalidad suicida que se mantenga al final de la entrevista
-</t>
        </r>
        <r>
          <rPr>
            <b/>
            <sz val="10"/>
            <color indexed="81"/>
            <rFont val="Tahoma"/>
            <family val="2"/>
          </rPr>
          <t>Situación socio familiar de riesgo o falta de apoyo</t>
        </r>
        <r>
          <rPr>
            <sz val="10"/>
            <color indexed="81"/>
            <rFont val="Tahoma"/>
            <family val="2"/>
          </rPr>
          <t xml:space="preserve">
-Duda sobre la gravedad de la ideación o riesgo de intento inmediato.
En caso de ideación y/o conducta suicida se deberá considerar la derivación prioritaria al servicio de psiquiatría (</t>
        </r>
        <r>
          <rPr>
            <b/>
            <sz val="10"/>
            <color indexed="81"/>
            <rFont val="Tahoma"/>
            <family val="2"/>
          </rPr>
          <t>en el plazo de una semana)</t>
        </r>
        <r>
          <rPr>
            <sz val="10"/>
            <color indexed="81"/>
            <rFont val="Tahoma"/>
            <family val="2"/>
          </rPr>
          <t xml:space="preserve"> </t>
        </r>
        <r>
          <rPr>
            <b/>
            <sz val="10"/>
            <color indexed="81"/>
            <rFont val="Tahoma"/>
            <family val="2"/>
          </rPr>
          <t>cuando no estén presentes ninguno de los criterios anteriores de derivación inmediat</t>
        </r>
        <r>
          <rPr>
            <sz val="10"/>
            <color indexed="81"/>
            <rFont val="Tahoma"/>
            <family val="2"/>
          </rPr>
          <t>a y se cumplan todas las circunstancias siguientes:
Alivio tras la entrevista
Intención de control de impulsos suicidas
Aceptación del tratamiento y medidas de contención pactadas
Apoyo socio familiar efectivo.</t>
        </r>
        <r>
          <rPr>
            <sz val="9"/>
            <color indexed="81"/>
            <rFont val="Tahoma"/>
            <family val="2"/>
          </rPr>
          <t xml:space="preserve">
</t>
        </r>
        <r>
          <rPr>
            <b/>
            <sz val="11"/>
            <color indexed="81"/>
            <rFont val="Tahoma"/>
            <family val="2"/>
          </rPr>
          <t>Resolocion 3280 de 2018</t>
        </r>
        <r>
          <rPr>
            <sz val="9"/>
            <color indexed="81"/>
            <rFont val="Tahoma"/>
            <family val="2"/>
          </rPr>
          <t xml:space="preserve">- </t>
        </r>
        <r>
          <rPr>
            <sz val="10"/>
            <color indexed="81"/>
            <rFont val="Tahoma"/>
            <family val="2"/>
          </rPr>
          <t>valoracion integral- valoracion del contexto familair Activacion de ruta de acuerdo a los sucesos vitales normativos y no normativos identificados en la valoracion por curso de vida</t>
        </r>
        <r>
          <rPr>
            <sz val="9"/>
            <color indexed="81"/>
            <rFont val="Tahoma"/>
            <family val="2"/>
          </rPr>
          <t xml:space="preserve">
</t>
        </r>
        <r>
          <rPr>
            <b/>
            <sz val="11"/>
            <color indexed="81"/>
            <rFont val="Tahoma"/>
            <family val="2"/>
          </rPr>
          <t xml:space="preserve">Psicoterapia ambulatoria_ Resolucion 3512 de 2019 _ psicoterapia 30 sesiones,individuales y 30 sesines de pareja y familia </t>
        </r>
      </text>
    </comment>
  </commentList>
</comments>
</file>

<file path=xl/comments8.xml><?xml version="1.0" encoding="utf-8"?>
<comments xmlns="http://schemas.openxmlformats.org/spreadsheetml/2006/main">
  <authors>
    <author>SANDRA</author>
  </authors>
  <commentList>
    <comment ref="D14"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15" authorId="0" shapeId="0">
      <text>
        <r>
          <rPr>
            <b/>
            <sz val="9"/>
            <color indexed="81"/>
            <rFont val="Tahoma"/>
            <family val="2"/>
          </rPr>
          <t>SANDRA:</t>
        </r>
        <r>
          <rPr>
            <sz val="9"/>
            <color indexed="81"/>
            <rFont val="Tahoma"/>
            <family val="2"/>
          </rPr>
          <t xml:space="preserve">
GPC , lineamiento tecnico y operativo MSPS enfermedades cronicas</t>
        </r>
      </text>
    </comment>
    <comment ref="D18"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22"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26" authorId="0" shapeId="0">
      <text>
        <r>
          <rPr>
            <b/>
            <sz val="9"/>
            <color indexed="81"/>
            <rFont val="Tahoma"/>
            <family val="2"/>
          </rPr>
          <t>SANDRA:</t>
        </r>
        <r>
          <rPr>
            <sz val="9"/>
            <color indexed="81"/>
            <rFont val="Tahoma"/>
            <family val="2"/>
          </rPr>
          <t xml:space="preserve">
GPC</t>
        </r>
      </text>
    </comment>
    <comment ref="D27" authorId="0" shapeId="0">
      <text>
        <r>
          <rPr>
            <b/>
            <sz val="9"/>
            <color indexed="81"/>
            <rFont val="Tahoma"/>
            <family val="2"/>
          </rPr>
          <t>SANDRA:</t>
        </r>
        <r>
          <rPr>
            <sz val="9"/>
            <color indexed="81"/>
            <rFont val="Tahoma"/>
            <family val="2"/>
          </rPr>
          <t xml:space="preserve">
GPC</t>
        </r>
      </text>
    </comment>
    <comment ref="D28" authorId="0" shapeId="0">
      <text>
        <r>
          <rPr>
            <b/>
            <sz val="9"/>
            <color indexed="81"/>
            <rFont val="Tahoma"/>
            <family val="2"/>
          </rPr>
          <t>SANDRA:</t>
        </r>
        <r>
          <rPr>
            <sz val="9"/>
            <color indexed="81"/>
            <rFont val="Tahoma"/>
            <family val="2"/>
          </rPr>
          <t xml:space="preserve">
GPC</t>
        </r>
      </text>
    </comment>
    <comment ref="D29" authorId="0" shapeId="0">
      <text>
        <r>
          <rPr>
            <b/>
            <sz val="9"/>
            <color indexed="81"/>
            <rFont val="Tahoma"/>
            <family val="2"/>
          </rPr>
          <t>SANDRA:</t>
        </r>
        <r>
          <rPr>
            <sz val="9"/>
            <color indexed="81"/>
            <rFont val="Tahoma"/>
            <family val="2"/>
          </rPr>
          <t xml:space="preserve">
GPC</t>
        </r>
      </text>
    </comment>
    <comment ref="D33" authorId="0" shapeId="0">
      <text>
        <r>
          <rPr>
            <b/>
            <sz val="9"/>
            <color indexed="81"/>
            <rFont val="Tahoma"/>
            <family val="2"/>
          </rPr>
          <t>SANDRA:</t>
        </r>
        <r>
          <rPr>
            <sz val="9"/>
            <color indexed="81"/>
            <rFont val="Tahoma"/>
            <family val="2"/>
          </rPr>
          <t xml:space="preserve">
GPC, Lineamiento Tecnico Operativo MSPS Enfermedades Respiratorias Cronicas </t>
        </r>
      </text>
    </comment>
    <comment ref="D37"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38" authorId="0" shapeId="0">
      <text>
        <r>
          <rPr>
            <b/>
            <sz val="9"/>
            <color indexed="81"/>
            <rFont val="Tahoma"/>
            <family val="2"/>
          </rPr>
          <t>SANDRA:</t>
        </r>
        <r>
          <rPr>
            <sz val="9"/>
            <color indexed="81"/>
            <rFont val="Tahoma"/>
            <family val="2"/>
          </rPr>
          <t xml:space="preserve">
GPC, Lineamiento Tecnico y Operativo MSPS Enfermedades Respiratorias Cronicas </t>
        </r>
      </text>
    </comment>
    <comment ref="D39"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40"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44" authorId="0" shapeId="0">
      <text>
        <r>
          <rPr>
            <b/>
            <sz val="9"/>
            <color indexed="81"/>
            <rFont val="Tahoma"/>
            <family val="2"/>
          </rPr>
          <t>SANDRA:</t>
        </r>
        <r>
          <rPr>
            <sz val="9"/>
            <color indexed="81"/>
            <rFont val="Tahoma"/>
            <family val="2"/>
          </rPr>
          <t xml:space="preserve">
GPC, Lineamiento Tecnico y Operativo MSPS Enfermedades Respiratorias Cronicas </t>
        </r>
      </text>
    </comment>
    <comment ref="D45" authorId="0" shapeId="0">
      <text>
        <r>
          <rPr>
            <b/>
            <sz val="9"/>
            <color indexed="81"/>
            <rFont val="Tahoma"/>
            <family val="2"/>
          </rPr>
          <t>SANDRA:</t>
        </r>
        <r>
          <rPr>
            <sz val="9"/>
            <color indexed="81"/>
            <rFont val="Tahoma"/>
            <family val="2"/>
          </rPr>
          <t xml:space="preserve">
GPC, Lineamiento Tecnico y Operativo MSPS Enfermedades Respiratorias Cronicas </t>
        </r>
      </text>
    </comment>
    <comment ref="D47"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48"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53"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57" authorId="0" shapeId="0">
      <text>
        <r>
          <rPr>
            <b/>
            <sz val="9"/>
            <color indexed="81"/>
            <rFont val="Tahoma"/>
            <family val="2"/>
          </rPr>
          <t>SANDRA:</t>
        </r>
        <r>
          <rPr>
            <sz val="9"/>
            <color indexed="81"/>
            <rFont val="Tahoma"/>
            <family val="2"/>
          </rPr>
          <t xml:space="preserve">
Programa para cesación del consumo de tabaco y Atención del Tabaquismo MSPS</t>
        </r>
      </text>
    </comment>
    <comment ref="D58" authorId="0" shapeId="0">
      <text>
        <r>
          <rPr>
            <b/>
            <sz val="9"/>
            <color indexed="81"/>
            <rFont val="Tahoma"/>
            <family val="2"/>
          </rPr>
          <t>SANDRA:</t>
        </r>
        <r>
          <rPr>
            <sz val="9"/>
            <color indexed="81"/>
            <rFont val="Tahoma"/>
            <family val="2"/>
          </rPr>
          <t xml:space="preserve">
Programa para la cesación del consumo de tabaco y atención del tabaquismo del MSPS</t>
        </r>
      </text>
    </comment>
    <comment ref="D65" authorId="0" shapeId="0">
      <text>
        <r>
          <rPr>
            <b/>
            <sz val="9"/>
            <color indexed="81"/>
            <rFont val="Tahoma"/>
            <family val="2"/>
          </rPr>
          <t>SANDRA:</t>
        </r>
        <r>
          <rPr>
            <sz val="9"/>
            <color indexed="81"/>
            <rFont val="Tahoma"/>
            <family val="2"/>
          </rPr>
          <t xml:space="preserve">
GPC Gold</t>
        </r>
      </text>
    </comment>
    <comment ref="D66" authorId="0" shapeId="0">
      <text>
        <r>
          <rPr>
            <b/>
            <sz val="9"/>
            <color indexed="81"/>
            <rFont val="Tahoma"/>
            <family val="2"/>
          </rPr>
          <t>SANDRA:</t>
        </r>
        <r>
          <rPr>
            <sz val="9"/>
            <color indexed="81"/>
            <rFont val="Tahoma"/>
            <family val="2"/>
          </rPr>
          <t xml:space="preserve">
GPC Gold</t>
        </r>
      </text>
    </comment>
    <comment ref="D67" authorId="0" shapeId="0">
      <text>
        <r>
          <rPr>
            <b/>
            <sz val="9"/>
            <color indexed="81"/>
            <rFont val="Tahoma"/>
            <family val="2"/>
          </rPr>
          <t>SANDRA:</t>
        </r>
        <r>
          <rPr>
            <sz val="9"/>
            <color indexed="81"/>
            <rFont val="Tahoma"/>
            <family val="2"/>
          </rPr>
          <t xml:space="preserve">
GPC Gold</t>
        </r>
      </text>
    </comment>
    <comment ref="D68" authorId="0" shapeId="0">
      <text>
        <r>
          <rPr>
            <b/>
            <sz val="9"/>
            <color indexed="81"/>
            <rFont val="Tahoma"/>
            <family val="2"/>
          </rPr>
          <t>SANDRA:</t>
        </r>
        <r>
          <rPr>
            <sz val="9"/>
            <color indexed="81"/>
            <rFont val="Tahoma"/>
            <family val="2"/>
          </rPr>
          <t xml:space="preserve">
GPC Gold</t>
        </r>
      </text>
    </comment>
    <comment ref="D69"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73" authorId="0" shapeId="0">
      <text>
        <r>
          <rPr>
            <b/>
            <sz val="9"/>
            <color indexed="81"/>
            <rFont val="Tahoma"/>
            <family val="2"/>
          </rPr>
          <t>SANDRA:</t>
        </r>
        <r>
          <rPr>
            <sz val="9"/>
            <color indexed="81"/>
            <rFont val="Tahoma"/>
            <family val="2"/>
          </rPr>
          <t xml:space="preserve">
GPC, Lineamiento Tecnico y Operativo MSPS Enfermedades Respiratorias Cronicas </t>
        </r>
      </text>
    </comment>
    <comment ref="D74" authorId="0" shapeId="0">
      <text>
        <r>
          <rPr>
            <b/>
            <sz val="9"/>
            <color indexed="81"/>
            <rFont val="Tahoma"/>
            <family val="2"/>
          </rPr>
          <t>SANDRA:</t>
        </r>
        <r>
          <rPr>
            <sz val="9"/>
            <color indexed="81"/>
            <rFont val="Tahoma"/>
            <family val="2"/>
          </rPr>
          <t xml:space="preserve">
GPC , Lineamiento Tecnico y Operativo MSPS Enfermedades Respiratorias Cronicas</t>
        </r>
      </text>
    </comment>
    <comment ref="D75"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List>
</comments>
</file>

<file path=xl/comments9.xml><?xml version="1.0" encoding="utf-8"?>
<comments xmlns="http://schemas.openxmlformats.org/spreadsheetml/2006/main">
  <authors>
    <author>SANDRA</author>
    <author>FAMILIA</author>
  </authors>
  <commentList>
    <comment ref="D15"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16" authorId="0" shapeId="0">
      <text>
        <r>
          <rPr>
            <b/>
            <sz val="9"/>
            <color indexed="81"/>
            <rFont val="Tahoma"/>
            <family val="2"/>
          </rPr>
          <t>SANDRA:</t>
        </r>
        <r>
          <rPr>
            <sz val="9"/>
            <color indexed="81"/>
            <rFont val="Tahoma"/>
            <family val="2"/>
          </rPr>
          <t xml:space="preserve">
GPC , lineamiento tecnico y operativo MSPS enfermedades cronicas</t>
        </r>
      </text>
    </comment>
    <comment ref="D19" authorId="0" shapeId="0">
      <text>
        <r>
          <rPr>
            <b/>
            <sz val="9"/>
            <color indexed="81"/>
            <rFont val="Tahoma"/>
            <family val="2"/>
          </rPr>
          <t>SANDRA:</t>
        </r>
        <r>
          <rPr>
            <sz val="9"/>
            <color indexed="81"/>
            <rFont val="Tahoma"/>
            <family val="2"/>
          </rPr>
          <t xml:space="preserve">
GPC, Lineamiento Tecnico y Operativo MSPS Enfermedades Respiratorias Cronicas </t>
        </r>
      </text>
    </comment>
    <comment ref="D23" authorId="0" shapeId="0">
      <text>
        <r>
          <rPr>
            <b/>
            <sz val="9"/>
            <color indexed="81"/>
            <rFont val="Tahoma"/>
            <family val="2"/>
          </rPr>
          <t>SANDRA:</t>
        </r>
        <r>
          <rPr>
            <sz val="9"/>
            <color indexed="81"/>
            <rFont val="Tahoma"/>
            <family val="2"/>
          </rPr>
          <t xml:space="preserve">
GPC , Lineamiento Tecnico y Operativo MSPS Enfermedades Respiratorias Cronicas</t>
        </r>
      </text>
    </comment>
    <comment ref="D24" authorId="0" shapeId="0">
      <text>
        <r>
          <rPr>
            <b/>
            <sz val="9"/>
            <color indexed="81"/>
            <rFont val="Tahoma"/>
            <family val="2"/>
          </rPr>
          <t>SANDRA:</t>
        </r>
        <r>
          <rPr>
            <sz val="9"/>
            <color indexed="81"/>
            <rFont val="Tahoma"/>
            <family val="2"/>
          </rPr>
          <t xml:space="preserve">
GPC, RIAS , Lineamiento Tecnico y Operativo MSPS Enfermedades Respiratorias Cronicas</t>
        </r>
      </text>
    </comment>
    <comment ref="D28"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29" authorId="0" shapeId="0">
      <text>
        <r>
          <rPr>
            <b/>
            <sz val="9"/>
            <color indexed="81"/>
            <rFont val="Tahoma"/>
            <family val="2"/>
          </rPr>
          <t>SANDRA:</t>
        </r>
        <r>
          <rPr>
            <sz val="9"/>
            <color indexed="81"/>
            <rFont val="Tahoma"/>
            <family val="2"/>
          </rPr>
          <t xml:space="preserve">
GPC , Lineamiento Tecnico y Operativo MSPS Enfermedades Respiratorias Cronicas </t>
        </r>
      </text>
    </comment>
    <comment ref="D30"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31" authorId="0" shapeId="0">
      <text>
        <r>
          <rPr>
            <b/>
            <sz val="9"/>
            <color indexed="81"/>
            <rFont val="Tahoma"/>
            <family val="2"/>
          </rPr>
          <t>SANDRA:</t>
        </r>
        <r>
          <rPr>
            <sz val="9"/>
            <color indexed="81"/>
            <rFont val="Tahoma"/>
            <family val="2"/>
          </rPr>
          <t xml:space="preserve">
GPC, Lineamiento Tecnico y Operativo MSPS Enfermedades Respiratorias Cronicas </t>
        </r>
      </text>
    </comment>
    <comment ref="D35"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39" authorId="0" shapeId="0">
      <text>
        <r>
          <rPr>
            <b/>
            <sz val="9"/>
            <color indexed="81"/>
            <rFont val="Tahoma"/>
            <family val="2"/>
          </rPr>
          <t>SANDRA:</t>
        </r>
        <r>
          <rPr>
            <sz val="9"/>
            <color indexed="81"/>
            <rFont val="Tahoma"/>
            <family val="2"/>
          </rPr>
          <t xml:space="preserve">
GPC, Lineamiento Tecnico y Operativo MSPS Enfermedades Respiratorias Cronicas, Resolucion 32/80 RUTA de Promoción y Mantenimiento de la Salud </t>
        </r>
      </text>
    </comment>
    <comment ref="D40" authorId="0" shapeId="0">
      <text>
        <r>
          <rPr>
            <b/>
            <sz val="9"/>
            <color indexed="81"/>
            <rFont val="Tahoma"/>
            <family val="2"/>
          </rPr>
          <t>SANDRA:</t>
        </r>
        <r>
          <rPr>
            <sz val="9"/>
            <color indexed="81"/>
            <rFont val="Tahoma"/>
            <family val="2"/>
          </rPr>
          <t xml:space="preserve">
GPC, Lineamiento Tecnico y Operativo MSPS Enfermedades Respiratrias Cronicas</t>
        </r>
      </text>
    </comment>
    <comment ref="D41"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42" authorId="0" shapeId="0">
      <text>
        <r>
          <rPr>
            <b/>
            <sz val="9"/>
            <color indexed="81"/>
            <rFont val="Tahoma"/>
            <family val="2"/>
          </rPr>
          <t>SANDRA:</t>
        </r>
        <r>
          <rPr>
            <sz val="9"/>
            <color indexed="81"/>
            <rFont val="Tahoma"/>
            <family val="2"/>
          </rPr>
          <t xml:space="preserve">
GPC, Lineamiento Tecnico y Operativo MSPS Enfermedades Respiratorias Cronicas </t>
        </r>
      </text>
    </comment>
    <comment ref="D43" authorId="0" shapeId="0">
      <text>
        <r>
          <rPr>
            <b/>
            <sz val="9"/>
            <color indexed="81"/>
            <rFont val="Tahoma"/>
            <family val="2"/>
          </rPr>
          <t>SANDRA:</t>
        </r>
        <r>
          <rPr>
            <sz val="9"/>
            <color indexed="81"/>
            <rFont val="Tahoma"/>
            <family val="2"/>
          </rPr>
          <t xml:space="preserve">
GPC, Lineamiento Tecnico y Operativo MSPS Enfermedades Respiratorias Cronicas</t>
        </r>
      </text>
    </comment>
    <comment ref="D47" authorId="0" shapeId="0">
      <text>
        <r>
          <rPr>
            <b/>
            <sz val="9"/>
            <color indexed="81"/>
            <rFont val="Tahoma"/>
            <family val="2"/>
          </rPr>
          <t>SANDRA:</t>
        </r>
        <r>
          <rPr>
            <sz val="9"/>
            <color indexed="81"/>
            <rFont val="Tahoma"/>
            <family val="2"/>
          </rPr>
          <t xml:space="preserve">
GPC, Lineamiento Tecnico y Operativo MSPS Enfermedades Respiratorias Cronicas </t>
        </r>
      </text>
    </comment>
    <comment ref="D48" authorId="0" shapeId="0">
      <text>
        <r>
          <rPr>
            <b/>
            <sz val="9"/>
            <color indexed="81"/>
            <rFont val="Tahoma"/>
            <family val="2"/>
          </rPr>
          <t>SANDRA:</t>
        </r>
        <r>
          <rPr>
            <sz val="9"/>
            <color indexed="81"/>
            <rFont val="Tahoma"/>
            <family val="2"/>
          </rPr>
          <t xml:space="preserve">
GPC. RIAS , Lineamiento Tecnico y Operativo MSPS Enfermedades Respiratorias </t>
        </r>
      </text>
    </comment>
    <comment ref="D50" authorId="0" shapeId="0">
      <text>
        <r>
          <rPr>
            <b/>
            <sz val="9"/>
            <color indexed="81"/>
            <rFont val="Tahoma"/>
            <family val="2"/>
          </rPr>
          <t>SANDRA:</t>
        </r>
        <r>
          <rPr>
            <sz val="9"/>
            <color indexed="81"/>
            <rFont val="Tahoma"/>
            <family val="2"/>
          </rPr>
          <t xml:space="preserve">
GPC, Lineamiento Tecnico y Operativo MSPS Enfermedades Respiratorias Cronicas </t>
        </r>
      </text>
    </comment>
    <comment ref="D54" authorId="0" shapeId="0">
      <text>
        <r>
          <rPr>
            <b/>
            <sz val="9"/>
            <color indexed="81"/>
            <rFont val="Tahoma"/>
            <family val="2"/>
          </rPr>
          <t>SANDRA:</t>
        </r>
        <r>
          <rPr>
            <sz val="9"/>
            <color indexed="81"/>
            <rFont val="Tahoma"/>
            <family val="2"/>
          </rPr>
          <t xml:space="preserve">
RIAS, Ruta de Mantenimiento y promocion de la salud.</t>
        </r>
      </text>
    </comment>
    <comment ref="D55" authorId="0" shapeId="0">
      <text>
        <r>
          <rPr>
            <b/>
            <sz val="9"/>
            <color indexed="81"/>
            <rFont val="Tahoma"/>
            <family val="2"/>
          </rPr>
          <t>SANDRA:</t>
        </r>
        <r>
          <rPr>
            <sz val="9"/>
            <color indexed="81"/>
            <rFont val="Tahoma"/>
            <family val="2"/>
          </rPr>
          <t xml:space="preserve">
Lineamiento tecnico y operativo MSPS Enfermedades Respiratorias Cronicas </t>
        </r>
      </text>
    </comment>
    <comment ref="D56" authorId="0" shapeId="0">
      <text>
        <r>
          <rPr>
            <b/>
            <sz val="9"/>
            <color indexed="81"/>
            <rFont val="Tahoma"/>
            <family val="2"/>
          </rPr>
          <t>SANDRA:</t>
        </r>
        <r>
          <rPr>
            <sz val="9"/>
            <color indexed="81"/>
            <rFont val="Tahoma"/>
            <family val="2"/>
          </rPr>
          <t xml:space="preserve">
GPC, Lineamiento tecnico y operativo MSPS Enfermedades Respiratorias Cronicas .</t>
        </r>
      </text>
    </comment>
    <comment ref="D60" authorId="0" shapeId="0">
      <text>
        <r>
          <rPr>
            <b/>
            <sz val="9"/>
            <color indexed="81"/>
            <rFont val="Tahoma"/>
            <family val="2"/>
          </rPr>
          <t>SANDRA:</t>
        </r>
        <r>
          <rPr>
            <sz val="9"/>
            <color indexed="81"/>
            <rFont val="Tahoma"/>
            <family val="2"/>
          </rPr>
          <t xml:space="preserve">
Programa para la cesación del consumo de tabaco y atencion del tabaquismo MSPS</t>
        </r>
      </text>
    </comment>
    <comment ref="D61" authorId="0" shapeId="0">
      <text>
        <r>
          <rPr>
            <b/>
            <sz val="9"/>
            <color indexed="81"/>
            <rFont val="Tahoma"/>
            <family val="2"/>
          </rPr>
          <t>SANDRA:</t>
        </r>
        <r>
          <rPr>
            <sz val="9"/>
            <color indexed="81"/>
            <rFont val="Tahoma"/>
            <family val="2"/>
          </rPr>
          <t xml:space="preserve">
Programa para la cesación del consumo de tabaco y atención del tabaquismo </t>
        </r>
      </text>
    </comment>
    <comment ref="D65" authorId="0" shapeId="0">
      <text>
        <r>
          <rPr>
            <b/>
            <sz val="9"/>
            <color indexed="81"/>
            <rFont val="Tahoma"/>
            <family val="2"/>
          </rPr>
          <t>SANDRA:</t>
        </r>
        <r>
          <rPr>
            <sz val="9"/>
            <color indexed="81"/>
            <rFont val="Tahoma"/>
            <family val="2"/>
          </rPr>
          <t xml:space="preserve">
GPC, lineamiento tecnico y operativo MSPS Enfermedades Respiratorias </t>
        </r>
      </text>
    </comment>
    <comment ref="D66" authorId="0" shapeId="0">
      <text>
        <r>
          <rPr>
            <b/>
            <sz val="9"/>
            <color indexed="81"/>
            <rFont val="Tahoma"/>
            <family val="2"/>
          </rPr>
          <t>SANDRA:</t>
        </r>
        <r>
          <rPr>
            <sz val="9"/>
            <color indexed="81"/>
            <rFont val="Tahoma"/>
            <family val="2"/>
          </rPr>
          <t xml:space="preserve">
GPC</t>
        </r>
      </text>
    </comment>
    <comment ref="D67" authorId="0" shapeId="0">
      <text>
        <r>
          <rPr>
            <b/>
            <sz val="9"/>
            <color indexed="81"/>
            <rFont val="Tahoma"/>
            <family val="2"/>
          </rPr>
          <t>SANDRA:</t>
        </r>
        <r>
          <rPr>
            <sz val="9"/>
            <color indexed="81"/>
            <rFont val="Tahoma"/>
            <family val="2"/>
          </rPr>
          <t xml:space="preserve">
Lineamiento tecnico y operativo MSPS Enfermedades Respiratorias Cronicas </t>
        </r>
      </text>
    </comment>
    <comment ref="D68" authorId="0" shapeId="0">
      <text>
        <r>
          <rPr>
            <b/>
            <sz val="9"/>
            <color indexed="81"/>
            <rFont val="Tahoma"/>
            <family val="2"/>
          </rPr>
          <t>SANDRA:</t>
        </r>
        <r>
          <rPr>
            <sz val="9"/>
            <color indexed="81"/>
            <rFont val="Tahoma"/>
            <family val="2"/>
          </rPr>
          <t xml:space="preserve">
Lineamiento tecnico y operativo MSPS Enfermedades Respiratorias Cronicas </t>
        </r>
      </text>
    </comment>
    <comment ref="D69" authorId="0" shapeId="0">
      <text>
        <r>
          <rPr>
            <b/>
            <sz val="9"/>
            <color indexed="81"/>
            <rFont val="Tahoma"/>
            <family val="2"/>
          </rPr>
          <t>SANDRA:</t>
        </r>
        <r>
          <rPr>
            <sz val="9"/>
            <color indexed="81"/>
            <rFont val="Tahoma"/>
            <family val="2"/>
          </rPr>
          <t xml:space="preserve">
Lineamiento tecnico y operativo MSPS Enfermedades Respiratorias Cronicas</t>
        </r>
      </text>
    </comment>
    <comment ref="D70" authorId="0" shapeId="0">
      <text>
        <r>
          <rPr>
            <b/>
            <sz val="9"/>
            <color indexed="81"/>
            <rFont val="Tahoma"/>
            <family val="2"/>
          </rPr>
          <t>SANDRA:</t>
        </r>
        <r>
          <rPr>
            <sz val="9"/>
            <color indexed="81"/>
            <rFont val="Tahoma"/>
            <family val="2"/>
          </rPr>
          <t xml:space="preserve">
Lineamiento tecnico y operativo MSPS Enfermedades Respiratorias Cronicas</t>
        </r>
      </text>
    </comment>
    <comment ref="D71" authorId="0" shapeId="0">
      <text>
        <r>
          <rPr>
            <b/>
            <sz val="9"/>
            <color indexed="81"/>
            <rFont val="Tahoma"/>
            <family val="2"/>
          </rPr>
          <t>SANDRA:</t>
        </r>
        <r>
          <rPr>
            <sz val="9"/>
            <color indexed="81"/>
            <rFont val="Tahoma"/>
            <family val="2"/>
          </rPr>
          <t xml:space="preserve">
Lineamiento Tecnico y Operativo MSPS Enfermedades Respiratorias Cronicas</t>
        </r>
      </text>
    </comment>
    <comment ref="E81" authorId="1" shapeId="0">
      <text>
        <r>
          <rPr>
            <b/>
            <sz val="9"/>
            <color indexed="81"/>
            <rFont val="Tahoma"/>
            <family val="2"/>
          </rPr>
          <t>FAMILIA:</t>
        </r>
        <r>
          <rPr>
            <sz val="9"/>
            <color indexed="81"/>
            <rFont val="Tahoma"/>
            <family val="2"/>
          </rPr>
          <t xml:space="preserve">
</t>
        </r>
      </text>
    </comment>
  </commentList>
</comments>
</file>

<file path=xl/comments10.xml><?xml version="1.0" encoding="utf-8"?>
<comments xmlns="http://schemas.openxmlformats.org/spreadsheetml/2006/main">
  <authors>
    <author>Autor</author>
  </authors>
  <commentList>
    <comment ref="D36" authorId="0" shapeId="0">
      <text>
        <r>
          <rPr>
            <b/>
            <sz val="9"/>
            <color indexed="81"/>
            <rFont val="Tahoma"/>
            <family val="2"/>
          </rPr>
          <t>Autor:</t>
        </r>
        <r>
          <rPr>
            <sz val="9"/>
            <color indexed="81"/>
            <rFont val="Tahoma"/>
            <family val="2"/>
          </rPr>
          <t xml:space="preserve">
Resolución 0227 de 20 febrero 2020. Pág 111, 112. Información, educación y comunicación para la salud</t>
        </r>
      </text>
    </comment>
    <comment ref="D37" authorId="0" shapeId="0">
      <text>
        <r>
          <rPr>
            <b/>
            <sz val="9"/>
            <color indexed="81"/>
            <rFont val="Tahoma"/>
            <family val="2"/>
          </rPr>
          <t>Autor:</t>
        </r>
        <r>
          <rPr>
            <sz val="9"/>
            <color indexed="81"/>
            <rFont val="Tahoma"/>
            <family val="2"/>
          </rPr>
          <t xml:space="preserve">
Resolución 0227 de 20 febrero 2020. Página 38, Búsqueda activa de sintomáticos respiratorios en contactos de personas afeatdas por Tuberculosis. Pág 111, 112. Información, educación y comunicación para la salud</t>
        </r>
      </text>
    </comment>
    <comment ref="D49" authorId="0" shapeId="0">
      <text>
        <r>
          <rPr>
            <b/>
            <sz val="9"/>
            <color indexed="81"/>
            <rFont val="Tahoma"/>
            <family val="2"/>
          </rPr>
          <t>Autor:</t>
        </r>
        <r>
          <rPr>
            <sz val="9"/>
            <color indexed="81"/>
            <rFont val="Tahoma"/>
            <family val="2"/>
          </rPr>
          <t xml:space="preserve">
Resolución 0227 de 20 febrero 2020, Página 141, Algoritmo diágnostico de la tuberculosis pulmonar activa
</t>
        </r>
      </text>
    </comment>
    <comment ref="D57" authorId="0" shapeId="0">
      <text>
        <r>
          <rPr>
            <b/>
            <sz val="9"/>
            <color indexed="81"/>
            <rFont val="Tahoma"/>
            <family val="2"/>
          </rPr>
          <t>Autor:</t>
        </r>
        <r>
          <rPr>
            <sz val="9"/>
            <color indexed="81"/>
            <rFont val="Tahoma"/>
            <family val="2"/>
          </rPr>
          <t xml:space="preserve">
Resolución 0227 de 20 febrero de 2020. Página 166. Anexo 5. Instrumento psicosocial</t>
        </r>
      </text>
    </comment>
    <comment ref="D63" authorId="0" shapeId="0">
      <text>
        <r>
          <rPr>
            <b/>
            <sz val="9"/>
            <color indexed="81"/>
            <rFont val="Tahoma"/>
            <family val="2"/>
          </rPr>
          <t>Autor:</t>
        </r>
        <r>
          <rPr>
            <sz val="9"/>
            <color indexed="81"/>
            <rFont val="Tahoma"/>
            <family val="2"/>
          </rPr>
          <t xml:space="preserve">
Resolución 0227 de 20 febrero de 2020. Página 88. Diagnóstico de VIH en personas con tuberculosis</t>
        </r>
      </text>
    </comment>
    <comment ref="D74" authorId="0" shapeId="0">
      <text>
        <r>
          <rPr>
            <b/>
            <sz val="9"/>
            <color indexed="81"/>
            <rFont val="Tahoma"/>
            <family val="2"/>
          </rPr>
          <t>Autor:</t>
        </r>
        <r>
          <rPr>
            <sz val="9"/>
            <color indexed="81"/>
            <rFont val="Tahoma"/>
            <family val="2"/>
          </rPr>
          <t xml:space="preserve">
Resolución 0227 de 20 febrero de 2020. Página 66. Directrices y recomendaciones para el tratamiento de la enfermedad tuberculosa activa</t>
        </r>
      </text>
    </comment>
    <comment ref="D75" authorId="0" shapeId="0">
      <text>
        <r>
          <rPr>
            <b/>
            <sz val="9"/>
            <color indexed="81"/>
            <rFont val="Tahoma"/>
            <family val="2"/>
          </rPr>
          <t>Autor:</t>
        </r>
        <r>
          <rPr>
            <sz val="9"/>
            <color indexed="81"/>
            <rFont val="Tahoma"/>
            <family val="2"/>
          </rPr>
          <t xml:space="preserve">
Resolución 0227 de 20 febrero de 2020. Página 91. Seguimiento de personas afectadas por TB sensible y TB farmacorresistente</t>
        </r>
      </text>
    </comment>
    <comment ref="D76" authorId="0" shapeId="0">
      <text>
        <r>
          <rPr>
            <b/>
            <sz val="9"/>
            <color indexed="81"/>
            <rFont val="Tahoma"/>
            <family val="2"/>
          </rPr>
          <t>Autor:</t>
        </r>
        <r>
          <rPr>
            <sz val="9"/>
            <color indexed="81"/>
            <rFont val="Tahoma"/>
            <family val="2"/>
          </rPr>
          <t xml:space="preserve">
Resolución 0227 de 20 febrero de 2020. Página 91. Seguimiento de personas afectadas por TB sensible y TB farmacorresistente</t>
        </r>
      </text>
    </comment>
    <comment ref="D77" authorId="0" shapeId="0">
      <text>
        <r>
          <rPr>
            <b/>
            <sz val="9"/>
            <color indexed="81"/>
            <rFont val="Tahoma"/>
            <family val="2"/>
          </rPr>
          <t>Autor:</t>
        </r>
        <r>
          <rPr>
            <sz val="9"/>
            <color indexed="81"/>
            <rFont val="Tahoma"/>
            <family val="2"/>
          </rPr>
          <t xml:space="preserve">
Resolución 0227 de 20 febrero de 2020. Página 91. Seguimiento de personas afectadas por TB sensible y TB farmacorresistente</t>
        </r>
      </text>
    </comment>
  </commentList>
</comments>
</file>

<file path=xl/comments11.xml><?xml version="1.0" encoding="utf-8"?>
<comments xmlns="http://schemas.openxmlformats.org/spreadsheetml/2006/main">
  <authors>
    <author/>
  </authors>
  <commentList>
    <comment ref="D16" authorId="0" shapeId="0">
      <text>
        <r>
          <rPr>
            <sz val="11"/>
            <color rgb="FF000000"/>
            <rFont val="Calibri"/>
            <family val="2"/>
            <charset val="1"/>
          </rPr>
          <t xml:space="preserve">resolucion 1995 de 1999
</t>
        </r>
      </text>
    </comment>
    <comment ref="D17" authorId="0" shapeId="0">
      <text>
        <r>
          <rPr>
            <sz val="11"/>
            <color rgb="FF000000"/>
            <rFont val="Calibri"/>
            <family val="2"/>
            <charset val="1"/>
          </rPr>
          <t xml:space="preserve">resolucion 1995 de 1999
</t>
        </r>
      </text>
    </comment>
    <comment ref="D21" authorId="0" shapeId="0">
      <text>
        <r>
          <rPr>
            <sz val="11"/>
            <color rgb="FF000000"/>
            <rFont val="Calibri"/>
            <family val="2"/>
            <charset val="1"/>
          </rPr>
          <t xml:space="preserve">resolucion 1995 de 1999
</t>
        </r>
      </text>
    </comment>
    <comment ref="D22" authorId="0" shapeId="0">
      <text>
        <r>
          <rPr>
            <sz val="9"/>
            <color rgb="FF000000"/>
            <rFont val="Tahoma"/>
            <family val="2"/>
            <charset val="1"/>
          </rPr>
          <t>resolucion 1995 de 1999</t>
        </r>
      </text>
    </comment>
    <comment ref="D26" authorId="0" shapeId="0">
      <text>
        <r>
          <rPr>
            <sz val="11"/>
            <color rgb="FF000000"/>
            <rFont val="Calibri"/>
            <family val="2"/>
            <charset val="1"/>
          </rPr>
          <t xml:space="preserve">RUTA INTEGRAL DE ATENCIÓN PARA LA PROMOCIÓN Y MANTENIMIENTO DE LA SALUD -PRIMERA INFANCIA
</t>
        </r>
      </text>
    </comment>
    <comment ref="D27" authorId="0" shapeId="0">
      <text>
        <r>
          <rPr>
            <sz val="11"/>
            <color rgb="FF000000"/>
            <rFont val="Calibri"/>
            <family val="2"/>
            <charset val="1"/>
          </rPr>
          <t xml:space="preserve">RUTA INTEGRAL DE ATENCIÓN PARA LA PROMOCIÓN Y MANTENIMIENTO DE LA SALUD -PRIMERA INFANCIA
</t>
        </r>
      </text>
    </comment>
    <comment ref="D28" authorId="0" shapeId="0">
      <text>
        <r>
          <rPr>
            <sz val="11"/>
            <color rgb="FF000000"/>
            <rFont val="Calibri"/>
            <family val="2"/>
            <charset val="1"/>
          </rPr>
          <t xml:space="preserve">RUTA INTEGRAL DE ATENCIÓN PARA LA PROMOCIÓN Y MANTENIMIENTO DE LA SALUD - INFANCIA
</t>
        </r>
      </text>
    </comment>
    <comment ref="D29" authorId="0" shapeId="0">
      <text>
        <r>
          <rPr>
            <sz val="11"/>
            <color rgb="FF000000"/>
            <rFont val="Calibri"/>
            <family val="2"/>
            <charset val="1"/>
          </rPr>
          <t xml:space="preserve">RUTA INTEGRAL DE ATENCIÓN PARA LA PROMOCIÓN Y MANTENIMIENTO DE LA SALUD -ADOLESCENCIA 
</t>
        </r>
      </text>
    </comment>
    <comment ref="D30" authorId="0" shapeId="0">
      <text>
        <r>
          <rPr>
            <sz val="11"/>
            <color rgb="FF000000"/>
            <rFont val="Calibri"/>
            <family val="2"/>
            <charset val="1"/>
          </rPr>
          <t xml:space="preserve">RUTA INTEGRAL DE ATENCIÓN PARA LA PROMOCIÓN Y MANTENIMIENTO DE LA SALUD - JUVENTUD
</t>
        </r>
      </text>
    </comment>
    <comment ref="D31" authorId="0" shapeId="0">
      <text>
        <r>
          <rPr>
            <sz val="11"/>
            <color rgb="FF000000"/>
            <rFont val="Calibri"/>
            <family val="2"/>
            <charset val="1"/>
          </rPr>
          <t xml:space="preserve">RUTA INTEGRAL DE ATENCIÓN PARA LA PROMOCIÓN Y MANTENIMIENTO DE LA SALUD - ADULTEZ 
</t>
        </r>
      </text>
    </comment>
    <comment ref="D32" authorId="0" shapeId="0">
      <text>
        <r>
          <rPr>
            <sz val="11"/>
            <color rgb="FF000000"/>
            <rFont val="Calibri"/>
            <family val="2"/>
            <charset val="1"/>
          </rPr>
          <t xml:space="preserve">RUTA INTEGRAL DE ATENCIÓN PARA LA PROMOCIÓN Y MANTENIMIENTO DE LA SALUD - ADUTLO MAYOR 
</t>
        </r>
      </text>
    </comment>
    <comment ref="D36" authorId="0" shapeId="0">
      <text>
        <r>
          <rPr>
            <b/>
            <sz val="9"/>
            <color rgb="FF000000"/>
            <rFont val="Tahoma"/>
            <family val="2"/>
            <charset val="1"/>
          </rPr>
          <t>RUTA INTEGRAL DE ATENCIÓN PARA LA PROMOCIÓN Y MANTENIMIENTO DE LA SALUD.</t>
        </r>
      </text>
    </comment>
    <comment ref="D37" authorId="0" shapeId="0">
      <text>
        <r>
          <rPr>
            <b/>
            <sz val="9"/>
            <color rgb="FF000000"/>
            <rFont val="Tahoma"/>
            <family val="2"/>
            <charset val="1"/>
          </rPr>
          <t>RUTA INTEGRAL DE ATENCIÓN PARA LA PROMOCIÓN Y MANTENIMIENTO DE LA SALUD.</t>
        </r>
      </text>
    </comment>
    <comment ref="D38" authorId="0" shapeId="0">
      <text>
        <r>
          <rPr>
            <sz val="11"/>
            <color rgb="FF000000"/>
            <rFont val="Calibri"/>
            <family val="2"/>
            <charset val="1"/>
          </rPr>
          <t xml:space="preserve">RUTA INTEGRAL DE ATENCIÓN PARA LA PROMOCIÓN Y MANTENIMIENTO DE LA SALUD, RESOLUCION 3280
</t>
        </r>
      </text>
    </comment>
    <comment ref="D39" authorId="0" shapeId="0">
      <text>
        <r>
          <rPr>
            <sz val="11"/>
            <color rgb="FF000000"/>
            <rFont val="Calibri"/>
            <family val="2"/>
            <charset val="1"/>
          </rPr>
          <t xml:space="preserve">RUTA INTEGRAL DE ATENCIÓN PARA LA PROMOCIÓN Y MANTENIMIENTO DE LA SALUD, RESOLUCION 3280
</t>
        </r>
      </text>
    </comment>
    <comment ref="D43" authorId="0" shapeId="0">
      <text>
        <r>
          <rPr>
            <sz val="11"/>
            <color rgb="FF000000"/>
            <rFont val="Calibri"/>
            <family val="2"/>
            <charset val="1"/>
          </rPr>
          <t xml:space="preserve">RUTA INTEGRAL DE ATENCIÓN PARA LA PROMOCIÓN Y MANTENIMIENTO DE LA SALUD - PRIMERA INFANCIA 
</t>
        </r>
      </text>
    </comment>
    <comment ref="D44" authorId="0" shapeId="0">
      <text>
        <r>
          <rPr>
            <b/>
            <sz val="9"/>
            <color rgb="FF000000"/>
            <rFont val="Tahoma"/>
            <family val="2"/>
            <charset val="1"/>
          </rPr>
          <t>RUTA INTEGRAL DE ATENCIÓN PARA LA PROMOCIÓN Y MANTENIMIENTO DE LA SALUD -PRIMERA INFANCIA</t>
        </r>
      </text>
    </comment>
    <comment ref="D45" authorId="0" shapeId="0">
      <text>
        <r>
          <rPr>
            <b/>
            <sz val="9"/>
            <color rgb="FF000000"/>
            <rFont val="Tahoma"/>
            <family val="2"/>
            <charset val="1"/>
          </rPr>
          <t>RUTA INTEGRAL DE ATENCIÓN PARA LA PROMOCIÓN Y MANTENIMIENTO DE LA SALUD -PRIMERA INFANCIA</t>
        </r>
      </text>
    </comment>
    <comment ref="D46" authorId="0" shapeId="0">
      <text>
        <r>
          <rPr>
            <sz val="11"/>
            <color rgb="FF000000"/>
            <rFont val="Calibri"/>
            <family val="2"/>
            <charset val="1"/>
          </rPr>
          <t xml:space="preserve">RUTA INTEGRAL DE ATENCIÓN PARA LA PROMOCIÓN Y MANTENIMIENTO DE LA SALUD - INFANCIA
</t>
        </r>
      </text>
    </comment>
    <comment ref="D47" authorId="0" shapeId="0">
      <text>
        <r>
          <rPr>
            <sz val="11"/>
            <color rgb="FF000000"/>
            <rFont val="Calibri"/>
            <family val="2"/>
            <charset val="1"/>
          </rPr>
          <t xml:space="preserve">RUTA INTEGRAL DE ATENCIÓN PARA LA PROMOCIÓN Y MANTENIMIENTO DE LA SALUD - ADOLESCENCIA
</t>
        </r>
      </text>
    </comment>
    <comment ref="D48" authorId="0" shapeId="0">
      <text>
        <r>
          <rPr>
            <sz val="11"/>
            <color rgb="FF000000"/>
            <rFont val="Calibri"/>
            <family val="2"/>
            <charset val="1"/>
          </rPr>
          <t xml:space="preserve">RUTA INTEGRAL DE ATENCIÓN PARA LA PROMOCIÓN Y MANTENIMIENTO DE LA SALUD -JUVENTUD 
</t>
        </r>
      </text>
    </comment>
    <comment ref="D49" authorId="0" shapeId="0">
      <text>
        <r>
          <rPr>
            <b/>
            <sz val="9"/>
            <color rgb="FF000000"/>
            <rFont val="Tahoma"/>
            <family val="2"/>
            <charset val="1"/>
          </rPr>
          <t>RUTA INTEGRAL DE ATENCIÓN PARA LA PROMOCIÓN Y MANTENIMIENTO DE LA SALUD -ADULTEZ</t>
        </r>
      </text>
    </comment>
    <comment ref="D50" authorId="0" shapeId="0">
      <text>
        <r>
          <rPr>
            <b/>
            <sz val="9"/>
            <color rgb="FF000000"/>
            <rFont val="Tahoma"/>
            <family val="2"/>
            <charset val="1"/>
          </rPr>
          <t xml:space="preserve">RUTA INTEGRAL DE ATENCIÓN PARA LA PROMOCIÓN Y MANTENIMIENTO DE LA SALUD - ADULTO MAYOR </t>
        </r>
      </text>
    </comment>
    <comment ref="D54" authorId="0" shapeId="0">
      <text>
        <r>
          <rPr>
            <b/>
            <sz val="9"/>
            <color rgb="FF000000"/>
            <rFont val="Tahoma"/>
            <family val="2"/>
            <charset val="1"/>
          </rPr>
          <t xml:space="preserve">RUTA INTEGRAL DE ATENCIÓN PARA LA PROMOCIÓN Y MANTENIMIENTO DE LA SALUD </t>
        </r>
      </text>
    </comment>
    <comment ref="D55" authorId="0" shapeId="0">
      <text>
        <r>
          <rPr>
            <b/>
            <sz val="9"/>
            <color rgb="FF000000"/>
            <rFont val="Tahoma"/>
            <family val="2"/>
            <charset val="1"/>
          </rPr>
          <t>RUTA INTEGRAL DE ATENCIÓN PARA LA PROMOCIÓN Y MANTENIMIENTO DE LA SALUD, RES. 3280</t>
        </r>
      </text>
    </comment>
    <comment ref="D56" authorId="0" shapeId="0">
      <text>
        <r>
          <rPr>
            <sz val="11"/>
            <color rgb="FF000000"/>
            <rFont val="Calibri"/>
            <family val="2"/>
            <charset val="1"/>
          </rPr>
          <t xml:space="preserve">RUTA INTEGRAL DE ATENCIÓN PARA LA PROMOCIÓN Y MANTENIMIENTO DE LA SALUD, RES. 3280
</t>
        </r>
      </text>
    </comment>
    <comment ref="D57" authorId="0" shapeId="0">
      <text>
        <r>
          <rPr>
            <b/>
            <sz val="9"/>
            <color rgb="FF000000"/>
            <rFont val="Tahoma"/>
            <family val="2"/>
            <charset val="1"/>
          </rPr>
          <t>RUTA INTEGRAL DE ATENCIÓN PARA LA PROMOCIÓN Y MANTENIMIENTO DE LA SALUD, RES. 3280</t>
        </r>
      </text>
    </comment>
    <comment ref="D61" authorId="0" shapeId="0">
      <text>
        <r>
          <rPr>
            <b/>
            <sz val="9"/>
            <color rgb="FF000000"/>
            <rFont val="Tahoma"/>
            <family val="2"/>
            <charset val="1"/>
          </rPr>
          <t>RESOLUCION 3280,guia de practica clinica para la detección temprana, el
diagnóstico, el tratamiento y el
seguimiento de los defectos refractivos
en menores de 18 años</t>
        </r>
      </text>
    </comment>
    <comment ref="D62" authorId="0" shapeId="0">
      <text>
        <r>
          <rPr>
            <b/>
            <sz val="9"/>
            <color rgb="FF000000"/>
            <rFont val="Tahoma"/>
            <family val="2"/>
            <charset val="1"/>
          </rPr>
          <t>RESOLUCION 3280,guia de practica clinica para la detección temprana, el
diagnóstico, el tratamiento y el
seguimiento de los defectos refractivos
en menores de 18 años</t>
        </r>
      </text>
    </comment>
    <comment ref="D66" authorId="0" shapeId="0">
      <text>
        <r>
          <rPr>
            <b/>
            <sz val="9"/>
            <color rgb="FF000000"/>
            <rFont val="Tahoma"/>
            <family val="2"/>
            <charset val="1"/>
          </rPr>
          <t>resolucion 1995 de 1999</t>
        </r>
      </text>
    </comment>
  </commentList>
</comments>
</file>

<file path=xl/comments12.xml><?xml version="1.0" encoding="utf-8"?>
<comments xmlns="http://schemas.openxmlformats.org/spreadsheetml/2006/main">
  <authors>
    <author/>
  </authors>
  <commentList>
    <comment ref="D16" authorId="0" shapeId="0">
      <text>
        <r>
          <rPr>
            <sz val="11"/>
            <color rgb="FF000000"/>
            <rFont val="Calibri"/>
            <family val="2"/>
            <charset val="1"/>
          </rPr>
          <t xml:space="preserve">resolucion 1995 de 1999
</t>
        </r>
      </text>
    </comment>
    <comment ref="D17" authorId="0" shapeId="0">
      <text>
        <r>
          <rPr>
            <sz val="11"/>
            <color rgb="FF000000"/>
            <rFont val="Calibri"/>
            <family val="2"/>
            <charset val="1"/>
          </rPr>
          <t xml:space="preserve">resolucion 1995 de 1999
</t>
        </r>
      </text>
    </comment>
    <comment ref="D21" authorId="0" shapeId="0">
      <text>
        <r>
          <rPr>
            <sz val="11"/>
            <color rgb="FF000000"/>
            <rFont val="Calibri"/>
            <family val="2"/>
            <charset val="1"/>
          </rPr>
          <t xml:space="preserve">resolucion 1995 de 1999
</t>
        </r>
      </text>
    </comment>
    <comment ref="D22" authorId="0" shapeId="0">
      <text>
        <r>
          <rPr>
            <sz val="9"/>
            <color rgb="FF000000"/>
            <rFont val="Tahoma"/>
            <family val="2"/>
            <charset val="1"/>
          </rPr>
          <t>resolucion 1995 de 1999</t>
        </r>
      </text>
    </comment>
    <comment ref="D26" authorId="0" shapeId="0">
      <text>
        <r>
          <rPr>
            <sz val="11"/>
            <color rgb="FF000000"/>
            <rFont val="Calibri"/>
            <family val="2"/>
            <charset val="1"/>
          </rPr>
          <t xml:space="preserve">RUTA INTEGRAL DE ATENCIÓN PARA LA PROMOCIÓN Y MANTENIMIENTO DE LA SALUD -PRIMERA INFANCIA
</t>
        </r>
      </text>
    </comment>
    <comment ref="D27" authorId="0" shapeId="0">
      <text>
        <r>
          <rPr>
            <sz val="11"/>
            <color rgb="FF000000"/>
            <rFont val="Calibri"/>
            <family val="2"/>
            <charset val="1"/>
          </rPr>
          <t xml:space="preserve">RUTA INTEGRAL DE ATENCIÓN PARA LA PROMOCIÓN Y MANTENIMIENTO DE LA SALUD - INFANCIA
</t>
        </r>
      </text>
    </comment>
    <comment ref="D28" authorId="0" shapeId="0">
      <text>
        <r>
          <rPr>
            <sz val="11"/>
            <color rgb="FF000000"/>
            <rFont val="Calibri"/>
            <family val="2"/>
            <charset val="1"/>
          </rPr>
          <t xml:space="preserve">RUTA INTEGRAL DE ATENCIÓN PARA LA PROMOCIÓN Y MANTENIMIENTO DE LA SALUD 
</t>
        </r>
      </text>
    </comment>
    <comment ref="D32" authorId="0" shapeId="0">
      <text>
        <r>
          <rPr>
            <b/>
            <sz val="9"/>
            <color rgb="FF000000"/>
            <rFont val="Tahoma"/>
            <family val="2"/>
            <charset val="1"/>
          </rPr>
          <t>RUTA INTEGRAL DE ATENCIÓN PARA LA PROMOCIÓN Y MANTENIMIENTO DE LA SALUD.</t>
        </r>
      </text>
    </comment>
    <comment ref="D33" authorId="0" shapeId="0">
      <text>
        <r>
          <rPr>
            <b/>
            <sz val="9"/>
            <color rgb="FF000000"/>
            <rFont val="Tahoma"/>
            <family val="2"/>
            <charset val="1"/>
          </rPr>
          <t>RUTA INTEGRAL DE ATENCIÓN PARA LA PROMOCIÓN Y MANTENIMIENTO DE LA SALUD.</t>
        </r>
      </text>
    </comment>
    <comment ref="D34" authorId="0" shapeId="0">
      <text>
        <r>
          <rPr>
            <sz val="11"/>
            <color rgb="FF000000"/>
            <rFont val="Calibri"/>
            <family val="2"/>
            <charset val="1"/>
          </rPr>
          <t xml:space="preserve">RUTA INTEGRAL DE ATENCIÓN PARA LA PROMOCIÓN Y MANTENIMIENTO DE LA SALUD, RESOLUCION 3280
</t>
        </r>
      </text>
    </comment>
    <comment ref="D38" authorId="0" shapeId="0">
      <text>
        <r>
          <rPr>
            <sz val="11"/>
            <color rgb="FF000000"/>
            <rFont val="Calibri"/>
            <family val="2"/>
            <charset val="1"/>
          </rPr>
          <t xml:space="preserve">RUTA INTEGRAL DE ATENCIÓN PARA LA PROMOCIÓN Y MANTENIMIENTO DE LA SALUD - PRIMERA INFANCIA 
</t>
        </r>
      </text>
    </comment>
    <comment ref="D39" authorId="0" shapeId="0">
      <text>
        <r>
          <rPr>
            <b/>
            <sz val="9"/>
            <color rgb="FF000000"/>
            <rFont val="Tahoma"/>
            <family val="2"/>
            <charset val="1"/>
          </rPr>
          <t>RUTA INTEGRAL DE ATENCIÓN PARA LA PROMOCIÓN Y MANTENIMIENTO DE LA SALUD -PRIMERA INFANCIA</t>
        </r>
      </text>
    </comment>
    <comment ref="D40" authorId="0" shapeId="0">
      <text>
        <r>
          <rPr>
            <sz val="11"/>
            <color rgb="FF000000"/>
            <rFont val="Calibri"/>
            <family val="2"/>
            <charset val="1"/>
          </rPr>
          <t xml:space="preserve">RUTA INTEGRAL DE ATENCIÓN PARA LA PROMOCIÓN Y MANTENIMIENTO DE LA SALUD - INFANCIA
</t>
        </r>
      </text>
    </comment>
    <comment ref="D41" authorId="0" shapeId="0">
      <text>
        <r>
          <rPr>
            <sz val="11"/>
            <color rgb="FF000000"/>
            <rFont val="Calibri"/>
            <family val="2"/>
            <charset val="1"/>
          </rPr>
          <t xml:space="preserve">RUTA INTEGRAL DE ATENCIÓN PARA LA PROMOCIÓN Y MANTENIMIENTO DE LA SALUD - ADOLESCENCIA
</t>
        </r>
      </text>
    </comment>
    <comment ref="D42" authorId="0" shapeId="0">
      <text>
        <r>
          <rPr>
            <sz val="11"/>
            <color rgb="FF000000"/>
            <rFont val="Calibri"/>
            <family val="2"/>
            <charset val="1"/>
          </rPr>
          <t xml:space="preserve">RUTA INTEGRAL DE ATENCIÓN PARA LA PROMOCIÓN Y MANTENIMIENTO DE LA SALUD -JUVENTUD 
</t>
        </r>
      </text>
    </comment>
    <comment ref="D43" authorId="0" shapeId="0">
      <text>
        <r>
          <rPr>
            <b/>
            <sz val="9"/>
            <color rgb="FF000000"/>
            <rFont val="Tahoma"/>
            <family val="2"/>
            <charset val="1"/>
          </rPr>
          <t>RUTA INTEGRAL DE ATENCIÓN PARA LA PROMOCIÓN Y MANTENIMIENTO DE LA SALUD -ADULTEZ</t>
        </r>
      </text>
    </comment>
    <comment ref="D44" authorId="0" shapeId="0">
      <text>
        <r>
          <rPr>
            <b/>
            <sz val="9"/>
            <color rgb="FF000000"/>
            <rFont val="Tahoma"/>
            <family val="2"/>
            <charset val="1"/>
          </rPr>
          <t xml:space="preserve">RUTA INTEGRAL DE ATENCIÓN PARA LA PROMOCIÓN Y MANTENIMIENTO DE LA SALUD - ADULTO MAYOR </t>
        </r>
      </text>
    </comment>
    <comment ref="D48" authorId="0" shapeId="0">
      <text>
        <r>
          <rPr>
            <b/>
            <sz val="9"/>
            <color rgb="FF000000"/>
            <rFont val="Tahoma"/>
            <family val="2"/>
            <charset val="1"/>
          </rPr>
          <t xml:space="preserve">RUTA INTEGRAL DE ATENCIÓN PARA LA PROMOCIÓN Y MANTENIMIENTO DE LA SALUD </t>
        </r>
      </text>
    </comment>
    <comment ref="D49" authorId="0" shapeId="0">
      <text>
        <r>
          <rPr>
            <b/>
            <sz val="9"/>
            <color rgb="FF000000"/>
            <rFont val="Tahoma"/>
            <family val="2"/>
            <charset val="1"/>
          </rPr>
          <t>RUTA INTEGRAL DE ATENCIÓN PARA LA PROMOCIÓN Y MANTENIMIENTO DE LA SALUD, RES. 3280</t>
        </r>
      </text>
    </comment>
    <comment ref="D50" authorId="0" shapeId="0">
      <text>
        <r>
          <rPr>
            <b/>
            <sz val="9"/>
            <color rgb="FF000000"/>
            <rFont val="Tahoma"/>
            <family val="2"/>
            <charset val="1"/>
          </rPr>
          <t>RUTA INTEGRAL DE ATENCIÓN PARA LA PROMOCIÓN Y MANTENIMIENTO DE LA SALUD, RES. 3280</t>
        </r>
      </text>
    </comment>
    <comment ref="D51" authorId="0" shapeId="0">
      <text>
        <r>
          <rPr>
            <sz val="11"/>
            <color rgb="FF000000"/>
            <rFont val="Calibri"/>
            <family val="2"/>
            <charset val="1"/>
          </rPr>
          <t xml:space="preserve">RUTA INTEGRAL DE ATENCIÓN PARA LA PROMOCIÓN Y MANTENIMIENTO DE LA SALUD, RES. 3280
</t>
        </r>
      </text>
    </comment>
    <comment ref="D55" authorId="0" shapeId="0">
      <text>
        <r>
          <rPr>
            <b/>
            <sz val="9"/>
            <color rgb="FF000000"/>
            <rFont val="Tahoma"/>
            <family val="2"/>
            <charset val="1"/>
          </rPr>
          <t>RESOLUCION 3280, manual de buenas practicas en salud auditiva y comunicativa min. salud</t>
        </r>
      </text>
    </comment>
    <comment ref="D56" authorId="0" shapeId="0">
      <text>
        <r>
          <rPr>
            <b/>
            <sz val="9"/>
            <color rgb="FF000000"/>
            <rFont val="Tahoma"/>
            <family val="2"/>
            <charset val="1"/>
          </rPr>
          <t>RESOLUCION 3280, manual de buenas practicas en salud auditiva y comunicativa min. salud</t>
        </r>
      </text>
    </comment>
    <comment ref="D60" authorId="0" shapeId="0">
      <text>
        <r>
          <rPr>
            <b/>
            <sz val="9"/>
            <color rgb="FF000000"/>
            <rFont val="Tahoma"/>
            <family val="2"/>
            <charset val="1"/>
          </rPr>
          <t>resolucion 1995 de 1999, RESOLUCION 3280, manual de buenas practicas en salud auditiva y comunicativa min. salud</t>
        </r>
      </text>
    </comment>
    <comment ref="D61" authorId="0" shapeId="0">
      <text>
        <r>
          <rPr>
            <b/>
            <sz val="9"/>
            <color rgb="FF000000"/>
            <rFont val="Tahoma"/>
            <family val="2"/>
            <charset val="1"/>
          </rPr>
          <t>resolucion 1995 de 1999, RESOLUCION 3280, manual de buenas practicas en salud auditiva y comunicativa min. salud</t>
        </r>
      </text>
    </comment>
  </commentList>
</comments>
</file>

<file path=xl/comments13.xml><?xml version="1.0" encoding="utf-8"?>
<comments xmlns="http://schemas.openxmlformats.org/spreadsheetml/2006/main">
  <authors>
    <author>Autor</author>
  </authors>
  <commentList>
    <comment ref="D13" authorId="0" shapeId="0">
      <text>
        <r>
          <rPr>
            <b/>
            <sz val="9"/>
            <color indexed="81"/>
            <rFont val="Tahoma"/>
            <family val="2"/>
          </rPr>
          <t>Resolución 1995 de 1999 articulo 9 identificación del usuario.</t>
        </r>
      </text>
    </comment>
    <comment ref="D14" authorId="0" shapeId="0">
      <text>
        <r>
          <rPr>
            <sz val="9"/>
            <color indexed="81"/>
            <rFont val="Tahoma"/>
            <family val="2"/>
          </rPr>
          <t xml:space="preserve">Resolución 1995 de 1999 articulo 9 identificación del usuario.
</t>
        </r>
      </text>
    </comment>
    <comment ref="D15" authorId="0" shapeId="0">
      <text>
        <r>
          <rPr>
            <sz val="9"/>
            <color indexed="81"/>
            <rFont val="Tahoma"/>
            <family val="2"/>
          </rPr>
          <t xml:space="preserve">
Plan decenal de salud publica 2012-2021 dimensión  poblaciones vulnerables.</t>
        </r>
      </text>
    </comment>
    <comment ref="D19" authorId="0" shapeId="0">
      <text>
        <r>
          <rPr>
            <b/>
            <sz val="9"/>
            <color indexed="81"/>
            <rFont val="Tahoma"/>
            <family val="2"/>
          </rPr>
          <t>Autor:</t>
        </r>
        <r>
          <rPr>
            <sz val="9"/>
            <color indexed="81"/>
            <rFont val="Tahoma"/>
            <family val="2"/>
          </rPr>
          <t xml:space="preserve">
GPC Dislipidemias.
GPC HTA.</t>
        </r>
      </text>
    </comment>
    <comment ref="D20" authorId="0" shapeId="0">
      <text>
        <r>
          <rPr>
            <b/>
            <sz val="9"/>
            <color indexed="81"/>
            <rFont val="Tahoma"/>
            <family val="2"/>
          </rPr>
          <t>Autor:</t>
        </r>
        <r>
          <rPr>
            <sz val="9"/>
            <color indexed="81"/>
            <rFont val="Tahoma"/>
            <family val="2"/>
          </rPr>
          <t xml:space="preserve">
GPC Dislipidemias.
GPC HTA
RIAS Hipertensión Arterial.</t>
        </r>
      </text>
    </comment>
    <comment ref="D21" authorId="0" shapeId="0">
      <text>
        <r>
          <rPr>
            <sz val="9"/>
            <color indexed="81"/>
            <rFont val="Tahoma"/>
            <family val="2"/>
          </rPr>
          <t xml:space="preserve">
GPC Hipertensión arterial.
RIAS Hipertensión arterial.
</t>
        </r>
      </text>
    </comment>
    <comment ref="D22" authorId="0" shapeId="0">
      <text>
        <r>
          <rPr>
            <sz val="9"/>
            <color indexed="81"/>
            <rFont val="Tahoma"/>
            <family val="2"/>
          </rPr>
          <t xml:space="preserve">GPC Hipertensión arterial 2017.
RIAS Hipertensión Arterial. </t>
        </r>
      </text>
    </comment>
    <comment ref="D23" authorId="0" shapeId="0">
      <text>
        <r>
          <rPr>
            <sz val="9"/>
            <color indexed="81"/>
            <rFont val="Tahoma"/>
            <family val="2"/>
          </rPr>
          <t xml:space="preserve">OMS
https://www.who.int/es/news-room/fact-sheets/detail/hypertension.
GPC completa HTA 2017.
Fisiopatología de la enfermedad.
</t>
        </r>
      </text>
    </comment>
    <comment ref="D24" authorId="0" shapeId="0">
      <text>
        <r>
          <rPr>
            <sz val="9"/>
            <color indexed="81"/>
            <rFont val="Tahoma"/>
            <family val="2"/>
          </rPr>
          <t xml:space="preserve">GPC completa HTA 2017.
RIAS Hipertensión arteria Resolución 3202 de 2016.
</t>
        </r>
      </text>
    </comment>
    <comment ref="D28" authorId="0" shapeId="0">
      <text>
        <r>
          <rPr>
            <b/>
            <sz val="9"/>
            <color indexed="81"/>
            <rFont val="Tahoma"/>
            <family val="2"/>
          </rPr>
          <t>Autor:</t>
        </r>
        <r>
          <rPr>
            <sz val="9"/>
            <color indexed="81"/>
            <rFont val="Tahoma"/>
            <family val="2"/>
          </rPr>
          <t xml:space="preserve">
GPC Hipertensión arterial.
RIAS Hipertensión arterial.</t>
        </r>
      </text>
    </comment>
    <comment ref="D29" authorId="0" shapeId="0">
      <text>
        <r>
          <rPr>
            <sz val="9"/>
            <color indexed="81"/>
            <rFont val="Tahoma"/>
            <family val="2"/>
          </rPr>
          <t>RIAS Diabetes mellitus, identificación y clasificación del riesgo cardiovascular y metabólico.</t>
        </r>
      </text>
    </comment>
    <comment ref="D30" authorId="0" shapeId="0">
      <text>
        <r>
          <rPr>
            <b/>
            <sz val="9"/>
            <color indexed="81"/>
            <rFont val="Tahoma"/>
            <family val="2"/>
          </rPr>
          <t>Autor:</t>
        </r>
        <r>
          <rPr>
            <sz val="9"/>
            <color indexed="81"/>
            <rFont val="Tahoma"/>
            <family val="2"/>
          </rPr>
          <t xml:space="preserve">
RIAS Hipertensión Arterial.
Ruta de promoción y mantenimiento de la salud curso de vida Adultez y vejez (Resolución 3280 de 2018)</t>
        </r>
      </text>
    </comment>
    <comment ref="D31" authorId="0" shapeId="0">
      <text>
        <r>
          <rPr>
            <sz val="9"/>
            <color indexed="81"/>
            <rFont val="Tahoma"/>
            <family val="2"/>
          </rPr>
          <t xml:space="preserve">
Indicadores (HITOS) RIAS Hipertensión arterial.</t>
        </r>
      </text>
    </comment>
    <comment ref="D32" authorId="0" shapeId="0">
      <text>
        <r>
          <rPr>
            <sz val="9"/>
            <color indexed="81"/>
            <rFont val="Tahoma"/>
            <family val="2"/>
          </rPr>
          <t xml:space="preserve">
Indicadores (HITOS) RIAS Hipertensión Arterial.
Ruta de promoción y mantenimiento de la salud curso de vida Adultez y vejez (Resolución 3280 de 2018)</t>
        </r>
      </text>
    </comment>
    <comment ref="D33" authorId="0" shapeId="0">
      <text>
        <r>
          <rPr>
            <sz val="9"/>
            <color indexed="81"/>
            <rFont val="Tahoma"/>
            <family val="2"/>
          </rPr>
          <t xml:space="preserve">RIAS Hipertensión Arterial.
Ruta de promoción y mantenimiento de la salud curso de vida Adultez y vejez (Resolución 3280 de 2018)
</t>
        </r>
      </text>
    </comment>
    <comment ref="D39" authorId="0" shapeId="0">
      <text>
        <r>
          <rPr>
            <b/>
            <sz val="9"/>
            <color indexed="81"/>
            <rFont val="Tahoma"/>
            <family val="2"/>
          </rPr>
          <t>Autor:</t>
        </r>
        <r>
          <rPr>
            <sz val="9"/>
            <color indexed="81"/>
            <rFont val="Tahoma"/>
            <family val="2"/>
          </rPr>
          <t xml:space="preserve">
RIAS Hipertensión arterial resolución 3202 de 2026, intervención : Información y educación de acuerdo al perfil identificado.</t>
        </r>
      </text>
    </comment>
    <comment ref="D40" authorId="0" shapeId="0">
      <text>
        <r>
          <rPr>
            <sz val="9"/>
            <color indexed="81"/>
            <rFont val="Tahoma"/>
            <family val="2"/>
          </rPr>
          <t xml:space="preserve">
RIAS Hipertensión arterial resolución 3202 de 2026, intervención : Información y educación de acuerdo al perfil identificado.</t>
        </r>
      </text>
    </comment>
    <comment ref="D41" authorId="0" shapeId="0">
      <text>
        <r>
          <rPr>
            <b/>
            <sz val="9"/>
            <color indexed="81"/>
            <rFont val="Tahoma"/>
            <family val="2"/>
          </rPr>
          <t>Autor:</t>
        </r>
        <r>
          <rPr>
            <sz val="9"/>
            <color indexed="81"/>
            <rFont val="Tahoma"/>
            <family val="2"/>
          </rPr>
          <t xml:space="preserve">
GPC HTA 2017, sección de seguimiento.</t>
        </r>
      </text>
    </comment>
    <comment ref="D45" authorId="0" shapeId="0">
      <text>
        <r>
          <rPr>
            <sz val="9"/>
            <color indexed="81"/>
            <rFont val="Tahoma"/>
            <family val="2"/>
          </rPr>
          <t xml:space="preserve">
Cuenta de Alto costo. Indicadores mínimos de evaluación de resultados clínicos de los pacientes HTA.</t>
        </r>
      </text>
    </comment>
    <comment ref="D46" authorId="0" shapeId="0">
      <text>
        <r>
          <rPr>
            <sz val="9"/>
            <color indexed="81"/>
            <rFont val="Tahoma"/>
            <family val="2"/>
          </rPr>
          <t>Cuenta de Alto costo. Indicadores mínimos de evaluación de resultados clínicos de los pacientes HTA.
GPC Dislipidemias.
RIAS Promoción y mantenimiento de la salud ( Valoración integral cursos de vida Juventud, Adultez y Vejez)</t>
        </r>
      </text>
    </comment>
    <comment ref="D47" authorId="0" shapeId="0">
      <text>
        <r>
          <rPr>
            <b/>
            <sz val="9"/>
            <color indexed="81"/>
            <rFont val="Tahoma"/>
            <family val="2"/>
          </rPr>
          <t>Autor:</t>
        </r>
        <r>
          <rPr>
            <sz val="9"/>
            <color indexed="81"/>
            <rFont val="Tahoma"/>
            <family val="2"/>
          </rPr>
          <t xml:space="preserve">
Cuenta de Alto costo. Indicadores mínimos de evaluación de resultados clínicos de los pacientes HTA.
GPC Hipertensión arterial
RIAS Hipertensión Arterial ( Resolución 3202 de 2016)</t>
        </r>
      </text>
    </comment>
    <comment ref="D48" authorId="0" shapeId="0">
      <text>
        <r>
          <rPr>
            <sz val="9"/>
            <color indexed="81"/>
            <rFont val="Tahoma"/>
            <family val="2"/>
          </rPr>
          <t xml:space="preserve">
Cuenta de Alto costo. Indicadores mínimos de evaluación de resultados clínicos de los pacientes HTA.
GPA Hipertensión arterial
RIAS Hipertensión Arterial ( Resolución 3202 de 2016).</t>
        </r>
      </text>
    </comment>
    <comment ref="D49" authorId="0" shapeId="0">
      <text>
        <r>
          <rPr>
            <sz val="9"/>
            <color indexed="81"/>
            <rFont val="Tahoma"/>
            <family val="2"/>
          </rPr>
          <t>Cuenta de Alto costo.</t>
        </r>
      </text>
    </comment>
    <comment ref="D50" authorId="0" shapeId="0">
      <text>
        <r>
          <rPr>
            <b/>
            <sz val="9"/>
            <color indexed="81"/>
            <rFont val="Tahoma"/>
            <family val="2"/>
          </rPr>
          <t>Autor:</t>
        </r>
        <r>
          <rPr>
            <sz val="9"/>
            <color indexed="81"/>
            <rFont val="Tahoma"/>
            <family val="2"/>
          </rPr>
          <t xml:space="preserve">
RIAS Hipertensión arterial.
GPC Hipertensión arterial.
Cuenta de alto costo.</t>
        </r>
      </text>
    </comment>
    <comment ref="D51" authorId="0" shapeId="0">
      <text>
        <r>
          <rPr>
            <sz val="9"/>
            <color indexed="81"/>
            <rFont val="Tahoma"/>
            <family val="2"/>
          </rPr>
          <t>RIAS Hipertensión Arterial.
Ruta promoción y mantenimiento de la salud cursos de vida Adultez, vejez, Juventud.</t>
        </r>
      </text>
    </comment>
    <comment ref="D52" authorId="0" shapeId="0">
      <text>
        <r>
          <rPr>
            <b/>
            <sz val="9"/>
            <color indexed="81"/>
            <rFont val="Tahoma"/>
            <family val="2"/>
          </rPr>
          <t>Autor:</t>
        </r>
        <r>
          <rPr>
            <sz val="9"/>
            <color indexed="81"/>
            <rFont val="Tahoma"/>
            <family val="2"/>
          </rPr>
          <t xml:space="preserve">
GPC Hipertensión arterial.
</t>
        </r>
      </text>
    </comment>
    <comment ref="D56" authorId="0" shapeId="0">
      <text>
        <r>
          <rPr>
            <sz val="9"/>
            <color indexed="81"/>
            <rFont val="Tahoma"/>
            <family val="2"/>
          </rPr>
          <t>GPC Dislipidemias.</t>
        </r>
      </text>
    </comment>
    <comment ref="D57" authorId="0" shapeId="0">
      <text>
        <r>
          <rPr>
            <sz val="9"/>
            <color indexed="81"/>
            <rFont val="Tahoma"/>
            <family val="2"/>
          </rPr>
          <t xml:space="preserve">Cuenta de alto costo </t>
        </r>
      </text>
    </comment>
    <comment ref="D61" authorId="0" shapeId="0">
      <text>
        <r>
          <rPr>
            <sz val="9"/>
            <color indexed="81"/>
            <rFont val="Tahoma"/>
            <family val="2"/>
          </rPr>
          <t>RIAS Hipertensión arteria Resolución 3202 de 2016 Min salud.
GPC Dislipidemias.</t>
        </r>
      </text>
    </comment>
    <comment ref="D62" authorId="0" shapeId="0">
      <text>
        <r>
          <rPr>
            <b/>
            <sz val="9"/>
            <color indexed="81"/>
            <rFont val="Tahoma"/>
            <family val="2"/>
          </rPr>
          <t>Autor:</t>
        </r>
        <r>
          <rPr>
            <sz val="9"/>
            <color indexed="81"/>
            <rFont val="Tahoma"/>
            <family val="2"/>
          </rPr>
          <t xml:space="preserve">
RIAS Hipertensión arterial, Resolución 3202 de 2016.
GPC Hipertensión arterial.</t>
        </r>
      </text>
    </comment>
    <comment ref="D63" authorId="0" shapeId="0">
      <text>
        <r>
          <rPr>
            <b/>
            <sz val="9"/>
            <color indexed="81"/>
            <rFont val="Tahoma"/>
            <family val="2"/>
          </rPr>
          <t>Autor:</t>
        </r>
        <r>
          <rPr>
            <sz val="9"/>
            <color indexed="81"/>
            <rFont val="Tahoma"/>
            <family val="2"/>
          </rPr>
          <t xml:space="preserve">
GPC para la prevención, diagnostico y tratamiento del sobrepeso y la obesidad en adultos.
Tratamiento farmacológico de la obesidad y sobrepeso. </t>
        </r>
      </text>
    </comment>
    <comment ref="D64" authorId="0" shapeId="0">
      <text>
        <r>
          <rPr>
            <b/>
            <sz val="9"/>
            <color indexed="81"/>
            <rFont val="Tahoma"/>
            <family val="2"/>
          </rPr>
          <t>Autor:</t>
        </r>
        <r>
          <rPr>
            <sz val="9"/>
            <color indexed="81"/>
            <rFont val="Tahoma"/>
            <family val="2"/>
          </rPr>
          <t xml:space="preserve">
RIAS Hipertensión arterial ( prescripción del ejercicio)</t>
        </r>
      </text>
    </comment>
    <comment ref="D65" authorId="0" shapeId="0">
      <text>
        <r>
          <rPr>
            <sz val="9"/>
            <color indexed="81"/>
            <rFont val="Tahoma"/>
            <family val="2"/>
          </rPr>
          <t>GPC para la prevención, diagnostico y tratamiento del sobrepeso y la obesidad en adultos. Pág. 41 ( Recomendaciones)</t>
        </r>
      </text>
    </comment>
    <comment ref="D69" authorId="0" shapeId="0">
      <text>
        <r>
          <rPr>
            <sz val="9"/>
            <color indexed="81"/>
            <rFont val="Tahoma"/>
            <family val="2"/>
          </rPr>
          <t>RIAS Hipertensión arterial, Matriz de intervenciones.
GPC Hipertensión Arterial.</t>
        </r>
      </text>
    </comment>
    <comment ref="D70" authorId="0" shapeId="0">
      <text>
        <r>
          <rPr>
            <sz val="9"/>
            <color indexed="81"/>
            <rFont val="Tahoma"/>
            <family val="2"/>
          </rPr>
          <t xml:space="preserve">
RIAS Hipertensión arterial, Matriz de intervenciones ( valoración HVI)
GPC Hipertensión arterial 2017.</t>
        </r>
      </text>
    </comment>
    <comment ref="D72" authorId="0" shapeId="0">
      <text>
        <r>
          <rPr>
            <b/>
            <sz val="9"/>
            <color indexed="81"/>
            <rFont val="Tahoma"/>
            <family val="2"/>
          </rPr>
          <t>Autor:</t>
        </r>
        <r>
          <rPr>
            <sz val="9"/>
            <color indexed="81"/>
            <rFont val="Tahoma"/>
            <family val="2"/>
          </rPr>
          <t xml:space="preserve">
RIAS Hipertensión Arteria, Resolución 3202 de 2016.</t>
        </r>
      </text>
    </comment>
    <comment ref="D73" authorId="0" shapeId="0">
      <text>
        <r>
          <rPr>
            <b/>
            <sz val="9"/>
            <color indexed="81"/>
            <rFont val="Tahoma"/>
            <family val="2"/>
          </rPr>
          <t>Autor:</t>
        </r>
        <r>
          <rPr>
            <sz val="9"/>
            <color indexed="81"/>
            <rFont val="Tahoma"/>
            <family val="2"/>
          </rPr>
          <t xml:space="preserve">
RIAS Hipertensión arterial, valoración de órgano blanco.</t>
        </r>
      </text>
    </comment>
    <comment ref="D74" authorId="0" shapeId="0">
      <text>
        <r>
          <rPr>
            <b/>
            <sz val="9"/>
            <color indexed="81"/>
            <rFont val="Tahoma"/>
            <family val="2"/>
          </rPr>
          <t xml:space="preserve"> Decreto 4747 del 2007 ( referencia y contra referencia )</t>
        </r>
      </text>
    </comment>
  </commentList>
</comments>
</file>

<file path=xl/comments14.xml><?xml version="1.0" encoding="utf-8"?>
<comments xmlns="http://schemas.openxmlformats.org/spreadsheetml/2006/main">
  <authors>
    <author>Autor</author>
  </authors>
  <commentList>
    <comment ref="D15" authorId="0" shapeId="0">
      <text>
        <r>
          <rPr>
            <sz val="9"/>
            <color indexed="81"/>
            <rFont val="Tahoma"/>
            <family val="2"/>
          </rPr>
          <t>Resolución 1995 de 1999 articulo 9 identificación del usuario.</t>
        </r>
      </text>
    </comment>
    <comment ref="D16" authorId="0" shapeId="0">
      <text>
        <r>
          <rPr>
            <sz val="9"/>
            <color indexed="81"/>
            <rFont val="Tahoma"/>
            <family val="2"/>
          </rPr>
          <t xml:space="preserve">Resolución 1995 de 1999 articulo 9 identificación del usuario.
</t>
        </r>
      </text>
    </comment>
    <comment ref="D17" authorId="0" shapeId="0">
      <text>
        <r>
          <rPr>
            <sz val="9"/>
            <color indexed="81"/>
            <rFont val="Tahoma"/>
            <family val="2"/>
          </rPr>
          <t xml:space="preserve">
Plan decenal de salud publica 2012-2021 dimensión  poblaciones vulnerables.</t>
        </r>
      </text>
    </comment>
    <comment ref="D21" authorId="0" shapeId="0">
      <text>
        <r>
          <rPr>
            <b/>
            <sz val="9"/>
            <color indexed="81"/>
            <rFont val="Tahoma"/>
            <family val="2"/>
          </rPr>
          <t>Autor:</t>
        </r>
        <r>
          <rPr>
            <sz val="9"/>
            <color indexed="81"/>
            <rFont val="Tahoma"/>
            <family val="2"/>
          </rPr>
          <t xml:space="preserve">
GPC Dislipidemias.
GPC Diabetes Mellitus</t>
        </r>
      </text>
    </comment>
    <comment ref="D22" authorId="0" shapeId="0">
      <text>
        <r>
          <rPr>
            <b/>
            <sz val="9"/>
            <color indexed="81"/>
            <rFont val="Tahoma"/>
            <family val="2"/>
          </rPr>
          <t>Autor:</t>
        </r>
        <r>
          <rPr>
            <sz val="9"/>
            <color indexed="81"/>
            <rFont val="Tahoma"/>
            <family val="2"/>
          </rPr>
          <t xml:space="preserve">
GPC Dislipidemias.
GPC Diabetes Mellitus tipo 2 .
RIAS Diabetes Mellitus.</t>
        </r>
      </text>
    </comment>
    <comment ref="D23" authorId="0" shapeId="0">
      <text>
        <r>
          <rPr>
            <sz val="9"/>
            <color indexed="81"/>
            <rFont val="Tahoma"/>
            <family val="2"/>
          </rPr>
          <t xml:space="preserve">GPC Diabetes Mellitus 2016
RIAS Diabetes Mellitus. </t>
        </r>
      </text>
    </comment>
    <comment ref="D24" authorId="0" shapeId="0">
      <text>
        <r>
          <rPr>
            <b/>
            <sz val="9"/>
            <color indexed="81"/>
            <rFont val="Tahoma"/>
            <family val="2"/>
          </rPr>
          <t>Autor:</t>
        </r>
        <r>
          <rPr>
            <sz val="9"/>
            <color indexed="81"/>
            <rFont val="Tahoma"/>
            <family val="2"/>
          </rPr>
          <t xml:space="preserve">
RIAS Diabetes mellitus.</t>
        </r>
      </text>
    </comment>
    <comment ref="D25" authorId="0" shapeId="0">
      <text>
        <r>
          <rPr>
            <sz val="9"/>
            <color indexed="81"/>
            <rFont val="Tahoma"/>
            <family val="2"/>
          </rPr>
          <t xml:space="preserve">GPC Diabetes Mellitus 
RIAS Diabetes Mellitus Resolución 3202 de 2016.
</t>
        </r>
      </text>
    </comment>
    <comment ref="D29" authorId="0" shapeId="0">
      <text>
        <r>
          <rPr>
            <b/>
            <sz val="9"/>
            <color indexed="81"/>
            <rFont val="Tahoma"/>
            <family val="2"/>
          </rPr>
          <t>Autor:</t>
        </r>
        <r>
          <rPr>
            <sz val="9"/>
            <color indexed="81"/>
            <rFont val="Tahoma"/>
            <family val="2"/>
          </rPr>
          <t xml:space="preserve">
GPC Diabetes Mellitus 
RIAS Diabetes Mellitus.</t>
        </r>
      </text>
    </comment>
    <comment ref="D30" authorId="0" shapeId="0">
      <text>
        <r>
          <rPr>
            <sz val="9"/>
            <color indexed="81"/>
            <rFont val="Tahoma"/>
            <family val="2"/>
          </rPr>
          <t>RIAS Diabetes mellitus, identificación y clasificación del riesgo cardiovascular y metabólico.</t>
        </r>
      </text>
    </comment>
    <comment ref="D31" authorId="0" shapeId="0">
      <text>
        <r>
          <rPr>
            <sz val="9"/>
            <color indexed="81"/>
            <rFont val="Tahoma"/>
            <family val="2"/>
          </rPr>
          <t>RIAS Diabetes mellitus, identificación y clasificación del riesgo cardiovascular y metabólico.</t>
        </r>
      </text>
    </comment>
    <comment ref="D32" authorId="0" shapeId="0">
      <text>
        <r>
          <rPr>
            <sz val="9"/>
            <color indexed="81"/>
            <rFont val="Tahoma"/>
            <family val="2"/>
          </rPr>
          <t xml:space="preserve">
Indicadores (HITOS) RIAS Diabetes Mellitus.
Ruta de promoción y mantenimiento de la salud curso de vida Adultez y vejez (Resolución 3280 de 2018)</t>
        </r>
      </text>
    </comment>
    <comment ref="D33" authorId="0" shapeId="0">
      <text>
        <r>
          <rPr>
            <sz val="9"/>
            <color indexed="81"/>
            <rFont val="Tahoma"/>
            <family val="2"/>
          </rPr>
          <t xml:space="preserve">
Indicadores (HITOS) RIAS Diabetes Mellitus </t>
        </r>
      </text>
    </comment>
    <comment ref="D34" authorId="0" shapeId="0">
      <text>
        <r>
          <rPr>
            <sz val="9"/>
            <color indexed="81"/>
            <rFont val="Tahoma"/>
            <family val="2"/>
          </rPr>
          <t>Indicadores (HITOS) RIAS Diabetes Mellitus.
Ruta de promoción y mantenimiento de la salud curso de vida Adultez y vejez (Resolución 3280 de 2018)</t>
        </r>
      </text>
    </comment>
    <comment ref="D40" authorId="0" shapeId="0">
      <text>
        <r>
          <rPr>
            <sz val="9"/>
            <color indexed="81"/>
            <rFont val="Tahoma"/>
            <family val="2"/>
          </rPr>
          <t xml:space="preserve">
RIAS Diabetes mellitus.
GPC Diabetes Mellitus.</t>
        </r>
      </text>
    </comment>
    <comment ref="D41" authorId="0" shapeId="0">
      <text>
        <r>
          <rPr>
            <b/>
            <sz val="9"/>
            <color indexed="81"/>
            <rFont val="Tahoma"/>
            <family val="2"/>
          </rPr>
          <t>Autor:</t>
        </r>
        <r>
          <rPr>
            <sz val="9"/>
            <color indexed="81"/>
            <rFont val="Tahoma"/>
            <family val="2"/>
          </rPr>
          <t xml:space="preserve">
RIAS Diabetes mellitus.
GPC Diabetes Mellitus.</t>
        </r>
      </text>
    </comment>
    <comment ref="D42" authorId="0" shapeId="0">
      <text>
        <r>
          <rPr>
            <b/>
            <sz val="9"/>
            <color indexed="81"/>
            <rFont val="Tahoma"/>
            <family val="2"/>
          </rPr>
          <t>Autor:</t>
        </r>
        <r>
          <rPr>
            <sz val="9"/>
            <color indexed="81"/>
            <rFont val="Tahoma"/>
            <family val="2"/>
          </rPr>
          <t xml:space="preserve">
RIAS Diabetes Mellitus.</t>
        </r>
      </text>
    </comment>
    <comment ref="D43" authorId="0" shapeId="0">
      <text>
        <r>
          <rPr>
            <b/>
            <sz val="9"/>
            <color indexed="81"/>
            <rFont val="Tahoma"/>
            <family val="2"/>
          </rPr>
          <t>Autor:</t>
        </r>
        <r>
          <rPr>
            <sz val="9"/>
            <color indexed="81"/>
            <rFont val="Tahoma"/>
            <family val="2"/>
          </rPr>
          <t xml:space="preserve">
RIAS Diabetes mellitus.
GPC Diabetes Mellitus.</t>
        </r>
      </text>
    </comment>
    <comment ref="D44" authorId="0" shapeId="0">
      <text>
        <r>
          <rPr>
            <sz val="9"/>
            <color indexed="81"/>
            <rFont val="Tahoma"/>
            <family val="2"/>
          </rPr>
          <t>GPC Diabetes Mellitus , Seguimiento.</t>
        </r>
      </text>
    </comment>
    <comment ref="D48" authorId="0" shapeId="0">
      <text>
        <r>
          <rPr>
            <sz val="9"/>
            <color indexed="81"/>
            <rFont val="Tahoma"/>
            <family val="2"/>
          </rPr>
          <t>RIAS Diabetes Mellitus.
GPC Diabetes Mellitus.</t>
        </r>
      </text>
    </comment>
    <comment ref="D49" authorId="0" shapeId="0">
      <text>
        <r>
          <rPr>
            <sz val="9"/>
            <color indexed="81"/>
            <rFont val="Tahoma"/>
            <family val="2"/>
          </rPr>
          <t>RIAS Diabetes Mellitus.
GPC Diabetes Mellitus.</t>
        </r>
      </text>
    </comment>
    <comment ref="D50" authorId="0" shapeId="0">
      <text>
        <r>
          <rPr>
            <sz val="9"/>
            <color indexed="81"/>
            <rFont val="Tahoma"/>
            <family val="2"/>
          </rPr>
          <t>GPC Dislipidemias.</t>
        </r>
      </text>
    </comment>
    <comment ref="D51" authorId="0" shapeId="0">
      <text>
        <r>
          <rPr>
            <sz val="9"/>
            <color indexed="81"/>
            <rFont val="Tahoma"/>
            <family val="2"/>
          </rPr>
          <t xml:space="preserve">
GPC Dislipidemias.</t>
        </r>
      </text>
    </comment>
    <comment ref="D52" authorId="0" shapeId="0">
      <text>
        <r>
          <rPr>
            <sz val="9"/>
            <color indexed="81"/>
            <rFont val="Tahoma"/>
            <family val="2"/>
          </rPr>
          <t xml:space="preserve">
GPC Diabetes mellitus.
Cuenta de alto costo, indicadores.</t>
        </r>
      </text>
    </comment>
    <comment ref="D54" authorId="0" shapeId="0">
      <text>
        <r>
          <rPr>
            <sz val="9"/>
            <color indexed="81"/>
            <rFont val="Tahoma"/>
            <family val="2"/>
          </rPr>
          <t>RIAS Diabetes Mellitus.
Cuenta de alto costo.</t>
        </r>
      </text>
    </comment>
    <comment ref="D55" authorId="0" shapeId="0">
      <text>
        <r>
          <rPr>
            <b/>
            <sz val="9"/>
            <color indexed="81"/>
            <rFont val="Tahoma"/>
            <family val="2"/>
          </rPr>
          <t>Autor:</t>
        </r>
        <r>
          <rPr>
            <sz val="9"/>
            <color indexed="81"/>
            <rFont val="Tahoma"/>
            <family val="2"/>
          </rPr>
          <t xml:space="preserve">
RIAS Diabetes Mellitus.</t>
        </r>
      </text>
    </comment>
    <comment ref="D56" authorId="0" shapeId="0">
      <text>
        <r>
          <rPr>
            <b/>
            <sz val="9"/>
            <color indexed="81"/>
            <rFont val="Tahoma"/>
            <family val="2"/>
          </rPr>
          <t>Autor:</t>
        </r>
        <r>
          <rPr>
            <sz val="9"/>
            <color indexed="81"/>
            <rFont val="Tahoma"/>
            <family val="2"/>
          </rPr>
          <t xml:space="preserve">
RIAS Diabetes mellitus ( valoración de órgano blanco Riñón.</t>
        </r>
      </text>
    </comment>
    <comment ref="D60" authorId="0" shapeId="0">
      <text>
        <r>
          <rPr>
            <b/>
            <sz val="9"/>
            <color indexed="81"/>
            <rFont val="Tahoma"/>
            <family val="2"/>
          </rPr>
          <t>Autor:</t>
        </r>
        <r>
          <rPr>
            <sz val="9"/>
            <color indexed="81"/>
            <rFont val="Tahoma"/>
            <family val="2"/>
          </rPr>
          <t xml:space="preserve">
GPC Dislipidemias.</t>
        </r>
      </text>
    </comment>
    <comment ref="D61" authorId="0" shapeId="0">
      <text>
        <r>
          <rPr>
            <sz val="9"/>
            <color indexed="81"/>
            <rFont val="Tahoma"/>
            <family val="2"/>
          </rPr>
          <t xml:space="preserve">
Cuenta de alto costo.</t>
        </r>
      </text>
    </comment>
    <comment ref="D65" authorId="0" shapeId="0">
      <text>
        <r>
          <rPr>
            <sz val="9"/>
            <color indexed="81"/>
            <rFont val="Tahoma"/>
            <family val="2"/>
          </rPr>
          <t xml:space="preserve">
RIAS Diabetes Mellitus.</t>
        </r>
      </text>
    </comment>
    <comment ref="D66" authorId="0" shapeId="0">
      <text>
        <r>
          <rPr>
            <b/>
            <sz val="9"/>
            <color indexed="81"/>
            <rFont val="Tahoma"/>
            <family val="2"/>
          </rPr>
          <t>Autor:</t>
        </r>
        <r>
          <rPr>
            <sz val="9"/>
            <color indexed="81"/>
            <rFont val="Tahoma"/>
            <family val="2"/>
          </rPr>
          <t xml:space="preserve">
RIAS Diabetes mellitus tipo 2 , Prescripción del ejercicio individualizado.</t>
        </r>
      </text>
    </comment>
    <comment ref="D67" authorId="0" shapeId="0">
      <text>
        <r>
          <rPr>
            <b/>
            <sz val="9"/>
            <color indexed="81"/>
            <rFont val="Tahoma"/>
            <family val="2"/>
          </rPr>
          <t>Autor:</t>
        </r>
        <r>
          <rPr>
            <sz val="9"/>
            <color indexed="81"/>
            <rFont val="Tahoma"/>
            <family val="2"/>
          </rPr>
          <t xml:space="preserve">
GPC Diabetes Mellitus tipo 2.
RIAS Diabetes Mellitus tipo 2.</t>
        </r>
      </text>
    </comment>
    <comment ref="D71" authorId="0" shapeId="0">
      <text>
        <r>
          <rPr>
            <sz val="9"/>
            <color indexed="81"/>
            <rFont val="Tahoma"/>
            <family val="2"/>
          </rPr>
          <t xml:space="preserve">
RIAS Diabetes Mellitus.</t>
        </r>
      </text>
    </comment>
    <comment ref="D72" authorId="0" shapeId="0">
      <text>
        <r>
          <rPr>
            <sz val="9"/>
            <color indexed="81"/>
            <rFont val="Tahoma"/>
            <family val="2"/>
          </rPr>
          <t xml:space="preserve">
RIAS Diabetes Mellitus.</t>
        </r>
      </text>
    </comment>
    <comment ref="D73" authorId="0" shapeId="0">
      <text>
        <r>
          <rPr>
            <sz val="9"/>
            <color indexed="81"/>
            <rFont val="Tahoma"/>
            <family val="2"/>
          </rPr>
          <t xml:space="preserve">
RIAS Diabetes Mellitus.</t>
        </r>
      </text>
    </comment>
    <comment ref="D74" authorId="0" shapeId="0">
      <text>
        <r>
          <rPr>
            <sz val="9"/>
            <color indexed="81"/>
            <rFont val="Tahoma"/>
            <family val="2"/>
          </rPr>
          <t xml:space="preserve">
RIAS Diabetes Mellitus.</t>
        </r>
      </text>
    </comment>
    <comment ref="D75" authorId="0" shapeId="0">
      <text>
        <r>
          <rPr>
            <sz val="9"/>
            <color indexed="81"/>
            <rFont val="Tahoma"/>
            <family val="2"/>
          </rPr>
          <t xml:space="preserve">
Guía de Practica clínica Diabetes Mellitus.</t>
        </r>
      </text>
    </comment>
  </commentList>
</comments>
</file>

<file path=xl/comments15.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Prostata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Prostata
- Numeral 11.2 Población Objeto</t>
        </r>
      </text>
    </comment>
    <comment ref="D16" authorId="0" shapeId="0">
      <text>
        <r>
          <rPr>
            <b/>
            <sz val="9"/>
            <color indexed="81"/>
            <rFont val="Tahoma"/>
            <family val="2"/>
          </rPr>
          <t>RIA PMS
-Numeral 11. 5 Descripción del procedimiento
GPC Ca Prostata
- Población Objeto</t>
        </r>
        <r>
          <rPr>
            <sz val="9"/>
            <color indexed="81"/>
            <rFont val="Tahoma"/>
            <family val="2"/>
          </rPr>
          <t xml:space="preserve">
</t>
        </r>
      </text>
    </comment>
    <comment ref="D20" authorId="0" shapeId="0">
      <text>
        <r>
          <rPr>
            <b/>
            <sz val="9"/>
            <color indexed="81"/>
            <rFont val="Tahoma"/>
            <family val="2"/>
          </rPr>
          <t>GPC Ca Prostata
- Detección Temprana
RIA PMS
- Numeral 11.5 Descripción del procedimiento</t>
        </r>
      </text>
    </comment>
    <comment ref="D21" authorId="0" shapeId="0">
      <text>
        <r>
          <rPr>
            <b/>
            <sz val="9"/>
            <color indexed="81"/>
            <rFont val="Tahoma"/>
            <family val="2"/>
          </rPr>
          <t>RIA PMS
-Numeral 11. 5 Descripción del procedimiento
GPC Ca Prostata
- Numeral 11.2 Población Objeto</t>
        </r>
        <r>
          <rPr>
            <sz val="9"/>
            <color indexed="81"/>
            <rFont val="Tahoma"/>
            <family val="2"/>
          </rPr>
          <t xml:space="preserve">
</t>
        </r>
      </text>
    </comment>
    <comment ref="D22" authorId="0" shapeId="0">
      <text>
        <r>
          <rPr>
            <b/>
            <sz val="9"/>
            <color indexed="81"/>
            <rFont val="Tahoma"/>
            <family val="2"/>
          </rPr>
          <t>Resolución 1995/1999
- capitolo II
- Articulo 10 registros especificos
GPC Ca Prostata
- Introducción</t>
        </r>
        <r>
          <rPr>
            <sz val="9"/>
            <color indexed="81"/>
            <rFont val="Tahoma"/>
            <family val="2"/>
          </rPr>
          <t xml:space="preserve">
</t>
        </r>
      </text>
    </comment>
    <comment ref="D23" authorId="0" shapeId="0">
      <text>
        <r>
          <rPr>
            <b/>
            <sz val="9"/>
            <color indexed="81"/>
            <rFont val="Tahoma"/>
            <family val="2"/>
          </rPr>
          <t>Resolución 1995/1999
- capitolo II
- Articulo 10 registros especificos
GPC Ca Prostata
- Introducción</t>
        </r>
        <r>
          <rPr>
            <sz val="9"/>
            <color indexed="81"/>
            <rFont val="Tahoma"/>
            <family val="2"/>
          </rPr>
          <t xml:space="preserve">
</t>
        </r>
      </text>
    </comment>
    <comment ref="D24" authorId="0" shapeId="0">
      <text>
        <r>
          <rPr>
            <b/>
            <sz val="9"/>
            <color indexed="81"/>
            <rFont val="Tahoma"/>
            <family val="2"/>
          </rPr>
          <t>Resolución 1995/1999
- capitolo II
- Articulo 10 registros especificos
GPC Ca Prostata
- Introducción</t>
        </r>
      </text>
    </comment>
    <comment ref="D25" authorId="0" shapeId="0">
      <text>
        <r>
          <rPr>
            <b/>
            <sz val="9"/>
            <color indexed="81"/>
            <rFont val="Tahoma"/>
            <family val="2"/>
          </rPr>
          <t>Resolución 1995/1999
- capitolo II
- Articulo 10 registros especificos
GPC Ca Prostata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Prostata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Prostata
Detección temprana</t>
        </r>
      </text>
    </comment>
    <comment ref="D37" authorId="0" shapeId="0">
      <text>
        <r>
          <rPr>
            <b/>
            <sz val="9"/>
            <color indexed="81"/>
            <rFont val="Tahoma"/>
            <family val="2"/>
          </rPr>
          <t>RIA PMS
-Numeral 11. 7 Información para la slaud</t>
        </r>
      </text>
    </comment>
    <comment ref="D38" authorId="0" shapeId="0">
      <text>
        <r>
          <rPr>
            <b/>
            <sz val="9"/>
            <color indexed="81"/>
            <rFont val="Tahoma"/>
            <family val="2"/>
          </rPr>
          <t>RIA PMS
-Numeral 11. 5  Descripción del procedimiento
- Numeral 11.7 Información para la slaud</t>
        </r>
      </text>
    </comment>
    <comment ref="D39" authorId="0" shapeId="0">
      <text>
        <r>
          <rPr>
            <b/>
            <sz val="9"/>
            <color indexed="81"/>
            <rFont val="Tahoma"/>
            <family val="2"/>
          </rPr>
          <t>GPC Ca Prostata
- Introducción</t>
        </r>
      </text>
    </comment>
    <comment ref="D40" authorId="0" shapeId="0">
      <text>
        <r>
          <rPr>
            <b/>
            <sz val="9"/>
            <color indexed="81"/>
            <rFont val="Tahoma"/>
            <family val="2"/>
          </rPr>
          <t>RIA PMS
-Numeral 11.7 Información para la slaud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Prostata
-Seguimiento
- Rehabilitación urológica</t>
        </r>
        <r>
          <rPr>
            <sz val="9"/>
            <color indexed="81"/>
            <rFont val="Tahoma"/>
            <family val="2"/>
          </rPr>
          <t xml:space="preserve">
</t>
        </r>
      </text>
    </comment>
    <comment ref="D51" authorId="0" shapeId="0">
      <text>
        <r>
          <rPr>
            <b/>
            <sz val="9"/>
            <color indexed="81"/>
            <rFont val="Tahoma"/>
            <family val="2"/>
          </rPr>
          <t xml:space="preserve">GPC Ca Prostata
-Seguimiento
- Rehabilitación urológica
</t>
        </r>
        <r>
          <rPr>
            <sz val="9"/>
            <color indexed="81"/>
            <rFont val="Tahoma"/>
            <family val="2"/>
          </rPr>
          <t xml:space="preserve">
</t>
        </r>
      </text>
    </comment>
  </commentList>
</comments>
</file>

<file path=xl/comments16.xml><?xml version="1.0" encoding="utf-8"?>
<comments xmlns="http://schemas.openxmlformats.org/spreadsheetml/2006/main">
  <authors>
    <author>Autor</author>
  </authors>
  <commentList>
    <comment ref="D16" authorId="0" shapeId="0">
      <text>
        <r>
          <rPr>
            <b/>
            <sz val="9"/>
            <color indexed="81"/>
            <rFont val="Tahoma"/>
            <family val="2"/>
          </rPr>
          <t>Resolución 1995/2019
- Capitulo II Articulo 9 Identificación
GPC Ca Colo-rectal
Población Objeto
RIA PMS 
- Numeral 12.2. población obeto</t>
        </r>
        <r>
          <rPr>
            <sz val="9"/>
            <color indexed="81"/>
            <rFont val="Tahoma"/>
            <family val="2"/>
          </rPr>
          <t xml:space="preserve">
</t>
        </r>
      </text>
    </comment>
    <comment ref="D17" authorId="0" shapeId="0">
      <text>
        <r>
          <rPr>
            <b/>
            <sz val="9"/>
            <color indexed="81"/>
            <rFont val="Tahoma"/>
            <family val="2"/>
          </rPr>
          <t>Resolución 1995/2019
- Capitulo II Articulo 9 Identificación</t>
        </r>
        <r>
          <rPr>
            <sz val="9"/>
            <color indexed="81"/>
            <rFont val="Tahoma"/>
            <family val="2"/>
          </rPr>
          <t xml:space="preserve">
</t>
        </r>
      </text>
    </comment>
    <comment ref="D18" authorId="0" shapeId="0">
      <text>
        <r>
          <rPr>
            <b/>
            <sz val="9"/>
            <color indexed="81"/>
            <rFont val="Tahoma"/>
            <family val="2"/>
          </rPr>
          <t xml:space="preserve">Resolución 1995/9999
Capitulo II Articulo 10 Registro específico
GPC Ca Colo-rectal
- Introducción
</t>
        </r>
      </text>
    </comment>
    <comment ref="D22" authorId="0" shapeId="0">
      <text>
        <r>
          <rPr>
            <b/>
            <sz val="9"/>
            <color indexed="81"/>
            <rFont val="Tahoma"/>
            <family val="2"/>
          </rPr>
          <t>RIA PMS
- Numeral 12.4 Descripción del procedimiento</t>
        </r>
      </text>
    </comment>
    <comment ref="D23" authorId="0" shapeId="0">
      <text>
        <r>
          <rPr>
            <b/>
            <sz val="9"/>
            <color indexed="81"/>
            <rFont val="Tahoma"/>
            <family val="2"/>
          </rPr>
          <t>Resolucion 1995/1999
Articulo 10 Registros especifios
RIA PMS
- Numeral 12.4 Descripción del procedimeinto
GPC Ca Colo-rectal
- Numeral 3.1 Detección temprana</t>
        </r>
      </text>
    </comment>
    <comment ref="D24" authorId="0" shapeId="0">
      <text>
        <r>
          <rPr>
            <b/>
            <sz val="9"/>
            <color indexed="81"/>
            <rFont val="Tahoma"/>
            <family val="2"/>
          </rPr>
          <t>RIA PMS
- Numeral 12.4.1
Infromación para la salud</t>
        </r>
        <r>
          <rPr>
            <sz val="9"/>
            <color indexed="81"/>
            <rFont val="Tahoma"/>
            <family val="2"/>
          </rPr>
          <t xml:space="preserve">
</t>
        </r>
      </text>
    </comment>
    <comment ref="D25" authorId="0" shapeId="0">
      <text>
        <r>
          <rPr>
            <b/>
            <sz val="9"/>
            <color indexed="81"/>
            <rFont val="Tahoma"/>
            <family val="2"/>
          </rPr>
          <t>RIA PMS
- Numeral 12.4.1
Infromación para la salud</t>
        </r>
      </text>
    </comment>
    <comment ref="D26" authorId="0" shapeId="0">
      <text>
        <r>
          <rPr>
            <b/>
            <sz val="9"/>
            <color indexed="81"/>
            <rFont val="Tahoma"/>
            <family val="2"/>
          </rPr>
          <t>GPC Ca Colo-rectal
- Numeral 3.1 Detección temprana</t>
        </r>
      </text>
    </comment>
    <comment ref="D30" authorId="0" shapeId="0">
      <text>
        <r>
          <rPr>
            <b/>
            <sz val="9"/>
            <color indexed="81"/>
            <rFont val="Tahoma"/>
            <family val="2"/>
          </rPr>
          <t>GPC Ca Colo-rectal
- Numeral 3.1 Detección temprana</t>
        </r>
      </text>
    </comment>
    <comment ref="D34" authorId="0" shapeId="0">
      <text>
        <r>
          <rPr>
            <b/>
            <sz val="9"/>
            <color indexed="81"/>
            <rFont val="Tahoma"/>
            <family val="2"/>
          </rPr>
          <t>RIA PMS
- Numeral 12.4.1
Infromación para la salud</t>
        </r>
        <r>
          <rPr>
            <sz val="9"/>
            <color indexed="81"/>
            <rFont val="Tahoma"/>
            <family val="2"/>
          </rPr>
          <t xml:space="preserve">
</t>
        </r>
      </text>
    </comment>
    <comment ref="D35" authorId="0" shapeId="0">
      <text>
        <r>
          <rPr>
            <b/>
            <sz val="9"/>
            <color indexed="81"/>
            <rFont val="Tahoma"/>
            <family val="2"/>
          </rPr>
          <t>RIA PMS
- Numeral 12.4.3 Gestión para la salud</t>
        </r>
        <r>
          <rPr>
            <sz val="9"/>
            <color indexed="81"/>
            <rFont val="Tahoma"/>
            <family val="2"/>
          </rPr>
          <t xml:space="preserve">
</t>
        </r>
      </text>
    </comment>
    <comment ref="D36" authorId="0" shapeId="0">
      <text>
        <r>
          <rPr>
            <b/>
            <sz val="9"/>
            <color indexed="81"/>
            <rFont val="Tahoma"/>
            <family val="2"/>
          </rPr>
          <t>RIA PMS
- Numeral 12.4.1
Infromación para la salud</t>
        </r>
        <r>
          <rPr>
            <sz val="9"/>
            <color indexed="81"/>
            <rFont val="Tahoma"/>
            <family val="2"/>
          </rPr>
          <t xml:space="preserve">
</t>
        </r>
      </text>
    </comment>
    <comment ref="D40" authorId="0" shapeId="0">
      <text>
        <r>
          <rPr>
            <b/>
            <sz val="9"/>
            <color indexed="81"/>
            <rFont val="Tahoma"/>
            <family val="2"/>
          </rPr>
          <t>RIA PMS
- Numeral 12.3
Atenciones incluidas</t>
        </r>
        <r>
          <rPr>
            <sz val="9"/>
            <color indexed="81"/>
            <rFont val="Tahoma"/>
            <family val="2"/>
          </rPr>
          <t xml:space="preserve">
</t>
        </r>
      </text>
    </comment>
    <comment ref="D41" authorId="0" shapeId="0">
      <text>
        <r>
          <rPr>
            <b/>
            <sz val="9"/>
            <color indexed="81"/>
            <rFont val="Tahoma"/>
            <family val="2"/>
          </rPr>
          <t>RIA PMS
- Numeral 12.4.1
Infromación para la salud
GPC Ca Colo-rectal
- Numeral 3.1 
Detección temprana</t>
        </r>
        <r>
          <rPr>
            <sz val="9"/>
            <color indexed="81"/>
            <rFont val="Tahoma"/>
            <family val="2"/>
          </rPr>
          <t xml:space="preserve">
</t>
        </r>
      </text>
    </comment>
    <comment ref="D45" authorId="0" shapeId="0">
      <text>
        <r>
          <rPr>
            <b/>
            <sz val="9"/>
            <color indexed="81"/>
            <rFont val="Tahoma"/>
            <family val="2"/>
          </rPr>
          <t>Resolución 1995/1999
- Artículo 10 registros específios
RIA PMS
- Numeral 12.4.3 Gestión para la salud
GPC Ca Colo-rectal
- Numeral 3.2 diagnóstico</t>
        </r>
        <r>
          <rPr>
            <sz val="9"/>
            <color indexed="81"/>
            <rFont val="Tahoma"/>
            <family val="2"/>
          </rPr>
          <t xml:space="preserve">
</t>
        </r>
      </text>
    </comment>
    <comment ref="D49" authorId="0" shapeId="0">
      <text>
        <r>
          <rPr>
            <b/>
            <sz val="9"/>
            <color indexed="81"/>
            <rFont val="Tahoma"/>
            <family val="2"/>
          </rPr>
          <t>RIA PMS
- Numeral 12.4.3 Gestión para la salud
GPC Ca Colo-rectal
-Seguimiento
- Diagnóstico</t>
        </r>
        <r>
          <rPr>
            <sz val="9"/>
            <color indexed="81"/>
            <rFont val="Tahoma"/>
            <family val="2"/>
          </rPr>
          <t xml:space="preserve">
</t>
        </r>
      </text>
    </comment>
    <comment ref="D50" authorId="0" shapeId="0">
      <text>
        <r>
          <rPr>
            <b/>
            <sz val="9"/>
            <color indexed="81"/>
            <rFont val="Tahoma"/>
            <family val="2"/>
          </rPr>
          <t xml:space="preserve">GPC Ca Colo-rectal
-Seguimiento
- Rehabilitación </t>
        </r>
        <r>
          <rPr>
            <sz val="9"/>
            <color indexed="81"/>
            <rFont val="Tahoma"/>
            <family val="2"/>
          </rPr>
          <t xml:space="preserve">
</t>
        </r>
      </text>
    </comment>
  </commentList>
</comments>
</file>

<file path=xl/sharedStrings.xml><?xml version="1.0" encoding="utf-8"?>
<sst xmlns="http://schemas.openxmlformats.org/spreadsheetml/2006/main" count="4710" uniqueCount="759">
  <si>
    <t>C</t>
  </si>
  <si>
    <t>NC</t>
  </si>
  <si>
    <t>NA</t>
  </si>
  <si>
    <t>TOTAL</t>
  </si>
  <si>
    <t xml:space="preserve">TOTAL </t>
  </si>
  <si>
    <t xml:space="preserve">Observaciones: </t>
  </si>
  <si>
    <t>EXAMEN FISICO</t>
  </si>
  <si>
    <t>EDUCACION</t>
  </si>
  <si>
    <t>PRUEBAS ESPECIFICAS</t>
  </si>
  <si>
    <t>Fecha:</t>
  </si>
  <si>
    <t xml:space="preserve">Programa:  </t>
  </si>
  <si>
    <t xml:space="preserve">Instituciòn </t>
  </si>
  <si>
    <t xml:space="preserve">Auditor : </t>
  </si>
  <si>
    <t>Quien recibe la visita</t>
  </si>
  <si>
    <t>DOCUMENTO</t>
  </si>
  <si>
    <t>IDENTIFICACIÓN</t>
  </si>
  <si>
    <t>IDENTIFICACION</t>
  </si>
  <si>
    <t>TIPO DOCUMENTO</t>
  </si>
  <si>
    <t>NUMERO DE DOCUMENTO</t>
  </si>
  <si>
    <t>NOMBRES Y APELLIDOS</t>
  </si>
  <si>
    <t>FECHA DE INSCRIPCION</t>
  </si>
  <si>
    <t>FECHA DE NACIMIENTO</t>
  </si>
  <si>
    <t xml:space="preserve">EDAD EN MESES  ACTUAL </t>
  </si>
  <si>
    <t>ANAMNESIS</t>
  </si>
  <si>
    <t>REGISTRA ANTECEDENTES FAMILIARES</t>
  </si>
  <si>
    <t>REGISTRA ANTECEDENTES PERINATALES</t>
  </si>
  <si>
    <t>REGISTRA RESULTADO DE HEMOCLASIFICACION</t>
  </si>
  <si>
    <t>RESULTADO tamizaje TSH</t>
  </si>
  <si>
    <t>REGISTRA SEROLOGIA DE LA MADRE DESPUES DEL PARTO</t>
  </si>
  <si>
    <t>TIPO DE ALIMENTACION (menor 6 meses)</t>
  </si>
  <si>
    <t>TIEMPO DE DURACION DE LA LACTANCIA</t>
  </si>
  <si>
    <t>INICIO DE LA ALIMENTACION COMPLEMENTARIA (meses de Edad)</t>
  </si>
  <si>
    <t>ESQUEMA DE VACUNACION ADECUADO PARA LA EDAD</t>
  </si>
  <si>
    <t>REALIZA TAMIZAJE VISUAL</t>
  </si>
  <si>
    <t>REALIZA TAMIZAJE AUDITIVO</t>
  </si>
  <si>
    <t xml:space="preserve">VALORACION DE CADERAS </t>
  </si>
  <si>
    <t>PESO  (Kg)</t>
  </si>
  <si>
    <t>TALLA (cm)</t>
  </si>
  <si>
    <t>PERIMETRO CEFALICO (cm)</t>
  </si>
  <si>
    <t>REALIZA TOMA DE IMC</t>
  </si>
  <si>
    <t>TOMA SIGNOS VITALES</t>
  </si>
  <si>
    <t>DILIGENCIA NOTA DE PUERICULTURA SEGÚN LA EDAD</t>
  </si>
  <si>
    <t>AGUDEZA VISUAL</t>
  </si>
  <si>
    <t>ACTIVIDADES DETECCION TEMPRANA Y PROTECCION ESPECIFICA</t>
  </si>
  <si>
    <t>VALORAN ESTADO NUTRICIONAL</t>
  </si>
  <si>
    <t>DILIGENCIA CURVA DE CYD DE ACUERDO AL GENERO</t>
  </si>
  <si>
    <t>DILIGENCIA CURVA DE CYD GENERADAS POR LA OMS</t>
  </si>
  <si>
    <t>SE DILIGENCIA EAD CON EL SISTEMA DE CODIGO 0 Y 1</t>
  </si>
  <si>
    <t xml:space="preserve">CONSUME MICRONUTRIENTES </t>
  </si>
  <si>
    <t>ORDENAN ANTIPARASITARIOS</t>
  </si>
  <si>
    <t xml:space="preserve">EVOLUCIÓN COINCIDE CON PLAN DE TRATAMIENTO </t>
  </si>
  <si>
    <t>CUENTA CON CONSULTA DE PRIMERA VEZ POR MEDICO GENERAL</t>
  </si>
  <si>
    <t>CUANTA CON CONSULTA SE SEGUIMIENTO POR ENFERMERIA</t>
  </si>
  <si>
    <t>CUANTA CON LA CONCENTRACION DE CONTROLES DE ACUERDO A LA EDAD</t>
  </si>
  <si>
    <t xml:space="preserve">CUENTA CON DOS CONTROLES  DE ODONTOLOGIA  EN EL AÑO </t>
  </si>
  <si>
    <t>SE ASIGNA CITA PROXIMO CONTROL</t>
  </si>
  <si>
    <t xml:space="preserve">REMISIONES </t>
  </si>
  <si>
    <t>PERIMETRO BRAQUIAL</t>
  </si>
  <si>
    <t>SIGNOS Y SINTOMAS DE ALARMA</t>
  </si>
  <si>
    <t>SE DIAGNOSTICA EAD DE ACUERDO LOS PARAMETROS NORMATIVOS: DESARROLLLO ESPERADO PARA LA EDAD ( VERDE),RIESGO DE PROBLEMAS DEL DESARROLLO ( AMARILLO),SOSPECHA DE PROBLEMAS DEL DESARROLLO ( ROJO)</t>
  </si>
  <si>
    <t>DILIGENCIA CARNET DE CRECIMIENTO Y DESARROLLO</t>
  </si>
  <si>
    <t>SEXO</t>
  </si>
  <si>
    <t>TELEFONO</t>
  </si>
  <si>
    <t>RESPONSABLE</t>
  </si>
  <si>
    <t>PARENTESCO</t>
  </si>
  <si>
    <t>OCUPACION</t>
  </si>
  <si>
    <t>ESCOLARIDAD</t>
  </si>
  <si>
    <t>ANTECEDENTES PERSONALES (QUIRURGICOS, TOXICOALERGICOS, PATOLOGICOS, TRAUMATOLOGICOS,FARMACOLOGICOS)</t>
  </si>
  <si>
    <t>AUDIOMETRIA</t>
  </si>
  <si>
    <t xml:space="preserve">OTOSCOPIA </t>
  </si>
  <si>
    <t>PEDIATRIA</t>
  </si>
  <si>
    <t>PSICOLOGIA</t>
  </si>
  <si>
    <t>NUTRICION</t>
  </si>
  <si>
    <t>FONOAUDIOLOGIA</t>
  </si>
  <si>
    <t>OFTALMOLOGIA</t>
  </si>
  <si>
    <t>VACUNACION</t>
  </si>
  <si>
    <t>ODONTOLOGIA</t>
  </si>
  <si>
    <t>OXIMETRIA</t>
  </si>
  <si>
    <t xml:space="preserve">DIRECCION </t>
  </si>
  <si>
    <t>RECOMENDACIONES NUTRICIONALES LACTANCIA MATERNA Y ALIMENTACION COMPLEMENTARIA</t>
  </si>
  <si>
    <t xml:space="preserve">RESULTADO </t>
  </si>
  <si>
    <t xml:space="preserve">PROGRAMA RUTA / ESTRATEGIA </t>
  </si>
  <si>
    <t xml:space="preserve">PRIMERA INFANCIA </t>
  </si>
  <si>
    <t xml:space="preserve">ESTANDARES </t>
  </si>
  <si>
    <t>CUMPLE</t>
  </si>
  <si>
    <t xml:space="preserve">NO CUMPLE </t>
  </si>
  <si>
    <t xml:space="preserve">NO APLICA </t>
  </si>
  <si>
    <t xml:space="preserve">CONSOLIDADO AUDITORIA HISTORIA CLINICA </t>
  </si>
  <si>
    <t xml:space="preserve">INSTRUMENTO AUDITORIA HISTORIA CLINICA -  ACTIVIDADES Y ESTRATEGIAS DETECCIÒN TEMPRANA - PROTECCION ESPECIFICA - EVENTOS DE INTERES EN SALUD PÚBLICA </t>
  </si>
  <si>
    <t>Programa o estrategia : Cáncer DE PROSTATA</t>
  </si>
  <si>
    <t xml:space="preserve">Institución: </t>
  </si>
  <si>
    <t>Se evidencia registro fecha de nacimiento (hombres entre 50 y 75 años)</t>
  </si>
  <si>
    <t>Se evidencia registro de datos personales del usuario actualizados (teléfono, dirección, contacto de familiar)</t>
  </si>
  <si>
    <t>Se evidencia registro de población vulnerable (desplazado, indígena, privado de la libertad, migrante, discapacitado)</t>
  </si>
  <si>
    <t>Se evidencia caracterización de afrocolombiana (raza negra)</t>
  </si>
  <si>
    <t>Observaciones:</t>
  </si>
  <si>
    <t>ANTECEDENTES</t>
  </si>
  <si>
    <t>Se indaga sobre antecdentes sintomátios en (urgencias, pujo, tenesmo vesical, nicturia, disuria, reducción el chorro, hematuria, hematoespermia).</t>
  </si>
  <si>
    <r>
      <t xml:space="preserve">Se evidencia el diligenciamiento de antecedentes </t>
    </r>
    <r>
      <rPr>
        <u/>
        <sz val="10"/>
        <color theme="1"/>
        <rFont val="Arial"/>
        <family val="2"/>
      </rPr>
      <t>familiares</t>
    </r>
    <r>
      <rPr>
        <sz val="10"/>
        <color theme="1"/>
        <rFont val="Arial"/>
        <family val="2"/>
      </rPr>
      <t xml:space="preserve"> en cada control (familiares de primer o segundo grado de consanguinidad con antecedentes de ca de próstata)</t>
    </r>
  </si>
  <si>
    <t>Se evidencia el diligenciamiento de factores de riesgo y hábitos del paciente IMC y  obesidad.</t>
  </si>
  <si>
    <t>Se evidencia el diligenciamiento de factores de riesgo y hábitos del paciente como alto consumo de grasas saturadas</t>
  </si>
  <si>
    <t>Se evidencia el diligenciamiento de factores de riesgo y hábitos del paciente como tabaquismo.</t>
  </si>
  <si>
    <t>Se evidencia el diligenciamiento de factores de riesgo y hábitos del paciente como consumo de alcohol</t>
  </si>
  <si>
    <t>Se evidencia el registro de la realización del tacto rectal</t>
  </si>
  <si>
    <t xml:space="preserve">Se evidenica el registro de la negativa del paciente a la tamización del tacto rectal </t>
  </si>
  <si>
    <t>Ante la realización del tacto rectal o la negativa del paciente para realizarlo se evidenica  la persuación y la educación de la importancia</t>
  </si>
  <si>
    <t>Se registra la información sobre el procedimiento y el posible malestar durante el tacto rectal</t>
  </si>
  <si>
    <t xml:space="preserve">Se realiza una adecuada revisión por sistemas que incluye Genitourinario y Colorectal  (verificar dolor en área peliva, edema) </t>
  </si>
  <si>
    <t>Se registra la educación brindada en cuanto a Signos y síntomas de alarma (Dolor pélvico, urgencias urinarias, pujo, tenesmo vesical, nicturia, disuria, reducción el chorro, hematuria, hematoespermia)</t>
  </si>
  <si>
    <t xml:space="preserve">Se evidencia infromación dada al paciente de los pasos a seguir según los resultados del tacto rectal y el PSA </t>
  </si>
  <si>
    <t>Se registra la educación brindada en factores de riesgo y hábitos saludables como peso, alimentación saludable, dejar el hábito d efumar y el consumo de alcohol.</t>
  </si>
  <si>
    <t>Se evidencia el regsitro de la información de la importancia de la tamización combinada del tacto rectal y el PSA para un diagnóstico oportuno.</t>
  </si>
  <si>
    <t>Se evidencia el registro de información al usuario de los tiempos entre el tacto rectal y la toma de PSA de 10 dias y que su resultado entre el tacto, la toma y el resultado no debe ser superior a 15 días.</t>
  </si>
  <si>
    <t>Se deja por escrito entrega de carnet que incluye fecha de la tamización por tacto rectal, profesional que lo realiza, fecha para PSA.</t>
  </si>
  <si>
    <t>Se evidencia orden medica de PSA.</t>
  </si>
  <si>
    <t>De acuerdo a las condiciones, antecedentes familiares y personales, tacto rectal y resultados PSA se ha realizado remisión para valoración por especialista.</t>
  </si>
  <si>
    <t>Programa o estrategia : Cáncer ESTOMAGO Y COLORRECTAL</t>
  </si>
  <si>
    <t>FORMATO AUDITORIA HISTORIAS CLINICAS CANCER COLORECTAL</t>
  </si>
  <si>
    <r>
      <t xml:space="preserve">Se evidencia el diligenciamiento de antecedentes </t>
    </r>
    <r>
      <rPr>
        <u/>
        <sz val="10"/>
        <color theme="1"/>
        <rFont val="Arial"/>
        <family val="2"/>
      </rPr>
      <t>familiares</t>
    </r>
    <r>
      <rPr>
        <sz val="10"/>
        <color theme="1"/>
        <rFont val="Arial"/>
        <family val="2"/>
      </rPr>
      <t xml:space="preserve"> en cada control (familiares en primer grado de poliposis adenomatosa miliar(PAF) Historia familiar de cáncer de colon y recto poliposico hereditario(CCRNPH),  familiares con enfermedad infamatoria intestinal (EII).</t>
    </r>
  </si>
  <si>
    <r>
      <t xml:space="preserve">Se evidencia el diligenciamiento de antecedentes </t>
    </r>
    <r>
      <rPr>
        <u/>
        <sz val="10"/>
        <color theme="1"/>
        <rFont val="Arial"/>
        <family val="2"/>
      </rPr>
      <t xml:space="preserve">personales </t>
    </r>
    <r>
      <rPr>
        <sz val="10"/>
        <color theme="1"/>
        <rFont val="Arial"/>
        <family val="2"/>
      </rPr>
      <t xml:space="preserve">en cada control (individuos con antecedentes de enfermedad inflamatoria intestinal (EII). antecedentes de pólipos adenomatosos del colon.   antecedentes de pólipos hiperplásicos del colon. </t>
    </r>
  </si>
  <si>
    <t>Se evidencia el diligenciamiento de factores de riesgo y hábitos del paciente como actividad física</t>
  </si>
  <si>
    <t xml:space="preserve">Se evidencia el diligenciamiento de factores de riesgo y hábitos del paciente como la alimentación </t>
  </si>
  <si>
    <t>Se evidencia el diligenciamiento de la clasifiación del riesgo según los antecedentes personales y familiares según indicaciones de buena práctica GPC.</t>
  </si>
  <si>
    <t>Se realiza una adecuada revisión por sistemas: abdomen (dolor pélvico, dolor en el cuadrante superior derecho o área hepática), síntomas vagos constitucionales como fatiga o nauseas.</t>
  </si>
  <si>
    <t>Se registra la educación brindada en cuanto a Signos y síntomas de alarma (Perdida de peso, melenas, sangrado rectal activo, masa abdominal palpable, cambio en el hábito intestinal)</t>
  </si>
  <si>
    <t>Se evidencia el registro de información al usuario de los tiempos entre la toma de sangre oculta en materia fecal  y el resultado el cual no debe superar los 15 días.</t>
  </si>
  <si>
    <t>Se registra la educación brindada en factores de riesgo y hábitos saludables. (Consumo de alimentos ricos en fibra como frutas y verduras, granos integrales, evitar el consumo de carnes procesadas y practicar actividad física con regularidad)</t>
  </si>
  <si>
    <t>Se evidencia la solicitud  de la prueba de tamizaje sangre oculta en materia fecal por inmunoquimica (3 muestras en días diferentes)</t>
  </si>
  <si>
    <t>Se evidencia la tamización con un periodo de cada dos años o fecha de proxima cita</t>
  </si>
  <si>
    <t>Se registra  el resultado de Sangre oculta en materia fecal en la HC y en caso de estar alterado se gestiona remisión y cita para espeialista.</t>
  </si>
  <si>
    <t>REMISIONES</t>
  </si>
  <si>
    <t>De acuerdo a las condiciones, antecedentes familiares y personales, y resultado de sangre oculta en materiafecal se ha realizado remisión para valoración por especialista.</t>
  </si>
  <si>
    <t xml:space="preserve">En caso de presentarse remisiones o interconsultas con espeialistas se evidencia en la HC la transcripción de los conceptos e indicaciones del mismo. </t>
  </si>
  <si>
    <t>CA PROSTATA</t>
  </si>
  <si>
    <t xml:space="preserve">CA COLORECTAL </t>
  </si>
  <si>
    <t>FORMATO AUDITORIA HISTORIA CLINICA PROGRAMAS Y ESTRATEGIAS DETECCIÒN TEMPRANA Y PROTECCION ESPECIFICA</t>
  </si>
  <si>
    <t>Programa o estrategia : Salud Visual y Auditiva</t>
  </si>
  <si>
    <t>Institución</t>
  </si>
  <si>
    <t xml:space="preserve">Auditor : GUSTAVO A GOMEZ MARQUEZ </t>
  </si>
  <si>
    <r>
      <t xml:space="preserve">FORMATO AUDITORIA HISTORIAS CLINICAS LINEAMIENTOS </t>
    </r>
    <r>
      <rPr>
        <b/>
        <sz val="10"/>
        <color rgb="FFFF0000"/>
        <rFont val="Arial"/>
        <family val="2"/>
      </rPr>
      <t xml:space="preserve">SALUD VISUAL </t>
    </r>
  </si>
  <si>
    <t>Se evidencia registro de datos personales del usuario apellidos y nombres completos, estado civil, documento de identidad, fecha de nacimiento, edad, sexo, ocupación, dirección y teléfono del domicilio y lugar de residencia, nombre y teléfono del acompaña</t>
  </si>
  <si>
    <t>Se evidencia caracterización de poblaciones vulnerables (desplazado, indígena, afrocolombiano, privado de la libertad, migrante, discapacitado)</t>
  </si>
  <si>
    <t xml:space="preserve">Se evidencia el registro de la educación brindada en cuanto a Signos y síntomas de alarma. </t>
  </si>
  <si>
    <t>Se evidencia el registro de educacion en promover el uso de elementos de protección visual, uso adecuado de iluminación, uso adecuado de aparatos tecnológicos.</t>
  </si>
  <si>
    <t xml:space="preserve">Se evidencia el registro de la educación brindada en factores de riesgo y hábitos saludables </t>
  </si>
  <si>
    <t>Se evidencia registro de promoción del uso de protección solar con filtro.</t>
  </si>
  <si>
    <t>Se evidencia registro de, Test de agudeza visual con optotipos como el HOTV o LEA symbols.</t>
  </si>
  <si>
    <t xml:space="preserve">Promoción del consumo de frutas y verduras. Promoción de hábitos de vida saludable para prevenir la HTA, DM y patologias de RCV en general. </t>
  </si>
  <si>
    <t xml:space="preserve">Promover el uso de elementos de protección visual, uso adecuado de iluminación, uso adecuado de aparatos tecnológicos. </t>
  </si>
  <si>
    <t>Se evidencia registro, si hay alteraciones visuales y se envía al oftalmólogo a los pacientes mayores de 50 años, continuidad al tratamiento indicado y seguimiento a la evolucion clínica .</t>
  </si>
  <si>
    <t>Se especifica plan de manejo  farmacologico y no farmacologico segun los hallazgos encontrados en el control o consulta.</t>
  </si>
  <si>
    <t>Se tiene un ítem donde se registre las remisiones a Optómetra, Oftalmólogo u otras especialidades pertinentes y se evidencia seguimiento de contrareferencia.</t>
  </si>
  <si>
    <r>
      <t>FORMATO AUDITORIA HISTORIAS CLÍNICAS</t>
    </r>
    <r>
      <rPr>
        <b/>
        <sz val="10"/>
        <color rgb="FFFF0000"/>
        <rFont val="Arial"/>
        <family val="2"/>
      </rPr>
      <t xml:space="preserve"> SALUD AUDITIVA</t>
    </r>
  </si>
  <si>
    <t xml:space="preserve">Se evidencia el registro de educacion y promoción en hábitos de higiene, cuidados del oído y audición, identificación de alertas tempranas, adopción de conductas protectoras (promover ambientes tranquilos, uso de elementos de protección para ruido y agua) derecho a la tranquilidad. </t>
  </si>
  <si>
    <t>Se evidencia registro de promoción del uso de elementos de protección auditiva en entornos de riesgo como el laboral.</t>
  </si>
  <si>
    <t xml:space="preserve"> Se evidencia registro de la Identificación del riesgo a exposición al ruido en el entorno laboral.</t>
  </si>
  <si>
    <t>Se evidencia registro de la valoración de la agudeza auditiva, las habilidades comunicativas orales  y el desempeño comunicativo</t>
  </si>
  <si>
    <t>Se evidencia registro, si hay alteraciones auditivas y se envía al especialista a los pacientes, continuidad al tratamiento indicado y seguimiento a la evolucion clínica .</t>
  </si>
  <si>
    <t>Se especifica plan de manejo farmacologico y no farmacologico segun los hallazgos encontrados en el control o consulta.</t>
  </si>
  <si>
    <t>Se evidencia registro de derivación al tramo de atenciones para las alteraciones, enfermedades y trastornos otológicos, auditivos y comunicativos.</t>
  </si>
  <si>
    <t xml:space="preserve">SALUD VISUAL </t>
  </si>
  <si>
    <t xml:space="preserve">SALUD AUDITIVA </t>
  </si>
  <si>
    <t xml:space="preserve">Fecha: </t>
  </si>
  <si>
    <t>Programa o estrategia: Ruta Cardiovascular</t>
  </si>
  <si>
    <t>Auditor :</t>
  </si>
  <si>
    <t>AUDITORIA HISTORIAS CLÍNICAS HIPERTENSIÓN ARTERIAL</t>
  </si>
  <si>
    <t>HC1:</t>
  </si>
  <si>
    <t>HC2:</t>
  </si>
  <si>
    <t>HC3:</t>
  </si>
  <si>
    <t xml:space="preserve">HC4: </t>
  </si>
  <si>
    <t>HC5:</t>
  </si>
  <si>
    <t>Se evidencia registro de Nombre y apellidos completos,  edad, sexo, estado civil, documento de identidad, ocupación del Usuario</t>
  </si>
  <si>
    <t>Se evidencia registro de datos personales del usuario (teléfono, dirección, contacto de familiar: nombre teléfono y parentesco)</t>
  </si>
  <si>
    <t>Se evidencia caracterización de poblaciones vulnerables (desplazado, indígena, afro colombiano, privado de la libertad, migrante, discapacitado)</t>
  </si>
  <si>
    <r>
      <t xml:space="preserve">Se evidencia el diligenciamiento de antecedentes </t>
    </r>
    <r>
      <rPr>
        <u/>
        <sz val="10"/>
        <color theme="1"/>
        <rFont val="Arial"/>
        <family val="2"/>
      </rPr>
      <t>familiares</t>
    </r>
    <r>
      <rPr>
        <sz val="10"/>
        <color theme="1"/>
        <rFont val="Arial"/>
        <family val="2"/>
      </rPr>
      <t xml:space="preserve"> en cada control (familiares de primer grado de consanguinidad con HTA, DM, ERC, antecedentes de enfermedades cardiovasculares, hipercolesterolemia familiar, antecedentes farmacológicos)</t>
    </r>
  </si>
  <si>
    <r>
      <t xml:space="preserve">Se evidencia el diligenciamiento de antecedentes </t>
    </r>
    <r>
      <rPr>
        <u/>
        <sz val="10"/>
        <color theme="1"/>
        <rFont val="Arial"/>
        <family val="2"/>
      </rPr>
      <t xml:space="preserve">personales </t>
    </r>
    <r>
      <rPr>
        <sz val="10"/>
        <color theme="1"/>
        <rFont val="Arial"/>
        <family val="2"/>
      </rPr>
      <t>en cada control (familiares de primer grado de consanguinidad con HTA, DM, ERC, antecedentes de enfermedades cardiovasculares, hipercolesterolemia familiar, antecedentes farmacológicos).</t>
    </r>
  </si>
  <si>
    <t>Se evidencia el registro del tiempo de evolución de la HTA del paciente en cada control.</t>
  </si>
  <si>
    <t>Se evidencia el diligenciamiento de factores de riesgo y hábitos del paciente en cada control  (tabaquismo, obesidad, sobrepeso, falta de adherencia al tratamiento, sedentarismo, alimentación, ejercicio actividad física).</t>
  </si>
  <si>
    <t>El medico indaga sobre signos y síntomas de alarma del paciente como (cefaleas, disminución de agudeza visual, disminución de fuerza muscular, palpitaciones, dolor en el pecho).</t>
  </si>
  <si>
    <t>El medico indaga sobre efectos adversos o problemas con los medicamentos.</t>
  </si>
  <si>
    <t xml:space="preserve">EXAMEN FISICO </t>
  </si>
  <si>
    <t>Se evidencia el registro de las cifras tensionales en cada control.</t>
  </si>
  <si>
    <t>Se evidencia diligenciamiento del test de  Finnish Risk Score para identificación y clasificación del  Riesgo de DM.</t>
  </si>
  <si>
    <t xml:space="preserve">Se realiza el Calculo del Riesgo cardiovascular por medio de la implementación de la tabla de estratificación de la OMS GRUPO AMR B si la persona no tiene datos de colesterol y  Si la persona tiene datos de colesterol se aplica tabla de  Framingham. </t>
  </si>
  <si>
    <t>Se evidencia el registro de la Talla en el control.</t>
  </si>
  <si>
    <t>Se evidencia el registro del perímetro abdominal en el control.</t>
  </si>
  <si>
    <t>Se evidencia el calculo de IMC en el control.</t>
  </si>
  <si>
    <t>Se realiza una adecuada revisión por sistemas: búsqueda de síntomas neurológicos (cefalea, disminución de agudeza visual, disminución de la fuerza muscular), edemas, disnea, valoración de los pies.</t>
  </si>
  <si>
    <t xml:space="preserve">EDUCACION </t>
  </si>
  <si>
    <t>Se registra la educación brindada en consulta sobre  Signos y síntomas de alarma.</t>
  </si>
  <si>
    <t xml:space="preserve">Se registra la educación brindada en cuanto  alimentación baja en sodio, disminuir el consumo de grasas trans, consumo de frutas y verduras. </t>
  </si>
  <si>
    <t>Se registra la educación brindada en cuanto a actividad física</t>
  </si>
  <si>
    <t>Se registra la educación brindada en cuanto a importancia del auto monitoreo en casa.</t>
  </si>
  <si>
    <t xml:space="preserve">PRUEBAS </t>
  </si>
  <si>
    <t>Se evidencia realización de LDL en el ultimo año</t>
  </si>
  <si>
    <t>Se evidencia resultado de LDL menor o igual a 100 mg/dl</t>
  </si>
  <si>
    <t xml:space="preserve">Se evidencia realización de creatinina en el ultimo año </t>
  </si>
  <si>
    <t xml:space="preserve">Se evidencia el calculo de la TFG en base al resultado de creatinina </t>
  </si>
  <si>
    <t>Se utiliza formula Cockcroft y Gault para el calculo de TFG</t>
  </si>
  <si>
    <t>Se evidencia la realización de Microalbuminuria en el ultimo año</t>
  </si>
  <si>
    <t>Se calcula el riesgo cardiovascular por Framingham al menos una vez al año (edad, CT, HDL, TA sistólica, Fuma, HTA y o DM)</t>
  </si>
  <si>
    <t>la periodicidad de controles es establecida de acuerdo a resultado de Framingham (edad, CT, HDL, TA sistólica, Fuma, HTA y o DM)</t>
  </si>
  <si>
    <t>Si el paciente tiene factores de riesgo (antecedentes familiares o personales de enfermedades cardiovasculares aterosclerótica, riesgo mayor a 10% según Framingham), tiene manejo con Estatinas independiente de sus niveles de Colesterol.</t>
  </si>
  <si>
    <t>Se invidencia registro en historia clínica de la dosis de la vacuna de influenza en el ultimo año.</t>
  </si>
  <si>
    <t>El paciente se encuentra controlado (TA ≤140/90, LDL &lt;100 mg/dl, asiste a los controles, adherencia al tratamiento).</t>
  </si>
  <si>
    <t>Se especifica el plan de manejo farmacológico y no farmacológico, dependiendo de los hallazgos durante el control.</t>
  </si>
  <si>
    <t>Si el paciente tiene sobrepeso u obesidad: Se brinda una conducta especifica como remisión a nutrición o manejo farmacológico con Orlistat</t>
  </si>
  <si>
    <t>Se evidencia la prescripción del ejercicio individualizado según la condición medica del paciente y factores de riesgos identificados.</t>
  </si>
  <si>
    <t>Si el paciente tiene sobrepeso u obesidad y se decide conducta farmacológica con Orlistat: El medico solicita suplementos vitamínicos.</t>
  </si>
  <si>
    <t>El paciente ha tenido remisión y valoración por oftalmología en los últimos 2 años</t>
  </si>
  <si>
    <t>Si el paciente tiene HTA con 5 años de evolución, HTA estadio 2 o mayor, ERC Estadio 2 o mayor, tiene realización de Ecocardiografía.</t>
  </si>
  <si>
    <t>Se evidencia valoración y remisión por Psicología, nutrición.</t>
  </si>
  <si>
    <t>Se evidencia remisión y valoración por medicina interna en el ultimo año.</t>
  </si>
  <si>
    <t>Se evidencia remisión y valoración por cardiología y nefrología en el ultimo año.</t>
  </si>
  <si>
    <t>Seguimiento al proceso de referencia y contra referencia según complicaciones de la enfermedad</t>
  </si>
  <si>
    <t xml:space="preserve">CUMPLE </t>
  </si>
  <si>
    <t>AUDITORIA HISTORIAS CLINICAS DIABETES MELLITUS</t>
  </si>
  <si>
    <t>HC2: 10132967</t>
  </si>
  <si>
    <t>HC3:34059269</t>
  </si>
  <si>
    <t>HC4: 10080999</t>
  </si>
  <si>
    <t>HC5:24222077</t>
  </si>
  <si>
    <t xml:space="preserve">observaciones: </t>
  </si>
  <si>
    <t>El medico indaga sobre signos y síntomas del paciente como (cefaleas, disminución de agudeza visual, disminución de fuerza muscular, palpitaciones, hipoglucemia)</t>
  </si>
  <si>
    <t>Se evidencia el calculo de IMC en el control</t>
  </si>
  <si>
    <t>Se registra la educación brindada en cuanto a Signos y síntomas de alarma</t>
  </si>
  <si>
    <t>Se registra la educación brindada en cuanto a alimentación saludable (baja en sodio, azúcar e ingesta de frutas y verduras).</t>
  </si>
  <si>
    <t>Se registra educación sobre sobrepeso u obesidad.</t>
  </si>
  <si>
    <t>Se registra la educación brindada en cuanto a importancia del auto monitoreo en casa</t>
  </si>
  <si>
    <t>Se registra la educación brindada en cuanto a la correcta aplicación de insulina y toma de Glucometrías.</t>
  </si>
  <si>
    <t>Se evidencia realización de HbA1c en el ultimo semestre</t>
  </si>
  <si>
    <t>Se evidencia HbA1c en metas (&lt;7%)</t>
  </si>
  <si>
    <t>Se evidencia resultado de LDL menor a 100 mg/dl</t>
  </si>
  <si>
    <t>Se evidencia realización de creatinina en el ultimo año</t>
  </si>
  <si>
    <t>Se utiliza formula Cockcroft para el calculo de TFG</t>
  </si>
  <si>
    <t>Se utiliza formula de MDRD o CKD-PI para el calculo de la TFG.</t>
  </si>
  <si>
    <t>Se evidencia la realización de Micro albuminuria en el ultimo año</t>
  </si>
  <si>
    <t xml:space="preserve">El pacientes mayores de 40 años con LDL mayor de 70 mg/dl y con o sin antecedentes de enfermedades cardiovasculares arterioscleróticas tienen manejo con estatinas. </t>
  </si>
  <si>
    <t>El paciente se encuentra controlado (HbA1c &lt;7%, TA entre 130-139/80, LDL &lt;100 mg/dl, asiste a los controles, adherente al tratamiento farmacológico).</t>
  </si>
  <si>
    <t xml:space="preserve">Se especifica el plan de manejo farmacológico y no farmacológico, dependiendo de los hallazgos durante el control </t>
  </si>
  <si>
    <t>El paciente ha sido valorado por Nutrición en el ultimo año</t>
  </si>
  <si>
    <t>El paciente ha sido valorado por Psicología en el ultimo año</t>
  </si>
  <si>
    <t>El paciente ha sido valorado por Nefrología.</t>
  </si>
  <si>
    <t>El paciente ha sido valorado por Odontología en el ultimo año</t>
  </si>
  <si>
    <t>LINEAMIENTOS PARA SEGUIMIENTO Y ACOMPAÑAMIENTO  A LA RED PRESTADORA DE SERVICIOS DE LA ESTRATEGIA AIEPI.</t>
  </si>
  <si>
    <t xml:space="preserve">Institución </t>
  </si>
  <si>
    <t>Tipo de documento</t>
  </si>
  <si>
    <t xml:space="preserve">Numero de documento </t>
  </si>
  <si>
    <t>Nombre y apelidos</t>
  </si>
  <si>
    <t>Fecha de nacimiento</t>
  </si>
  <si>
    <t xml:space="preserve">Edad </t>
  </si>
  <si>
    <t>Fecha de Ingreso CYD</t>
  </si>
  <si>
    <t xml:space="preserve">EAPB -  Regimen </t>
  </si>
  <si>
    <t>Clasificacion de la poblacion con enfoque diferencial</t>
  </si>
  <si>
    <t>Numero de documento de la madre</t>
  </si>
  <si>
    <t>Nombre completo de la madre</t>
  </si>
  <si>
    <t>Telefono</t>
  </si>
  <si>
    <t>Direccion</t>
  </si>
  <si>
    <t>Registra oportunamente  factores de riesgo - alteraciones  en la gestante y el recien nacido en el primer control.</t>
  </si>
  <si>
    <t>Registra antecedentes familiares.</t>
  </si>
  <si>
    <t>Curso Psicoprofilactico o curso  de preparacion para la maternidad y la paternidad.</t>
  </si>
  <si>
    <t>Semana de gestacion en la que nacio el niño-a.</t>
  </si>
  <si>
    <t>Peso al nacer.</t>
  </si>
  <si>
    <t>Talla al nacer.</t>
  </si>
  <si>
    <t>Tiempo de duracion lactancia materna exclusiva.</t>
  </si>
  <si>
    <t>Inicio de alimentacion complemetaria (meses de edad).</t>
  </si>
  <si>
    <t>Esquema de vacunacion adecuado para la edad del niño.</t>
  </si>
  <si>
    <t>Realiza estimulacion temprana y tiene expresiones de cariño.</t>
  </si>
  <si>
    <r>
      <rPr>
        <sz val="8"/>
        <rFont val="Arial"/>
        <family val="2"/>
      </rPr>
      <t>El niño consume micronutrientes (vitaminas y minerales) en cierto tipo de
alimentos  o como suplemento</t>
    </r>
    <r>
      <rPr>
        <sz val="8"/>
        <color rgb="FFFF0000"/>
        <rFont val="Arial"/>
        <family val="2"/>
      </rPr>
      <t>.</t>
    </r>
  </si>
  <si>
    <t>Examen Fisico Cefalocaudal.</t>
  </si>
  <si>
    <t>Toma de signos vitales.</t>
  </si>
  <si>
    <t>Talla (cm).</t>
  </si>
  <si>
    <t>Peso (Kg).</t>
  </si>
  <si>
    <t>Perimetro cefalico (cm).</t>
  </si>
  <si>
    <t>IMC.</t>
  </si>
  <si>
    <t>Signos de alarma de IRA.</t>
  </si>
  <si>
    <t>Signos de alarma de EDA.</t>
  </si>
  <si>
    <t>Signos de alarma de DN.</t>
  </si>
  <si>
    <t>Lactancia materna.</t>
  </si>
  <si>
    <t>Signos de maltrato.</t>
  </si>
  <si>
    <t>Salud bucal.</t>
  </si>
  <si>
    <t xml:space="preserve"> Estimunlacion temprana.                                                    </t>
  </si>
  <si>
    <t>Vacunacion.</t>
  </si>
  <si>
    <t>Alimentacion del niño enfermo en el hogar.</t>
  </si>
  <si>
    <t>Prevencion de accidentes en el hogar.</t>
  </si>
  <si>
    <t>Seguir recomendaciones del personal de salud</t>
  </si>
  <si>
    <t>ACTIVIDADES DT Y PE</t>
  </si>
  <si>
    <t>Valoran estado nutricional del niño</t>
  </si>
  <si>
    <t>Valoran el estado nutricional de la madre.</t>
  </si>
  <si>
    <t>Diligencia la curva de CyD deacuerdo al genero.</t>
  </si>
  <si>
    <t xml:space="preserve">Esquema de vacunacion apto para la edad </t>
  </si>
  <si>
    <t>Ordenan antiparasitarios.</t>
  </si>
  <si>
    <t xml:space="preserve">Cuenta con remision salud bucal por profesional de odontologia     </t>
  </si>
  <si>
    <t>Cuenta con remision pediatria</t>
  </si>
  <si>
    <t>Cuenta con remision nutricionista.</t>
  </si>
  <si>
    <t>Cuenta con remision vacunacion.</t>
  </si>
  <si>
    <t>LINEAMIENTOS PARA EL SEGUIMIENTO Y ACOMPAÑAMIENTO A LA RED PRESTADORA DE SERVICIOS EN EL PROGRAMA DE PLANIFICACIÓN HOMBRES Y MUJERES</t>
  </si>
  <si>
    <t>Programa o estrategia:</t>
  </si>
  <si>
    <t xml:space="preserve">Institución : </t>
  </si>
  <si>
    <t xml:space="preserve"> </t>
  </si>
  <si>
    <t>ITEM</t>
  </si>
  <si>
    <t>Numero de identificacion</t>
  </si>
  <si>
    <t>Edad</t>
  </si>
  <si>
    <t>Nivel Socioeconómico</t>
  </si>
  <si>
    <t>Nivel educativo:  primaria, secundaria, técnico, universitario, otros</t>
  </si>
  <si>
    <t>Ocupación</t>
  </si>
  <si>
    <t>Régimen de Afiliación (Cotizante- Beneficiario- Subsidiado- Vinculado)</t>
  </si>
  <si>
    <t>Procedencia (Urbana - Rural)</t>
  </si>
  <si>
    <t>Dirección y teléfono</t>
  </si>
  <si>
    <t xml:space="preserve">ANTECEDENTES </t>
  </si>
  <si>
    <t>OBSERVACION:</t>
  </si>
  <si>
    <t>ANTECEDENTES FAMILIARES</t>
  </si>
  <si>
    <t>Trastornos Mentales</t>
  </si>
  <si>
    <t>Epilepsia</t>
  </si>
  <si>
    <t>Cardiopatías</t>
  </si>
  <si>
    <t>Metabólicas( Diabetes , HTA)</t>
  </si>
  <si>
    <t>Autoinmunes</t>
  </si>
  <si>
    <t>Congénitas</t>
  </si>
  <si>
    <t>Neoplasias</t>
  </si>
  <si>
    <t>ANTECEDENTES PERSONALES</t>
  </si>
  <si>
    <t>Patológicos</t>
  </si>
  <si>
    <t>Quirúrgicos</t>
  </si>
  <si>
    <t>Nutricionales</t>
  </si>
  <si>
    <t>Traumáticos</t>
  </si>
  <si>
    <t>Tóxico Alérgicos</t>
  </si>
  <si>
    <t>ANTECEDENTES GINECOLOGICOS</t>
  </si>
  <si>
    <t>Edad de la menarquia</t>
  </si>
  <si>
    <t>Patrón de ciclos menstruales</t>
  </si>
  <si>
    <t>Fecha de la ultima menstruación</t>
  </si>
  <si>
    <t>Edad de inicio de las Relaciones Sexuales</t>
  </si>
  <si>
    <t>Número de compañeros sexuales</t>
  </si>
  <si>
    <t>Métodos anticonceptivos utilizados y hasta cuando</t>
  </si>
  <si>
    <t>Antecedente o presencia de flujos vaginales</t>
  </si>
  <si>
    <t>Infecciones de Transmisión Sexual (Incluido VIH)</t>
  </si>
  <si>
    <t>Fecha y resultado de la última Citología</t>
  </si>
  <si>
    <t>HÀBITOS</t>
  </si>
  <si>
    <t xml:space="preserve">Actividad física
</t>
  </si>
  <si>
    <t>Sexualidad ( Pareja estable, Inestable)</t>
  </si>
  <si>
    <t xml:space="preserve">Tabaquismo </t>
  </si>
  <si>
    <t>Alcoholismo</t>
  </si>
  <si>
    <t xml:space="preserve">Consumo de sustancias Psicoactivas
</t>
  </si>
  <si>
    <t>Exposición a tóxicos e irradiación</t>
  </si>
  <si>
    <t>EXAMEN  FISICO</t>
  </si>
  <si>
    <t>Toma de Signos Vitales</t>
  </si>
  <si>
    <t>Examen Físico Completo Cefalocaudal</t>
  </si>
  <si>
    <t>Prueba de embarazo para ingreso a programa</t>
  </si>
  <si>
    <t>Citología</t>
  </si>
  <si>
    <t>DETECCION TEMPRANA</t>
  </si>
  <si>
    <t>Víctima de Maltrato</t>
  </si>
  <si>
    <t>VPH</t>
  </si>
  <si>
    <t>Adolescente menor de 16 años</t>
  </si>
  <si>
    <t>VALORACIÒN DE CONDICIONES PSICOSOCIALES</t>
  </si>
  <si>
    <t>Cuenta con soporte familiar y de la pareja</t>
  </si>
  <si>
    <t>Violencia Doméstica</t>
  </si>
  <si>
    <t>Se entregó el método seleccionado o en su caso se aprovisionó de medios para realizar procedimientos  incluyendo fórmula.</t>
  </si>
  <si>
    <t>Se habló del riesgo de infecciones de transmisión sexual (ITS) y de la necesidad de usar siempre doble protección.</t>
  </si>
  <si>
    <t>Promover la resignificación en hombres y mujeres del mito de la maternidad y paternidad como única vía de realización personal</t>
  </si>
  <si>
    <t xml:space="preserve">Se Informó sobre el conocimiento de los métodos disponibles (sin exclusión alguna), sus mecanismos de acción, ventajas, desventajas, riesgos, signos de alarma y consecuencias del uso de cada uno de ellos aplicando criterios de elegibilidad. </t>
  </si>
  <si>
    <t>Programa o estrategia</t>
  </si>
  <si>
    <t>IDENTIFICACIÒN PERSONAL</t>
  </si>
  <si>
    <t>EDAD</t>
  </si>
  <si>
    <t xml:space="preserve">ACUDIENTE </t>
  </si>
  <si>
    <r>
      <t xml:space="preserve"> </t>
    </r>
    <r>
      <rPr>
        <b/>
        <sz val="8"/>
        <color rgb="FFFFFF00"/>
        <rFont val="Arial"/>
        <family val="2"/>
      </rPr>
      <t>Observaciones:</t>
    </r>
    <r>
      <rPr>
        <sz val="8"/>
        <color rgb="FFFFFF00"/>
        <rFont val="Arial"/>
        <family val="2"/>
      </rPr>
      <t xml:space="preserve"> EL FORMATO CUENTA CON ENCABEZADO DONDE SE DETALLAN LOS DATOS BASICOS DEL USUARIO DETERMINANDO CURSO DE VIDA</t>
    </r>
  </si>
  <si>
    <t>Adulto femenino 53 años. Consulta 2021</t>
  </si>
  <si>
    <t>13 años femenina, acompañante Consulta 2021</t>
  </si>
  <si>
    <t>6 años femenina Consulta 2021</t>
  </si>
  <si>
    <t>17 años femenina</t>
  </si>
  <si>
    <t>femenina 1 año, junio 2020 no se describe protocolo covid</t>
  </si>
  <si>
    <t>consulta feb 2020, femenina 8 años</t>
  </si>
  <si>
    <t>15 años masculino feb 2020</t>
  </si>
  <si>
    <t>14 años, atención antes de iniciar pandemia</t>
  </si>
  <si>
    <t>femenina 21 años. Urgencia julio 2020</t>
  </si>
  <si>
    <t xml:space="preserve">masculino 25 años </t>
  </si>
  <si>
    <t xml:space="preserve">ANTECEDENTES PESONALES Y FAMILIARES </t>
  </si>
  <si>
    <t>IDENTIFICACIÒN FACTORES DE RIESGO</t>
  </si>
  <si>
    <t xml:space="preserve">REGISTRA ANTECEDENTES MEDICOS PERSONALES </t>
  </si>
  <si>
    <t>HABITOS O FACTORES DE RIESGO ( DIGITO SUCCION, ONICOFAGIA, FUMADOR, RESPIRADOR Bucal, CONSUMO DE SPA, EPOC, USO INHALADORES Y OTRAS ENFERM RESP )</t>
  </si>
  <si>
    <t xml:space="preserve">REGISTRA ANTECEDENTES FAMILIARES </t>
  </si>
  <si>
    <t xml:space="preserve">OBSERVACIONES: </t>
  </si>
  <si>
    <t>Formato HC completo, que describe hallazgos previso incluye CA Lengua</t>
  </si>
  <si>
    <t>En la casilla de interpretacion signos y sintomas no se describe lo expuesto en el motivo de consulta</t>
  </si>
  <si>
    <t xml:space="preserve">Identifica riesgos </t>
  </si>
  <si>
    <t>Identifica riesgos no se describe lactancia</t>
  </si>
  <si>
    <t>EXAMEN FISICO ESTOMATOGNATICO</t>
  </si>
  <si>
    <t>MOTIVO DE CONSULTA ODONTOLOGICA</t>
  </si>
  <si>
    <t>EXAMEN ESTOMATÓLOGICO COMPLETO</t>
  </si>
  <si>
    <t xml:space="preserve">EVALUACION PULPAR </t>
  </si>
  <si>
    <t>EVALUACION PERIODONTAL</t>
  </si>
  <si>
    <t>EXAMEN DENTAL</t>
  </si>
  <si>
    <t>OBSERVACIONES:</t>
  </si>
  <si>
    <t>En motivo de consulta se escribe lo referido del paciente  y en Enfermedad Actual se debe describir los signos o sintomas referidos por el peciente no el diagnóstico</t>
  </si>
  <si>
    <t>No se describen carcateristicas particulares de los dientes, solo escriben sano</t>
  </si>
  <si>
    <t>descripción de hallazgos</t>
  </si>
  <si>
    <t>Adecuado curso de vida</t>
  </si>
  <si>
    <t>En motivo de consulta se escribe lo referido del paciente  y en Enfermedad Actual se debe describir los signos o sintomas referidos por el peciente no el diagnóstico
No ajustado a cursod e vida</t>
  </si>
  <si>
    <t>EDUCACION EN SALUD BUCAL</t>
  </si>
  <si>
    <t>CPB</t>
  </si>
  <si>
    <t>EDUCACION EN DEBERES Y DERECHOS EN SALUD - CURSO DE VIDA</t>
  </si>
  <si>
    <t>FACTORES DE RIESGO INTEGRAL</t>
  </si>
  <si>
    <t>EDUCACION INDIVIDUAL</t>
  </si>
  <si>
    <t>EDUCACION FAMILIAR (GESTANTES, CUIDADORES, POBLACIÓN VULNERABLE)</t>
  </si>
  <si>
    <t>No se describre porcentaje CPB. No hay descripción de educacion por parte del odontologo en la evolución de la atención, la cual se limitó, unicamente a consulta de primera vez</t>
  </si>
  <si>
    <t>El odontologo no dewscribe factores de riesgos, no plasma en la evolución la descripción de la educacion dada a la paciente</t>
  </si>
  <si>
    <t>No describe hallazgos solo se limita a informar que emitio un certificado</t>
  </si>
  <si>
    <t>No describe CPB, no describe ningun aspecto en la evolución</t>
  </si>
  <si>
    <t>Identifica riesgos en la atención de urgencias</t>
  </si>
  <si>
    <t xml:space="preserve">No se realizo, </t>
  </si>
  <si>
    <t>EXAMENES DIAGNOSTICOS ESPECIFICOS Y COMPLEMENTARIOS</t>
  </si>
  <si>
    <t>INTERPRETACION RADIOGRAFICA</t>
  </si>
  <si>
    <t xml:space="preserve">ANALISIS COP </t>
  </si>
  <si>
    <t>OTROS (TP,TPT,CUADRO HEMATICO, TAC) DESCRIPCION EXAMEN Y RESULTADO</t>
  </si>
  <si>
    <t>Se diligencia COP</t>
  </si>
  <si>
    <t>No se realizo COP</t>
  </si>
  <si>
    <t>SEGÚN CURSO DE VIDA</t>
  </si>
  <si>
    <t>MODELO ATENCIÓN SALUD BUCAL</t>
  </si>
  <si>
    <t>EVOLUCIÓN PROCEDIMIENTO</t>
  </si>
  <si>
    <t>ADHERENCIA Y RESPUESTA AL TRATAMIENTO</t>
  </si>
  <si>
    <t>No se evoluciona aspectos de educacion por parte del odontologo, la evolución de la higienista es un poco mas completa perose lin¿mita solo al procedimeinto de la profilaxis y el detartraje</t>
  </si>
  <si>
    <t>No es adecuado a curso de vida de la paciente</t>
  </si>
  <si>
    <t>No identifica hallazgos, no describre educacion, no describe procedimeinto, no describe proceso de atención y tampoco por que no aplica el fluor</t>
  </si>
  <si>
    <t>Explica la evolución de manera adecua a paciente de primera infancia siendo adolescente</t>
  </si>
  <si>
    <t>diligenciamieno consulta urgencias</t>
  </si>
  <si>
    <t xml:space="preserve">EVOLUCION  </t>
  </si>
  <si>
    <t xml:space="preserve">EVOLUCIÓN ADECUADA DE PRODEDIMIENTOS REALIZADOS </t>
  </si>
  <si>
    <t>PLAN DE TRATAMIENTO CON HALLAZGOS RELEVANTES</t>
  </si>
  <si>
    <t>ADHERENCIA Y RESPUESTA AL TRATAMIENTO SALUD BUCAL</t>
  </si>
  <si>
    <t>CONSENTIMIENTO INFORMADO</t>
  </si>
  <si>
    <t>OBSERVACIONES</t>
  </si>
  <si>
    <t>no se evoluciona educacion se limita solo a consulta de examen clinico</t>
  </si>
  <si>
    <t>enfoca mas a describir ptotocolo covid que la atención odontologica. Atención primera vez  de 2021</t>
  </si>
  <si>
    <t>No se ajusta a cursod e vida de la paciente, describe educacion para lactante y primera infancia y la niña tiene 8 años</t>
  </si>
  <si>
    <t xml:space="preserve">Evolución escueta , no describe hallazgos </t>
  </si>
  <si>
    <t>PROCESO REFERENCIA Y CONTRAREFERENCIA</t>
  </si>
  <si>
    <t xml:space="preserve">a higiene oral </t>
  </si>
  <si>
    <t xml:space="preserve">control 6 meses </t>
  </si>
  <si>
    <t xml:space="preserve">No describe </t>
  </si>
  <si>
    <t>control</t>
  </si>
  <si>
    <t>a cita posterior para tratameinto de obturacion al etrminar la pandemia</t>
  </si>
  <si>
    <t>Fecha: XXX DE 2021</t>
  </si>
  <si>
    <t xml:space="preserve">Programa o estrategia: DIMENSION DE CONVIVENCIA SOCIAL  Y SALUD MENTAL </t>
  </si>
  <si>
    <r>
      <t xml:space="preserve">PROFESIONAL:  </t>
    </r>
    <r>
      <rPr>
        <b/>
        <sz val="10"/>
        <color rgb="FFFF0000"/>
        <rFont val="Arial"/>
        <family val="2"/>
      </rPr>
      <t>XXXX</t>
    </r>
  </si>
  <si>
    <r>
      <t xml:space="preserve">Institución :  </t>
    </r>
    <r>
      <rPr>
        <b/>
        <sz val="10"/>
        <color rgb="FFFF0000"/>
        <rFont val="Arial"/>
        <family val="2"/>
      </rPr>
      <t>XXXX</t>
    </r>
  </si>
  <si>
    <t>1.IDENTIFICACIÓN</t>
  </si>
  <si>
    <t xml:space="preserve">Se evidencia en H.C registro de datos personales del usuario (completos) (Sexo, edad, grupo etnico, estado civil, ocupacion, teléfono, dirección) POBLACION SUJETOS DE ESPECIAL PROTECCION </t>
  </si>
  <si>
    <t>Se registra contacto de familiar-RED DE APOYO- para la gestión del riesgo-el registro de contacto familiar se realiza sin distincion de edad )</t>
  </si>
  <si>
    <t>2.ANTECEDENTES</t>
  </si>
  <si>
    <t>ANTECENTES</t>
  </si>
  <si>
    <t xml:space="preserve">Se registran antecedentes personales  Factores de riesgo: (Problemas psicosociales) </t>
  </si>
  <si>
    <t>Se evidencia en H.C el diligenciamiento de antecedentes Familiares (Problemas o Trastornos mentales-historia familiar de suicidio)</t>
  </si>
  <si>
    <t xml:space="preserve">3.EXAMEN </t>
  </si>
  <si>
    <t xml:space="preserve">EXAMEN </t>
  </si>
  <si>
    <t xml:space="preserve">Se realiza entrevista clínica, registrando la evaluacion del riesgo- evaluación de síntomas sugestivos de diagnostico diferencial  </t>
  </si>
  <si>
    <t>4,EDUCACION</t>
  </si>
  <si>
    <t xml:space="preserve">Se registra la psicoeducación brindada al usuario y a su familia en cuanto a Signos y síntomas de alarma para identificación del riesgo y manejo de la depresion - HVS -(Se explica el plan de tratamiento-numero de sesiones- necesidad de tratamiento especializado-adherencia al tratamiento farmacològico ) </t>
  </si>
  <si>
    <t>5,PRUEBAS ESPECIFICAS</t>
  </si>
  <si>
    <t>Se evidencia la realizacion de Preguntas orientadoras: Idea suicida estructurada, intento de suicidio previo , consumo de SPA, violencia fisica, psicologica, sexual )</t>
  </si>
  <si>
    <t>6.ACTIVIDADES DETECCION TEMPRANA Y PROTECCION ESPECIFICA</t>
  </si>
  <si>
    <t xml:space="preserve">Se evidencia en  la cita de control la indagacion por  efectos secundarios y efectividad del tratamiento farmacologico/ funcionamiento social, familiar y ocupacional </t>
  </si>
  <si>
    <t xml:space="preserve">7,EVOLUCIÓN COINCIDE CON PLAN DE TRATAMIENTO </t>
  </si>
  <si>
    <t>EVOLUCIÓN COINCIDE CON PLAN DE TRATAMIENTO</t>
  </si>
  <si>
    <r>
      <t xml:space="preserve">Se registra  en H.C segunda atención </t>
    </r>
    <r>
      <rPr>
        <b/>
        <sz val="10"/>
        <rFont val="Arial"/>
        <family val="2"/>
      </rPr>
      <t>evolución del paciente de acuerdo a la atención recibida</t>
    </r>
    <r>
      <rPr>
        <sz val="10"/>
        <rFont val="Arial"/>
        <family val="2"/>
      </rPr>
      <t xml:space="preserve">. (logros terapéuticos, adherencia al proceso terapeutico, activación ruta atención especializada)se describe la programacion de la cita de seguimiento- se entrega recordatorio al paciente ) </t>
    </r>
  </si>
  <si>
    <t xml:space="preserve">8.REMISIONES </t>
  </si>
  <si>
    <r>
      <t xml:space="preserve">Se describe los criterios de referencia/ </t>
    </r>
    <r>
      <rPr>
        <b/>
        <sz val="10"/>
        <color theme="1"/>
        <rFont val="Arial"/>
        <family val="2"/>
      </rPr>
      <t xml:space="preserve"> remisión a consulta especializada de Psiquiatría</t>
    </r>
    <r>
      <rPr>
        <sz val="10"/>
        <color theme="1"/>
        <rFont val="Arial"/>
        <family val="2"/>
      </rPr>
      <t xml:space="preserve">/ hospitalizacion </t>
    </r>
  </si>
  <si>
    <t xml:space="preserve">RECOMENDACIONES </t>
  </si>
  <si>
    <t>FORMATO REVISION  HISTORIAS CLINICAS CONDUCTA SUICIDA 
 PROGRAMAS Y ESTRATEGIAS DETECCIÒN TEMPRANA Y PROTECCION ESPECIFICA</t>
  </si>
  <si>
    <t>Fecha:  DE 2021</t>
  </si>
  <si>
    <t xml:space="preserve">Programa o estrategia: DIMENSION DE SALUD MENTAL CONVIVENCIA SOCIAL  Y SPA  </t>
  </si>
  <si>
    <t>LINEA: ASISTENCIA TÉCNICA EN SALUD MENTAL</t>
  </si>
  <si>
    <t xml:space="preserve">PROFESIONAL: </t>
  </si>
  <si>
    <t>xxxxxx</t>
  </si>
  <si>
    <r>
      <t xml:space="preserve">Institución : </t>
    </r>
    <r>
      <rPr>
        <b/>
        <sz val="10"/>
        <color rgb="FF0070C0"/>
        <rFont val="Arial"/>
        <family val="2"/>
      </rPr>
      <t xml:space="preserve"> </t>
    </r>
  </si>
  <si>
    <t xml:space="preserve">Se evidencia en H.C registro de datos personales del usuario (completos) (Sexo, edad, grupo étnico, estado civil, ocupación, teléfono, dirección) </t>
  </si>
  <si>
    <t>Se registra contacto de familiar-RED DE APOYO- para la gestión del riesgo-el registro de contacto familiar se realiza sin distinción de edad )</t>
  </si>
  <si>
    <r>
      <t xml:space="preserve">Se registran </t>
    </r>
    <r>
      <rPr>
        <b/>
        <sz val="10"/>
        <color theme="1"/>
        <rFont val="Arial"/>
        <family val="2"/>
      </rPr>
      <t xml:space="preserve">antecedentes personales  Factores de riesgo: </t>
    </r>
    <r>
      <rPr>
        <sz val="10"/>
        <color theme="1"/>
        <rFont val="Arial"/>
        <family val="2"/>
      </rPr>
      <t xml:space="preserve">(Presencia de intentos de suicidio previos, consumo/ abuso de sustancias, síntomas de depresión y/o  problemas psicosociales) </t>
    </r>
  </si>
  <si>
    <r>
      <t xml:space="preserve">Se evidencia en H.C el diligenciamiento de </t>
    </r>
    <r>
      <rPr>
        <b/>
        <sz val="10"/>
        <color theme="1"/>
        <rFont val="Arial"/>
        <family val="2"/>
      </rPr>
      <t>antecedentes Familiares</t>
    </r>
    <r>
      <rPr>
        <sz val="10"/>
        <color theme="1"/>
        <rFont val="Arial"/>
        <family val="2"/>
      </rPr>
      <t xml:space="preserve"> (Problemas o Trastornos mentales-historia familiar de suicidio(intentos de suicidio y/o suicidios consumados en la familia)</t>
    </r>
  </si>
  <si>
    <r>
      <t>Se realiza entrevista clínica, registrando la evaluación del riesgo suicida (factores protectores Vs factores de riesgo), intencionalidad suicida/</t>
    </r>
    <r>
      <rPr>
        <b/>
        <sz val="10"/>
        <color theme="1"/>
        <rFont val="Arial"/>
        <family val="2"/>
      </rPr>
      <t>repetición de la conducta</t>
    </r>
  </si>
  <si>
    <r>
      <t xml:space="preserve">Se registra la </t>
    </r>
    <r>
      <rPr>
        <b/>
        <sz val="10"/>
        <rFont val="Arial"/>
        <family val="2"/>
      </rPr>
      <t>psi coeducación</t>
    </r>
    <r>
      <rPr>
        <sz val="10"/>
        <rFont val="Arial"/>
        <family val="2"/>
      </rPr>
      <t xml:space="preserve"> brindada </t>
    </r>
    <r>
      <rPr>
        <b/>
        <sz val="10"/>
        <rFont val="Arial"/>
        <family val="2"/>
      </rPr>
      <t xml:space="preserve">al usuario </t>
    </r>
    <r>
      <rPr>
        <sz val="10"/>
        <rFont val="Arial"/>
        <family val="2"/>
      </rPr>
      <t xml:space="preserve">y </t>
    </r>
    <r>
      <rPr>
        <b/>
        <sz val="10"/>
        <rFont val="Arial"/>
        <family val="2"/>
      </rPr>
      <t>a su familia</t>
    </r>
    <r>
      <rPr>
        <sz val="10"/>
        <rFont val="Arial"/>
        <family val="2"/>
      </rPr>
      <t xml:space="preserve"> Signos y síntomas de alarma para </t>
    </r>
    <r>
      <rPr>
        <b/>
        <sz val="10"/>
        <rFont val="Arial"/>
        <family val="2"/>
      </rPr>
      <t xml:space="preserve">identificación del riesgo y manejo de la Conducta suicida </t>
    </r>
    <r>
      <rPr>
        <sz val="10"/>
        <rFont val="Arial"/>
        <family val="2"/>
      </rPr>
      <t xml:space="preserve">(necesidad de tratamiento especializado-adherencia al tratamiento farmacológico ) </t>
    </r>
  </si>
  <si>
    <r>
      <t xml:space="preserve">Se evidencia la realización de </t>
    </r>
    <r>
      <rPr>
        <b/>
        <sz val="10"/>
        <rFont val="Arial"/>
        <family val="2"/>
      </rPr>
      <t xml:space="preserve">Análisis diagnostico: Identificación del nivel de riesgo conducta suicida actual/Repeticion del evento. </t>
    </r>
    <r>
      <rPr>
        <b/>
        <sz val="10"/>
        <color theme="1"/>
        <rFont val="Arial"/>
        <family val="2"/>
      </rPr>
      <t>(</t>
    </r>
    <r>
      <rPr>
        <sz val="10"/>
        <color theme="1"/>
        <rFont val="Arial"/>
        <family val="2"/>
      </rPr>
      <t xml:space="preserve">Preguntas orientadoras, recomendadas en GPC conducta suicida Minsalud.) </t>
    </r>
  </si>
  <si>
    <r>
      <t>Se evidencia la</t>
    </r>
    <r>
      <rPr>
        <b/>
        <sz val="10"/>
        <color theme="1"/>
        <rFont val="Arial"/>
        <family val="2"/>
      </rPr>
      <t xml:space="preserve"> atención oportuna</t>
    </r>
    <r>
      <rPr>
        <sz val="10"/>
        <color theme="1"/>
        <rFont val="Arial"/>
        <family val="2"/>
      </rPr>
      <t xml:space="preserve"> </t>
    </r>
    <r>
      <rPr>
        <b/>
        <sz val="10"/>
        <color theme="1"/>
        <rFont val="Arial"/>
        <family val="2"/>
      </rPr>
      <t xml:space="preserve">por psicología </t>
    </r>
    <r>
      <rPr>
        <sz val="10"/>
        <color theme="1"/>
        <rFont val="Arial"/>
        <family val="2"/>
      </rPr>
      <t xml:space="preserve">fecha-tiempo posterior al evento (URGENCIAS) ,  y la programación de cita de control/seguimiento </t>
    </r>
  </si>
  <si>
    <r>
      <t xml:space="preserve">Se registra  en H.C segunda atención </t>
    </r>
    <r>
      <rPr>
        <b/>
        <sz val="10"/>
        <rFont val="Arial"/>
        <family val="2"/>
      </rPr>
      <t>evolución del paciente de acuerdo a la atención recibida- tecnicas implementadas</t>
    </r>
    <r>
      <rPr>
        <sz val="10"/>
        <rFont val="Arial"/>
        <family val="2"/>
      </rPr>
      <t>. (logros terapéuticos, adherencia al proceso terapéutico, activación ruta atención especializada)</t>
    </r>
  </si>
  <si>
    <r>
      <t xml:space="preserve">Se identifican y se describe los criterios de referencia/ </t>
    </r>
    <r>
      <rPr>
        <b/>
        <sz val="10"/>
        <color theme="1"/>
        <rFont val="Arial"/>
        <family val="2"/>
      </rPr>
      <t xml:space="preserve"> remisión a consulta especializada de Psiquiatría</t>
    </r>
    <r>
      <rPr>
        <sz val="10"/>
        <color theme="1"/>
        <rFont val="Arial"/>
        <family val="2"/>
      </rPr>
      <t xml:space="preserve">/ hospitalización - </t>
    </r>
    <r>
      <rPr>
        <b/>
        <sz val="10"/>
        <color theme="1"/>
        <rFont val="Arial"/>
        <family val="2"/>
      </rPr>
      <t xml:space="preserve">Cita de control en PSICOTERAPIA </t>
    </r>
  </si>
  <si>
    <t>OBSERVACIONES (FECHA DEL EVENTO- FECHA DE ATENCION POR PSICOLOGIA)</t>
  </si>
  <si>
    <t>INSTRUMENTO AUDITORIA HISTORIA CLINICA -  ACTIVIDADES Y ESTRATEGIAS DETECCIÒN TEMPRANA - PROTECCION ESPECIFICA - EVENTOS DE INTERES EN SALUD PÚBLICA</t>
  </si>
  <si>
    <t>IPS</t>
  </si>
  <si>
    <t>ANTECEDENTES PERSONALES Y FAMILIARES, OTROS</t>
  </si>
  <si>
    <t>El médico indaga sobre otras patologías, antecedentes toxicológicos, inmunológicos, psiquiátricos, etc.</t>
  </si>
  <si>
    <t>El médico indaga sobre familiares con dx de cáncer u otras patologías.</t>
  </si>
  <si>
    <t>El paciente presenta antecedentes de Covid 19</t>
  </si>
  <si>
    <t>Se ha tomado espirometria despues de 12 semanas posteriores al Covid 19</t>
  </si>
  <si>
    <t>El médico indaga si es oxigeno requirente y usa inhaladores de dosis medida.</t>
  </si>
  <si>
    <t>FACTORES DE RIESGO</t>
  </si>
  <si>
    <t>tabaquismo activo , o ex fumador, exposición a biomasa, humo de leña, fumador pasivo, comorbilidades, factores ocupacionales.</t>
  </si>
  <si>
    <t>Se evidencia toma de signos vitales, tensión arterial, temperatura, peso, SATO2, FC , FR,</t>
  </si>
  <si>
    <t>Se evidencia auscultación del paciente, examen de tórax, patrón respiratorio.</t>
  </si>
  <si>
    <t>Se evidencia registro de signos de dificultad respiratoria, cianosis, tirajes, retracciones, espiración prolongada, taquipnea, polipnea, desbalance toracoabdominal, diaforesis, disnea.</t>
  </si>
  <si>
    <t>Se realiza una adecuada revisión por sistemas: respiratorio inferior y superior, cardiaco, miembros superiores e inferiores, presencia de edema, equimosis.</t>
  </si>
  <si>
    <t>EVOLUCION</t>
  </si>
  <si>
    <t>Se  registra adherencia al tratamiento, uso de inhaladores de dosis medida y uso de oxigeno domiciliario, tolerancia a la actividad física y a la rehabilitación cardiopulmonar seguimiento por Nutricionista, Psicológica y Terapia Respiratoria.</t>
  </si>
  <si>
    <t>se registra educación brindada sobre manejo de exacerbaciones, cuidados de la enfermedad en casa, uso correcto de los inhaladores de dosis medida, uso adecuado del oxigeno domiciliario, factores de riesgo, hábitos de vida saludables.</t>
  </si>
  <si>
    <t>Se registra la educación en cuanto a una dieta baja en grasa, sodio, carbohidratos y azúcar y alta en proteínas.</t>
  </si>
  <si>
    <t>Se registra la educación sobre signos de alarma.</t>
  </si>
  <si>
    <t>Toma de espirómetrias por lo menos una vez al año y a los pacientes que ingresan al programa.</t>
  </si>
  <si>
    <t>Cuenta con clasificación del EPOC</t>
  </si>
  <si>
    <t>Cuenta con registro de la escala mMrc de disnea en la HC</t>
  </si>
  <si>
    <t>Se evidencia Rx de tórax para tamizaje de Ca de pulmón.</t>
  </si>
  <si>
    <t>Se evidencia toma de gases arteriales.</t>
  </si>
  <si>
    <t>HABITOS O FACTORES DE RIESGO</t>
  </si>
  <si>
    <t xml:space="preserve">Se ha preguntado en el colectivo de población indigena , exposicion a biomasa y secuelas de TB  en la población indigena </t>
  </si>
  <si>
    <t>Se evidencia el diligenciamiento de factores de riesgo y hábitos del paciente en cada control  (tabaquismo, obesidad, falta de adherencia al tratamiento, sedentarismo, exposición a biomasa y a factores ocupacionales)</t>
  </si>
  <si>
    <t>Los pacientes identificados como fumadores activos son canalizados a la RUTA Antitabaco</t>
  </si>
  <si>
    <t>Se evidencia si los pacientes fumadores activos pesados fueron remitidos a valoración por psiquiatría para desestimular el consumo del cigarrillo y para tratamiento farmacológico. Ley 1335/2009 art 11</t>
  </si>
  <si>
    <t>se evidencia que el paciente sigue recomendaciones médicas</t>
  </si>
  <si>
    <t>Se revisa la tecnica inhalatoria en cada consulta</t>
  </si>
  <si>
    <t xml:space="preserve">Registra el numero de excerbaciones del paciente en el ultimo año </t>
  </si>
  <si>
    <r>
      <rPr>
        <b/>
        <sz val="10"/>
        <color rgb="FF000000"/>
        <rFont val="Calibri"/>
        <family val="2"/>
      </rPr>
      <t>LEVE</t>
    </r>
    <r>
      <rPr>
        <sz val="10"/>
        <color rgb="FF000000"/>
        <rFont val="Calibri"/>
        <family val="2"/>
      </rPr>
      <t xml:space="preserve">, exacerbaciones que solo requieren ajuste en el uso del broncodilator y su manejo es ambulatorio </t>
    </r>
  </si>
  <si>
    <r>
      <rPr>
        <b/>
        <sz val="10"/>
        <color rgb="FF000000"/>
        <rFont val="Calibri"/>
        <family val="2"/>
      </rPr>
      <t>MODERADA,</t>
    </r>
    <r>
      <rPr>
        <sz val="10"/>
        <color rgb="FF000000"/>
        <rFont val="Calibri"/>
        <family val="2"/>
      </rPr>
      <t xml:space="preserve"> exacerbaciones que requieren corticostiroides y/o antibioticos orales y su manejo es ambulatorio </t>
    </r>
  </si>
  <si>
    <r>
      <rPr>
        <b/>
        <sz val="10"/>
        <color rgb="FF000000"/>
        <rFont val="Calibri"/>
        <family val="2"/>
      </rPr>
      <t>GRAVE,</t>
    </r>
    <r>
      <rPr>
        <sz val="10"/>
        <color rgb="FF000000"/>
        <rFont val="Calibri"/>
        <family val="2"/>
      </rPr>
      <t xml:space="preserve"> exacerbaciones que ameritan un manejo en salas de hospitalizacion .</t>
    </r>
  </si>
  <si>
    <r>
      <rPr>
        <b/>
        <sz val="10"/>
        <color rgb="FF000000"/>
        <rFont val="Calibri"/>
        <family val="2"/>
      </rPr>
      <t>MUY GRAVE,</t>
    </r>
    <r>
      <rPr>
        <sz val="10"/>
        <color rgb="FF000000"/>
        <rFont val="Calibri"/>
        <family val="2"/>
      </rPr>
      <t xml:space="preserve">  exacerbaciones que ponen en peligro la vida del paciente y requieren hospitalizacion en unidad de cuidados intensivos y/o ventilación asistida</t>
    </r>
  </si>
  <si>
    <t>El paciente se encuentra controlado y asiste a los controles por médico del programa o enfermería</t>
  </si>
  <si>
    <t>Remisión a Neumología, Internista, Psicología, Nutricionista, Psiquiatría, Cardiología, Odontologia</t>
  </si>
  <si>
    <t>Registra Plan de Tratamiento e indicaciones en la HC</t>
  </si>
  <si>
    <t>Se evidencia si el paciente ha sido remitido a Terapia Respiratoria, Rehabilitación pulmonar y/o cardiopulmonar.</t>
  </si>
  <si>
    <t>Exposición a alergenos y desencadenantes</t>
  </si>
  <si>
    <t>Se  registra adherencia al tratamiento, uso de inhaladores de dosis medida y uso de oxigeno domiciliario, tolerancia a la actividad física y a la rehabilitación pulmonar seguimiento por Nutricionista, Psicológica y Terapia Respiratoria.</t>
  </si>
  <si>
    <t>Se brinda educación en  alimentación saludable, que incluya el consumo de frutas y verduras, y evite el consumo de alimentos procesados y ricos en azúcar, especialmente las bebidas azucaradas, contribuyen a mantener un peso saludable y una salud física, mental y social adecuada.</t>
  </si>
  <si>
    <t>Se registra la educación sobre no exposicion a corrientes de aire, modificadores de la temperatura del ambiente, olores fuertes, polvos, humos y vapores, así como exposición a patógenos que puedan generar infecciones respiratorias y crisis asociadas.</t>
  </si>
  <si>
    <t>Se evidencia vacunacion de influenza estacional</t>
  </si>
  <si>
    <t xml:space="preserve">Se evidencia Rx de tórax </t>
  </si>
  <si>
    <t>Se evidencia vacunacion con neumococo</t>
  </si>
  <si>
    <t>Exposiciones al interior del hogar, por la proliferación de ácaros, condiciones insalubres, dadas por la acumulación de polvo y suciedad; y el uso de ventiladores, aires acondicionados y calefactores sin un adecuado mantenimiento.</t>
  </si>
  <si>
    <t>Nivel de control del asma al diagnóstico: Asthma Control Test (ACT basal)</t>
  </si>
  <si>
    <t>Riesgo de exacerbaciones y otras complicaciones futuras</t>
  </si>
  <si>
    <t>Exacerbaciones y hospitalizaciones pasadas: Severidad y número</t>
  </si>
  <si>
    <t>Prueba de función pulmonar: Espirometría pre y pos broncodilatador</t>
  </si>
  <si>
    <t>Comorbilidades: Sinusitis, rinitis, reflujo gastroesofágico, obesidad, Síndrome Apnea Hipopnea Obstructiva del Sueño (SAHOS), depresión o ansiedad, coexistencia Asma/Epoc, entre otros.</t>
  </si>
  <si>
    <t>Remisión a Neumologo y/o Internista, Neumologo Pediatra, Pediatra, Psicología, Nutricionista, Psiquiatría, Trabajo Social, Odontologia</t>
  </si>
  <si>
    <t>LINEAMIENTOS PARA EL SEGUIMIENTO Y ACOMPAÑAMIENTO TECNICO A LA RED PRESTADORA EN LA RUTA MATERNO PERINATAL</t>
  </si>
  <si>
    <t>Ruta Materno Perinatal</t>
  </si>
  <si>
    <t>Auditor:</t>
  </si>
  <si>
    <t xml:space="preserve">  IDENTIFICACION </t>
  </si>
  <si>
    <t xml:space="preserve">Etnia: mestizo, afro, indígena, ROM, raizal </t>
  </si>
  <si>
    <t xml:space="preserve">ATENCION PRECONCEPCIONAL </t>
  </si>
  <si>
    <t>ASESORIA EN INTERRUPCION VOLUNTARIA DEL EMBARAZO</t>
  </si>
  <si>
    <t>Trastornos mentales</t>
  </si>
  <si>
    <t>Toxemia ( HIE, Preeclampsia y Eclampsia)</t>
  </si>
  <si>
    <t>Metabólicas (Diabetes, HTA crónica)</t>
  </si>
  <si>
    <t>Infecciosas (Tuberculosis, VIH, ITS)</t>
  </si>
  <si>
    <t>Gestaciones Múltiples</t>
  </si>
  <si>
    <t>Tranostornos mentales</t>
  </si>
  <si>
    <t xml:space="preserve">Tratamientos recibidos en la gestación actual </t>
  </si>
  <si>
    <t>ANTECEDENTES OBSTETRICOS</t>
  </si>
  <si>
    <t>Total de embarazos y evolución de los mismos</t>
  </si>
  <si>
    <t>Complicaciones obstétricas y perinatales previas (HTE, DMG, AUTOINMUNES)</t>
  </si>
  <si>
    <t>Fecha de finalización del último embarazo e intervalos intergenésicos</t>
  </si>
  <si>
    <t>ANTECEDENTES LABORALES</t>
  </si>
  <si>
    <t>Trabaja actualmente</t>
  </si>
  <si>
    <t>Fecha de las dos últimas menstruaciones</t>
  </si>
  <si>
    <t>Edad de inicio de las relaciones sexuales</t>
  </si>
  <si>
    <t>Antecedentes o presencia de flujos vaginales.</t>
  </si>
  <si>
    <t>Infecciones  de Transmisión Sexual (Incluido VIH/Sida)</t>
  </si>
  <si>
    <t>Cirugía ginecológica</t>
  </si>
  <si>
    <t>Historia de Tratamientos de Infertilidad</t>
  </si>
  <si>
    <t>Tamizacion de cancer de cuello uterino</t>
  </si>
  <si>
    <t>Patrón de sueño</t>
  </si>
  <si>
    <t>Abuso de fármacos</t>
  </si>
  <si>
    <t>Toma De Medidas Antropométricas: Peso, Talla, Altura Uterina</t>
  </si>
  <si>
    <t>Se valoró estado nutricional (Se aplica la Rejilla Atalah)</t>
  </si>
  <si>
    <t>Toma de signos vitales: pulso, respiración, temperatura y presión arterial  (Tomada en Brazo Derecho y Sentada/ Curva de Presión Arterial)</t>
  </si>
  <si>
    <t>Examen físico cefalocaudal completo (Incluye cavidad Oral y Mamas)</t>
  </si>
  <si>
    <t>Valoracion ginecologica ( vx del cuello, tamaño, posecion uterina )</t>
  </si>
  <si>
    <t xml:space="preserve">Hemograma (hemoglobina, hematocrito, recuento de eritrocitos y otros)  inicialmente </t>
  </si>
  <si>
    <t>Hemoclasificación  Inicialmente</t>
  </si>
  <si>
    <t xml:space="preserve">Prueba treponémica para sífilis (rápida, TPHA, TPPA), en cada trimestre de la gestación </t>
  </si>
  <si>
    <t>Prueba no treponémica para sífilis (VDRL, RPR), si la treponémica es positiva</t>
  </si>
  <si>
    <t>Asesoría en prueba voluntaria y toma de Prueba para VIH, trimestral y en el parto</t>
  </si>
  <si>
    <t>Prueba de Glicemia inicial.</t>
  </si>
  <si>
    <t>Urocultivo y antibiograma</t>
  </si>
  <si>
    <t>Prueba de tolerancia oral a la glucosa (PTOG)  (24 a 28 sem o antes si tiene alto riesgo de diabetes)</t>
  </si>
  <si>
    <t>Ecografía Obstétrica (10 sem+ 6 días a 13 sem+ 6 días )</t>
  </si>
  <si>
    <t>Ecografía Obstétrica detección de anomalías (18 sem a 23 sem+ 6 días )</t>
  </si>
  <si>
    <t>Prueba HBsAg inicialmente (preferiblemente rápida)</t>
  </si>
  <si>
    <t>Hemograma sem 28</t>
  </si>
  <si>
    <t>Citología Cérvico - Uterina</t>
  </si>
  <si>
    <t>IgG para rubeola (sin antecedentes vacunales antes de la sem 16)</t>
  </si>
  <si>
    <t xml:space="preserve">La Prueba de Coombs Indirecto.                                                                     </t>
  </si>
  <si>
    <t>IgG - IgM toxoplasma inicial</t>
  </si>
  <si>
    <t>Estreptococo Agalactie (semana 35 a 37)</t>
  </si>
  <si>
    <t>Ingreso oportuno al control prenatal  ( Antes de la semana 10 de gestacion)</t>
  </si>
  <si>
    <t>Se evalúa riesgo materno</t>
  </si>
  <si>
    <t>Acido Fólico (hasta la sem 12)</t>
  </si>
  <si>
    <t>Calcio (a partir de la sem 14)</t>
  </si>
  <si>
    <t>Sulfato Ferroso</t>
  </si>
  <si>
    <t>Aplicación de la escala de Herrera y Hurtado en cada trimestre</t>
  </si>
  <si>
    <t>Detección de Violencia intrafamiliar</t>
  </si>
  <si>
    <t xml:space="preserve">GESTACION ACTUAL </t>
  </si>
  <si>
    <t>Se registra la edad gestacional probable según fecha de última regla, altura uterina o ecografía obstétrica</t>
  </si>
  <si>
    <t>Identifica la aparición de nuevos síntomas, signos y otros eventos de alarma</t>
  </si>
  <si>
    <t>Establece plan de parto (en el último trimestre)</t>
  </si>
  <si>
    <t>REMISION</t>
  </si>
  <si>
    <t>Valoración por psicología</t>
  </si>
  <si>
    <t>Valoración por nutrición</t>
  </si>
  <si>
    <t xml:space="preserve">Valoración Odontológica de rutina. </t>
  </si>
  <si>
    <t>Aplicación de Toxoide Tetánico y Diftérico- TD, según antecedentes vacunales (sem 16)</t>
  </si>
  <si>
    <t>Aplicación contra  Influenza Estacional (sem 14)</t>
  </si>
  <si>
    <t>Aplicación de DPT A celular  (sem 26)</t>
  </si>
  <si>
    <t>Promueve factores protectores para la salud de la gestante (higiénicas, hábitos alimentarios, actividad física, sueño, redes de apoyo familiar y social</t>
  </si>
  <si>
    <t>Brindar educación sobre los signos y síntomas de alarma por los que debe consultar oportunamente</t>
  </si>
  <si>
    <t>Importancia de asistir al curso de preparación para la maternidad y paternidad</t>
  </si>
  <si>
    <t>Promover medidas de prevención dentro del hogar con el fin de evitar accidentes como caidas, intoxicaciones con sustancias químicas, riesgos electricos y físicos, quemaduras, ahogamientos e intoxicación con medicamentos, entre otros.</t>
  </si>
  <si>
    <t xml:space="preserve">TOTAL  </t>
  </si>
  <si>
    <t xml:space="preserve">PAI - AIEPI </t>
  </si>
  <si>
    <t xml:space="preserve">PLANIFICACION </t>
  </si>
  <si>
    <t xml:space="preserve">RUTA MATERNO </t>
  </si>
  <si>
    <t xml:space="preserve">SALUD BUCAL </t>
  </si>
  <si>
    <t xml:space="preserve">ENF RESP EPOC </t>
  </si>
  <si>
    <t>ENF RESP ASMA</t>
  </si>
  <si>
    <t xml:space="preserve">RUTA CCV HTA </t>
  </si>
  <si>
    <t>RUTA CCV DM</t>
  </si>
  <si>
    <t xml:space="preserve">TB </t>
  </si>
  <si>
    <t>SALUD MENTAL  DEPRESION</t>
  </si>
  <si>
    <t xml:space="preserve">SALUD MENTAL  COND SUIC </t>
  </si>
  <si>
    <t>RESULTADO</t>
  </si>
  <si>
    <t xml:space="preserve">FORMATO AUDITORIA HISTORIA CLINICA </t>
  </si>
  <si>
    <t>Tuberculosis y Lepra</t>
  </si>
  <si>
    <t>Nombre completo</t>
  </si>
  <si>
    <t>Grupo poblacional</t>
  </si>
  <si>
    <t>Dirección</t>
  </si>
  <si>
    <t>Teléfono</t>
  </si>
  <si>
    <t>Contacto familiar o acudiente, incluye número y dirección</t>
  </si>
  <si>
    <t>cumple</t>
  </si>
  <si>
    <t xml:space="preserve">cumple </t>
  </si>
  <si>
    <t>MOTIVO DE CONSULTA</t>
  </si>
  <si>
    <t>El motivo de consulta concuerda con el control de tuberculosis</t>
  </si>
  <si>
    <t>control de TB</t>
  </si>
  <si>
    <t xml:space="preserve">control de TB </t>
  </si>
  <si>
    <t>Tensión arterial</t>
  </si>
  <si>
    <t>Frecuencia cardiaca</t>
  </si>
  <si>
    <t>Frecuencia respiratoria</t>
  </si>
  <si>
    <t>Temperatura</t>
  </si>
  <si>
    <t>Peso</t>
  </si>
  <si>
    <t>Saturación pulmonar de oxigeno</t>
  </si>
  <si>
    <t>ANTECEDENTES PERSONALES Y FAMILIARES</t>
  </si>
  <si>
    <t>Antecedentes familiares</t>
  </si>
  <si>
    <t>Identificación de factores protectores tales como red de apoyo familiar entre otros</t>
  </si>
  <si>
    <t>Se identifica el número de contactos cercanos del paciente y si pertenecen a grupos vulnerables o de riesgo</t>
  </si>
  <si>
    <t>Antecedentes personales</t>
  </si>
  <si>
    <t xml:space="preserve">Se registra la educación brindada en cuanto a alimentación </t>
  </si>
  <si>
    <t>Se registra la educación brindada en autocuidado</t>
  </si>
  <si>
    <t xml:space="preserve"> cumple </t>
  </si>
  <si>
    <t>Orden de baciloscopia</t>
  </si>
  <si>
    <t>Orden de cultivo en medio liquido</t>
  </si>
  <si>
    <t>Orden de PSF</t>
  </si>
  <si>
    <t>Orden de radiografía de tórax</t>
  </si>
  <si>
    <t>Pruebas de función hepática</t>
  </si>
  <si>
    <t>Pruebas de función renal</t>
  </si>
  <si>
    <t xml:space="preserve">paciente que no requiere exámenes de control </t>
  </si>
  <si>
    <t>paciente no requiere controles</t>
  </si>
  <si>
    <t xml:space="preserve">paciente con previa toma de exámenes de laboratorio </t>
  </si>
  <si>
    <t>Se evidencia diligenciamiento de instrumento psicosocial para la identificación de riesgo de no adherencia al tratamiento antituberculoso</t>
  </si>
  <si>
    <t>Se evidencia el diligenciamiento de factores de riesgo y hábitos del paciente en cada control  (tabaquismo, obesidad, falta de adherencia al tratamiento, sedentarismo)</t>
  </si>
  <si>
    <t>Se realizó la prueba de VIH</t>
  </si>
  <si>
    <t>Soporte de reporte de VIH actualizado en historia clínica</t>
  </si>
  <si>
    <t xml:space="preserve">Cumple </t>
  </si>
  <si>
    <t>Cumple</t>
  </si>
  <si>
    <t>Consentimiento informado del programa de tuberculosis</t>
  </si>
  <si>
    <t>Inicio de tratamiento de primera fase según peso del paciente</t>
  </si>
  <si>
    <t>Continuidad de tratamiento de segunda fase según peso del paciente</t>
  </si>
  <si>
    <t>Formula de otros medicamentos para disminuir efectos adversos</t>
  </si>
  <si>
    <t>Tarjeta individual de tratamiento bien diligenciada y actualizada</t>
  </si>
  <si>
    <t>Seguimiento mensual por enfermería</t>
  </si>
  <si>
    <t>Seguimiento de controles bacteriologicos establecido según la normativdad TB sensible (2, 4, 6 meses), TB resistente (cada mes+cultivo)</t>
  </si>
  <si>
    <t>Seguimiento por medico (Tb sensible: cada dos meses, TB farmacorresistente: mensual)</t>
  </si>
  <si>
    <t xml:space="preserve">no se le envían mas medicamentos de los recomendados </t>
  </si>
  <si>
    <t xml:space="preserve">No requiere medicamentos adicionales </t>
  </si>
  <si>
    <t xml:space="preserve">paciente que esta en primera fase </t>
  </si>
  <si>
    <t>paciente que esta en segunda fase</t>
  </si>
  <si>
    <t>Remisión a otras especialidades</t>
  </si>
  <si>
    <t xml:space="preserve">solo se envía para toma de citología, aun no requiere controles médicos especializados </t>
  </si>
  <si>
    <t>paciente que aun no requiere valoración por especialista</t>
  </si>
  <si>
    <t xml:space="preserve">no requiere valoraciones porque ya las tenia previas </t>
  </si>
  <si>
    <t xml:space="preserve">aun no requiere remisión a especialidad </t>
  </si>
  <si>
    <t>Se remite a dermatología</t>
  </si>
  <si>
    <t xml:space="preserve">FORMATO AUDITORIA HISTORIA CLINICA PRIMERA INFANCIA, INFANCA </t>
  </si>
  <si>
    <t>1</t>
  </si>
  <si>
    <t>2</t>
  </si>
  <si>
    <t>3</t>
  </si>
  <si>
    <t>4</t>
  </si>
  <si>
    <t>5</t>
  </si>
  <si>
    <t>Fecha: 02-06-2021</t>
  </si>
  <si>
    <t xml:space="preserve">Institución: IPS IDIME  LA ELVIRA </t>
  </si>
  <si>
    <t>4493282</t>
  </si>
  <si>
    <t>10061692</t>
  </si>
  <si>
    <t>15909047</t>
  </si>
  <si>
    <t>24935138</t>
  </si>
  <si>
    <t>1088029054</t>
  </si>
  <si>
    <t>se evidencia adecuado registro en la identificacion completa, se cuenta con un sistema moderno y versatil que facilita este registro de forma oportuna</t>
  </si>
  <si>
    <r>
      <rPr>
        <sz val="10"/>
        <color rgb="FF000000"/>
        <rFont val="Arial"/>
        <family val="2"/>
        <charset val="1"/>
      </rPr>
      <t xml:space="preserve">Se evidencia el diligenciamiento de antecedentes </t>
    </r>
    <r>
      <rPr>
        <u/>
        <sz val="10"/>
        <color rgb="FF000000"/>
        <rFont val="Arial"/>
        <family val="2"/>
        <charset val="1"/>
      </rPr>
      <t>familiares</t>
    </r>
    <r>
      <rPr>
        <sz val="10"/>
        <color rgb="FF000000"/>
        <rFont val="Arial"/>
        <family val="2"/>
        <charset val="1"/>
      </rPr>
      <t xml:space="preserve"> en cada control (familiares en primer grado de Hta, DM, Problemas de audicion o lenguaje).</t>
    </r>
  </si>
  <si>
    <r>
      <rPr>
        <sz val="10"/>
        <color rgb="FF000000"/>
        <rFont val="Arial"/>
        <family val="2"/>
        <charset val="1"/>
      </rPr>
      <t xml:space="preserve">Se evidencia el diligenciamiento de antecedentes </t>
    </r>
    <r>
      <rPr>
        <u/>
        <sz val="10"/>
        <color rgb="FF000000"/>
        <rFont val="Arial"/>
        <family val="2"/>
        <charset val="1"/>
      </rPr>
      <t xml:space="preserve">personales </t>
    </r>
    <r>
      <rPr>
        <sz val="10"/>
        <color rgb="FF000000"/>
        <rFont val="Arial"/>
        <family val="2"/>
        <charset val="1"/>
      </rPr>
      <t>en cada control (HTA, DM, glaucoma, catarata, Problemas de audicion o lenguaje).</t>
    </r>
  </si>
  <si>
    <t>se tiene adecuado sistema de hc se evidencia adecuado registro</t>
  </si>
  <si>
    <r>
      <rPr>
        <b/>
        <sz val="10"/>
        <color rgb="FF000000"/>
        <rFont val="Arial"/>
        <family val="2"/>
        <charset val="1"/>
      </rPr>
      <t xml:space="preserve">1RA INF: </t>
    </r>
    <r>
      <rPr>
        <sz val="10"/>
        <color rgb="FF000000"/>
        <rFont val="Arial"/>
        <family val="2"/>
        <charset val="1"/>
      </rPr>
      <t xml:space="preserve"> Se evidencia el registro de examen físico sistematizado y de la presencia o no de factores de riesgo para anomalía congénita.
Evaluar la madurez de la vía  auditiva a través de estímulo sonoro y respuesta refleja, por ejemplo : se calma ante la voz de la madre.</t>
    </r>
  </si>
  <si>
    <r>
      <rPr>
        <b/>
        <sz val="10"/>
        <color rgb="FF000000"/>
        <rFont val="Arial"/>
        <family val="2"/>
        <charset val="1"/>
      </rPr>
      <t>INF:</t>
    </r>
    <r>
      <rPr>
        <sz val="10"/>
        <color rgb="FF000000"/>
        <rFont val="Arial"/>
        <family val="2"/>
        <charset val="1"/>
      </rPr>
      <t xml:space="preserve"> Se evidencia el registro de Examen con Otoscopia, Audiometria Tonal, Logoaudiometria (Audiometria Verbal). 
</t>
    </r>
  </si>
  <si>
    <r>
      <rPr>
        <b/>
        <sz val="10"/>
        <color rgb="FF000000"/>
        <rFont val="Arial"/>
        <family val="2"/>
        <charset val="1"/>
      </rPr>
      <t xml:space="preserve">AD, JUV, ADUL Y ADUL MAY: </t>
    </r>
    <r>
      <rPr>
        <sz val="10"/>
        <color rgb="FF000000"/>
        <rFont val="Arial"/>
        <family val="2"/>
        <charset val="1"/>
      </rPr>
      <t>Se evidencia el registro de Valoración del estado del oido, audición y comunicación</t>
    </r>
  </si>
  <si>
    <t>se identifica con claridad la informacion registrada</t>
  </si>
  <si>
    <r>
      <rPr>
        <b/>
        <sz val="10"/>
        <color rgb="FF000000"/>
        <rFont val="Arial"/>
        <family val="2"/>
        <charset val="1"/>
      </rPr>
      <t>RN:</t>
    </r>
    <r>
      <rPr>
        <sz val="10"/>
        <color rgb="FF000000"/>
        <rFont val="Arial"/>
        <family val="2"/>
        <charset val="1"/>
      </rPr>
      <t xml:space="preserve"> Se evidencia registro de, Potenciales auditivos evocados del tronco cerebral (PET) Emisiones otoacústicas (EOA), </t>
    </r>
  </si>
  <si>
    <r>
      <rPr>
        <b/>
        <sz val="10"/>
        <color rgb="FF000000"/>
        <rFont val="Arial"/>
        <family val="2"/>
        <charset val="1"/>
      </rPr>
      <t xml:space="preserve">1RA INF: </t>
    </r>
    <r>
      <rPr>
        <sz val="10"/>
        <color rgb="FF000000"/>
        <rFont val="Arial"/>
        <family val="2"/>
        <charset val="1"/>
      </rPr>
      <t>Se evidencia registro de</t>
    </r>
    <r>
      <rPr>
        <b/>
        <sz val="10"/>
        <color rgb="FF000000"/>
        <rFont val="Arial"/>
        <family val="2"/>
        <charset val="1"/>
      </rPr>
      <t xml:space="preserve"> </t>
    </r>
    <r>
      <rPr>
        <sz val="10"/>
        <color rgb="FF000000"/>
        <rFont val="Arial"/>
        <family val="2"/>
        <charset val="1"/>
      </rPr>
      <t>evaluación audiológica instrumental (audiometría comportamental, potenciales evocados auditivos o emisiones otacústicas), EAD o  instrumento de evaluación de la audición, habla, voz, lenguaje y comunicación.</t>
    </r>
  </si>
  <si>
    <r>
      <rPr>
        <b/>
        <sz val="10"/>
        <color rgb="FF000000"/>
        <rFont val="Arial"/>
        <family val="2"/>
        <charset val="1"/>
      </rPr>
      <t>INF:</t>
    </r>
    <r>
      <rPr>
        <sz val="10"/>
        <color rgb="FF000000"/>
        <rFont val="Arial"/>
        <family val="2"/>
        <charset val="1"/>
      </rPr>
      <t xml:space="preserve"> Se evidencia registro de Tamizaje auditivo para niños/as de 6  a  9  años con : Impedanciometria (Inmitancia Acústica) Audiometria Tonal Logoaudiometria (Audiometria Verbal), EAD o  instrumento de evaluación de la audición, habla, voz, lenguaje y comunicación.
</t>
    </r>
  </si>
  <si>
    <r>
      <rPr>
        <b/>
        <sz val="10"/>
        <color rgb="FF000000"/>
        <rFont val="Arial"/>
        <family val="2"/>
        <charset val="1"/>
      </rPr>
      <t xml:space="preserve">AD: </t>
    </r>
    <r>
      <rPr>
        <sz val="10"/>
        <color rgb="FF000000"/>
        <rFont val="Arial"/>
        <family val="2"/>
        <charset val="1"/>
      </rPr>
      <t>Se evidencia registro de EAD o  instrumento de evaluación de la audición, habla, voz, lenguaje y comunicación.</t>
    </r>
  </si>
  <si>
    <r>
      <rPr>
        <b/>
        <sz val="10"/>
        <color rgb="FF000000"/>
        <rFont val="Arial"/>
        <family val="2"/>
        <charset val="1"/>
      </rPr>
      <t xml:space="preserve">JUV: </t>
    </r>
    <r>
      <rPr>
        <sz val="10"/>
        <color rgb="FF000000"/>
        <rFont val="Arial"/>
        <family val="2"/>
        <charset val="1"/>
      </rPr>
      <t>Se evidencia registro de Impedanciometria (Inmitancia Acústica), Audiometria Tonal Logoaudiometria (Audiometria Verbal).</t>
    </r>
  </si>
  <si>
    <r>
      <rPr>
        <b/>
        <sz val="10"/>
        <color rgb="FF000000"/>
        <rFont val="Arial"/>
        <family val="2"/>
        <charset val="1"/>
      </rPr>
      <t>ADUL:</t>
    </r>
    <r>
      <rPr>
        <sz val="10"/>
        <color rgb="FF000000"/>
        <rFont val="Arial"/>
        <family val="2"/>
        <charset val="1"/>
      </rPr>
      <t>Valoración de la agudeza auditiva  y desempeño comunicativo Realizar: Otoscopia, test de diapasones y audiometria tonal</t>
    </r>
  </si>
  <si>
    <r>
      <rPr>
        <b/>
        <sz val="10"/>
        <color rgb="FF000000"/>
        <rFont val="Arial"/>
        <family val="2"/>
        <charset val="1"/>
      </rPr>
      <t xml:space="preserve">ADUL MAY: </t>
    </r>
    <r>
      <rPr>
        <sz val="10"/>
        <color rgb="FF000000"/>
        <rFont val="Arial"/>
        <family val="2"/>
        <charset val="1"/>
      </rPr>
      <t>Se evidencia registro de Valorar la exposición al ruido en cada entorno con otoscopia, prueba del susurro y audiometria tonal.</t>
    </r>
  </si>
  <si>
    <t xml:space="preserve">se indentifican adecuadas actividades transversales en cuantro a deteccion temprana y proteccion especifia </t>
  </si>
  <si>
    <t>Se tiene un ítem donde se registre las remisiones a fono audilogia, Oftalmólogo u otras especialidades pertinentes y se evidencia seguimiento de contrareferencia.</t>
  </si>
  <si>
    <t>10137996</t>
  </si>
  <si>
    <t>1120367533</t>
  </si>
  <si>
    <t>1142522896</t>
  </si>
  <si>
    <t xml:space="preserve">1142522896
</t>
  </si>
  <si>
    <t xml:space="preserve">1085716163
</t>
  </si>
  <si>
    <r>
      <rPr>
        <sz val="10"/>
        <color rgb="FF000000"/>
        <rFont val="Arial"/>
        <family val="2"/>
        <charset val="1"/>
      </rPr>
      <t xml:space="preserve">Se evidencia el diligenciamiento de antecedentes </t>
    </r>
    <r>
      <rPr>
        <u/>
        <sz val="10"/>
        <color rgb="FF000000"/>
        <rFont val="Arial"/>
        <family val="2"/>
        <charset val="1"/>
      </rPr>
      <t>familiares</t>
    </r>
    <r>
      <rPr>
        <sz val="10"/>
        <color rgb="FF000000"/>
        <rFont val="Arial"/>
        <family val="2"/>
        <charset val="1"/>
      </rPr>
      <t xml:space="preserve"> en cada control (familiares en primer grado de Hta, DM, glaucoma, catarata, Retinopatias o problemas de refreacción).</t>
    </r>
  </si>
  <si>
    <r>
      <rPr>
        <sz val="10"/>
        <color rgb="FF000000"/>
        <rFont val="Arial"/>
        <family val="2"/>
        <charset val="1"/>
      </rPr>
      <t xml:space="preserve">Se evidencia el diligenciamiento de antecedentes </t>
    </r>
    <r>
      <rPr>
        <u/>
        <sz val="10"/>
        <color rgb="FF000000"/>
        <rFont val="Arial"/>
        <family val="2"/>
        <charset val="1"/>
      </rPr>
      <t xml:space="preserve">personales </t>
    </r>
    <r>
      <rPr>
        <sz val="10"/>
        <color rgb="FF000000"/>
        <rFont val="Arial"/>
        <family val="2"/>
        <charset val="1"/>
      </rPr>
      <t>en cada control (HTA, DM, glaucoma, catarata, Retinopatias o problemas de refreacción).</t>
    </r>
  </si>
  <si>
    <r>
      <rPr>
        <b/>
        <sz val="10"/>
        <color rgb="FF000000"/>
        <rFont val="Arial"/>
        <family val="2"/>
        <charset val="1"/>
      </rPr>
      <t>RN:</t>
    </r>
    <r>
      <rPr>
        <sz val="10"/>
        <color rgb="FF000000"/>
        <rFont val="Arial"/>
        <family val="2"/>
        <charset val="1"/>
      </rPr>
      <t xml:space="preserve"> Se evidencia el registro de anamnesis, valoración de párpados, órbita y anexos, motilidad palpebral y ocular, conjuntivas, cornea y segmento anterior, reactividad pupilar.</t>
    </r>
  </si>
  <si>
    <r>
      <rPr>
        <b/>
        <sz val="10"/>
        <color rgb="FF000000"/>
        <rFont val="Arial"/>
        <family val="2"/>
        <charset val="1"/>
      </rPr>
      <t xml:space="preserve">1RA INF: </t>
    </r>
    <r>
      <rPr>
        <sz val="10"/>
        <color rgb="FF000000"/>
        <rFont val="Arial"/>
        <family val="2"/>
        <charset val="1"/>
      </rPr>
      <t>Se evidencia el registro de</t>
    </r>
    <r>
      <rPr>
        <b/>
        <sz val="10"/>
        <color rgb="FF000000"/>
        <rFont val="Arial"/>
        <family val="2"/>
        <charset val="1"/>
      </rPr>
      <t xml:space="preserve"> </t>
    </r>
    <r>
      <rPr>
        <sz val="10"/>
        <color rgb="FF000000"/>
        <rFont val="Arial"/>
        <family val="2"/>
        <charset val="1"/>
      </rPr>
      <t>Evaluacion del rojo retiniano, inspeccion externa Examen pupilar, Reflejo luminoso corneal, Determinar el estado anatomofisiológico de las estructuras del segmento anterior ocular y los anexos oculares.</t>
    </r>
  </si>
  <si>
    <r>
      <rPr>
        <b/>
        <sz val="10"/>
        <color rgb="FF000000"/>
        <rFont val="Arial"/>
        <family val="2"/>
        <charset val="1"/>
      </rPr>
      <t>INF:</t>
    </r>
    <r>
      <rPr>
        <sz val="10"/>
        <color rgb="FF000000"/>
        <rFont val="Arial"/>
        <family val="2"/>
        <charset val="1"/>
      </rPr>
      <t xml:space="preserve"> Se evidencia el registro de Examen pupilar evaluación del rojo retiniano, inspeccion externa.</t>
    </r>
  </si>
  <si>
    <r>
      <rPr>
        <b/>
        <sz val="10"/>
        <color rgb="FF000000"/>
        <rFont val="Arial"/>
        <family val="2"/>
        <charset val="1"/>
      </rPr>
      <t xml:space="preserve">AD: </t>
    </r>
    <r>
      <rPr>
        <sz val="10"/>
        <color rgb="FF000000"/>
        <rFont val="Arial"/>
        <family val="2"/>
        <charset val="1"/>
      </rPr>
      <t>Se evidencia el registro de anamnesis, valoración de párpados, órbita y anexos, motilidad palpebral y ocular, conjuntivas, cornea y segmento anterior, reactividad pupilar, fondo de ojo.</t>
    </r>
  </si>
  <si>
    <r>
      <rPr>
        <b/>
        <sz val="10"/>
        <color rgb="FF000000"/>
        <rFont val="Arial"/>
        <family val="2"/>
        <charset val="1"/>
      </rPr>
      <t xml:space="preserve">JUV: </t>
    </r>
    <r>
      <rPr>
        <sz val="10"/>
        <color rgb="FF000000"/>
        <rFont val="Arial"/>
        <family val="2"/>
        <charset val="1"/>
      </rPr>
      <t>Se evidencia el registro de la valoración de la salud visual que incluye:  anamnesis, valoración de párpados, órbita y anexos, motilidad palpebral y ocular, conjuntivas, cornea y segmento anterior, reactividad pupilar, fondo de ojo.</t>
    </r>
  </si>
  <si>
    <r>
      <rPr>
        <b/>
        <sz val="10"/>
        <color rgb="FF000000"/>
        <rFont val="Arial"/>
        <family val="2"/>
        <charset val="1"/>
      </rPr>
      <t xml:space="preserve">ADUL: </t>
    </r>
    <r>
      <rPr>
        <sz val="10"/>
        <color rgb="FF000000"/>
        <rFont val="Arial"/>
        <family val="2"/>
        <charset val="1"/>
      </rPr>
      <t xml:space="preserve"> Se evidencia el registro de anamnesis, valoración de párpados, órbita y anexos, motilidad palpebral y ocular, conjuntivas, cornea y segmento anterior, reactividad pupilar, fondo de ojo</t>
    </r>
  </si>
  <si>
    <r>
      <rPr>
        <b/>
        <sz val="10"/>
        <color rgb="FF000000"/>
        <rFont val="Arial"/>
        <family val="2"/>
        <charset val="1"/>
      </rPr>
      <t xml:space="preserve">ADUL MAY: </t>
    </r>
    <r>
      <rPr>
        <sz val="10"/>
        <color rgb="FF000000"/>
        <rFont val="Arial"/>
        <family val="2"/>
        <charset val="1"/>
      </rPr>
      <t>Se evidencia el registro de anamnesis, valoración de párpados, órbita y anexos, motilidad palpebral y ocular, conjuntivas, cornea y segmento anterior, reactividad pupilar, fondo de ojo.</t>
    </r>
  </si>
  <si>
    <r>
      <rPr>
        <sz val="10"/>
        <color rgb="FF000000"/>
        <rFont val="Arial"/>
        <family val="2"/>
        <charset val="1"/>
      </rPr>
      <t>Se evidencia el registro de la educación prevención de glaucoma y catarata.</t>
    </r>
    <r>
      <rPr>
        <sz val="10"/>
        <color rgb="FFFF0000"/>
        <rFont val="Arial"/>
        <family val="2"/>
        <charset val="1"/>
      </rPr>
      <t xml:space="preserve"> </t>
    </r>
  </si>
  <si>
    <r>
      <rPr>
        <b/>
        <sz val="10"/>
        <color rgb="FF000000"/>
        <rFont val="Arial"/>
        <family val="2"/>
        <charset val="1"/>
      </rPr>
      <t>RN:</t>
    </r>
    <r>
      <rPr>
        <sz val="10"/>
        <color rgb="FF000000"/>
        <rFont val="Arial"/>
        <family val="2"/>
        <charset val="1"/>
      </rPr>
      <t xml:space="preserve"> Se evidencia registro de, Tamizaje basado en instrumentos examen refractivo, examen oftalmológico en las primeras 24 y 72 horas queratometría, refracción estática y dinámica o ambas, según sea el caso y visión cromática y la visión estereoscópica </t>
    </r>
  </si>
  <si>
    <r>
      <rPr>
        <b/>
        <sz val="10"/>
        <color rgb="FF000000"/>
        <rFont val="Arial"/>
        <family val="2"/>
        <charset val="1"/>
      </rPr>
      <t xml:space="preserve">1RA INF: </t>
    </r>
    <r>
      <rPr>
        <sz val="10"/>
        <color rgb="FF000000"/>
        <rFont val="Arial"/>
        <family val="2"/>
        <charset val="1"/>
      </rPr>
      <t>Se evidencia registro de: Examen binocular en menores de 6 meses y examen monocular más binocular después de los 6 meses hasta los 3 años. Se recomienda realizar a todo niño evaluación visual monocular y binocular con optotipos estandarizados al menos una vez al año entre los 3 y los 5 años.</t>
    </r>
  </si>
  <si>
    <r>
      <rPr>
        <b/>
        <sz val="10"/>
        <color rgb="FF000000"/>
        <rFont val="Arial"/>
        <family val="2"/>
        <charset val="1"/>
      </rPr>
      <t xml:space="preserve"> </t>
    </r>
    <r>
      <rPr>
        <sz val="10"/>
        <color rgb="FF000000"/>
        <rFont val="Arial"/>
        <family val="2"/>
        <charset val="1"/>
      </rPr>
      <t xml:space="preserve">Se evidencia registro de Reflejo luminoso corneal Tamizaje basado en instrumentos Examen refractivo, Examen oculomotor. Examen oftalmoscópico.           </t>
    </r>
  </si>
  <si>
    <r>
      <rPr>
        <b/>
        <sz val="10"/>
        <color rgb="FF000000"/>
        <rFont val="Arial"/>
        <family val="2"/>
        <charset val="1"/>
      </rPr>
      <t>INF:</t>
    </r>
    <r>
      <rPr>
        <sz val="10"/>
        <color rgb="FF000000"/>
        <rFont val="Arial"/>
        <family val="2"/>
        <charset val="1"/>
      </rPr>
      <t xml:space="preserve"> Se evidencia registro de Reflejo corneal asimetrico a movimientos de refijación al cover- uncover.
</t>
    </r>
  </si>
  <si>
    <r>
      <rPr>
        <b/>
        <sz val="10"/>
        <color rgb="FF000000"/>
        <rFont val="Arial"/>
        <family val="2"/>
        <charset val="1"/>
      </rPr>
      <t xml:space="preserve">AD: </t>
    </r>
    <r>
      <rPr>
        <sz val="10"/>
        <color rgb="FF000000"/>
        <rFont val="Arial"/>
        <family val="2"/>
        <charset val="1"/>
      </rPr>
      <t>Se evidencia registro de medición de presión ocular, queratometría, refracción estática y dinámica o ambas, según sea el caso y visión cromática y la visión estereoscópica</t>
    </r>
  </si>
  <si>
    <r>
      <rPr>
        <b/>
        <sz val="10"/>
        <color rgb="FF000000"/>
        <rFont val="Arial"/>
        <family val="2"/>
        <charset val="1"/>
      </rPr>
      <t xml:space="preserve">JUV: </t>
    </r>
    <r>
      <rPr>
        <sz val="10"/>
        <color rgb="FF000000"/>
        <rFont val="Arial"/>
        <family val="2"/>
        <charset val="1"/>
      </rPr>
      <t>Se evidencia registro de, medición de presión ocular, fondo de ojo, queratometría, refracción estática y dinámica o ambas, según sea el caso y visión cromática y la visión estereoscópica. Exámen optométrico u oftalmológico.</t>
    </r>
  </si>
  <si>
    <r>
      <rPr>
        <b/>
        <sz val="10"/>
        <color rgb="FF000000"/>
        <rFont val="Arial"/>
        <family val="2"/>
        <charset val="1"/>
      </rPr>
      <t xml:space="preserve">ADUL: </t>
    </r>
    <r>
      <rPr>
        <sz val="10"/>
        <color rgb="FF000000"/>
        <rFont val="Arial"/>
        <family val="2"/>
        <charset val="1"/>
      </rPr>
      <t>Se evidencia registro de, medición de presión ocular, queratometría, refracción estática y dinámica o ambas, según sea el caso y visión cromática y la visión estereoscópica. Exámen optométrico u oftalmológico: a partir de los 40 años cada cinco años (el equipo técnico sugiere para todos los adultos cada 2 años )</t>
    </r>
  </si>
  <si>
    <r>
      <rPr>
        <b/>
        <sz val="10"/>
        <color rgb="FF000000"/>
        <rFont val="Arial"/>
        <family val="2"/>
        <charset val="1"/>
      </rPr>
      <t xml:space="preserve">ADUL MAY: </t>
    </r>
    <r>
      <rPr>
        <sz val="10"/>
        <color rgb="FF000000"/>
        <rFont val="Arial"/>
        <family val="2"/>
        <charset val="1"/>
      </rPr>
      <t>Se evidencia registro de medición de presión ocular, queratometría, refracción estática y dinámica o ambas, según sea el caso y visión cromática y la visión estereoscópica. Exámen optométrico u oftalmológico: cada cinco años</t>
    </r>
  </si>
  <si>
    <t xml:space="preserve">para esta hc no aplica puesto que no tiene patologia ocular o de vision y esta valracion se hace en la red de prestadores </t>
  </si>
  <si>
    <t xml:space="preserve">se identifica remision a optometia donde permite identificar la variable </t>
  </si>
  <si>
    <t>el caso evaluado no presenta alteraciones de la salud visual</t>
  </si>
  <si>
    <t xml:space="preserve">no se identifica atencion en este parametro ya que para el curso de vida no aplica </t>
  </si>
  <si>
    <t>se evidencia adecuado registro el sistema facilita este proceso</t>
  </si>
  <si>
    <t xml:space="preserve">el sistema agiliza en el manejo del tiempo en la consulta se evidencia adecuado ligenciamento en la informacion </t>
  </si>
  <si>
    <t xml:space="preserve">se evidencia registro adecuado en este parametro </t>
  </si>
  <si>
    <t xml:space="preserve">el sietema permite registro adecuado </t>
  </si>
  <si>
    <t xml:space="preserve">se evidencia registro de valoracion de forma adecuada </t>
  </si>
  <si>
    <t>se evidencia valoracion de anatomia externa en la HC</t>
  </si>
  <si>
    <t xml:space="preserve">se identifica adecuada pedagogia y registro en la hc </t>
  </si>
  <si>
    <t xml:space="preserve">se identifica adecuada pedagogia en general y  adecuado registro HC </t>
  </si>
  <si>
    <t>Se indentifica oportunidad de mejora en cuanto a registro de promocion de uso de proteccion solar con filtro</t>
  </si>
  <si>
    <t xml:space="preserve">adecuado registro de sistema de referencia y contra referencia para esta HC no aplica </t>
  </si>
  <si>
    <t xml:space="preserve">se cuenta con el item para este caso no aplica </t>
  </si>
  <si>
    <t xml:space="preserve">se cuenta con modulo en el sistema que motiva el diligenciamiento de esta informacion </t>
  </si>
  <si>
    <t xml:space="preserve">adecuado regitro en HC otoscopia </t>
  </si>
  <si>
    <t xml:space="preserve">se evidencia registro de otoscopia </t>
  </si>
  <si>
    <t>adecuado registro de valoracion de audicion y comunicación</t>
  </si>
  <si>
    <t xml:space="preserve">HC revisada no aplica para purebas especificas </t>
  </si>
  <si>
    <t xml:space="preserve">no se identifican ateraciones auditivas </t>
  </si>
  <si>
    <t xml:space="preserve">se evidencia registro de referencia y contra referencia, para este caso no aplica remision </t>
  </si>
  <si>
    <t xml:space="preserve">se identifica oportunidad de mejora en cuato tamizaje auditivo </t>
  </si>
  <si>
    <t xml:space="preserve">se identifica con claridad la informacion registrada se debe reforzar educacionen promover ambientres tranquilos y el uso de proteccion para ruido </t>
  </si>
  <si>
    <t xml:space="preserve">se identifica con claridad la informacion registrada se debe reforzar educacion en promover ambientres tranquilos y el uso de proteccion para ruido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</si>
</sst>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93" x14ac:knownFonts="1">
    <font>
      <sz val="11"/>
      <color rgb="FF000000"/>
      <name val="Calibri"/>
    </font>
    <font>
      <sz val="11"/>
      <color theme="1"/>
      <name val="Calibri"/>
      <family val="2"/>
      <scheme val="minor"/>
    </font>
    <font>
      <sz val="11"/>
      <name val="Calibri"/>
      <family val="2"/>
    </font>
    <font>
      <sz val="10"/>
      <color rgb="FF000000"/>
      <name val="Arial"/>
      <family val="2"/>
    </font>
    <font>
      <sz val="10"/>
      <color rgb="FFFFFFFF"/>
      <name val="Arial"/>
      <family val="2"/>
    </font>
    <font>
      <b/>
      <sz val="10"/>
      <color rgb="FF000000"/>
      <name val="Arial"/>
      <family val="2"/>
    </font>
    <font>
      <b/>
      <sz val="10"/>
      <color rgb="FFFFFFFF"/>
      <name val="Arial"/>
      <family val="2"/>
    </font>
    <font>
      <sz val="10"/>
      <color rgb="FFFF0000"/>
      <name val="Arial"/>
      <family val="2"/>
    </font>
    <font>
      <sz val="10"/>
      <name val="Arial"/>
      <family val="2"/>
    </font>
    <font>
      <b/>
      <sz val="10"/>
      <color rgb="FF0070C0"/>
      <name val="Arial"/>
      <family val="2"/>
    </font>
    <font>
      <sz val="8"/>
      <name val="Arial"/>
      <family val="2"/>
    </font>
    <font>
      <sz val="9"/>
      <color indexed="81"/>
      <name val="Tahoma"/>
      <family val="2"/>
    </font>
    <font>
      <b/>
      <sz val="9"/>
      <color indexed="81"/>
      <name val="Tahoma"/>
      <family val="2"/>
    </font>
    <font>
      <sz val="10"/>
      <name val="Arial"/>
      <family val="2"/>
    </font>
    <font>
      <sz val="8"/>
      <name val="Arial"/>
      <family val="2"/>
    </font>
    <font>
      <b/>
      <sz val="10"/>
      <color theme="0"/>
      <name val="Arial"/>
      <family val="2"/>
    </font>
    <font>
      <b/>
      <sz val="11"/>
      <color theme="0"/>
      <name val="Calibri"/>
      <family val="2"/>
    </font>
    <font>
      <sz val="11"/>
      <color rgb="FF000000"/>
      <name val="Calibri"/>
      <family val="2"/>
    </font>
    <font>
      <b/>
      <sz val="10"/>
      <color rgb="FFFF0000"/>
      <name val="Arial"/>
      <family val="2"/>
    </font>
    <font>
      <sz val="11"/>
      <color rgb="FFFF0000"/>
      <name val="Calibri"/>
      <family val="2"/>
      <scheme val="minor"/>
    </font>
    <font>
      <sz val="11"/>
      <color theme="0"/>
      <name val="Calibri"/>
      <family val="2"/>
      <scheme val="minor"/>
    </font>
    <font>
      <sz val="10"/>
      <color theme="1"/>
      <name val="Arial"/>
      <family val="2"/>
    </font>
    <font>
      <b/>
      <sz val="10"/>
      <color theme="1"/>
      <name val="Arial"/>
      <family val="2"/>
    </font>
    <font>
      <b/>
      <sz val="10"/>
      <color theme="1"/>
      <name val="Calibri"/>
      <family val="2"/>
      <scheme val="minor"/>
    </font>
    <font>
      <sz val="10"/>
      <color indexed="8"/>
      <name val="Arial"/>
      <family val="2"/>
    </font>
    <font>
      <b/>
      <sz val="11"/>
      <color theme="0"/>
      <name val="Arial"/>
      <family val="2"/>
    </font>
    <font>
      <sz val="11"/>
      <name val="Calibri"/>
      <family val="2"/>
      <scheme val="minor"/>
    </font>
    <font>
      <sz val="10"/>
      <color theme="0"/>
      <name val="Arial"/>
      <family val="2"/>
    </font>
    <font>
      <sz val="11"/>
      <color theme="1"/>
      <name val="Arial"/>
      <family val="2"/>
    </font>
    <font>
      <b/>
      <sz val="11"/>
      <color rgb="FF0070C0"/>
      <name val="Arial"/>
      <family val="2"/>
    </font>
    <font>
      <sz val="11"/>
      <name val="Arial"/>
      <family val="2"/>
    </font>
    <font>
      <b/>
      <sz val="11"/>
      <name val="Arial"/>
      <family val="2"/>
    </font>
    <font>
      <u/>
      <sz val="10"/>
      <color theme="1"/>
      <name val="Arial"/>
      <family val="2"/>
    </font>
    <font>
      <sz val="11"/>
      <color theme="0"/>
      <name val="Arial"/>
      <family val="2"/>
    </font>
    <font>
      <sz val="11"/>
      <color rgb="FF0070C0"/>
      <name val="Arial"/>
      <family val="2"/>
    </font>
    <font>
      <sz val="11"/>
      <color rgb="FF000000"/>
      <name val="Calibri"/>
      <family val="2"/>
    </font>
    <font>
      <sz val="10"/>
      <color rgb="FF0070C0"/>
      <name val="Arial"/>
      <family val="2"/>
    </font>
    <font>
      <b/>
      <sz val="9"/>
      <color theme="1"/>
      <name val="Arial"/>
      <family val="2"/>
    </font>
    <font>
      <sz val="8"/>
      <color theme="1"/>
      <name val="Arial"/>
      <family val="2"/>
    </font>
    <font>
      <sz val="8"/>
      <color rgb="FFFF0000"/>
      <name val="Arial"/>
      <family val="2"/>
    </font>
    <font>
      <b/>
      <sz val="8"/>
      <color rgb="FF0070C0"/>
      <name val="Arial"/>
      <family val="2"/>
    </font>
    <font>
      <sz val="9"/>
      <color theme="1"/>
      <name val="Arial"/>
      <family val="2"/>
    </font>
    <font>
      <sz val="8"/>
      <color indexed="81"/>
      <name val="Tahoma"/>
      <family val="2"/>
    </font>
    <font>
      <sz val="11"/>
      <color rgb="FF000000"/>
      <name val="Calibri"/>
      <family val="2"/>
    </font>
    <font>
      <sz val="10"/>
      <color rgb="FFC00000"/>
      <name val="Arial"/>
      <family val="2"/>
    </font>
    <font>
      <sz val="10"/>
      <name val="Calibri"/>
      <family val="2"/>
      <scheme val="minor"/>
    </font>
    <font>
      <sz val="10"/>
      <color rgb="FFC00000"/>
      <name val="Calibri"/>
      <family val="2"/>
      <scheme val="minor"/>
    </font>
    <font>
      <b/>
      <sz val="10"/>
      <name val="Calibri"/>
      <family val="2"/>
      <scheme val="minor"/>
    </font>
    <font>
      <b/>
      <sz val="10"/>
      <name val="Arial"/>
      <family val="2"/>
    </font>
    <font>
      <b/>
      <sz val="9"/>
      <color theme="0"/>
      <name val="Arial"/>
      <family val="2"/>
    </font>
    <font>
      <sz val="8"/>
      <color rgb="FFFFFF00"/>
      <name val="Arial"/>
      <family val="2"/>
    </font>
    <font>
      <b/>
      <sz val="8"/>
      <color rgb="FFFFFF00"/>
      <name val="Arial"/>
      <family val="2"/>
    </font>
    <font>
      <sz val="9"/>
      <color theme="0"/>
      <name val="Arial"/>
      <family val="2"/>
    </font>
    <font>
      <sz val="10"/>
      <color rgb="FF00B0F0"/>
      <name val="Arial"/>
      <family val="2"/>
    </font>
    <font>
      <sz val="9"/>
      <color rgb="FFFFFF00"/>
      <name val="Arial"/>
      <family val="2"/>
    </font>
    <font>
      <sz val="10"/>
      <color rgb="FFFFFF00"/>
      <name val="Arial"/>
      <family val="2"/>
    </font>
    <font>
      <b/>
      <sz val="11"/>
      <color rgb="FF0070C0"/>
      <name val="Calibri"/>
      <family val="2"/>
      <scheme val="minor"/>
    </font>
    <font>
      <sz val="11"/>
      <color rgb="FF000000"/>
      <name val="Calibri"/>
      <family val="2"/>
      <charset val="1"/>
    </font>
    <font>
      <b/>
      <sz val="9"/>
      <color rgb="FFFF0000"/>
      <name val="Arial"/>
      <family val="2"/>
      <charset val="1"/>
    </font>
    <font>
      <i/>
      <sz val="10"/>
      <color rgb="FF0070C0"/>
      <name val="Arial"/>
      <family val="2"/>
    </font>
    <font>
      <sz val="8"/>
      <color theme="0"/>
      <name val="Arial"/>
      <family val="2"/>
    </font>
    <font>
      <b/>
      <sz val="8"/>
      <color theme="1"/>
      <name val="Arial"/>
      <family val="2"/>
    </font>
    <font>
      <b/>
      <sz val="8"/>
      <color rgb="FFFFFFFF"/>
      <name val="Arial"/>
      <family val="2"/>
    </font>
    <font>
      <b/>
      <sz val="11"/>
      <color rgb="FFFF0000"/>
      <name val="Arial"/>
      <family val="2"/>
    </font>
    <font>
      <b/>
      <sz val="8"/>
      <color rgb="FFFF0000"/>
      <name val="Arial"/>
      <family val="2"/>
    </font>
    <font>
      <sz val="12"/>
      <color theme="1"/>
      <name val="Arial"/>
      <family val="2"/>
    </font>
    <font>
      <b/>
      <u/>
      <sz val="9"/>
      <color indexed="81"/>
      <name val="Tahoma"/>
      <family val="2"/>
    </font>
    <font>
      <b/>
      <sz val="10"/>
      <color indexed="81"/>
      <name val="Tahoma"/>
      <family val="2"/>
    </font>
    <font>
      <sz val="10"/>
      <color indexed="81"/>
      <name val="Tahoma"/>
      <family val="2"/>
    </font>
    <font>
      <b/>
      <sz val="11"/>
      <color indexed="81"/>
      <name val="Tahoma"/>
      <family val="2"/>
    </font>
    <font>
      <sz val="11"/>
      <color rgb="FFFF0000"/>
      <name val="Calibri"/>
      <family val="2"/>
    </font>
    <font>
      <sz val="11"/>
      <color rgb="FFFFFFFF"/>
      <name val="Calibri"/>
      <family val="2"/>
    </font>
    <font>
      <b/>
      <sz val="5"/>
      <color rgb="FFFFFFFF"/>
      <name val="Arial"/>
      <family val="2"/>
    </font>
    <font>
      <sz val="10"/>
      <color rgb="FF000000"/>
      <name val="Calibri"/>
      <family val="2"/>
    </font>
    <font>
      <sz val="10"/>
      <color rgb="FF0070C0"/>
      <name val="Calibri"/>
      <family val="2"/>
    </font>
    <font>
      <sz val="10"/>
      <color rgb="FFFFFFFF"/>
      <name val="Calibri"/>
      <family val="2"/>
    </font>
    <font>
      <sz val="8"/>
      <color rgb="FF000000"/>
      <name val="Arial"/>
      <family val="2"/>
    </font>
    <font>
      <sz val="10"/>
      <name val="Calibri"/>
      <family val="2"/>
    </font>
    <font>
      <b/>
      <sz val="10"/>
      <color rgb="FF000000"/>
      <name val="Calibri"/>
      <family val="2"/>
    </font>
    <font>
      <sz val="8"/>
      <color rgb="FFFFFFFF"/>
      <name val="Arial"/>
      <family val="2"/>
    </font>
    <font>
      <sz val="11"/>
      <color rgb="FFFF0000"/>
      <name val="Arial"/>
      <family val="2"/>
    </font>
    <font>
      <b/>
      <sz val="11"/>
      <color rgb="FF000000"/>
      <name val="Calibri"/>
      <family val="2"/>
    </font>
    <font>
      <b/>
      <sz val="10"/>
      <color rgb="FF000000"/>
      <name val="Arial"/>
      <family val="2"/>
      <charset val="1"/>
    </font>
    <font>
      <sz val="10"/>
      <color rgb="FF000000"/>
      <name val="Arial"/>
      <family val="2"/>
      <charset val="1"/>
    </font>
    <font>
      <b/>
      <sz val="10"/>
      <color rgb="FFFFFFFF"/>
      <name val="Arial"/>
      <family val="2"/>
      <charset val="1"/>
    </font>
    <font>
      <sz val="10"/>
      <color rgb="FFFFFFFF"/>
      <name val="Arial"/>
      <family val="2"/>
      <charset val="1"/>
    </font>
    <font>
      <sz val="10"/>
      <name val="Arial"/>
      <family val="2"/>
      <charset val="1"/>
    </font>
    <font>
      <sz val="10"/>
      <color rgb="FF0070C0"/>
      <name val="Arial"/>
      <family val="2"/>
      <charset val="1"/>
    </font>
    <font>
      <u/>
      <sz val="10"/>
      <color rgb="FF000000"/>
      <name val="Arial"/>
      <family val="2"/>
      <charset val="1"/>
    </font>
    <font>
      <sz val="9"/>
      <color rgb="FF000000"/>
      <name val="Tahoma"/>
      <family val="2"/>
      <charset val="1"/>
    </font>
    <font>
      <b/>
      <sz val="9"/>
      <color rgb="FF000000"/>
      <name val="Tahoma"/>
      <family val="2"/>
      <charset val="1"/>
    </font>
    <font>
      <sz val="8"/>
      <color rgb="FFFFFFFF"/>
      <name val="Arial"/>
    </font>
    <font>
      <sz val="10"/>
      <color rgb="FFFF0000"/>
      <name val="Arial"/>
      <family val="2"/>
      <charset val="1"/>
    </font>
  </fonts>
  <fills count="25">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C00000"/>
        <bgColor rgb="FFC00000"/>
      </patternFill>
    </fill>
    <fill>
      <patternFill patternType="solid">
        <fgColor rgb="FF0070C0"/>
        <bgColor rgb="FF0070C0"/>
      </patternFill>
    </fill>
    <fill>
      <patternFill patternType="solid">
        <fgColor theme="0"/>
        <bgColor indexed="64"/>
      </patternFill>
    </fill>
    <fill>
      <patternFill patternType="solid">
        <fgColor theme="0"/>
        <bgColor rgb="FFFFFFFF"/>
      </patternFill>
    </fill>
    <fill>
      <patternFill patternType="solid">
        <fgColor theme="1"/>
        <bgColor indexed="64"/>
      </patternFill>
    </fill>
    <fill>
      <patternFill patternType="solid">
        <fgColor rgb="FFFF0000"/>
        <bgColor indexed="64"/>
      </patternFill>
    </fill>
    <fill>
      <patternFill patternType="solid">
        <fgColor theme="0"/>
        <bgColor rgb="FFFFFF00"/>
      </patternFill>
    </fill>
    <fill>
      <patternFill patternType="solid">
        <fgColor rgb="FFFFFF00"/>
        <bgColor indexed="64"/>
      </patternFill>
    </fill>
    <fill>
      <patternFill patternType="solid">
        <fgColor rgb="FF0070C0"/>
        <bgColor indexed="64"/>
      </patternFill>
    </fill>
    <fill>
      <patternFill patternType="solid">
        <fgColor rgb="FFC00000"/>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0"/>
        <bgColor rgb="FF000000"/>
      </patternFill>
    </fill>
    <fill>
      <patternFill patternType="solid">
        <fgColor rgb="FF0070C0"/>
        <bgColor rgb="FF000000"/>
      </patternFill>
    </fill>
    <fill>
      <patternFill patternType="solid">
        <fgColor indexed="9"/>
        <bgColor auto="1"/>
      </patternFill>
    </fill>
    <fill>
      <patternFill patternType="solid">
        <fgColor theme="4"/>
        <bgColor indexed="64"/>
      </patternFill>
    </fill>
    <fill>
      <patternFill patternType="solid">
        <fgColor rgb="FF92D050"/>
        <bgColor indexed="64"/>
      </patternFill>
    </fill>
    <fill>
      <patternFill patternType="solid">
        <fgColor rgb="FF0070C0"/>
        <bgColor rgb="FF008080"/>
      </patternFill>
    </fill>
    <fill>
      <patternFill patternType="solid">
        <fgColor theme="1" tint="0.499984740745262"/>
        <bgColor indexed="64"/>
      </patternFill>
    </fill>
    <fill>
      <patternFill patternType="solid">
        <fgColor theme="0"/>
        <bgColor rgb="FFF8CBAD"/>
      </patternFill>
    </fill>
    <fill>
      <patternFill patternType="solid">
        <fgColor theme="0"/>
        <bgColor rgb="FF0070C0"/>
      </patternFill>
    </fill>
  </fills>
  <borders count="149">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right style="thin">
        <color rgb="FF000000"/>
      </right>
      <top/>
      <bottom/>
      <diagonal/>
    </border>
    <border>
      <left/>
      <right style="thin">
        <color rgb="FF000000"/>
      </right>
      <top/>
      <bottom/>
      <diagonal/>
    </border>
    <border>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bottom/>
      <diagonal/>
    </border>
    <border>
      <left/>
      <right/>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style="thin">
        <color rgb="FF000000"/>
      </left>
      <right style="thin">
        <color rgb="FF000000"/>
      </right>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medium">
        <color rgb="FF000000"/>
      </left>
      <right/>
      <top/>
      <bottom style="thin">
        <color rgb="FF000000"/>
      </bottom>
      <diagonal/>
    </border>
    <border>
      <left/>
      <right style="medium">
        <color rgb="FF000000"/>
      </right>
      <top/>
      <bottom style="thin">
        <color rgb="FF000000"/>
      </bottom>
      <diagonal/>
    </border>
    <border>
      <left/>
      <right/>
      <top style="thin">
        <color indexed="64"/>
      </top>
      <bottom/>
      <diagonal/>
    </border>
    <border>
      <left/>
      <right style="thin">
        <color auto="1"/>
      </right>
      <top style="thin">
        <color indexed="64"/>
      </top>
      <bottom/>
      <diagonal/>
    </border>
    <border>
      <left style="thin">
        <color auto="1"/>
      </left>
      <right style="thin">
        <color auto="1"/>
      </right>
      <top style="thin">
        <color auto="1"/>
      </top>
      <bottom/>
      <diagonal/>
    </border>
    <border>
      <left/>
      <right style="thin">
        <color indexed="64"/>
      </right>
      <top/>
      <bottom/>
      <diagonal/>
    </border>
    <border>
      <left style="thin">
        <color auto="1"/>
      </left>
      <right style="thin">
        <color indexed="64"/>
      </right>
      <top/>
      <bottom style="thin">
        <color auto="1"/>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thin">
        <color auto="1"/>
      </left>
      <right/>
      <top style="thin">
        <color auto="1"/>
      </top>
      <bottom/>
      <diagonal/>
    </border>
    <border>
      <left style="thin">
        <color indexed="64"/>
      </left>
      <right/>
      <top/>
      <bottom/>
      <diagonal/>
    </border>
    <border>
      <left/>
      <right/>
      <top style="thin">
        <color auto="1"/>
      </top>
      <bottom style="thin">
        <color indexed="8"/>
      </bottom>
      <diagonal/>
    </border>
    <border>
      <left style="thin">
        <color auto="1"/>
      </left>
      <right style="thin">
        <color auto="1"/>
      </right>
      <top style="thin">
        <color auto="1"/>
      </top>
      <bottom style="thin">
        <color auto="1"/>
      </bottom>
      <diagonal/>
    </border>
    <border>
      <left style="medium">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auto="1"/>
      </right>
      <top style="thin">
        <color indexed="8"/>
      </top>
      <bottom/>
      <diagonal/>
    </border>
    <border>
      <left style="thin">
        <color indexed="64"/>
      </left>
      <right/>
      <top style="thin">
        <color auto="1"/>
      </top>
      <bottom style="thin">
        <color indexed="8"/>
      </bottom>
      <diagonal/>
    </border>
    <border>
      <left/>
      <right style="thin">
        <color auto="1"/>
      </right>
      <top style="thin">
        <color auto="1"/>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auto="1"/>
      </top>
      <bottom style="thin">
        <color indexed="8"/>
      </bottom>
      <diagonal/>
    </border>
    <border>
      <left/>
      <right style="medium">
        <color auto="1"/>
      </right>
      <top style="medium">
        <color auto="1"/>
      </top>
      <bottom style="thin">
        <color indexed="8"/>
      </bottom>
      <diagonal/>
    </border>
    <border>
      <left style="medium">
        <color auto="1"/>
      </left>
      <right/>
      <top style="medium">
        <color auto="1"/>
      </top>
      <bottom style="thin">
        <color indexed="8"/>
      </bottom>
      <diagonal/>
    </border>
    <border>
      <left/>
      <right/>
      <top/>
      <bottom style="medium">
        <color auto="1"/>
      </bottom>
      <diagonal/>
    </border>
    <border>
      <left/>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thin">
        <color auto="1"/>
      </left>
      <right style="medium">
        <color auto="1"/>
      </right>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right style="medium">
        <color auto="1"/>
      </right>
      <top style="thin">
        <color indexed="64"/>
      </top>
      <bottom/>
      <diagonal/>
    </border>
    <border>
      <left style="medium">
        <color indexed="64"/>
      </left>
      <right style="thin">
        <color auto="1"/>
      </right>
      <top style="thin">
        <color auto="1"/>
      </top>
      <bottom style="medium">
        <color indexed="64"/>
      </bottom>
      <diagonal/>
    </border>
    <border>
      <left style="thin">
        <color indexed="64"/>
      </left>
      <right style="medium">
        <color indexed="64"/>
      </right>
      <top/>
      <bottom style="thin">
        <color indexed="64"/>
      </bottom>
      <diagonal/>
    </border>
    <border>
      <left style="thin">
        <color auto="1"/>
      </left>
      <right style="medium">
        <color indexed="64"/>
      </right>
      <top style="thin">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indexed="64"/>
      </left>
      <right/>
      <top/>
      <bottom style="thin">
        <color indexed="64"/>
      </bottom>
      <diagonal/>
    </border>
    <border>
      <left/>
      <right style="medium">
        <color auto="1"/>
      </right>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auto="1"/>
      </top>
      <bottom/>
      <diagonal/>
    </border>
    <border>
      <left style="medium">
        <color indexed="64"/>
      </left>
      <right/>
      <top style="thin">
        <color auto="1"/>
      </top>
      <bottom style="medium">
        <color indexed="64"/>
      </bottom>
      <diagonal/>
    </border>
    <border>
      <left/>
      <right style="thin">
        <color auto="1"/>
      </right>
      <top/>
      <bottom style="medium">
        <color indexed="64"/>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style="thin">
        <color auto="1"/>
      </right>
      <top/>
      <bottom style="medium">
        <color indexed="64"/>
      </bottom>
      <diagonal/>
    </border>
    <border>
      <left style="thin">
        <color auto="1"/>
      </left>
      <right/>
      <top/>
      <bottom style="medium">
        <color auto="1"/>
      </bottom>
      <diagonal/>
    </border>
    <border>
      <left style="thin">
        <color indexed="8"/>
      </left>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diagonal/>
    </border>
    <border>
      <left style="medium">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auto="1"/>
      </right>
      <top style="thin">
        <color indexed="8"/>
      </top>
      <bottom/>
      <diagonal/>
    </border>
    <border>
      <left/>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auto="1"/>
      </left>
      <right/>
      <top style="thin">
        <color auto="1"/>
      </top>
      <bottom style="thin">
        <color indexed="8"/>
      </bottom>
      <diagonal/>
    </border>
    <border>
      <left/>
      <right/>
      <top style="thin">
        <color auto="1"/>
      </top>
      <bottom style="thin">
        <color indexed="8"/>
      </bottom>
      <diagonal/>
    </border>
    <border>
      <left/>
      <right style="medium">
        <color auto="1"/>
      </right>
      <top style="thin">
        <color auto="1"/>
      </top>
      <bottom style="thin">
        <color indexed="8"/>
      </bottom>
      <diagonal/>
    </border>
    <border>
      <left style="thin">
        <color indexed="64"/>
      </left>
      <right/>
      <top style="thin">
        <color auto="1"/>
      </top>
      <bottom style="thin">
        <color indexed="8"/>
      </bottom>
      <diagonal/>
    </border>
    <border>
      <left/>
      <right style="thin">
        <color auto="1"/>
      </right>
      <top style="thin">
        <color auto="1"/>
      </top>
      <bottom style="thin">
        <color indexed="8"/>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s>
  <cellStyleXfs count="10">
    <xf numFmtId="0" fontId="0" fillId="0" borderId="0"/>
    <xf numFmtId="0" fontId="1" fillId="0" borderId="53"/>
    <xf numFmtId="0" fontId="24" fillId="0" borderId="53" applyNumberFormat="0" applyFill="0" applyBorder="0" applyProtection="0"/>
    <xf numFmtId="9" fontId="1" fillId="0" borderId="53" applyFont="0" applyFill="0" applyBorder="0" applyAlignment="0" applyProtection="0"/>
    <xf numFmtId="9" fontId="35" fillId="0" borderId="0" applyFont="0" applyFill="0" applyBorder="0" applyAlignment="0" applyProtection="0"/>
    <xf numFmtId="0" fontId="24" fillId="0" borderId="53" applyNumberFormat="0" applyFill="0" applyBorder="0" applyProtection="0"/>
    <xf numFmtId="41" fontId="43" fillId="0" borderId="0" applyFont="0" applyFill="0" applyBorder="0" applyAlignment="0" applyProtection="0"/>
    <xf numFmtId="0" fontId="57" fillId="0" borderId="53"/>
    <xf numFmtId="0" fontId="3" fillId="0" borderId="53" applyNumberFormat="0" applyBorder="0" applyProtection="0"/>
    <xf numFmtId="9" fontId="17" fillId="0" borderId="53" applyFont="0" applyBorder="0" applyProtection="0"/>
  </cellStyleXfs>
  <cellXfs count="1091">
    <xf numFmtId="0" fontId="0" fillId="0" borderId="0" xfId="0" applyFont="1" applyAlignment="1"/>
    <xf numFmtId="0" fontId="3" fillId="0" borderId="0" xfId="0" applyFont="1"/>
    <xf numFmtId="0" fontId="3" fillId="0" borderId="0" xfId="0" applyFont="1" applyAlignment="1">
      <alignment horizontal="left" vertical="center"/>
    </xf>
    <xf numFmtId="0" fontId="3" fillId="0" borderId="0" xfId="0" applyFont="1" applyAlignment="1">
      <alignment horizontal="center" wrapText="1"/>
    </xf>
    <xf numFmtId="0" fontId="3" fillId="0" borderId="0" xfId="0" applyFont="1" applyAlignment="1">
      <alignment vertical="center"/>
    </xf>
    <xf numFmtId="0" fontId="3" fillId="0" borderId="13" xfId="0" applyFont="1" applyBorder="1" applyAlignment="1">
      <alignment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7" fillId="0" borderId="0" xfId="0" applyFont="1"/>
    <xf numFmtId="0" fontId="3" fillId="0" borderId="0" xfId="0" applyFont="1" applyAlignment="1">
      <alignment vertical="center" textRotation="90"/>
    </xf>
    <xf numFmtId="0" fontId="3" fillId="0" borderId="0" xfId="0" applyFont="1" applyAlignment="1">
      <alignment horizontal="left" vertical="center" textRotation="90"/>
    </xf>
    <xf numFmtId="0" fontId="5" fillId="0" borderId="0" xfId="0" applyFont="1" applyAlignment="1">
      <alignment horizontal="center" vertical="center" wrapText="1"/>
    </xf>
    <xf numFmtId="0" fontId="5" fillId="0" borderId="0" xfId="0" applyFont="1" applyAlignment="1">
      <alignment horizontal="left" vertical="center" wrapText="1"/>
    </xf>
    <xf numFmtId="0" fontId="3" fillId="0" borderId="0" xfId="0" applyFont="1" applyAlignment="1">
      <alignment textRotation="90"/>
    </xf>
    <xf numFmtId="0" fontId="5" fillId="0" borderId="0" xfId="0" applyFont="1" applyAlignment="1">
      <alignment vertical="center"/>
    </xf>
    <xf numFmtId="0" fontId="5" fillId="0" borderId="0" xfId="0" applyFont="1"/>
    <xf numFmtId="0" fontId="5" fillId="0" borderId="0" xfId="0" applyFont="1" applyAlignment="1">
      <alignment vertical="center" wrapText="1"/>
    </xf>
    <xf numFmtId="0" fontId="7" fillId="3" borderId="17" xfId="0" applyFont="1" applyFill="1" applyBorder="1" applyAlignment="1">
      <alignment horizontal="center" vertical="center"/>
    </xf>
    <xf numFmtId="0" fontId="7" fillId="3" borderId="17" xfId="0" applyFont="1" applyFill="1" applyBorder="1"/>
    <xf numFmtId="0" fontId="3" fillId="0" borderId="16" xfId="0" applyFont="1" applyBorder="1" applyAlignment="1">
      <alignment horizontal="center" vertical="center"/>
    </xf>
    <xf numFmtId="49" fontId="6" fillId="0" borderId="0" xfId="0" applyNumberFormat="1" applyFont="1" applyAlignment="1">
      <alignment vertical="center" wrapText="1"/>
    </xf>
    <xf numFmtId="49" fontId="6" fillId="5" borderId="40" xfId="0" applyNumberFormat="1" applyFont="1" applyFill="1" applyBorder="1" applyAlignment="1">
      <alignment horizontal="center" vertical="center" wrapText="1"/>
    </xf>
    <xf numFmtId="49" fontId="6" fillId="5" borderId="13" xfId="0" applyNumberFormat="1" applyFont="1" applyFill="1" applyBorder="1" applyAlignment="1">
      <alignment horizontal="center" vertical="center" wrapText="1"/>
    </xf>
    <xf numFmtId="49" fontId="6" fillId="5" borderId="18" xfId="0" applyNumberFormat="1" applyFont="1" applyFill="1" applyBorder="1" applyAlignment="1">
      <alignment horizontal="center" vertical="center" wrapText="1"/>
    </xf>
    <xf numFmtId="49" fontId="6" fillId="5" borderId="41" xfId="0" applyNumberFormat="1" applyFont="1" applyFill="1" applyBorder="1" applyAlignment="1">
      <alignment horizontal="center" vertical="center" wrapText="1"/>
    </xf>
    <xf numFmtId="49" fontId="6" fillId="5" borderId="20" xfId="0" applyNumberFormat="1" applyFont="1" applyFill="1" applyBorder="1" applyAlignment="1">
      <alignment horizontal="center" vertical="center" wrapText="1"/>
    </xf>
    <xf numFmtId="49" fontId="6" fillId="0" borderId="0" xfId="0" applyNumberFormat="1" applyFont="1" applyAlignment="1">
      <alignment horizontal="center" vertical="center" wrapText="1"/>
    </xf>
    <xf numFmtId="0" fontId="3" fillId="0" borderId="40" xfId="0" applyFont="1" applyBorder="1" applyAlignment="1">
      <alignment vertical="center"/>
    </xf>
    <xf numFmtId="0" fontId="3" fillId="0" borderId="9" xfId="0" applyFont="1" applyBorder="1" applyAlignment="1">
      <alignment vertical="center"/>
    </xf>
    <xf numFmtId="49" fontId="3" fillId="0" borderId="0" xfId="0" applyNumberFormat="1" applyFont="1" applyAlignment="1">
      <alignment horizontal="center" vertical="center"/>
    </xf>
    <xf numFmtId="0" fontId="3" fillId="0" borderId="40" xfId="0" applyFont="1" applyBorder="1" applyAlignment="1">
      <alignment horizontal="center" vertical="center"/>
    </xf>
    <xf numFmtId="0" fontId="6" fillId="4" borderId="22" xfId="0" applyFont="1" applyFill="1" applyBorder="1" applyAlignment="1">
      <alignment vertical="center" textRotation="90"/>
    </xf>
    <xf numFmtId="0" fontId="4" fillId="4" borderId="32" xfId="0" applyFont="1" applyFill="1" applyBorder="1" applyAlignment="1">
      <alignment vertical="center" textRotation="90" wrapText="1"/>
    </xf>
    <xf numFmtId="0" fontId="4" fillId="4" borderId="22" xfId="0" applyFont="1" applyFill="1" applyBorder="1" applyAlignment="1">
      <alignment vertical="center" textRotation="90" wrapText="1"/>
    </xf>
    <xf numFmtId="0" fontId="3" fillId="0" borderId="0" xfId="0" applyFont="1" applyAlignment="1">
      <alignment vertical="center" wrapText="1"/>
    </xf>
    <xf numFmtId="0" fontId="4" fillId="0" borderId="0" xfId="0" applyFont="1" applyAlignment="1">
      <alignment horizontal="center" vertical="center" wrapText="1"/>
    </xf>
    <xf numFmtId="0" fontId="3" fillId="0" borderId="0" xfId="0" applyFont="1" applyAlignment="1">
      <alignment horizontal="left" textRotation="90"/>
    </xf>
    <xf numFmtId="9" fontId="3" fillId="0" borderId="0" xfId="0" applyNumberFormat="1" applyFont="1" applyAlignment="1">
      <alignment horizontal="center" wrapText="1"/>
    </xf>
    <xf numFmtId="0" fontId="3" fillId="0" borderId="0" xfId="0" applyFont="1" applyAlignment="1">
      <alignment horizontal="center" vertical="center" textRotation="90"/>
    </xf>
    <xf numFmtId="49" fontId="6" fillId="5" borderId="19" xfId="0" applyNumberFormat="1" applyFont="1" applyFill="1" applyBorder="1" applyAlignment="1">
      <alignment horizontal="center" vertical="center" wrapText="1"/>
    </xf>
    <xf numFmtId="49" fontId="6" fillId="5" borderId="50" xfId="0" applyNumberFormat="1" applyFont="1" applyFill="1" applyBorder="1" applyAlignment="1">
      <alignment horizontal="center" vertical="center" wrapText="1"/>
    </xf>
    <xf numFmtId="49" fontId="6" fillId="5" borderId="51" xfId="0" applyNumberFormat="1" applyFont="1" applyFill="1" applyBorder="1" applyAlignment="1">
      <alignment horizontal="center" vertical="center" wrapText="1"/>
    </xf>
    <xf numFmtId="49" fontId="6" fillId="5" borderId="29" xfId="0" applyNumberFormat="1" applyFont="1" applyFill="1" applyBorder="1" applyAlignment="1">
      <alignment horizontal="center" vertical="center" wrapText="1"/>
    </xf>
    <xf numFmtId="0" fontId="0" fillId="0" borderId="0" xfId="0" applyFont="1" applyAlignment="1"/>
    <xf numFmtId="0" fontId="3" fillId="0" borderId="18" xfId="0" applyFont="1" applyBorder="1" applyAlignment="1">
      <alignment vertical="center"/>
    </xf>
    <xf numFmtId="0" fontId="3" fillId="0" borderId="18" xfId="0" applyFont="1" applyBorder="1" applyAlignment="1">
      <alignment horizontal="center" vertical="center"/>
    </xf>
    <xf numFmtId="0" fontId="0" fillId="0" borderId="0" xfId="0" applyFont="1" applyAlignment="1"/>
    <xf numFmtId="0" fontId="3" fillId="0" borderId="0" xfId="0" applyFont="1" applyAlignment="1">
      <alignment horizontal="center" wrapText="1"/>
    </xf>
    <xf numFmtId="0" fontId="3" fillId="0" borderId="9"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7" fillId="6" borderId="0" xfId="0" applyFont="1" applyFill="1"/>
    <xf numFmtId="0" fontId="3" fillId="6" borderId="0" xfId="0" applyFont="1" applyFill="1" applyAlignment="1">
      <alignment vertical="center"/>
    </xf>
    <xf numFmtId="0" fontId="3" fillId="6" borderId="0" xfId="0" applyFont="1" applyFill="1"/>
    <xf numFmtId="0" fontId="0" fillId="6" borderId="0" xfId="0" applyFont="1" applyFill="1" applyAlignment="1"/>
    <xf numFmtId="0" fontId="7" fillId="0" borderId="0" xfId="0" applyFont="1" applyAlignment="1"/>
    <xf numFmtId="0" fontId="3" fillId="6" borderId="40"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40" xfId="0" applyFont="1" applyFill="1" applyBorder="1" applyAlignment="1">
      <alignment horizontal="center"/>
    </xf>
    <xf numFmtId="0" fontId="3" fillId="6" borderId="13" xfId="0" applyFont="1" applyFill="1" applyBorder="1" applyAlignment="1">
      <alignment horizontal="center"/>
    </xf>
    <xf numFmtId="0" fontId="3" fillId="6" borderId="9" xfId="0" applyFont="1" applyFill="1" applyBorder="1" applyAlignment="1">
      <alignment horizontal="center"/>
    </xf>
    <xf numFmtId="0" fontId="3" fillId="6" borderId="0" xfId="0" applyFont="1" applyFill="1" applyAlignment="1">
      <alignment vertical="center" wrapText="1"/>
    </xf>
    <xf numFmtId="49" fontId="6" fillId="5" borderId="30" xfId="0" applyNumberFormat="1" applyFont="1" applyFill="1" applyBorder="1" applyAlignment="1">
      <alignment horizontal="center" vertical="center" wrapText="1"/>
    </xf>
    <xf numFmtId="0" fontId="3" fillId="0" borderId="54" xfId="0" applyFont="1" applyBorder="1" applyAlignment="1">
      <alignment vertical="center"/>
    </xf>
    <xf numFmtId="9" fontId="15" fillId="8" borderId="0" xfId="0" applyNumberFormat="1" applyFont="1" applyFill="1" applyAlignment="1">
      <alignment horizontal="center" vertical="center" wrapText="1"/>
    </xf>
    <xf numFmtId="0" fontId="2" fillId="0" borderId="2" xfId="0" applyFont="1" applyBorder="1" applyAlignment="1"/>
    <xf numFmtId="0" fontId="2" fillId="0" borderId="53" xfId="0" applyFont="1" applyBorder="1" applyAlignment="1"/>
    <xf numFmtId="0" fontId="2" fillId="0" borderId="3" xfId="0" applyFont="1" applyBorder="1" applyAlignment="1"/>
    <xf numFmtId="0" fontId="2" fillId="0" borderId="5" xfId="0" applyFont="1" applyBorder="1" applyAlignment="1"/>
    <xf numFmtId="0" fontId="2" fillId="0" borderId="7" xfId="0" applyFont="1" applyBorder="1" applyAlignment="1"/>
    <xf numFmtId="0" fontId="2" fillId="0" borderId="8" xfId="0" applyFont="1" applyBorder="1" applyAlignment="1"/>
    <xf numFmtId="0" fontId="7" fillId="0" borderId="53" xfId="1" applyFont="1"/>
    <xf numFmtId="0" fontId="21" fillId="0" borderId="53" xfId="1" applyFont="1"/>
    <xf numFmtId="0" fontId="21" fillId="0" borderId="57" xfId="1" applyFont="1" applyBorder="1"/>
    <xf numFmtId="0" fontId="21" fillId="0" borderId="57" xfId="1" applyFont="1" applyFill="1" applyBorder="1"/>
    <xf numFmtId="0" fontId="8" fillId="6" borderId="58" xfId="1" applyFont="1" applyFill="1" applyBorder="1"/>
    <xf numFmtId="0" fontId="21" fillId="0" borderId="53" xfId="1" applyFont="1" applyBorder="1"/>
    <xf numFmtId="0" fontId="22" fillId="6" borderId="53" xfId="1" applyFont="1" applyFill="1" applyBorder="1" applyAlignment="1">
      <alignment horizontal="center" vertical="center"/>
    </xf>
    <xf numFmtId="0" fontId="21" fillId="0" borderId="53" xfId="1" applyFont="1" applyFill="1" applyBorder="1"/>
    <xf numFmtId="0" fontId="8" fillId="6" borderId="60" xfId="1" applyFont="1" applyFill="1" applyBorder="1"/>
    <xf numFmtId="0" fontId="21" fillId="6" borderId="53" xfId="1" applyFont="1" applyFill="1"/>
    <xf numFmtId="0" fontId="23" fillId="0" borderId="53" xfId="1" applyFont="1" applyAlignment="1"/>
    <xf numFmtId="0" fontId="15" fillId="12" borderId="54" xfId="1" applyFont="1" applyFill="1" applyBorder="1" applyAlignment="1">
      <alignment vertical="center"/>
    </xf>
    <xf numFmtId="0" fontId="26" fillId="6" borderId="60" xfId="1" applyFont="1" applyFill="1" applyBorder="1" applyAlignment="1">
      <alignment horizontal="center" vertical="center"/>
    </xf>
    <xf numFmtId="49" fontId="25" fillId="12" borderId="62" xfId="2" applyNumberFormat="1" applyFont="1" applyFill="1" applyBorder="1" applyAlignment="1">
      <alignment horizontal="center" vertical="center" wrapText="1" readingOrder="1"/>
    </xf>
    <xf numFmtId="49" fontId="25" fillId="12" borderId="63" xfId="2" applyNumberFormat="1" applyFont="1" applyFill="1" applyBorder="1" applyAlignment="1">
      <alignment horizontal="center" vertical="center" wrapText="1" readingOrder="1"/>
    </xf>
    <xf numFmtId="49" fontId="25" fillId="12" borderId="64" xfId="2" applyNumberFormat="1" applyFont="1" applyFill="1" applyBorder="1" applyAlignment="1">
      <alignment horizontal="center" vertical="center" wrapText="1" readingOrder="1"/>
    </xf>
    <xf numFmtId="0" fontId="8" fillId="6" borderId="60" xfId="1" applyFont="1" applyFill="1" applyBorder="1" applyAlignment="1">
      <alignment horizontal="center" vertical="center"/>
    </xf>
    <xf numFmtId="0" fontId="8" fillId="0" borderId="54" xfId="1" applyFont="1" applyFill="1" applyBorder="1" applyAlignment="1">
      <alignment vertical="center" wrapText="1"/>
    </xf>
    <xf numFmtId="0" fontId="28" fillId="0" borderId="54" xfId="1" applyFont="1" applyBorder="1" applyAlignment="1">
      <alignment horizontal="center" vertical="center" readingOrder="1"/>
    </xf>
    <xf numFmtId="0" fontId="8" fillId="0" borderId="54" xfId="1" applyFont="1" applyFill="1" applyBorder="1" applyAlignment="1">
      <alignment horizontal="left" vertical="center" wrapText="1"/>
    </xf>
    <xf numFmtId="0" fontId="29" fillId="0" borderId="54" xfId="1" applyFont="1" applyBorder="1" applyAlignment="1">
      <alignment horizontal="center" vertical="center" readingOrder="1"/>
    </xf>
    <xf numFmtId="0" fontId="9" fillId="0" borderId="54" xfId="1" applyFont="1" applyFill="1" applyBorder="1" applyAlignment="1">
      <alignment horizontal="left" vertical="center" wrapText="1"/>
    </xf>
    <xf numFmtId="0" fontId="30" fillId="0" borderId="54" xfId="1" applyFont="1" applyFill="1" applyBorder="1" applyAlignment="1">
      <alignment horizontal="center" vertical="center" wrapText="1" readingOrder="1"/>
    </xf>
    <xf numFmtId="0" fontId="27" fillId="12" borderId="54" xfId="1" applyFont="1" applyFill="1" applyBorder="1" applyAlignment="1">
      <alignment horizontal="left" vertical="top" wrapText="1"/>
    </xf>
    <xf numFmtId="0" fontId="27" fillId="12" borderId="68" xfId="1" applyFont="1" applyFill="1" applyBorder="1" applyAlignment="1">
      <alignment horizontal="left" vertical="top" wrapText="1"/>
    </xf>
    <xf numFmtId="49" fontId="25" fillId="12" borderId="69" xfId="2" applyNumberFormat="1" applyFont="1" applyFill="1" applyBorder="1" applyAlignment="1">
      <alignment horizontal="center" vertical="center" wrapText="1" readingOrder="1"/>
    </xf>
    <xf numFmtId="49" fontId="25" fillId="12" borderId="70" xfId="2" applyNumberFormat="1" applyFont="1" applyFill="1" applyBorder="1" applyAlignment="1">
      <alignment horizontal="center" vertical="center" wrapText="1" readingOrder="1"/>
    </xf>
    <xf numFmtId="49" fontId="25" fillId="12" borderId="71" xfId="2" applyNumberFormat="1" applyFont="1" applyFill="1" applyBorder="1" applyAlignment="1">
      <alignment horizontal="center" vertical="center" wrapText="1" readingOrder="1"/>
    </xf>
    <xf numFmtId="0" fontId="7" fillId="0" borderId="53" xfId="1" applyFont="1" applyFill="1"/>
    <xf numFmtId="0" fontId="21" fillId="0" borderId="68" xfId="1" applyFont="1" applyBorder="1" applyAlignment="1">
      <alignment horizontal="left" vertical="center" wrapText="1"/>
    </xf>
    <xf numFmtId="1" fontId="31" fillId="0" borderId="68" xfId="2" applyNumberFormat="1" applyFont="1" applyFill="1" applyBorder="1" applyAlignment="1">
      <alignment horizontal="center" vertical="center" wrapText="1" readingOrder="1"/>
    </xf>
    <xf numFmtId="0" fontId="21" fillId="0" borderId="53" xfId="1" applyFont="1" applyFill="1"/>
    <xf numFmtId="0" fontId="21" fillId="0" borderId="68" xfId="1" applyFont="1" applyFill="1" applyBorder="1" applyAlignment="1">
      <alignment horizontal="left" vertical="center" wrapText="1"/>
    </xf>
    <xf numFmtId="1" fontId="31" fillId="0" borderId="68" xfId="1" applyNumberFormat="1" applyFont="1" applyBorder="1" applyAlignment="1">
      <alignment horizontal="center" vertical="center" readingOrder="1"/>
    </xf>
    <xf numFmtId="1" fontId="30" fillId="0" borderId="68" xfId="1" applyNumberFormat="1" applyFont="1" applyBorder="1" applyAlignment="1">
      <alignment horizontal="center" vertical="center" readingOrder="1"/>
    </xf>
    <xf numFmtId="0" fontId="9" fillId="0" borderId="68" xfId="1" applyFont="1" applyFill="1" applyBorder="1" applyAlignment="1">
      <alignment horizontal="left" vertical="center" wrapText="1"/>
    </xf>
    <xf numFmtId="0" fontId="30" fillId="0" borderId="68" xfId="1" applyFont="1" applyFill="1" applyBorder="1" applyAlignment="1">
      <alignment horizontal="center" vertical="center" wrapText="1" readingOrder="1"/>
    </xf>
    <xf numFmtId="0" fontId="21" fillId="0" borderId="68" xfId="1" applyFont="1" applyBorder="1" applyAlignment="1">
      <alignment vertical="center" wrapText="1"/>
    </xf>
    <xf numFmtId="0" fontId="28" fillId="0" borderId="68" xfId="1" applyFont="1" applyBorder="1" applyAlignment="1">
      <alignment horizontal="center" vertical="center" readingOrder="1"/>
    </xf>
    <xf numFmtId="1" fontId="31" fillId="0" borderId="69" xfId="2" applyNumberFormat="1" applyFont="1" applyFill="1" applyBorder="1" applyAlignment="1">
      <alignment horizontal="center" vertical="center" wrapText="1" readingOrder="1"/>
    </xf>
    <xf numFmtId="1" fontId="31" fillId="0" borderId="70" xfId="2" applyNumberFormat="1" applyFont="1" applyFill="1" applyBorder="1" applyAlignment="1">
      <alignment horizontal="center" vertical="center" wrapText="1" readingOrder="1"/>
    </xf>
    <xf numFmtId="1" fontId="31" fillId="0" borderId="71" xfId="2" applyNumberFormat="1" applyFont="1" applyFill="1" applyBorder="1" applyAlignment="1">
      <alignment horizontal="center" vertical="center" wrapText="1" readingOrder="1"/>
    </xf>
    <xf numFmtId="1" fontId="28" fillId="0" borderId="68" xfId="1" applyNumberFormat="1" applyFont="1" applyBorder="1" applyAlignment="1">
      <alignment horizontal="center" vertical="center" readingOrder="1"/>
    </xf>
    <xf numFmtId="1" fontId="30" fillId="0" borderId="68" xfId="1" applyNumberFormat="1" applyFont="1" applyFill="1" applyBorder="1" applyAlignment="1">
      <alignment horizontal="center" vertical="center" wrapText="1" readingOrder="1"/>
    </xf>
    <xf numFmtId="49" fontId="8" fillId="6" borderId="60" xfId="1" applyNumberFormat="1" applyFont="1" applyFill="1" applyBorder="1" applyAlignment="1">
      <alignment horizontal="center" vertical="center"/>
    </xf>
    <xf numFmtId="1" fontId="30" fillId="0" borderId="74" xfId="1" applyNumberFormat="1" applyFont="1" applyFill="1" applyBorder="1" applyAlignment="1">
      <alignment horizontal="center" vertical="center" wrapText="1" readingOrder="1"/>
    </xf>
    <xf numFmtId="0" fontId="8" fillId="6" borderId="60" xfId="1" applyNumberFormat="1" applyFont="1" applyFill="1" applyBorder="1" applyAlignment="1">
      <alignment horizontal="center" vertical="center"/>
    </xf>
    <xf numFmtId="0" fontId="8" fillId="11" borderId="68" xfId="1" applyFont="1" applyFill="1" applyBorder="1" applyAlignment="1">
      <alignment vertical="center" wrapText="1"/>
    </xf>
    <xf numFmtId="0" fontId="26" fillId="6" borderId="53" xfId="1" applyFont="1" applyFill="1"/>
    <xf numFmtId="49" fontId="15" fillId="12" borderId="68" xfId="2" applyNumberFormat="1" applyFont="1" applyFill="1" applyBorder="1" applyAlignment="1">
      <alignment horizontal="center" vertical="center" wrapText="1"/>
    </xf>
    <xf numFmtId="1" fontId="1" fillId="0" borderId="53" xfId="1" applyNumberFormat="1"/>
    <xf numFmtId="9" fontId="0" fillId="0" borderId="53" xfId="3" applyFont="1"/>
    <xf numFmtId="0" fontId="1" fillId="0" borderId="53" xfId="1"/>
    <xf numFmtId="0" fontId="1" fillId="0" borderId="53" xfId="1" applyFill="1"/>
    <xf numFmtId="0" fontId="1" fillId="6" borderId="53" xfId="1" applyFill="1"/>
    <xf numFmtId="0" fontId="21" fillId="0" borderId="53" xfId="1" applyFont="1" applyAlignment="1">
      <alignment horizontal="center" vertical="center"/>
    </xf>
    <xf numFmtId="0" fontId="21" fillId="6" borderId="53" xfId="1" applyFont="1" applyFill="1" applyAlignment="1">
      <alignment horizontal="center" vertical="center"/>
    </xf>
    <xf numFmtId="0" fontId="21" fillId="0" borderId="53" xfId="1" applyFont="1" applyAlignment="1">
      <alignment vertical="center"/>
    </xf>
    <xf numFmtId="0" fontId="22" fillId="6" borderId="65" xfId="1" applyFont="1" applyFill="1" applyBorder="1" applyAlignment="1">
      <alignment vertical="center"/>
    </xf>
    <xf numFmtId="0" fontId="22" fillId="6" borderId="57" xfId="1" applyFont="1" applyFill="1" applyBorder="1" applyAlignment="1">
      <alignment vertical="center"/>
    </xf>
    <xf numFmtId="0" fontId="15" fillId="12" borderId="57" xfId="1" applyFont="1" applyFill="1" applyBorder="1" applyAlignment="1">
      <alignment vertical="center"/>
    </xf>
    <xf numFmtId="0" fontId="21" fillId="6" borderId="68" xfId="1" applyFont="1" applyFill="1" applyBorder="1"/>
    <xf numFmtId="0" fontId="15" fillId="12" borderId="74" xfId="1" applyFont="1" applyFill="1" applyBorder="1" applyAlignment="1">
      <alignment vertical="center"/>
    </xf>
    <xf numFmtId="0" fontId="8" fillId="0" borderId="68" xfId="1" applyFont="1" applyFill="1" applyBorder="1" applyAlignment="1">
      <alignment vertical="center" wrapText="1"/>
    </xf>
    <xf numFmtId="0" fontId="22" fillId="0" borderId="68" xfId="1" applyFont="1" applyBorder="1" applyAlignment="1">
      <alignment horizontal="center" vertical="center"/>
    </xf>
    <xf numFmtId="0" fontId="8" fillId="0" borderId="68" xfId="1" applyFont="1" applyFill="1" applyBorder="1" applyAlignment="1">
      <alignment horizontal="left" vertical="center" wrapText="1"/>
    </xf>
    <xf numFmtId="0" fontId="21" fillId="0" borderId="68" xfId="1" applyFont="1" applyBorder="1" applyAlignment="1">
      <alignment horizontal="center" vertical="center"/>
    </xf>
    <xf numFmtId="0" fontId="9" fillId="0" borderId="74" xfId="1" applyFont="1" applyFill="1" applyBorder="1" applyAlignment="1">
      <alignment horizontal="left" vertical="center" wrapText="1"/>
    </xf>
    <xf numFmtId="0" fontId="27" fillId="12" borderId="74" xfId="1" applyFont="1" applyFill="1" applyBorder="1" applyAlignment="1">
      <alignment horizontal="left" vertical="top" wrapText="1"/>
    </xf>
    <xf numFmtId="0" fontId="21" fillId="0" borderId="74" xfId="1" applyFont="1" applyBorder="1" applyAlignment="1">
      <alignment horizontal="left" vertical="center" wrapText="1"/>
    </xf>
    <xf numFmtId="0" fontId="21" fillId="0" borderId="74" xfId="1" applyFont="1" applyBorder="1" applyAlignment="1">
      <alignment vertical="center" wrapText="1"/>
    </xf>
    <xf numFmtId="0" fontId="21" fillId="0" borderId="74" xfId="1" applyFont="1" applyFill="1" applyBorder="1" applyAlignment="1">
      <alignment horizontal="left" vertical="center" wrapText="1"/>
    </xf>
    <xf numFmtId="0" fontId="21" fillId="0" borderId="65" xfId="1" applyFont="1" applyBorder="1" applyAlignment="1">
      <alignment horizontal="left" vertical="center" wrapText="1"/>
    </xf>
    <xf numFmtId="0" fontId="21" fillId="0" borderId="65" xfId="1" applyFont="1" applyBorder="1" applyAlignment="1">
      <alignment vertical="center" wrapText="1"/>
    </xf>
    <xf numFmtId="0" fontId="19" fillId="0" borderId="53" xfId="1" applyFont="1"/>
    <xf numFmtId="0" fontId="21" fillId="0" borderId="0" xfId="0" applyFont="1"/>
    <xf numFmtId="0" fontId="22" fillId="6" borderId="0" xfId="0" applyFont="1" applyFill="1" applyAlignment="1">
      <alignment horizontal="center" vertical="center"/>
    </xf>
    <xf numFmtId="0" fontId="21" fillId="0" borderId="0" xfId="0" applyFont="1" applyAlignment="1">
      <alignment horizontal="center" vertical="center"/>
    </xf>
    <xf numFmtId="0" fontId="27" fillId="12" borderId="68" xfId="0" applyFont="1" applyFill="1" applyBorder="1" applyAlignment="1">
      <alignment vertical="center" wrapText="1"/>
    </xf>
    <xf numFmtId="0" fontId="8" fillId="0" borderId="68" xfId="0" applyFont="1" applyFill="1" applyBorder="1" applyAlignment="1">
      <alignment vertical="center" wrapText="1"/>
    </xf>
    <xf numFmtId="0" fontId="21" fillId="0" borderId="68" xfId="0" applyFont="1" applyBorder="1" applyAlignment="1">
      <alignment horizontal="center" vertical="center"/>
    </xf>
    <xf numFmtId="0" fontId="21" fillId="0" borderId="68" xfId="0" applyFont="1" applyFill="1" applyBorder="1" applyAlignment="1">
      <alignment horizontal="center" vertical="center"/>
    </xf>
    <xf numFmtId="0" fontId="36" fillId="0" borderId="68" xfId="0" applyFont="1" applyBorder="1" applyAlignment="1">
      <alignment vertical="center" wrapText="1"/>
    </xf>
    <xf numFmtId="0" fontId="21" fillId="0" borderId="68" xfId="0" applyFont="1" applyBorder="1" applyAlignment="1">
      <alignment vertical="center"/>
    </xf>
    <xf numFmtId="0" fontId="21" fillId="0" borderId="68" xfId="0" applyFont="1" applyBorder="1" applyAlignment="1">
      <alignment horizontal="left" vertical="center" wrapText="1"/>
    </xf>
    <xf numFmtId="0" fontId="21" fillId="0" borderId="68" xfId="0" applyFont="1" applyFill="1" applyBorder="1" applyAlignment="1">
      <alignment horizontal="left" vertical="center" wrapText="1"/>
    </xf>
    <xf numFmtId="0" fontId="21" fillId="0" borderId="68" xfId="0" applyFont="1" applyBorder="1" applyAlignment="1">
      <alignment vertical="center" wrapText="1"/>
    </xf>
    <xf numFmtId="0" fontId="21" fillId="0" borderId="68" xfId="0" applyFont="1" applyFill="1" applyBorder="1" applyAlignment="1">
      <alignment vertical="center" wrapText="1"/>
    </xf>
    <xf numFmtId="9" fontId="21" fillId="0" borderId="0" xfId="4" applyFont="1" applyAlignment="1">
      <alignment horizontal="center" vertical="center"/>
    </xf>
    <xf numFmtId="0" fontId="21" fillId="6" borderId="0" xfId="0" applyFont="1" applyFill="1"/>
    <xf numFmtId="49" fontId="15" fillId="12" borderId="68" xfId="5" applyNumberFormat="1" applyFont="1" applyFill="1" applyBorder="1" applyAlignment="1">
      <alignment horizontal="center" vertical="center" wrapText="1"/>
    </xf>
    <xf numFmtId="0" fontId="3" fillId="0" borderId="82" xfId="0" applyFont="1" applyBorder="1" applyAlignment="1">
      <alignment horizontal="center" vertical="center"/>
    </xf>
    <xf numFmtId="0" fontId="8" fillId="0" borderId="68" xfId="0" applyFont="1" applyFill="1" applyBorder="1" applyAlignment="1">
      <alignment horizontal="left" vertical="center" wrapText="1"/>
    </xf>
    <xf numFmtId="0" fontId="8" fillId="0" borderId="68" xfId="0" applyFont="1" applyBorder="1" applyAlignment="1">
      <alignment vertical="center" wrapText="1"/>
    </xf>
    <xf numFmtId="0" fontId="27" fillId="12" borderId="74" xfId="0" applyFont="1" applyFill="1" applyBorder="1" applyAlignment="1">
      <alignment vertical="center" wrapText="1"/>
    </xf>
    <xf numFmtId="0" fontId="3" fillId="0" borderId="68" xfId="0" applyFont="1" applyBorder="1" applyAlignment="1">
      <alignment horizontal="center" vertical="center"/>
    </xf>
    <xf numFmtId="0" fontId="27" fillId="13" borderId="66" xfId="0" applyFont="1" applyFill="1" applyBorder="1" applyAlignment="1">
      <alignment horizontal="center" vertical="center"/>
    </xf>
    <xf numFmtId="0" fontId="27" fillId="13" borderId="60" xfId="0" applyFont="1" applyFill="1" applyBorder="1" applyAlignment="1">
      <alignment horizontal="center" vertical="center"/>
    </xf>
    <xf numFmtId="0" fontId="27" fillId="12" borderId="74" xfId="0" applyFont="1" applyFill="1" applyBorder="1" applyAlignment="1">
      <alignment vertical="top" wrapText="1"/>
    </xf>
    <xf numFmtId="0" fontId="21" fillId="0" borderId="74" xfId="0" applyFont="1" applyBorder="1" applyAlignment="1">
      <alignment horizontal="left" vertical="center" wrapText="1"/>
    </xf>
    <xf numFmtId="0" fontId="21" fillId="0" borderId="74" xfId="0" applyFont="1" applyFill="1" applyBorder="1" applyAlignment="1">
      <alignment horizontal="left" vertical="center" wrapText="1"/>
    </xf>
    <xf numFmtId="0" fontId="21" fillId="0" borderId="74" xfId="0" applyFont="1" applyBorder="1" applyAlignment="1">
      <alignment vertical="center" wrapText="1"/>
    </xf>
    <xf numFmtId="0" fontId="21" fillId="0" borderId="74" xfId="0" applyFont="1" applyBorder="1" applyAlignment="1">
      <alignment vertical="center"/>
    </xf>
    <xf numFmtId="0" fontId="21" fillId="0" borderId="74" xfId="0" applyFont="1" applyFill="1" applyBorder="1" applyAlignment="1">
      <alignment vertical="center" wrapText="1"/>
    </xf>
    <xf numFmtId="0" fontId="36" fillId="0" borderId="74" xfId="0" applyFont="1" applyBorder="1" applyAlignment="1">
      <alignment vertical="center" wrapText="1"/>
    </xf>
    <xf numFmtId="0" fontId="27" fillId="12" borderId="68" xfId="0" applyFont="1" applyFill="1" applyBorder="1" applyAlignment="1">
      <alignment vertical="top" wrapText="1"/>
    </xf>
    <xf numFmtId="0" fontId="21" fillId="6" borderId="68" xfId="0" applyFont="1" applyFill="1" applyBorder="1" applyAlignment="1">
      <alignment vertical="center" wrapText="1"/>
    </xf>
    <xf numFmtId="0" fontId="21" fillId="0" borderId="0" xfId="0" applyFont="1" applyAlignment="1">
      <alignment vertical="center"/>
    </xf>
    <xf numFmtId="0" fontId="21" fillId="0" borderId="0" xfId="0" applyFont="1" applyAlignment="1">
      <alignment horizontal="center" vertical="center"/>
    </xf>
    <xf numFmtId="0" fontId="15" fillId="12" borderId="0" xfId="0" applyFont="1" applyFill="1" applyAlignment="1">
      <alignment vertical="center"/>
    </xf>
    <xf numFmtId="0" fontId="21" fillId="6" borderId="0" xfId="0" applyFont="1" applyFill="1" applyAlignment="1">
      <alignment horizontal="center" vertical="center"/>
    </xf>
    <xf numFmtId="0" fontId="21" fillId="0" borderId="65" xfId="0" applyFont="1" applyBorder="1" applyAlignment="1">
      <alignment vertical="center" wrapText="1"/>
    </xf>
    <xf numFmtId="0" fontId="21" fillId="0" borderId="0" xfId="0" applyFont="1" applyAlignment="1">
      <alignment wrapText="1"/>
    </xf>
    <xf numFmtId="0" fontId="0" fillId="0" borderId="0" xfId="0" applyFont="1" applyAlignment="1">
      <alignment wrapText="1"/>
    </xf>
    <xf numFmtId="0" fontId="15" fillId="12" borderId="76" xfId="0" applyFont="1" applyFill="1" applyBorder="1" applyAlignment="1">
      <alignment vertical="center" wrapText="1"/>
    </xf>
    <xf numFmtId="0" fontId="8" fillId="6" borderId="68" xfId="0" applyFont="1" applyFill="1" applyBorder="1" applyAlignment="1">
      <alignment vertical="center" wrapText="1"/>
    </xf>
    <xf numFmtId="0" fontId="8" fillId="6" borderId="68" xfId="0" applyFont="1" applyFill="1" applyBorder="1" applyAlignment="1">
      <alignment horizontal="left" vertical="center" wrapText="1"/>
    </xf>
    <xf numFmtId="0" fontId="21" fillId="6" borderId="68" xfId="0" applyFont="1" applyFill="1" applyBorder="1" applyAlignment="1">
      <alignment horizontal="left" vertical="center" wrapText="1"/>
    </xf>
    <xf numFmtId="0" fontId="21" fillId="6" borderId="74" xfId="0" applyFont="1" applyFill="1" applyBorder="1" applyAlignment="1">
      <alignment vertical="center" wrapText="1"/>
    </xf>
    <xf numFmtId="0" fontId="21" fillId="6" borderId="74" xfId="0" applyFont="1" applyFill="1" applyBorder="1" applyAlignment="1">
      <alignment horizontal="left" vertical="center" wrapText="1"/>
    </xf>
    <xf numFmtId="0" fontId="0" fillId="0" borderId="0" xfId="0" applyFont="1" applyAlignment="1"/>
    <xf numFmtId="0" fontId="5" fillId="0" borderId="0" xfId="0" applyFont="1" applyAlignment="1">
      <alignment horizontal="left" vertical="center" wrapText="1"/>
    </xf>
    <xf numFmtId="0" fontId="3" fillId="0" borderId="0" xfId="0" applyFont="1" applyAlignment="1">
      <alignment horizontal="left" vertical="center" wrapText="1"/>
    </xf>
    <xf numFmtId="0" fontId="5" fillId="0" borderId="0" xfId="0" applyFont="1" applyAlignment="1">
      <alignment horizontal="center" vertical="center" wrapText="1"/>
    </xf>
    <xf numFmtId="0" fontId="22" fillId="11" borderId="0" xfId="0" applyFont="1" applyFill="1" applyAlignment="1">
      <alignment horizontal="center" vertical="center" wrapText="1"/>
    </xf>
    <xf numFmtId="0" fontId="22" fillId="0" borderId="0" xfId="0" applyFont="1" applyAlignment="1">
      <alignment horizontal="left"/>
    </xf>
    <xf numFmtId="0" fontId="21" fillId="0" borderId="0" xfId="0" applyFont="1" applyAlignment="1">
      <alignment horizontal="center" vertical="center"/>
    </xf>
    <xf numFmtId="0" fontId="27" fillId="13" borderId="0" xfId="0" applyFont="1" applyFill="1" applyAlignment="1">
      <alignment horizontal="center" vertical="center"/>
    </xf>
    <xf numFmtId="1" fontId="1" fillId="0" borderId="53" xfId="1" applyNumberFormat="1" applyFont="1" applyAlignment="1">
      <alignment horizontal="center" vertical="center" readingOrder="1"/>
    </xf>
    <xf numFmtId="0" fontId="21" fillId="0" borderId="0" xfId="0" applyFont="1" applyAlignment="1">
      <alignment horizontal="left" vertical="center"/>
    </xf>
    <xf numFmtId="0" fontId="22" fillId="0" borderId="53" xfId="0" applyFont="1" applyBorder="1" applyAlignment="1">
      <alignment vertical="center"/>
    </xf>
    <xf numFmtId="0" fontId="22" fillId="0" borderId="0" xfId="0" applyFont="1" applyFill="1" applyAlignment="1">
      <alignment horizontal="left" vertical="center" wrapText="1"/>
    </xf>
    <xf numFmtId="0" fontId="22" fillId="0" borderId="0" xfId="0" applyFont="1" applyFill="1" applyAlignment="1">
      <alignment horizontal="center" vertical="center" wrapText="1"/>
    </xf>
    <xf numFmtId="0" fontId="22" fillId="0" borderId="53" xfId="0" applyFont="1" applyFill="1" applyBorder="1" applyAlignment="1">
      <alignment horizontal="center" vertical="center" wrapText="1"/>
    </xf>
    <xf numFmtId="0" fontId="21" fillId="0" borderId="53" xfId="0" applyFont="1" applyFill="1" applyBorder="1" applyAlignment="1">
      <alignment textRotation="90"/>
    </xf>
    <xf numFmtId="0" fontId="22" fillId="0" borderId="0" xfId="0" applyFont="1" applyAlignment="1">
      <alignment vertical="center"/>
    </xf>
    <xf numFmtId="0" fontId="22" fillId="0" borderId="0" xfId="0" applyFont="1" applyAlignment="1">
      <alignment horizontal="center" vertical="center" wrapText="1"/>
    </xf>
    <xf numFmtId="0" fontId="21" fillId="0" borderId="0" xfId="0" applyFont="1" applyAlignment="1">
      <alignment textRotation="90"/>
    </xf>
    <xf numFmtId="0" fontId="22" fillId="0" borderId="0" xfId="0" applyFont="1"/>
    <xf numFmtId="0" fontId="22" fillId="0" borderId="0" xfId="0" applyFont="1" applyAlignment="1">
      <alignment vertical="center" wrapText="1"/>
    </xf>
    <xf numFmtId="0" fontId="22" fillId="0" borderId="0" xfId="0" applyFont="1" applyAlignment="1">
      <alignment horizontal="left" vertical="center" wrapText="1"/>
    </xf>
    <xf numFmtId="0" fontId="7" fillId="6" borderId="0" xfId="0" applyFont="1" applyFill="1" applyAlignment="1">
      <alignment horizontal="center" vertical="center"/>
    </xf>
    <xf numFmtId="0" fontId="15" fillId="15" borderId="54" xfId="0" applyFont="1" applyFill="1" applyBorder="1" applyAlignment="1">
      <alignment horizontal="center" vertical="center" textRotation="90"/>
    </xf>
    <xf numFmtId="49" fontId="15" fillId="0" borderId="53" xfId="5" applyNumberFormat="1" applyFont="1" applyAlignment="1">
      <alignment vertical="center" wrapText="1"/>
    </xf>
    <xf numFmtId="49" fontId="15" fillId="12" borderId="94" xfId="5" applyNumberFormat="1" applyFont="1" applyFill="1" applyBorder="1" applyAlignment="1">
      <alignment horizontal="center" vertical="center" wrapText="1"/>
    </xf>
    <xf numFmtId="49" fontId="15" fillId="12" borderId="54" xfId="5" applyNumberFormat="1" applyFont="1" applyFill="1" applyBorder="1" applyAlignment="1">
      <alignment horizontal="center" vertical="center" wrapText="1"/>
    </xf>
    <xf numFmtId="49" fontId="15" fillId="12" borderId="95" xfId="5" applyNumberFormat="1" applyFont="1" applyFill="1" applyBorder="1" applyAlignment="1">
      <alignment horizontal="center" vertical="center" wrapText="1"/>
    </xf>
    <xf numFmtId="49" fontId="15" fillId="12" borderId="96" xfId="5" applyNumberFormat="1" applyFont="1" applyFill="1" applyBorder="1" applyAlignment="1">
      <alignment horizontal="center" vertical="center" wrapText="1"/>
    </xf>
    <xf numFmtId="49" fontId="15" fillId="12" borderId="97" xfId="5" applyNumberFormat="1" applyFont="1" applyFill="1" applyBorder="1" applyAlignment="1">
      <alignment horizontal="center" vertical="center" wrapText="1"/>
    </xf>
    <xf numFmtId="49" fontId="15" fillId="0" borderId="53" xfId="5" applyNumberFormat="1" applyFont="1" applyAlignment="1">
      <alignment horizontal="center" vertical="center" wrapText="1"/>
    </xf>
    <xf numFmtId="0" fontId="21" fillId="0" borderId="94" xfId="0" applyFont="1" applyBorder="1"/>
    <xf numFmtId="0" fontId="21" fillId="0" borderId="54" xfId="0" applyFont="1" applyBorder="1"/>
    <xf numFmtId="0" fontId="21" fillId="0" borderId="95" xfId="0" applyFont="1" applyBorder="1"/>
    <xf numFmtId="0" fontId="21" fillId="0" borderId="96" xfId="0" applyFont="1" applyBorder="1"/>
    <xf numFmtId="0" fontId="21" fillId="0" borderId="98" xfId="0" applyFont="1" applyBorder="1"/>
    <xf numFmtId="0" fontId="21" fillId="0" borderId="97" xfId="0" applyFont="1" applyBorder="1"/>
    <xf numFmtId="0" fontId="21" fillId="0" borderId="94" xfId="0" applyFont="1" applyBorder="1" applyAlignment="1">
      <alignment vertical="center"/>
    </xf>
    <xf numFmtId="0" fontId="21" fillId="0" borderId="54" xfId="0" applyFont="1" applyBorder="1" applyAlignment="1">
      <alignment vertical="center"/>
    </xf>
    <xf numFmtId="0" fontId="21" fillId="0" borderId="95" xfId="0" applyFont="1" applyBorder="1" applyAlignment="1">
      <alignment vertical="center"/>
    </xf>
    <xf numFmtId="0" fontId="21" fillId="0" borderId="96" xfId="0" applyFont="1" applyBorder="1" applyAlignment="1">
      <alignment vertical="center"/>
    </xf>
    <xf numFmtId="0" fontId="21" fillId="0" borderId="97" xfId="0" applyFont="1" applyBorder="1" applyAlignment="1">
      <alignment vertical="center"/>
    </xf>
    <xf numFmtId="0" fontId="21" fillId="0" borderId="94" xfId="0" applyFont="1" applyBorder="1" applyAlignment="1">
      <alignment horizontal="left" vertical="top"/>
    </xf>
    <xf numFmtId="0" fontId="21" fillId="0" borderId="54" xfId="0" applyFont="1" applyBorder="1" applyAlignment="1">
      <alignment horizontal="left" vertical="top"/>
    </xf>
    <xf numFmtId="0" fontId="21" fillId="0" borderId="95" xfId="0" applyFont="1" applyBorder="1" applyAlignment="1">
      <alignment horizontal="left" vertical="top"/>
    </xf>
    <xf numFmtId="0" fontId="21" fillId="0" borderId="96" xfId="0" applyFont="1" applyBorder="1" applyAlignment="1">
      <alignment horizontal="left" vertical="top"/>
    </xf>
    <xf numFmtId="0" fontId="21" fillId="0" borderId="97" xfId="0" applyFont="1" applyBorder="1" applyAlignment="1">
      <alignment horizontal="left" vertical="top"/>
    </xf>
    <xf numFmtId="0" fontId="21" fillId="0" borderId="99" xfId="0" applyFont="1" applyBorder="1" applyAlignment="1">
      <alignment horizontal="left" vertical="top"/>
    </xf>
    <xf numFmtId="0" fontId="21" fillId="0" borderId="100" xfId="0" applyFont="1" applyBorder="1" applyAlignment="1">
      <alignment horizontal="left" vertical="top"/>
    </xf>
    <xf numFmtId="0" fontId="21" fillId="0" borderId="101" xfId="0" applyFont="1" applyBorder="1" applyAlignment="1">
      <alignment horizontal="left" vertical="top"/>
    </xf>
    <xf numFmtId="0" fontId="21" fillId="0" borderId="61" xfId="0" applyFont="1" applyBorder="1" applyAlignment="1">
      <alignment horizontal="left" vertical="top"/>
    </xf>
    <xf numFmtId="0" fontId="21" fillId="0" borderId="75" xfId="0" applyFont="1" applyBorder="1" applyAlignment="1">
      <alignment horizontal="left" vertical="top"/>
    </xf>
    <xf numFmtId="0" fontId="21" fillId="0" borderId="102" xfId="0" applyFont="1" applyBorder="1" applyAlignment="1">
      <alignment horizontal="left" vertical="top"/>
    </xf>
    <xf numFmtId="0" fontId="21" fillId="0" borderId="103" xfId="0" applyFont="1" applyBorder="1" applyAlignment="1">
      <alignment horizontal="left" vertical="top"/>
    </xf>
    <xf numFmtId="49" fontId="15" fillId="12" borderId="94" xfId="5" applyNumberFormat="1" applyFont="1" applyFill="1" applyBorder="1" applyAlignment="1">
      <alignment horizontal="left" vertical="top" wrapText="1"/>
    </xf>
    <xf numFmtId="49" fontId="15" fillId="12" borderId="54" xfId="5" applyNumberFormat="1" applyFont="1" applyFill="1" applyBorder="1" applyAlignment="1">
      <alignment horizontal="left" vertical="top" wrapText="1"/>
    </xf>
    <xf numFmtId="49" fontId="15" fillId="12" borderId="95" xfId="5" applyNumberFormat="1" applyFont="1" applyFill="1" applyBorder="1" applyAlignment="1">
      <alignment horizontal="left" vertical="top" wrapText="1"/>
    </xf>
    <xf numFmtId="49" fontId="15" fillId="12" borderId="96" xfId="5" applyNumberFormat="1" applyFont="1" applyFill="1" applyBorder="1" applyAlignment="1">
      <alignment horizontal="left" vertical="top" wrapText="1"/>
    </xf>
    <xf numFmtId="49" fontId="15" fillId="12" borderId="97" xfId="5" applyNumberFormat="1" applyFont="1" applyFill="1" applyBorder="1" applyAlignment="1">
      <alignment horizontal="left" vertical="top" wrapText="1"/>
    </xf>
    <xf numFmtId="49" fontId="15" fillId="12" borderId="58" xfId="5" applyNumberFormat="1" applyFont="1" applyFill="1" applyBorder="1" applyAlignment="1">
      <alignment horizontal="left" vertical="top" wrapText="1"/>
    </xf>
    <xf numFmtId="49" fontId="15" fillId="12" borderId="59" xfId="5" applyNumberFormat="1" applyFont="1" applyFill="1" applyBorder="1" applyAlignment="1">
      <alignment horizontal="left" vertical="top" wrapText="1"/>
    </xf>
    <xf numFmtId="49" fontId="15" fillId="12" borderId="65" xfId="5" applyNumberFormat="1" applyFont="1" applyFill="1" applyBorder="1" applyAlignment="1">
      <alignment horizontal="left" vertical="top" wrapText="1"/>
    </xf>
    <xf numFmtId="0" fontId="21" fillId="0" borderId="88" xfId="0" applyFont="1" applyBorder="1" applyAlignment="1">
      <alignment horizontal="left" vertical="top"/>
    </xf>
    <xf numFmtId="0" fontId="21" fillId="0" borderId="89" xfId="0" applyFont="1" applyBorder="1" applyAlignment="1">
      <alignment horizontal="left" vertical="top"/>
    </xf>
    <xf numFmtId="0" fontId="21" fillId="0" borderId="91" xfId="0" applyFont="1" applyBorder="1" applyAlignment="1">
      <alignment horizontal="left" vertical="top"/>
    </xf>
    <xf numFmtId="0" fontId="21" fillId="0" borderId="94" xfId="0" applyFont="1" applyBorder="1" applyAlignment="1">
      <alignment horizontal="center" vertical="center"/>
    </xf>
    <xf numFmtId="0" fontId="21" fillId="0" borderId="54" xfId="0" applyFont="1" applyBorder="1" applyAlignment="1">
      <alignment horizontal="center" vertical="center"/>
    </xf>
    <xf numFmtId="0" fontId="21" fillId="0" borderId="95" xfId="0" applyFont="1" applyBorder="1" applyAlignment="1">
      <alignment horizontal="center" vertical="center"/>
    </xf>
    <xf numFmtId="0" fontId="21" fillId="0" borderId="96" xfId="0" applyFont="1" applyBorder="1" applyAlignment="1">
      <alignment horizontal="center" vertical="center"/>
    </xf>
    <xf numFmtId="0" fontId="21" fillId="0" borderId="97" xfId="0" applyFont="1" applyBorder="1" applyAlignment="1">
      <alignment horizontal="center" vertical="center"/>
    </xf>
    <xf numFmtId="0" fontId="21" fillId="0" borderId="104" xfId="0" applyFont="1" applyBorder="1" applyAlignment="1">
      <alignment vertical="center"/>
    </xf>
    <xf numFmtId="0" fontId="21" fillId="0" borderId="112" xfId="0" applyFont="1" applyBorder="1" applyAlignment="1">
      <alignment vertical="center"/>
    </xf>
    <xf numFmtId="0" fontId="21" fillId="0" borderId="111" xfId="0" applyFont="1" applyBorder="1" applyAlignment="1">
      <alignment vertical="center"/>
    </xf>
    <xf numFmtId="0" fontId="15" fillId="13" borderId="80" xfId="0" applyFont="1" applyFill="1" applyBorder="1" applyAlignment="1">
      <alignment vertical="center" textRotation="90"/>
    </xf>
    <xf numFmtId="0" fontId="27" fillId="12" borderId="81" xfId="0" applyFont="1" applyFill="1" applyBorder="1" applyAlignment="1">
      <alignment vertical="center" wrapText="1"/>
    </xf>
    <xf numFmtId="49" fontId="15" fillId="12" borderId="58" xfId="5" applyNumberFormat="1" applyFont="1" applyFill="1" applyBorder="1" applyAlignment="1">
      <alignment horizontal="center" vertical="center" wrapText="1"/>
    </xf>
    <xf numFmtId="49" fontId="15" fillId="12" borderId="59" xfId="5" applyNumberFormat="1" applyFont="1" applyFill="1" applyBorder="1" applyAlignment="1">
      <alignment horizontal="center" vertical="center" wrapText="1"/>
    </xf>
    <xf numFmtId="49" fontId="15" fillId="12" borderId="65" xfId="5" applyNumberFormat="1" applyFont="1" applyFill="1" applyBorder="1" applyAlignment="1">
      <alignment horizontal="center" vertical="center" wrapText="1"/>
    </xf>
    <xf numFmtId="0" fontId="21" fillId="0" borderId="88" xfId="0" applyFont="1" applyBorder="1" applyAlignment="1">
      <alignment vertical="center"/>
    </xf>
    <xf numFmtId="0" fontId="21" fillId="0" borderId="89" xfId="0" applyFont="1" applyBorder="1" applyAlignment="1">
      <alignment vertical="center"/>
    </xf>
    <xf numFmtId="0" fontId="21" fillId="0" borderId="91" xfId="0" applyFont="1" applyBorder="1" applyAlignment="1">
      <alignment vertical="center"/>
    </xf>
    <xf numFmtId="0" fontId="21" fillId="0" borderId="113" xfId="0" applyFont="1" applyBorder="1" applyAlignment="1">
      <alignment vertical="center"/>
    </xf>
    <xf numFmtId="0" fontId="21" fillId="0" borderId="61" xfId="0" applyFont="1" applyBorder="1" applyAlignment="1">
      <alignment vertical="center"/>
    </xf>
    <xf numFmtId="0" fontId="21" fillId="0" borderId="105" xfId="0" applyFont="1" applyBorder="1" applyAlignment="1">
      <alignment vertical="center"/>
    </xf>
    <xf numFmtId="0" fontId="21" fillId="0" borderId="88" xfId="0" applyFont="1" applyBorder="1"/>
    <xf numFmtId="0" fontId="0" fillId="0" borderId="0" xfId="0"/>
    <xf numFmtId="49" fontId="15" fillId="12" borderId="88" xfId="5" applyNumberFormat="1" applyFont="1" applyFill="1" applyBorder="1" applyAlignment="1">
      <alignment horizontal="center" vertical="center" wrapText="1"/>
    </xf>
    <xf numFmtId="49" fontId="15" fillId="12" borderId="89" xfId="5" applyNumberFormat="1" applyFont="1" applyFill="1" applyBorder="1" applyAlignment="1">
      <alignment horizontal="center" vertical="center" wrapText="1"/>
    </xf>
    <xf numFmtId="49" fontId="15" fillId="12" borderId="91" xfId="5" applyNumberFormat="1" applyFont="1" applyFill="1" applyBorder="1" applyAlignment="1">
      <alignment horizontal="center" vertical="center" wrapText="1"/>
    </xf>
    <xf numFmtId="0" fontId="27" fillId="13" borderId="66" xfId="0" applyFont="1" applyFill="1" applyBorder="1" applyAlignment="1">
      <alignment vertical="center" textRotation="90" wrapText="1"/>
    </xf>
    <xf numFmtId="0" fontId="21" fillId="0" borderId="0" xfId="0" applyFont="1" applyAlignment="1">
      <alignment vertical="top"/>
    </xf>
    <xf numFmtId="0" fontId="27" fillId="13" borderId="80" xfId="0" applyFont="1" applyFill="1" applyBorder="1" applyAlignment="1">
      <alignment vertical="center" textRotation="90" wrapText="1"/>
    </xf>
    <xf numFmtId="0" fontId="27" fillId="12" borderId="53" xfId="0" applyFont="1" applyFill="1" applyBorder="1" applyAlignment="1">
      <alignment vertical="center" wrapText="1"/>
    </xf>
    <xf numFmtId="0" fontId="21" fillId="0" borderId="0" xfId="0" applyFont="1" applyAlignment="1">
      <alignment vertical="center" wrapText="1"/>
    </xf>
    <xf numFmtId="0" fontId="21" fillId="0" borderId="100" xfId="0" applyFont="1" applyBorder="1" applyAlignment="1">
      <alignment horizontal="center" vertical="center"/>
    </xf>
    <xf numFmtId="0" fontId="21" fillId="0" borderId="116" xfId="0" applyFont="1" applyBorder="1" applyAlignment="1">
      <alignment vertical="center"/>
    </xf>
    <xf numFmtId="0" fontId="27" fillId="0" borderId="0" xfId="0" applyFont="1" applyAlignment="1">
      <alignment horizontal="center" vertical="center" wrapText="1"/>
    </xf>
    <xf numFmtId="0" fontId="21" fillId="0" borderId="0" xfId="0" applyFont="1" applyAlignment="1">
      <alignment horizontal="left" textRotation="90"/>
    </xf>
    <xf numFmtId="0" fontId="21" fillId="0" borderId="0" xfId="0" applyFont="1" applyAlignment="1">
      <alignment horizontal="center" vertical="center" wrapText="1"/>
    </xf>
    <xf numFmtId="9" fontId="21" fillId="0" borderId="0" xfId="4" applyFont="1" applyAlignment="1">
      <alignment horizontal="center" wrapText="1"/>
    </xf>
    <xf numFmtId="0" fontId="21" fillId="0" borderId="0" xfId="0" applyFont="1" applyAlignment="1">
      <alignment horizontal="center" vertical="center" textRotation="90"/>
    </xf>
    <xf numFmtId="0" fontId="21" fillId="0" borderId="0" xfId="0" applyFont="1" applyAlignment="1">
      <alignment horizontal="center" wrapText="1"/>
    </xf>
    <xf numFmtId="0" fontId="21" fillId="0" borderId="53" xfId="0" applyFont="1" applyBorder="1" applyAlignment="1">
      <alignment vertical="center" wrapText="1"/>
    </xf>
    <xf numFmtId="0" fontId="21" fillId="0" borderId="53" xfId="0" applyFont="1" applyBorder="1" applyAlignment="1">
      <alignment horizontal="center" wrapText="1"/>
    </xf>
    <xf numFmtId="0" fontId="21" fillId="0" borderId="53" xfId="0" applyFont="1" applyBorder="1" applyAlignment="1">
      <alignment horizontal="left" textRotation="90"/>
    </xf>
    <xf numFmtId="0" fontId="21" fillId="0" borderId="53" xfId="0" applyFont="1" applyBorder="1" applyAlignment="1">
      <alignment horizontal="center" vertical="center" textRotation="90"/>
    </xf>
    <xf numFmtId="0" fontId="21" fillId="0" borderId="53" xfId="0" applyFont="1" applyBorder="1" applyAlignment="1">
      <alignment vertical="center" textRotation="90"/>
    </xf>
    <xf numFmtId="0" fontId="21" fillId="0" borderId="53" xfId="0" applyFont="1" applyBorder="1" applyAlignment="1">
      <alignment horizontal="left" vertical="center" textRotation="90"/>
    </xf>
    <xf numFmtId="0" fontId="21" fillId="0" borderId="54" xfId="0" applyFont="1" applyBorder="1" applyAlignment="1">
      <alignment vertical="center" textRotation="90"/>
    </xf>
    <xf numFmtId="0" fontId="21" fillId="0" borderId="0" xfId="0" applyFont="1" applyAlignment="1">
      <alignment horizontal="center" vertical="center"/>
    </xf>
    <xf numFmtId="0" fontId="8" fillId="0" borderId="53" xfId="5" applyFont="1" applyAlignment="1"/>
    <xf numFmtId="0" fontId="44" fillId="6" borderId="53" xfId="5" applyFont="1" applyFill="1" applyAlignment="1"/>
    <xf numFmtId="0" fontId="8" fillId="0" borderId="53" xfId="5" applyFont="1" applyFill="1" applyAlignment="1">
      <alignment horizontal="right" vertical="center" textRotation="90" wrapText="1"/>
    </xf>
    <xf numFmtId="0" fontId="8" fillId="0" borderId="53" xfId="5" applyNumberFormat="1" applyFont="1" applyAlignment="1"/>
    <xf numFmtId="0" fontId="45" fillId="0" borderId="0" xfId="0" applyFont="1"/>
    <xf numFmtId="0" fontId="46" fillId="6" borderId="0" xfId="0" applyFont="1" applyFill="1"/>
    <xf numFmtId="0" fontId="45" fillId="0" borderId="53" xfId="0" applyFont="1" applyFill="1" applyBorder="1" applyAlignment="1">
      <alignment textRotation="90" wrapText="1"/>
    </xf>
    <xf numFmtId="0" fontId="45" fillId="0" borderId="53" xfId="0" applyFont="1" applyBorder="1"/>
    <xf numFmtId="0" fontId="19" fillId="0" borderId="0" xfId="0" applyFont="1"/>
    <xf numFmtId="0" fontId="22" fillId="0" borderId="0" xfId="0" applyFont="1" applyAlignment="1">
      <alignment horizontal="center"/>
    </xf>
    <xf numFmtId="0" fontId="0" fillId="0" borderId="0" xfId="0" applyAlignment="1">
      <alignment textRotation="90"/>
    </xf>
    <xf numFmtId="0" fontId="22" fillId="13" borderId="0" xfId="0" applyFont="1" applyFill="1" applyAlignment="1">
      <alignment horizontal="left" textRotation="90"/>
    </xf>
    <xf numFmtId="0" fontId="15" fillId="12" borderId="0" xfId="0" applyFont="1" applyFill="1" applyAlignment="1">
      <alignment horizontal="center"/>
    </xf>
    <xf numFmtId="0" fontId="27" fillId="0" borderId="53" xfId="5" applyFont="1"/>
    <xf numFmtId="0" fontId="44" fillId="6" borderId="53" xfId="5" applyFont="1" applyFill="1"/>
    <xf numFmtId="0" fontId="8" fillId="13" borderId="53" xfId="5" applyFont="1" applyFill="1" applyAlignment="1">
      <alignment horizontal="right" vertical="center" textRotation="90" wrapText="1"/>
    </xf>
    <xf numFmtId="49" fontId="15" fillId="12" borderId="122" xfId="5" applyNumberFormat="1" applyFont="1" applyFill="1" applyBorder="1" applyAlignment="1">
      <alignment horizontal="center" vertical="center" wrapText="1"/>
    </xf>
    <xf numFmtId="0" fontId="8" fillId="0" borderId="53" xfId="5" applyFont="1"/>
    <xf numFmtId="49" fontId="8" fillId="6" borderId="53" xfId="5" applyNumberFormat="1" applyFont="1" applyFill="1" applyBorder="1" applyAlignment="1">
      <alignment horizontal="left" vertical="center" wrapText="1"/>
    </xf>
    <xf numFmtId="0" fontId="48" fillId="18" borderId="54" xfId="5" applyFont="1" applyFill="1" applyBorder="1" applyAlignment="1">
      <alignment horizontal="left" vertical="center"/>
    </xf>
    <xf numFmtId="0" fontId="48" fillId="18" borderId="54" xfId="5" applyFont="1" applyFill="1" applyBorder="1" applyAlignment="1">
      <alignment vertical="center"/>
    </xf>
    <xf numFmtId="49" fontId="8" fillId="6" borderId="53" xfId="5" applyNumberFormat="1" applyFont="1" applyFill="1" applyAlignment="1">
      <alignment horizontal="left" vertical="center" wrapText="1"/>
    </xf>
    <xf numFmtId="49" fontId="8" fillId="6" borderId="95" xfId="5" applyNumberFormat="1" applyFont="1" applyFill="1" applyBorder="1" applyAlignment="1">
      <alignment horizontal="left" vertical="center" wrapText="1"/>
    </xf>
    <xf numFmtId="49" fontId="8" fillId="6" borderId="95" xfId="5" applyNumberFormat="1" applyFont="1" applyFill="1" applyBorder="1"/>
    <xf numFmtId="49" fontId="9" fillId="18" borderId="95" xfId="5" applyNumberFormat="1" applyFont="1" applyFill="1" applyBorder="1" applyAlignment="1">
      <alignment horizontal="left" vertical="center" wrapText="1"/>
    </xf>
    <xf numFmtId="0" fontId="8" fillId="0" borderId="53" xfId="5" applyFont="1" applyAlignment="1">
      <alignment vertical="top" wrapText="1"/>
    </xf>
    <xf numFmtId="49" fontId="15" fillId="12" borderId="95" xfId="5" applyNumberFormat="1" applyFont="1" applyFill="1" applyBorder="1" applyAlignment="1">
      <alignment vertical="center"/>
    </xf>
    <xf numFmtId="49" fontId="15" fillId="12" borderId="95" xfId="5" applyNumberFormat="1" applyFont="1" applyFill="1" applyBorder="1" applyAlignment="1">
      <alignment horizontal="center" vertical="center"/>
    </xf>
    <xf numFmtId="49" fontId="8" fillId="6" borderId="95" xfId="5" applyNumberFormat="1" applyFont="1" applyFill="1" applyBorder="1" applyAlignment="1">
      <alignment horizontal="left" vertical="center"/>
    </xf>
    <xf numFmtId="0" fontId="48" fillId="18" borderId="54" xfId="5" applyFont="1" applyFill="1" applyBorder="1" applyAlignment="1">
      <alignment horizontal="left" vertical="center" wrapText="1"/>
    </xf>
    <xf numFmtId="49" fontId="8" fillId="6" borderId="95" xfId="5" applyNumberFormat="1" applyFont="1" applyFill="1" applyBorder="1" applyAlignment="1">
      <alignment horizontal="left" vertical="top" wrapText="1"/>
    </xf>
    <xf numFmtId="49" fontId="15" fillId="12" borderId="54" xfId="5" applyNumberFormat="1" applyFont="1" applyFill="1" applyBorder="1" applyAlignment="1">
      <alignment horizontal="left" vertical="center" wrapText="1"/>
    </xf>
    <xf numFmtId="0" fontId="8" fillId="18" borderId="54" xfId="5" applyFont="1" applyFill="1" applyBorder="1" applyAlignment="1">
      <alignment horizontal="left" vertical="center" wrapText="1"/>
    </xf>
    <xf numFmtId="0" fontId="8" fillId="0" borderId="54" xfId="5" applyFont="1" applyBorder="1" applyAlignment="1">
      <alignment horizontal="left"/>
    </xf>
    <xf numFmtId="0" fontId="48" fillId="0" borderId="54" xfId="5" applyFont="1" applyBorder="1" applyAlignment="1">
      <alignment horizontal="left" vertical="center"/>
    </xf>
    <xf numFmtId="0" fontId="48" fillId="0" borderId="54" xfId="5" applyFont="1" applyBorder="1" applyAlignment="1">
      <alignment horizontal="left" vertical="center" wrapText="1"/>
    </xf>
    <xf numFmtId="0" fontId="8" fillId="0" borderId="54" xfId="5" applyFont="1" applyBorder="1" applyAlignment="1">
      <alignment horizontal="left" vertical="center" wrapText="1"/>
    </xf>
    <xf numFmtId="49" fontId="8" fillId="6" borderId="95" xfId="5" applyNumberFormat="1" applyFont="1" applyFill="1" applyBorder="1" applyAlignment="1">
      <alignment vertical="top" wrapText="1"/>
    </xf>
    <xf numFmtId="49" fontId="15" fillId="12" borderId="95" xfId="5" applyNumberFormat="1" applyFont="1" applyFill="1" applyBorder="1" applyAlignment="1">
      <alignment horizontal="right" vertical="top" wrapText="1"/>
    </xf>
    <xf numFmtId="49" fontId="24" fillId="6" borderId="123" xfId="5" applyNumberFormat="1" applyFill="1" applyBorder="1" applyAlignment="1">
      <alignment horizontal="left" vertical="center" wrapText="1"/>
    </xf>
    <xf numFmtId="0" fontId="48" fillId="18" borderId="124" xfId="5" applyFont="1" applyFill="1" applyBorder="1" applyAlignment="1">
      <alignment horizontal="left" vertical="center" wrapText="1"/>
    </xf>
    <xf numFmtId="0" fontId="48" fillId="18" borderId="124" xfId="5" applyFont="1" applyFill="1" applyBorder="1" applyAlignment="1">
      <alignment horizontal="left" vertical="center"/>
    </xf>
    <xf numFmtId="49" fontId="15" fillId="12" borderId="124" xfId="5" applyNumberFormat="1" applyFont="1" applyFill="1" applyBorder="1" applyAlignment="1">
      <alignment horizontal="center" vertical="center" wrapText="1"/>
    </xf>
    <xf numFmtId="0" fontId="8" fillId="0" borderId="57" xfId="5" applyFont="1" applyBorder="1" applyAlignment="1">
      <alignment horizontal="left" wrapText="1"/>
    </xf>
    <xf numFmtId="49" fontId="24" fillId="6" borderId="124" xfId="5" applyNumberFormat="1" applyFill="1" applyBorder="1" applyAlignment="1">
      <alignment horizontal="left" vertical="center" wrapText="1"/>
    </xf>
    <xf numFmtId="49" fontId="9" fillId="18" borderId="124" xfId="5" applyNumberFormat="1" applyFont="1" applyFill="1" applyBorder="1" applyAlignment="1">
      <alignment horizontal="left" vertical="center" wrapText="1"/>
    </xf>
    <xf numFmtId="0" fontId="8" fillId="0" borderId="124" xfId="5" applyFont="1" applyBorder="1"/>
    <xf numFmtId="0" fontId="27" fillId="0" borderId="53" xfId="5" applyFont="1" applyFill="1" applyAlignment="1">
      <alignment horizontal="right" vertical="center" textRotation="90" wrapText="1"/>
    </xf>
    <xf numFmtId="49" fontId="8" fillId="0" borderId="53" xfId="5" applyNumberFormat="1" applyFont="1" applyAlignment="1"/>
    <xf numFmtId="9" fontId="8" fillId="0" borderId="0" xfId="4" applyFont="1" applyAlignment="1"/>
    <xf numFmtId="0" fontId="45" fillId="0" borderId="53" xfId="0" applyFont="1" applyBorder="1" applyAlignment="1">
      <alignment horizontal="center" wrapText="1"/>
    </xf>
    <xf numFmtId="0" fontId="45" fillId="0" borderId="53" xfId="0" applyFont="1" applyBorder="1" applyAlignment="1">
      <alignment horizontal="center"/>
    </xf>
    <xf numFmtId="1" fontId="48" fillId="18" borderId="54" xfId="5" applyNumberFormat="1" applyFont="1" applyFill="1" applyBorder="1" applyAlignment="1">
      <alignment horizontal="left" vertical="center"/>
    </xf>
    <xf numFmtId="1" fontId="8" fillId="0" borderId="53" xfId="5" applyNumberFormat="1" applyFont="1" applyAlignment="1"/>
    <xf numFmtId="0" fontId="7" fillId="0" borderId="53" xfId="5" applyFont="1"/>
    <xf numFmtId="0" fontId="21" fillId="0" borderId="65" xfId="0" applyFont="1" applyBorder="1"/>
    <xf numFmtId="0" fontId="21" fillId="0" borderId="57" xfId="0" applyFont="1" applyBorder="1"/>
    <xf numFmtId="0" fontId="21" fillId="0" borderId="57" xfId="0" applyFont="1" applyFill="1" applyBorder="1"/>
    <xf numFmtId="0" fontId="21" fillId="6" borderId="57" xfId="0" applyFont="1" applyFill="1" applyBorder="1"/>
    <xf numFmtId="0" fontId="8" fillId="6" borderId="58" xfId="0" applyFont="1" applyFill="1" applyBorder="1"/>
    <xf numFmtId="0" fontId="21" fillId="0" borderId="66" xfId="0" applyFont="1" applyBorder="1" applyAlignment="1"/>
    <xf numFmtId="0" fontId="21" fillId="0" borderId="53" xfId="0" applyFont="1" applyBorder="1"/>
    <xf numFmtId="0" fontId="21" fillId="0" borderId="66" xfId="0" applyFont="1" applyBorder="1"/>
    <xf numFmtId="0" fontId="22" fillId="6" borderId="53" xfId="0" applyFont="1" applyFill="1" applyBorder="1" applyAlignment="1">
      <alignment horizontal="center" vertical="center"/>
    </xf>
    <xf numFmtId="0" fontId="21" fillId="0" borderId="53" xfId="0" applyFont="1" applyFill="1" applyBorder="1"/>
    <xf numFmtId="0" fontId="21" fillId="6" borderId="53" xfId="0" applyFont="1" applyFill="1" applyBorder="1"/>
    <xf numFmtId="0" fontId="8" fillId="6" borderId="60" xfId="0" applyFont="1" applyFill="1" applyBorder="1"/>
    <xf numFmtId="0" fontId="26" fillId="6" borderId="60" xfId="0" applyFont="1" applyFill="1" applyBorder="1" applyAlignment="1">
      <alignment horizontal="center" vertical="center"/>
    </xf>
    <xf numFmtId="49" fontId="15" fillId="12" borderId="53" xfId="5" applyNumberFormat="1" applyFont="1" applyFill="1" applyBorder="1" applyAlignment="1">
      <alignment horizontal="left" vertical="center" wrapText="1"/>
    </xf>
    <xf numFmtId="49" fontId="15" fillId="12" borderId="62" xfId="5" applyNumberFormat="1" applyFont="1" applyFill="1" applyBorder="1" applyAlignment="1">
      <alignment horizontal="center" vertical="center" wrapText="1"/>
    </xf>
    <xf numFmtId="49" fontId="15" fillId="12" borderId="63" xfId="5" applyNumberFormat="1" applyFont="1" applyFill="1" applyBorder="1" applyAlignment="1">
      <alignment horizontal="center" vertical="center" wrapText="1"/>
    </xf>
    <xf numFmtId="49" fontId="15" fillId="12" borderId="64" xfId="5" applyNumberFormat="1" applyFont="1" applyFill="1" applyBorder="1" applyAlignment="1">
      <alignment horizontal="center" vertical="center" wrapText="1"/>
    </xf>
    <xf numFmtId="0" fontId="8" fillId="6" borderId="60" xfId="0" applyFont="1" applyFill="1" applyBorder="1" applyAlignment="1">
      <alignment horizontal="center" vertical="center"/>
    </xf>
    <xf numFmtId="0" fontId="22" fillId="6" borderId="94" xfId="0" applyFont="1" applyFill="1" applyBorder="1" applyAlignment="1">
      <alignment horizontal="left" wrapText="1"/>
    </xf>
    <xf numFmtId="0" fontId="21" fillId="6" borderId="124" xfId="0" applyFont="1" applyFill="1" applyBorder="1" applyAlignment="1">
      <alignment horizontal="center" vertical="center"/>
    </xf>
    <xf numFmtId="0" fontId="0" fillId="6" borderId="0" xfId="0" applyFill="1"/>
    <xf numFmtId="0" fontId="21" fillId="0" borderId="124" xfId="0" applyFont="1" applyBorder="1" applyAlignment="1">
      <alignment horizontal="center" vertical="center"/>
    </xf>
    <xf numFmtId="0" fontId="21" fillId="0" borderId="124" xfId="0" applyFont="1" applyFill="1" applyBorder="1" applyAlignment="1">
      <alignment horizontal="center" vertical="center"/>
    </xf>
    <xf numFmtId="0" fontId="18" fillId="0" borderId="0" xfId="0" applyFont="1"/>
    <xf numFmtId="0" fontId="9" fillId="6" borderId="94" xfId="0" applyFont="1" applyFill="1" applyBorder="1" applyAlignment="1">
      <alignment horizontal="left" wrapText="1"/>
    </xf>
    <xf numFmtId="0" fontId="9" fillId="0" borderId="124" xfId="0" applyFont="1" applyBorder="1" applyAlignment="1">
      <alignment horizontal="center" vertical="center"/>
    </xf>
    <xf numFmtId="0" fontId="9" fillId="0" borderId="124" xfId="0" applyFont="1" applyFill="1" applyBorder="1" applyAlignment="1">
      <alignment horizontal="center" vertical="center"/>
    </xf>
    <xf numFmtId="0" fontId="9" fillId="6" borderId="124" xfId="0" applyFont="1" applyFill="1" applyBorder="1" applyAlignment="1">
      <alignment horizontal="center" vertical="center"/>
    </xf>
    <xf numFmtId="0" fontId="50" fillId="12" borderId="94" xfId="0" applyFont="1" applyFill="1" applyBorder="1" applyAlignment="1">
      <alignment horizontal="left" vertical="center" wrapText="1"/>
    </xf>
    <xf numFmtId="49" fontId="15" fillId="12" borderId="125" xfId="5" applyNumberFormat="1" applyFont="1" applyFill="1" applyBorder="1" applyAlignment="1">
      <alignment horizontal="left" vertical="center" wrapText="1"/>
    </xf>
    <xf numFmtId="49" fontId="15" fillId="12" borderId="126" xfId="5" applyNumberFormat="1" applyFont="1" applyFill="1" applyBorder="1" applyAlignment="1">
      <alignment horizontal="center" vertical="center" wrapText="1"/>
    </xf>
    <xf numFmtId="49" fontId="15" fillId="12" borderId="127" xfId="5" applyNumberFormat="1" applyFont="1" applyFill="1" applyBorder="1" applyAlignment="1">
      <alignment horizontal="center" vertical="center" wrapText="1"/>
    </xf>
    <xf numFmtId="49" fontId="15" fillId="12" borderId="128" xfId="5" applyNumberFormat="1" applyFont="1" applyFill="1" applyBorder="1" applyAlignment="1">
      <alignment horizontal="center" vertical="center" wrapText="1"/>
    </xf>
    <xf numFmtId="0" fontId="50" fillId="12" borderId="94" xfId="0" applyFont="1" applyFill="1" applyBorder="1" applyAlignment="1">
      <alignment horizontal="left" vertical="top" wrapText="1"/>
    </xf>
    <xf numFmtId="0" fontId="15" fillId="12" borderId="76" xfId="0" applyFont="1" applyFill="1" applyBorder="1" applyAlignment="1">
      <alignment horizontal="left" vertical="center" wrapText="1"/>
    </xf>
    <xf numFmtId="49" fontId="15" fillId="12" borderId="69" xfId="5" applyNumberFormat="1" applyFont="1" applyFill="1" applyBorder="1" applyAlignment="1">
      <alignment horizontal="center" vertical="center" wrapText="1"/>
    </xf>
    <xf numFmtId="49" fontId="15" fillId="12" borderId="70" xfId="5" applyNumberFormat="1" applyFont="1" applyFill="1" applyBorder="1" applyAlignment="1">
      <alignment horizontal="center" vertical="center" wrapText="1"/>
    </xf>
    <xf numFmtId="49" fontId="15" fillId="12" borderId="71" xfId="5" applyNumberFormat="1" applyFont="1" applyFill="1" applyBorder="1" applyAlignment="1">
      <alignment horizontal="center" vertical="center" wrapText="1"/>
    </xf>
    <xf numFmtId="0" fontId="22" fillId="6" borderId="76" xfId="0" applyFont="1" applyFill="1" applyBorder="1" applyAlignment="1">
      <alignment horizontal="left" vertical="center" wrapText="1"/>
    </xf>
    <xf numFmtId="0" fontId="21" fillId="6" borderId="68" xfId="0" applyFont="1" applyFill="1" applyBorder="1" applyAlignment="1">
      <alignment horizontal="center" vertical="center"/>
    </xf>
    <xf numFmtId="0" fontId="9" fillId="6" borderId="76" xfId="0" applyFont="1" applyFill="1" applyBorder="1" applyAlignment="1">
      <alignment horizontal="left" wrapText="1"/>
    </xf>
    <xf numFmtId="0" fontId="9" fillId="0" borderId="68" xfId="0" applyFont="1" applyBorder="1" applyAlignment="1">
      <alignment horizontal="center" vertical="center"/>
    </xf>
    <xf numFmtId="0" fontId="9" fillId="0" borderId="68" xfId="0" applyFont="1" applyFill="1" applyBorder="1" applyAlignment="1">
      <alignment horizontal="center" vertical="center"/>
    </xf>
    <xf numFmtId="0" fontId="9" fillId="6" borderId="68" xfId="0" applyFont="1" applyFill="1" applyBorder="1" applyAlignment="1">
      <alignment horizontal="center" vertical="center"/>
    </xf>
    <xf numFmtId="0" fontId="50" fillId="12" borderId="76" xfId="0" applyFont="1" applyFill="1" applyBorder="1" applyAlignment="1">
      <alignment horizontal="left" vertical="top" wrapText="1"/>
    </xf>
    <xf numFmtId="49" fontId="15" fillId="12" borderId="129" xfId="5" applyNumberFormat="1" applyFont="1" applyFill="1" applyBorder="1" applyAlignment="1">
      <alignment horizontal="left" vertical="center" wrapText="1"/>
    </xf>
    <xf numFmtId="0" fontId="22" fillId="6" borderId="76" xfId="0" applyFont="1" applyFill="1" applyBorder="1" applyAlignment="1">
      <alignment horizontal="left" wrapText="1"/>
    </xf>
    <xf numFmtId="0" fontId="36" fillId="6" borderId="68" xfId="0" applyFont="1" applyFill="1" applyBorder="1" applyAlignment="1">
      <alignment horizontal="center" vertical="center"/>
    </xf>
    <xf numFmtId="49" fontId="15" fillId="12" borderId="69" xfId="5" applyNumberFormat="1" applyFont="1" applyFill="1" applyBorder="1" applyAlignment="1">
      <alignment horizontal="left" vertical="center" wrapText="1"/>
    </xf>
    <xf numFmtId="0" fontId="8" fillId="0" borderId="68" xfId="0" applyFont="1" applyBorder="1" applyAlignment="1">
      <alignment horizontal="center" vertical="center"/>
    </xf>
    <xf numFmtId="0" fontId="7" fillId="0" borderId="68" xfId="0" applyFont="1" applyBorder="1" applyAlignment="1">
      <alignment horizontal="center" vertical="center"/>
    </xf>
    <xf numFmtId="0" fontId="8" fillId="0" borderId="68" xfId="0" applyFont="1" applyFill="1" applyBorder="1" applyAlignment="1">
      <alignment horizontal="center" vertical="center"/>
    </xf>
    <xf numFmtId="0" fontId="7" fillId="0" borderId="68" xfId="0" applyFont="1" applyFill="1" applyBorder="1" applyAlignment="1">
      <alignment horizontal="center" vertical="center"/>
    </xf>
    <xf numFmtId="0" fontId="7" fillId="6" borderId="68" xfId="0" applyFont="1" applyFill="1" applyBorder="1" applyAlignment="1">
      <alignment horizontal="center" vertical="center"/>
    </xf>
    <xf numFmtId="0" fontId="53" fillId="6" borderId="68" xfId="0" applyFont="1" applyFill="1" applyBorder="1" applyAlignment="1">
      <alignment horizontal="center" vertical="center"/>
    </xf>
    <xf numFmtId="0" fontId="54" fillId="12" borderId="76" xfId="0" applyFont="1" applyFill="1" applyBorder="1" applyAlignment="1">
      <alignment horizontal="left" vertical="top" wrapText="1"/>
    </xf>
    <xf numFmtId="0" fontId="15" fillId="12" borderId="76" xfId="0" applyFont="1" applyFill="1" applyBorder="1" applyAlignment="1">
      <alignment horizontal="left" vertical="top" wrapText="1"/>
    </xf>
    <xf numFmtId="0" fontId="22" fillId="6" borderId="76" xfId="0" applyFont="1" applyFill="1" applyBorder="1" applyAlignment="1">
      <alignment wrapText="1"/>
    </xf>
    <xf numFmtId="0" fontId="53" fillId="6" borderId="124" xfId="0" applyFont="1" applyFill="1" applyBorder="1" applyAlignment="1">
      <alignment horizontal="center" vertical="center"/>
    </xf>
    <xf numFmtId="0" fontId="7" fillId="6" borderId="124" xfId="0" applyFont="1" applyFill="1" applyBorder="1" applyAlignment="1">
      <alignment horizontal="center" vertical="center"/>
    </xf>
    <xf numFmtId="0" fontId="55" fillId="12" borderId="76" xfId="0" applyFont="1" applyFill="1" applyBorder="1" applyAlignment="1">
      <alignment horizontal="left" vertical="top" wrapText="1"/>
    </xf>
    <xf numFmtId="0" fontId="0" fillId="0" borderId="66" xfId="0" applyBorder="1" applyAlignment="1">
      <alignment textRotation="90"/>
    </xf>
    <xf numFmtId="0" fontId="0" fillId="0" borderId="53" xfId="0" applyBorder="1"/>
    <xf numFmtId="0" fontId="56" fillId="0" borderId="124" xfId="0" applyFont="1" applyBorder="1" applyAlignment="1">
      <alignment horizontal="center" vertical="center"/>
    </xf>
    <xf numFmtId="0" fontId="56" fillId="0" borderId="124" xfId="0" applyFont="1" applyFill="1" applyBorder="1" applyAlignment="1">
      <alignment horizontal="center" vertical="center"/>
    </xf>
    <xf numFmtId="0" fontId="56" fillId="6" borderId="124" xfId="0" applyFont="1" applyFill="1" applyBorder="1" applyAlignment="1">
      <alignment horizontal="center" vertical="center"/>
    </xf>
    <xf numFmtId="0" fontId="0" fillId="0" borderId="53" xfId="0" applyBorder="1" applyAlignment="1">
      <alignment horizontal="center" vertical="center"/>
    </xf>
    <xf numFmtId="9" fontId="0" fillId="0" borderId="53" xfId="4" applyFont="1" applyBorder="1" applyAlignment="1">
      <alignment horizontal="center" vertical="center"/>
    </xf>
    <xf numFmtId="0" fontId="0" fillId="0" borderId="53" xfId="0" applyFill="1" applyBorder="1" applyAlignment="1">
      <alignment horizontal="center" vertical="center"/>
    </xf>
    <xf numFmtId="0" fontId="0" fillId="6" borderId="53" xfId="0" applyFill="1" applyBorder="1" applyAlignment="1">
      <alignment horizontal="center" vertical="center"/>
    </xf>
    <xf numFmtId="9" fontId="0" fillId="20" borderId="124" xfId="4" applyFont="1" applyFill="1" applyBorder="1" applyAlignment="1">
      <alignment horizontal="center" vertical="center"/>
    </xf>
    <xf numFmtId="0" fontId="0" fillId="0" borderId="53" xfId="0" applyFill="1" applyBorder="1"/>
    <xf numFmtId="0" fontId="0" fillId="6" borderId="53" xfId="0" applyFill="1" applyBorder="1"/>
    <xf numFmtId="0" fontId="26" fillId="6" borderId="60" xfId="0" applyFont="1" applyFill="1" applyBorder="1"/>
    <xf numFmtId="0" fontId="0" fillId="0" borderId="53" xfId="0" applyBorder="1" applyAlignment="1"/>
    <xf numFmtId="0" fontId="0" fillId="0" borderId="80" xfId="0" applyBorder="1" applyAlignment="1">
      <alignment textRotation="90"/>
    </xf>
    <xf numFmtId="0" fontId="0" fillId="0" borderId="81" xfId="0" applyBorder="1"/>
    <xf numFmtId="0" fontId="0" fillId="0" borderId="81" xfId="0" applyFill="1" applyBorder="1"/>
    <xf numFmtId="0" fontId="0" fillId="6" borderId="81" xfId="0" applyFill="1" applyBorder="1"/>
    <xf numFmtId="0" fontId="26" fillId="6" borderId="82" xfId="0" applyFont="1" applyFill="1" applyBorder="1"/>
    <xf numFmtId="0" fontId="0" fillId="0" borderId="0" xfId="0" applyFill="1"/>
    <xf numFmtId="0" fontId="26" fillId="6" borderId="0" xfId="0" applyFont="1" applyFill="1"/>
    <xf numFmtId="0" fontId="27" fillId="0" borderId="0" xfId="0" applyFont="1"/>
    <xf numFmtId="0" fontId="21" fillId="0" borderId="0" xfId="0" applyFont="1" applyAlignment="1">
      <alignment horizontal="center"/>
    </xf>
    <xf numFmtId="0" fontId="27" fillId="0" borderId="0" xfId="0" applyFont="1" applyFill="1"/>
    <xf numFmtId="0" fontId="22" fillId="6" borderId="0" xfId="0" applyFont="1" applyFill="1" applyAlignment="1">
      <alignment horizontal="center"/>
    </xf>
    <xf numFmtId="0" fontId="22" fillId="0" borderId="0" xfId="0" applyFont="1" applyAlignment="1"/>
    <xf numFmtId="0" fontId="6" fillId="21" borderId="74" xfId="0" applyFont="1" applyFill="1" applyBorder="1" applyAlignment="1">
      <alignment vertical="center"/>
    </xf>
    <xf numFmtId="0" fontId="6" fillId="21" borderId="124" xfId="0" applyFont="1" applyFill="1" applyBorder="1" applyAlignment="1">
      <alignment vertical="center"/>
    </xf>
    <xf numFmtId="49" fontId="6" fillId="21" borderId="61" xfId="7" applyNumberFormat="1" applyFont="1" applyFill="1" applyBorder="1" applyAlignment="1">
      <alignment horizontal="center" vertical="center" wrapText="1"/>
    </xf>
    <xf numFmtId="0" fontId="8" fillId="0" borderId="124" xfId="0" applyFont="1" applyFill="1" applyBorder="1" applyAlignment="1">
      <alignment horizontal="left" vertical="center" wrapText="1"/>
    </xf>
    <xf numFmtId="0" fontId="8" fillId="0" borderId="124" xfId="0" applyFont="1" applyFill="1" applyBorder="1" applyAlignment="1">
      <alignment horizontal="center"/>
    </xf>
    <xf numFmtId="0" fontId="8" fillId="0" borderId="124" xfId="0" applyFont="1" applyFill="1" applyBorder="1"/>
    <xf numFmtId="0" fontId="8" fillId="6" borderId="124" xfId="0" applyFont="1" applyFill="1" applyBorder="1"/>
    <xf numFmtId="0" fontId="8" fillId="6" borderId="124" xfId="0" applyFont="1" applyFill="1" applyBorder="1" applyAlignment="1">
      <alignment horizontal="center"/>
    </xf>
    <xf numFmtId="0" fontId="8" fillId="0" borderId="124" xfId="0" applyFont="1" applyFill="1" applyBorder="1" applyAlignment="1">
      <alignment vertical="center" wrapText="1"/>
    </xf>
    <xf numFmtId="0" fontId="27" fillId="0" borderId="0" xfId="0" applyFont="1" applyFill="1" applyAlignment="1">
      <alignment wrapText="1"/>
    </xf>
    <xf numFmtId="0" fontId="59" fillId="0" borderId="124" xfId="0" applyFont="1" applyBorder="1" applyAlignment="1">
      <alignment vertical="center" wrapText="1"/>
    </xf>
    <xf numFmtId="0" fontId="21" fillId="0" borderId="124" xfId="0" applyFont="1" applyBorder="1" applyAlignment="1">
      <alignment horizontal="center"/>
    </xf>
    <xf numFmtId="0" fontId="4" fillId="21" borderId="124" xfId="0" applyFont="1" applyFill="1" applyBorder="1"/>
    <xf numFmtId="49" fontId="6" fillId="21" borderId="124" xfId="7" applyNumberFormat="1" applyFont="1" applyFill="1" applyBorder="1" applyAlignment="1">
      <alignment horizontal="center" vertical="center" wrapText="1"/>
    </xf>
    <xf numFmtId="0" fontId="21" fillId="0" borderId="124" xfId="0" applyFont="1" applyFill="1" applyBorder="1" applyAlignment="1">
      <alignment wrapText="1"/>
    </xf>
    <xf numFmtId="0" fontId="21" fillId="0" borderId="124" xfId="0" applyFont="1" applyFill="1" applyBorder="1" applyAlignment="1">
      <alignment horizontal="center"/>
    </xf>
    <xf numFmtId="0" fontId="21" fillId="0" borderId="124" xfId="0" applyFont="1" applyFill="1" applyBorder="1"/>
    <xf numFmtId="0" fontId="21" fillId="0" borderId="0" xfId="0" applyFont="1" applyFill="1" applyAlignment="1">
      <alignment wrapText="1"/>
    </xf>
    <xf numFmtId="0" fontId="7" fillId="0" borderId="0" xfId="0" applyFont="1" applyFill="1"/>
    <xf numFmtId="0" fontId="8" fillId="0" borderId="0" xfId="0" applyFont="1" applyFill="1" applyAlignment="1">
      <alignment wrapText="1"/>
    </xf>
    <xf numFmtId="0" fontId="4" fillId="21" borderId="124" xfId="0" applyFont="1" applyFill="1" applyBorder="1" applyAlignment="1">
      <alignment wrapText="1"/>
    </xf>
    <xf numFmtId="0" fontId="27" fillId="0" borderId="124" xfId="0" applyFont="1" applyFill="1" applyBorder="1" applyAlignment="1">
      <alignment vertical="center" wrapText="1"/>
    </xf>
    <xf numFmtId="0" fontId="21" fillId="6" borderId="124" xfId="0" applyFont="1" applyFill="1" applyBorder="1" applyAlignment="1">
      <alignment horizontal="center"/>
    </xf>
    <xf numFmtId="0" fontId="21" fillId="6" borderId="124" xfId="0" applyFont="1" applyFill="1" applyBorder="1"/>
    <xf numFmtId="0" fontId="7" fillId="0" borderId="0" xfId="0" applyFont="1" applyFill="1" applyAlignment="1">
      <alignment wrapText="1"/>
    </xf>
    <xf numFmtId="0" fontId="21" fillId="0" borderId="124" xfId="0" applyFont="1" applyFill="1" applyBorder="1" applyAlignment="1">
      <alignment vertical="center" wrapText="1"/>
    </xf>
    <xf numFmtId="0" fontId="27" fillId="12" borderId="124" xfId="0" applyFont="1" applyFill="1" applyBorder="1" applyAlignment="1">
      <alignment vertical="center" wrapText="1"/>
    </xf>
    <xf numFmtId="0" fontId="21" fillId="0" borderId="57" xfId="0" applyFont="1" applyBorder="1" applyAlignment="1">
      <alignment wrapText="1"/>
    </xf>
    <xf numFmtId="0" fontId="21" fillId="0" borderId="0" xfId="0" applyFont="1" applyFill="1" applyAlignment="1">
      <alignment horizontal="center"/>
    </xf>
    <xf numFmtId="9" fontId="21" fillId="0" borderId="0" xfId="4" applyFont="1" applyFill="1" applyAlignment="1">
      <alignment horizontal="center"/>
    </xf>
    <xf numFmtId="9" fontId="41" fillId="0" borderId="0" xfId="4" applyFont="1" applyFill="1" applyAlignment="1">
      <alignment horizontal="center"/>
    </xf>
    <xf numFmtId="9" fontId="21" fillId="0" borderId="0" xfId="4" applyFont="1" applyAlignment="1">
      <alignment horizontal="center"/>
    </xf>
    <xf numFmtId="9" fontId="41" fillId="0" borderId="0" xfId="4" applyFont="1" applyAlignment="1">
      <alignment horizontal="center"/>
    </xf>
    <xf numFmtId="0" fontId="21" fillId="22" borderId="0" xfId="0" applyFont="1" applyFill="1" applyAlignment="1">
      <alignment horizontal="center"/>
    </xf>
    <xf numFmtId="0" fontId="18" fillId="0" borderId="0" xfId="0" applyFont="1" applyAlignment="1"/>
    <xf numFmtId="0" fontId="38" fillId="0" borderId="0" xfId="0" applyFont="1"/>
    <xf numFmtId="0" fontId="60" fillId="0" borderId="0" xfId="0" applyFont="1"/>
    <xf numFmtId="0" fontId="62" fillId="21" borderId="74" xfId="0" applyFont="1" applyFill="1" applyBorder="1" applyAlignment="1">
      <alignment vertical="center"/>
    </xf>
    <xf numFmtId="0" fontId="60" fillId="0" borderId="0" xfId="0" applyFont="1" applyFill="1"/>
    <xf numFmtId="0" fontId="65" fillId="0" borderId="0" xfId="0" applyFont="1" applyFill="1" applyAlignment="1">
      <alignment horizontal="center"/>
    </xf>
    <xf numFmtId="9" fontId="65" fillId="0" borderId="0" xfId="4" applyFont="1" applyFill="1" applyAlignment="1">
      <alignment horizontal="center"/>
    </xf>
    <xf numFmtId="0" fontId="65" fillId="0" borderId="0" xfId="0" applyFont="1" applyAlignment="1">
      <alignment horizontal="center"/>
    </xf>
    <xf numFmtId="9" fontId="65" fillId="0" borderId="0" xfId="4" applyFont="1" applyAlignment="1">
      <alignment horizontal="center"/>
    </xf>
    <xf numFmtId="0" fontId="0" fillId="0" borderId="0" xfId="0" applyAlignment="1">
      <alignment horizontal="center" vertical="center"/>
    </xf>
    <xf numFmtId="0" fontId="5" fillId="3" borderId="0" xfId="0" applyFont="1" applyFill="1" applyAlignment="1">
      <alignment horizontal="center" vertical="center"/>
    </xf>
    <xf numFmtId="0" fontId="70" fillId="0" borderId="0" xfId="0" applyFont="1"/>
    <xf numFmtId="0" fontId="6" fillId="5" borderId="18" xfId="8" applyFont="1" applyFill="1" applyBorder="1" applyAlignment="1">
      <alignment horizontal="left" vertical="center" wrapText="1"/>
    </xf>
    <xf numFmtId="0" fontId="6" fillId="5" borderId="139" xfId="8" applyFont="1" applyFill="1" applyBorder="1" applyAlignment="1">
      <alignment horizontal="left" vertical="center" wrapText="1"/>
    </xf>
    <xf numFmtId="49" fontId="62" fillId="5" borderId="30" xfId="8" applyNumberFormat="1" applyFont="1" applyFill="1" applyBorder="1" applyAlignment="1">
      <alignment horizontal="center" vertical="center" wrapText="1"/>
    </xf>
    <xf numFmtId="49" fontId="72" fillId="5" borderId="19" xfId="8" applyNumberFormat="1" applyFont="1" applyFill="1" applyBorder="1" applyAlignment="1">
      <alignment horizontal="center" vertical="center" wrapText="1"/>
    </xf>
    <xf numFmtId="0" fontId="73" fillId="0" borderId="13" xfId="0" applyFont="1" applyBorder="1" applyAlignment="1">
      <alignment vertical="center" wrapText="1"/>
    </xf>
    <xf numFmtId="0" fontId="0" fillId="0" borderId="13" xfId="0" applyBorder="1" applyAlignment="1">
      <alignment horizontal="center" vertical="center"/>
    </xf>
    <xf numFmtId="0" fontId="0" fillId="0" borderId="13" xfId="0" applyBorder="1" applyAlignment="1">
      <alignment vertical="center"/>
    </xf>
    <xf numFmtId="0" fontId="0" fillId="0" borderId="13" xfId="0" applyBorder="1"/>
    <xf numFmtId="0" fontId="73" fillId="6" borderId="13" xfId="0" applyFont="1" applyFill="1" applyBorder="1" applyAlignment="1">
      <alignment vertical="center" wrapText="1"/>
    </xf>
    <xf numFmtId="0" fontId="74" fillId="0" borderId="13" xfId="0" applyFont="1" applyBorder="1" applyAlignment="1">
      <alignment vertical="center" wrapText="1"/>
    </xf>
    <xf numFmtId="0" fontId="0" fillId="6" borderId="13" xfId="0" applyFill="1" applyBorder="1" applyAlignment="1">
      <alignment horizontal="center" vertical="center"/>
    </xf>
    <xf numFmtId="0" fontId="75" fillId="5" borderId="13" xfId="0" applyFont="1" applyFill="1" applyBorder="1" applyAlignment="1">
      <alignment vertical="center" wrapText="1"/>
    </xf>
    <xf numFmtId="0" fontId="76" fillId="0" borderId="0" xfId="0" applyFont="1"/>
    <xf numFmtId="0" fontId="73" fillId="0" borderId="13" xfId="0" applyFont="1" applyBorder="1" applyAlignment="1">
      <alignment horizontal="left" vertical="center" wrapText="1"/>
    </xf>
    <xf numFmtId="0" fontId="0" fillId="6" borderId="0" xfId="0" applyFill="1" applyAlignment="1">
      <alignment wrapText="1"/>
    </xf>
    <xf numFmtId="0" fontId="73" fillId="23" borderId="13" xfId="0" applyFont="1" applyFill="1" applyBorder="1" applyAlignment="1">
      <alignment horizontal="left" vertical="center" wrapText="1"/>
    </xf>
    <xf numFmtId="0" fontId="0" fillId="0" borderId="13" xfId="0" applyBorder="1" applyAlignment="1">
      <alignment horizontal="center"/>
    </xf>
    <xf numFmtId="0" fontId="77" fillId="24" borderId="13" xfId="0" applyFont="1" applyFill="1" applyBorder="1" applyAlignment="1">
      <alignment vertical="center" wrapText="1"/>
    </xf>
    <xf numFmtId="0" fontId="0" fillId="0" borderId="13" xfId="0" applyNumberFormat="1" applyBorder="1" applyAlignment="1">
      <alignment horizontal="center" vertical="center"/>
    </xf>
    <xf numFmtId="0" fontId="26" fillId="0" borderId="13" xfId="0" applyFont="1" applyBorder="1" applyAlignment="1">
      <alignment horizontal="center" vertical="center"/>
    </xf>
    <xf numFmtId="0" fontId="26" fillId="0" borderId="13" xfId="0" applyFont="1" applyBorder="1" applyAlignment="1">
      <alignment vertical="center"/>
    </xf>
    <xf numFmtId="0" fontId="0" fillId="0" borderId="13" xfId="0" applyBorder="1" applyAlignment="1">
      <alignment horizontal="center" vertical="center" wrapText="1"/>
    </xf>
    <xf numFmtId="0" fontId="73" fillId="23" borderId="13" xfId="0" applyFont="1" applyFill="1" applyBorder="1" applyAlignment="1">
      <alignment vertical="center" wrapText="1"/>
    </xf>
    <xf numFmtId="9" fontId="0" fillId="0" borderId="53" xfId="9" applyFont="1" applyFill="1" applyAlignment="1">
      <alignment horizontal="center" vertical="center"/>
    </xf>
    <xf numFmtId="0" fontId="0" fillId="6" borderId="13" xfId="0" applyFill="1" applyBorder="1" applyAlignment="1">
      <alignment vertical="center"/>
    </xf>
    <xf numFmtId="0" fontId="73" fillId="6" borderId="13" xfId="0" applyFont="1" applyFill="1" applyBorder="1" applyAlignment="1">
      <alignment horizontal="left" vertical="center" wrapText="1"/>
    </xf>
    <xf numFmtId="49" fontId="0" fillId="0" borderId="13" xfId="0" applyNumberFormat="1" applyBorder="1" applyAlignment="1">
      <alignment horizontal="center" vertical="center"/>
    </xf>
    <xf numFmtId="49" fontId="0" fillId="6" borderId="13" xfId="0" applyNumberFormat="1" applyFill="1" applyBorder="1" applyAlignment="1">
      <alignment horizontal="center" vertical="center"/>
    </xf>
    <xf numFmtId="0" fontId="0" fillId="0" borderId="19" xfId="0" applyBorder="1" applyAlignment="1">
      <alignment horizontal="center" vertical="center"/>
    </xf>
    <xf numFmtId="0" fontId="0" fillId="0" borderId="19" xfId="0" applyBorder="1" applyAlignment="1">
      <alignment vertical="center"/>
    </xf>
    <xf numFmtId="0" fontId="0" fillId="0" borderId="19" xfId="0" applyBorder="1"/>
    <xf numFmtId="0" fontId="73" fillId="0" borderId="18" xfId="0" applyFont="1" applyBorder="1" applyAlignment="1">
      <alignment vertical="center" wrapText="1"/>
    </xf>
    <xf numFmtId="0" fontId="0" fillId="0" borderId="124" xfId="0" applyBorder="1" applyAlignment="1">
      <alignment horizontal="center" vertical="center"/>
    </xf>
    <xf numFmtId="0" fontId="0" fillId="6" borderId="44" xfId="0" applyFill="1" applyBorder="1" applyAlignment="1">
      <alignment horizontal="center" vertical="center"/>
    </xf>
    <xf numFmtId="0" fontId="0" fillId="0" borderId="124" xfId="0" applyBorder="1"/>
    <xf numFmtId="49" fontId="72" fillId="5" borderId="44" xfId="8" applyNumberFormat="1" applyFont="1" applyFill="1" applyBorder="1" applyAlignment="1">
      <alignment horizontal="center" vertical="center" wrapText="1"/>
    </xf>
    <xf numFmtId="0" fontId="73" fillId="6" borderId="18" xfId="0" applyFont="1" applyFill="1" applyBorder="1" applyAlignment="1">
      <alignment vertical="center" wrapText="1"/>
    </xf>
    <xf numFmtId="0" fontId="0" fillId="0" borderId="124" xfId="0" applyBorder="1" applyAlignment="1">
      <alignment vertical="center"/>
    </xf>
    <xf numFmtId="0" fontId="0" fillId="0" borderId="124" xfId="0" applyBorder="1" applyAlignment="1">
      <alignment horizontal="center"/>
    </xf>
    <xf numFmtId="0" fontId="73" fillId="23" borderId="18" xfId="0" applyFont="1" applyFill="1" applyBorder="1" applyAlignment="1">
      <alignment vertical="center" wrapText="1"/>
    </xf>
    <xf numFmtId="49" fontId="0" fillId="6" borderId="22" xfId="0" applyNumberFormat="1" applyFill="1" applyBorder="1" applyAlignment="1">
      <alignment horizontal="center" vertical="center"/>
    </xf>
    <xf numFmtId="49" fontId="0" fillId="0" borderId="0" xfId="0" applyNumberFormat="1" applyAlignment="1">
      <alignment horizontal="center" vertical="center"/>
    </xf>
    <xf numFmtId="0" fontId="21" fillId="0" borderId="124" xfId="0" applyFont="1" applyBorder="1" applyAlignment="1">
      <alignment horizontal="center"/>
    </xf>
    <xf numFmtId="0" fontId="15" fillId="12" borderId="124" xfId="0" applyFont="1" applyFill="1" applyBorder="1" applyAlignment="1">
      <alignment vertical="center"/>
    </xf>
    <xf numFmtId="49" fontId="8" fillId="18" borderId="124" xfId="5" applyNumberFormat="1" applyFont="1" applyFill="1" applyBorder="1" applyAlignment="1">
      <alignment horizontal="left" vertical="center" wrapText="1"/>
    </xf>
    <xf numFmtId="49" fontId="8" fillId="18" borderId="124" xfId="5" applyNumberFormat="1" applyFont="1" applyFill="1" applyBorder="1"/>
    <xf numFmtId="0" fontId="9" fillId="0" borderId="53" xfId="5" applyFont="1"/>
    <xf numFmtId="49" fontId="15" fillId="12" borderId="124" xfId="5" applyNumberFormat="1" applyFont="1" applyFill="1" applyBorder="1" applyAlignment="1">
      <alignment vertical="center"/>
    </xf>
    <xf numFmtId="49" fontId="15" fillId="12" borderId="124" xfId="5" applyNumberFormat="1" applyFont="1" applyFill="1" applyBorder="1" applyAlignment="1">
      <alignment horizontal="center" vertical="center"/>
    </xf>
    <xf numFmtId="49" fontId="8" fillId="18" borderId="124" xfId="5" applyNumberFormat="1" applyFont="1" applyFill="1" applyBorder="1" applyAlignment="1">
      <alignment horizontal="left" vertical="center"/>
    </xf>
    <xf numFmtId="49" fontId="8" fillId="18" borderId="124" xfId="5" applyNumberFormat="1" applyFont="1" applyFill="1" applyBorder="1" applyAlignment="1">
      <alignment horizontal="left" vertical="top" wrapText="1"/>
    </xf>
    <xf numFmtId="49" fontId="8" fillId="0" borderId="124" xfId="5" applyNumberFormat="1" applyFont="1" applyFill="1" applyBorder="1" applyAlignment="1">
      <alignment horizontal="left" vertical="center" wrapText="1"/>
    </xf>
    <xf numFmtId="49" fontId="8" fillId="0" borderId="124" xfId="5" applyNumberFormat="1" applyFont="1" applyBorder="1" applyAlignment="1">
      <alignment horizontal="left" vertical="center" wrapText="1"/>
    </xf>
    <xf numFmtId="49" fontId="8" fillId="18" borderId="124" xfId="5" applyNumberFormat="1" applyFont="1" applyFill="1" applyBorder="1" applyAlignment="1">
      <alignment vertical="top" wrapText="1"/>
    </xf>
    <xf numFmtId="0" fontId="36" fillId="0" borderId="53" xfId="5" applyFont="1"/>
    <xf numFmtId="49" fontId="36" fillId="18" borderId="124" xfId="5" applyNumberFormat="1" applyFont="1" applyFill="1" applyBorder="1" applyAlignment="1">
      <alignment horizontal="left" vertical="center" wrapText="1"/>
    </xf>
    <xf numFmtId="0" fontId="9" fillId="18" borderId="124" xfId="5" applyFont="1" applyFill="1" applyBorder="1" applyAlignment="1">
      <alignment horizontal="left" vertical="center" wrapText="1"/>
    </xf>
    <xf numFmtId="0" fontId="15" fillId="13" borderId="124" xfId="5" applyFont="1" applyFill="1" applyBorder="1" applyAlignment="1">
      <alignment horizontal="center" vertical="center" textRotation="90" wrapText="1"/>
    </xf>
    <xf numFmtId="49" fontId="9" fillId="0" borderId="124" xfId="5" applyNumberFormat="1" applyFont="1" applyBorder="1" applyAlignment="1">
      <alignment horizontal="left" vertical="center" wrapText="1"/>
    </xf>
    <xf numFmtId="49" fontId="8" fillId="0" borderId="124" xfId="5" applyNumberFormat="1" applyFont="1" applyBorder="1" applyAlignment="1">
      <alignment horizontal="left" vertical="top" wrapText="1"/>
    </xf>
    <xf numFmtId="49" fontId="8" fillId="6" borderId="124" xfId="5" applyNumberFormat="1" applyFont="1" applyFill="1" applyBorder="1" applyAlignment="1">
      <alignment horizontal="left" vertical="center" wrapText="1"/>
    </xf>
    <xf numFmtId="49" fontId="8" fillId="6" borderId="124" xfId="5" applyNumberFormat="1" applyFont="1" applyFill="1" applyBorder="1" applyAlignment="1">
      <alignment horizontal="left" vertical="top" wrapText="1"/>
    </xf>
    <xf numFmtId="2" fontId="9" fillId="18" borderId="124" xfId="5" applyNumberFormat="1" applyFont="1" applyFill="1" applyBorder="1" applyAlignment="1">
      <alignment horizontal="left" vertical="center" wrapText="1"/>
    </xf>
    <xf numFmtId="49" fontId="21" fillId="0" borderId="124" xfId="5" applyNumberFormat="1" applyFont="1" applyFill="1" applyBorder="1" applyAlignment="1">
      <alignment horizontal="left" vertical="center" wrapText="1"/>
    </xf>
    <xf numFmtId="0" fontId="48" fillId="12" borderId="124" xfId="5" applyFont="1" applyFill="1" applyBorder="1" applyAlignment="1">
      <alignment horizontal="left" vertical="center" wrapText="1"/>
    </xf>
    <xf numFmtId="0" fontId="36" fillId="18" borderId="124" xfId="5" applyFont="1" applyFill="1" applyBorder="1" applyAlignment="1">
      <alignment horizontal="left" vertical="center" wrapText="1"/>
    </xf>
    <xf numFmtId="2" fontId="36" fillId="0" borderId="53" xfId="5" applyNumberFormat="1" applyFont="1"/>
    <xf numFmtId="1" fontId="9" fillId="18" borderId="124" xfId="5" applyNumberFormat="1" applyFont="1" applyFill="1" applyBorder="1" applyAlignment="1">
      <alignment horizontal="left" vertical="center" wrapText="1"/>
    </xf>
    <xf numFmtId="0" fontId="15" fillId="13" borderId="60" xfId="5" applyFont="1" applyFill="1" applyBorder="1" applyAlignment="1">
      <alignment horizontal="center" vertical="center" textRotation="90" wrapText="1"/>
    </xf>
    <xf numFmtId="0" fontId="9" fillId="18" borderId="99" xfId="5" applyFont="1" applyFill="1" applyBorder="1" applyAlignment="1">
      <alignment horizontal="left" vertical="center" wrapText="1"/>
    </xf>
    <xf numFmtId="0" fontId="15" fillId="13" borderId="53" xfId="5" applyFont="1" applyFill="1" applyBorder="1" applyAlignment="1">
      <alignment horizontal="center" vertical="center" textRotation="90" wrapText="1"/>
    </xf>
    <xf numFmtId="49" fontId="48" fillId="12" borderId="99" xfId="5" applyNumberFormat="1" applyFont="1" applyFill="1" applyBorder="1" applyAlignment="1">
      <alignment vertical="center"/>
    </xf>
    <xf numFmtId="0" fontId="9" fillId="12" borderId="53" xfId="5" applyFont="1" applyFill="1" applyBorder="1" applyAlignment="1">
      <alignment horizontal="left" vertical="center" wrapText="1"/>
    </xf>
    <xf numFmtId="49" fontId="48" fillId="0" borderId="53" xfId="5" applyNumberFormat="1" applyFont="1" applyFill="1" applyBorder="1" applyAlignment="1">
      <alignment vertical="center"/>
    </xf>
    <xf numFmtId="1" fontId="8" fillId="0" borderId="53" xfId="5" applyNumberFormat="1" applyFont="1" applyAlignment="1">
      <alignment vertical="center"/>
    </xf>
    <xf numFmtId="0" fontId="8" fillId="0" borderId="53" xfId="5" applyFont="1" applyAlignment="1">
      <alignment horizontal="right" vertical="center" textRotation="90" wrapText="1"/>
    </xf>
    <xf numFmtId="1" fontId="8" fillId="0" borderId="53" xfId="5" applyNumberFormat="1" applyFont="1"/>
    <xf numFmtId="1" fontId="8" fillId="0" borderId="53" xfId="5" applyNumberFormat="1" applyFont="1" applyAlignment="1">
      <alignment wrapText="1"/>
    </xf>
    <xf numFmtId="9" fontId="8" fillId="0" borderId="0" xfId="4" applyFont="1"/>
    <xf numFmtId="0" fontId="8" fillId="0" borderId="53" xfId="5" applyFont="1" applyAlignment="1">
      <alignment vertical="center"/>
    </xf>
    <xf numFmtId="9" fontId="8" fillId="0" borderId="0" xfId="4" applyFont="1" applyAlignment="1">
      <alignment vertical="center"/>
    </xf>
    <xf numFmtId="1" fontId="8" fillId="0" borderId="0" xfId="4" applyNumberFormat="1" applyFont="1" applyAlignment="1">
      <alignment vertical="center"/>
    </xf>
    <xf numFmtId="0" fontId="80" fillId="0" borderId="53" xfId="5" applyFont="1"/>
    <xf numFmtId="0" fontId="63" fillId="0" borderId="53" xfId="5" applyFont="1"/>
    <xf numFmtId="0" fontId="80" fillId="11" borderId="53" xfId="5" applyFont="1" applyFill="1"/>
    <xf numFmtId="0" fontId="80" fillId="0" borderId="53" xfId="5" applyFont="1" applyFill="1"/>
    <xf numFmtId="0" fontId="7" fillId="0" borderId="53" xfId="5" applyFont="1" applyAlignment="1">
      <alignment horizontal="right" vertical="center" textRotation="90" wrapText="1"/>
    </xf>
    <xf numFmtId="0" fontId="8" fillId="18" borderId="124" xfId="5" applyFont="1" applyFill="1" applyBorder="1" applyAlignment="1">
      <alignment horizontal="center" vertical="center"/>
    </xf>
    <xf numFmtId="49" fontId="8" fillId="6" borderId="124" xfId="5" applyNumberFormat="1" applyFont="1" applyFill="1" applyBorder="1" applyAlignment="1">
      <alignment horizontal="left" vertical="center"/>
    </xf>
    <xf numFmtId="1" fontId="8" fillId="18" borderId="124" xfId="5" applyNumberFormat="1" applyFont="1" applyFill="1" applyBorder="1" applyAlignment="1">
      <alignment horizontal="center" vertical="center"/>
    </xf>
    <xf numFmtId="49" fontId="8" fillId="6" borderId="99" xfId="5" applyNumberFormat="1" applyFont="1" applyFill="1" applyBorder="1" applyAlignment="1">
      <alignment vertical="center"/>
    </xf>
    <xf numFmtId="41" fontId="8" fillId="0" borderId="0" xfId="6" applyFont="1" applyAlignment="1">
      <alignment vertical="center"/>
    </xf>
    <xf numFmtId="0" fontId="17" fillId="0" borderId="74" xfId="0" applyFont="1" applyBorder="1" applyAlignment="1">
      <alignment horizontal="left"/>
    </xf>
    <xf numFmtId="0" fontId="16" fillId="9" borderId="54" xfId="0" applyFont="1" applyFill="1" applyBorder="1" applyAlignment="1">
      <alignment horizontal="center" vertical="center"/>
    </xf>
    <xf numFmtId="0" fontId="0" fillId="0" borderId="124" xfId="0" applyFont="1" applyBorder="1" applyAlignment="1">
      <alignment horizontal="center" vertical="center"/>
    </xf>
    <xf numFmtId="9" fontId="0" fillId="0" borderId="124" xfId="0" applyNumberFormat="1" applyFont="1" applyBorder="1" applyAlignment="1">
      <alignment horizontal="center" vertical="center"/>
    </xf>
    <xf numFmtId="0" fontId="17" fillId="0" borderId="54" xfId="0" applyFont="1" applyBorder="1" applyAlignment="1">
      <alignment horizontal="left"/>
    </xf>
    <xf numFmtId="0" fontId="81" fillId="0" borderId="0" xfId="0" applyFont="1" applyAlignment="1"/>
    <xf numFmtId="0" fontId="16" fillId="9" borderId="124" xfId="0" applyFont="1" applyFill="1" applyBorder="1" applyAlignment="1">
      <alignment horizontal="center" vertical="center"/>
    </xf>
    <xf numFmtId="9" fontId="16" fillId="9" borderId="124" xfId="0" applyNumberFormat="1" applyFont="1" applyFill="1" applyBorder="1" applyAlignment="1">
      <alignment horizontal="center" vertical="center"/>
    </xf>
    <xf numFmtId="9" fontId="6" fillId="5" borderId="21" xfId="4" applyFont="1" applyFill="1" applyBorder="1" applyAlignment="1">
      <alignment horizontal="center" vertical="center" wrapText="1"/>
    </xf>
    <xf numFmtId="9" fontId="15" fillId="12" borderId="124" xfId="4" applyFont="1" applyFill="1" applyBorder="1" applyAlignment="1">
      <alignment horizontal="center" vertical="center" wrapText="1"/>
    </xf>
    <xf numFmtId="0" fontId="2" fillId="0" borderId="6" xfId="0" applyFont="1" applyBorder="1" applyAlignment="1"/>
    <xf numFmtId="0" fontId="15" fillId="12" borderId="58" xfId="0" applyFont="1" applyFill="1" applyBorder="1" applyAlignment="1">
      <alignment vertical="center"/>
    </xf>
    <xf numFmtId="0" fontId="21" fillId="0" borderId="124" xfId="0" applyFont="1" applyBorder="1" applyAlignment="1">
      <alignment vertical="center" wrapText="1"/>
    </xf>
    <xf numFmtId="1" fontId="21" fillId="0" borderId="124" xfId="0" applyNumberFormat="1" applyFont="1" applyBorder="1" applyAlignment="1">
      <alignment horizontal="center" vertical="center" wrapText="1"/>
    </xf>
    <xf numFmtId="1" fontId="21" fillId="0" borderId="124" xfId="0" applyNumberFormat="1" applyFont="1" applyBorder="1" applyAlignment="1">
      <alignment horizontal="center" vertical="center"/>
    </xf>
    <xf numFmtId="0" fontId="21" fillId="6" borderId="124" xfId="0" applyFont="1" applyFill="1" applyBorder="1" applyAlignment="1">
      <alignment vertical="center" wrapText="1"/>
    </xf>
    <xf numFmtId="0" fontId="9" fillId="0" borderId="124" xfId="0" applyFont="1" applyBorder="1" applyAlignment="1">
      <alignment horizontal="left" vertical="center" wrapText="1"/>
    </xf>
    <xf numFmtId="0" fontId="27" fillId="12" borderId="124" xfId="0" applyFont="1" applyFill="1" applyBorder="1" applyAlignment="1">
      <alignment horizontal="left" vertical="top" wrapText="1"/>
    </xf>
    <xf numFmtId="0" fontId="21" fillId="0" borderId="124" xfId="0" applyFont="1" applyBorder="1" applyAlignment="1">
      <alignment horizontal="left" vertical="center" wrapText="1"/>
    </xf>
    <xf numFmtId="0" fontId="21" fillId="0" borderId="124" xfId="0" applyFont="1" applyBorder="1" applyAlignment="1">
      <alignment horizontal="center" vertical="center" wrapText="1"/>
    </xf>
    <xf numFmtId="0" fontId="21" fillId="0" borderId="124" xfId="0" applyFont="1" applyBorder="1" applyAlignment="1">
      <alignment vertical="center"/>
    </xf>
    <xf numFmtId="0" fontId="21" fillId="6" borderId="124" xfId="0" applyFont="1" applyFill="1" applyBorder="1" applyAlignment="1">
      <alignment horizontal="left" vertical="center" wrapText="1"/>
    </xf>
    <xf numFmtId="0" fontId="8" fillId="0" borderId="124" xfId="0" applyFont="1" applyBorder="1" applyAlignment="1">
      <alignment vertical="center" wrapText="1"/>
    </xf>
    <xf numFmtId="0" fontId="8" fillId="0" borderId="124" xfId="0" applyFont="1" applyBorder="1" applyAlignment="1">
      <alignment horizontal="center" vertical="center" wrapText="1"/>
    </xf>
    <xf numFmtId="0" fontId="8" fillId="6" borderId="124" xfId="0" applyFont="1" applyFill="1" applyBorder="1" applyAlignment="1">
      <alignment vertical="center" wrapText="1"/>
    </xf>
    <xf numFmtId="0" fontId="0" fillId="0" borderId="124" xfId="0" applyFont="1" applyBorder="1" applyAlignment="1">
      <alignment horizontal="center"/>
    </xf>
    <xf numFmtId="9" fontId="0" fillId="0" borderId="124" xfId="0" applyNumberFormat="1" applyFont="1" applyBorder="1" applyAlignment="1">
      <alignment horizontal="center"/>
    </xf>
    <xf numFmtId="1" fontId="7" fillId="0" borderId="53" xfId="5" applyNumberFormat="1" applyFont="1"/>
    <xf numFmtId="0" fontId="70" fillId="0" borderId="66" xfId="0" applyFont="1" applyBorder="1" applyAlignment="1">
      <alignment textRotation="90"/>
    </xf>
    <xf numFmtId="0" fontId="70" fillId="0" borderId="53" xfId="0" applyFont="1" applyBorder="1"/>
    <xf numFmtId="0" fontId="19" fillId="6" borderId="60" xfId="0" applyFont="1" applyFill="1" applyBorder="1" applyAlignment="1">
      <alignment horizontal="center" vertical="center"/>
    </xf>
    <xf numFmtId="0" fontId="22" fillId="11" borderId="0" xfId="0" applyFont="1" applyFill="1" applyAlignment="1">
      <alignment vertical="center" wrapText="1"/>
    </xf>
    <xf numFmtId="0" fontId="70" fillId="6" borderId="0" xfId="0" applyFont="1" applyFill="1"/>
    <xf numFmtId="0" fontId="70" fillId="7" borderId="0" xfId="0" applyFont="1" applyFill="1"/>
    <xf numFmtId="0" fontId="7" fillId="0" borderId="0" xfId="0" applyFont="1" applyAlignment="1">
      <alignment vertical="center"/>
    </xf>
    <xf numFmtId="0" fontId="7" fillId="0" borderId="0" xfId="0" applyFont="1" applyAlignment="1">
      <alignment wrapText="1"/>
    </xf>
    <xf numFmtId="41" fontId="25" fillId="12" borderId="80" xfId="6" applyFont="1" applyFill="1" applyBorder="1" applyAlignment="1">
      <alignment vertical="center" readingOrder="1"/>
    </xf>
    <xf numFmtId="41" fontId="25" fillId="12" borderId="81" xfId="6" applyFont="1" applyFill="1" applyBorder="1" applyAlignment="1">
      <alignment vertical="center" readingOrder="1"/>
    </xf>
    <xf numFmtId="41" fontId="25" fillId="12" borderId="82" xfId="6" applyFont="1" applyFill="1" applyBorder="1" applyAlignment="1">
      <alignment vertical="center" readingOrder="1"/>
    </xf>
    <xf numFmtId="0" fontId="19" fillId="6" borderId="53" xfId="1" applyFont="1" applyFill="1"/>
    <xf numFmtId="0" fontId="84" fillId="21" borderId="124" xfId="8" applyFont="1" applyFill="1" applyBorder="1" applyAlignment="1" applyProtection="1">
      <alignment horizontal="left" vertical="center" wrapText="1"/>
    </xf>
    <xf numFmtId="0" fontId="85" fillId="21" borderId="124" xfId="0" applyFont="1" applyFill="1" applyBorder="1" applyAlignment="1">
      <alignment vertical="center" wrapText="1"/>
    </xf>
    <xf numFmtId="49" fontId="84" fillId="21" borderId="124" xfId="8" applyNumberFormat="1" applyFont="1" applyFill="1" applyBorder="1" applyAlignment="1" applyProtection="1">
      <alignment horizontal="center" vertical="center" wrapText="1"/>
    </xf>
    <xf numFmtId="0" fontId="82" fillId="0" borderId="124" xfId="0" applyFont="1" applyBorder="1" applyAlignment="1">
      <alignment horizontal="center" vertical="center"/>
    </xf>
    <xf numFmtId="0" fontId="83" fillId="0" borderId="124" xfId="0" applyFont="1" applyBorder="1" applyAlignment="1">
      <alignment horizontal="center" vertical="center"/>
    </xf>
    <xf numFmtId="0" fontId="86" fillId="0" borderId="124" xfId="0" applyFont="1" applyBorder="1" applyAlignment="1">
      <alignment vertical="center" wrapText="1"/>
    </xf>
    <xf numFmtId="0" fontId="87" fillId="0" borderId="124" xfId="0" applyFont="1" applyBorder="1" applyAlignment="1">
      <alignment vertical="center" wrapText="1"/>
    </xf>
    <xf numFmtId="0" fontId="83" fillId="0" borderId="124" xfId="0" applyFont="1" applyBorder="1" applyAlignment="1">
      <alignment vertical="center"/>
    </xf>
    <xf numFmtId="0" fontId="83" fillId="0" borderId="124" xfId="0" applyFont="1" applyBorder="1" applyAlignment="1">
      <alignment horizontal="left" vertical="center" wrapText="1"/>
    </xf>
    <xf numFmtId="0" fontId="83" fillId="0" borderId="124" xfId="0" applyFont="1" applyBorder="1"/>
    <xf numFmtId="0" fontId="82" fillId="0" borderId="124" xfId="0" applyFont="1" applyBorder="1" applyAlignment="1">
      <alignment horizontal="left" vertical="center" wrapText="1"/>
    </xf>
    <xf numFmtId="0" fontId="83" fillId="0" borderId="124" xfId="0" applyFont="1" applyBorder="1" applyAlignment="1">
      <alignment horizontal="center" vertical="center" wrapText="1"/>
    </xf>
    <xf numFmtId="0" fontId="83" fillId="0" borderId="124" xfId="0" applyFont="1" applyBorder="1" applyAlignment="1">
      <alignment vertical="center" wrapText="1"/>
    </xf>
    <xf numFmtId="0" fontId="83" fillId="0" borderId="124" xfId="0" applyFont="1" applyBorder="1" applyAlignment="1">
      <alignment vertical="top" wrapText="1"/>
    </xf>
    <xf numFmtId="0" fontId="83" fillId="0" borderId="124" xfId="0" applyFont="1" applyBorder="1" applyAlignment="1">
      <alignment horizontal="left" vertical="top" wrapText="1"/>
    </xf>
    <xf numFmtId="0" fontId="5" fillId="2" borderId="1" xfId="0" applyFont="1" applyFill="1" applyBorder="1" applyAlignment="1">
      <alignment horizontal="center" vertical="center" wrapText="1"/>
    </xf>
    <xf numFmtId="0" fontId="17" fillId="0" borderId="54" xfId="0" applyFont="1" applyBorder="1" applyAlignment="1">
      <alignment horizontal="left"/>
    </xf>
    <xf numFmtId="0" fontId="17" fillId="0" borderId="74" xfId="0" applyFont="1" applyBorder="1" applyAlignment="1">
      <alignment horizontal="left"/>
    </xf>
    <xf numFmtId="0" fontId="16" fillId="9" borderId="54" xfId="0" applyFont="1" applyFill="1" applyBorder="1" applyAlignment="1">
      <alignment horizontal="center"/>
    </xf>
    <xf numFmtId="0" fontId="16" fillId="9" borderId="74" xfId="0" applyFont="1" applyFill="1" applyBorder="1" applyAlignment="1">
      <alignment horizontal="center"/>
    </xf>
    <xf numFmtId="0" fontId="18" fillId="10" borderId="1" xfId="0" applyFont="1" applyFill="1" applyBorder="1" applyAlignment="1">
      <alignment horizontal="center" vertical="center" wrapText="1"/>
    </xf>
    <xf numFmtId="0" fontId="16" fillId="9" borderId="74" xfId="0" applyFont="1" applyFill="1" applyBorder="1" applyAlignment="1">
      <alignment horizontal="center" vertical="center" wrapText="1"/>
    </xf>
    <xf numFmtId="0" fontId="16" fillId="9" borderId="76" xfId="0" applyFont="1" applyFill="1" applyBorder="1" applyAlignment="1">
      <alignment horizontal="center" vertical="center" wrapText="1"/>
    </xf>
    <xf numFmtId="0" fontId="17" fillId="0" borderId="75" xfId="0" applyFont="1" applyBorder="1" applyAlignment="1">
      <alignment horizontal="left"/>
    </xf>
    <xf numFmtId="0" fontId="17" fillId="0" borderId="124" xfId="0" applyFont="1" applyBorder="1" applyAlignment="1">
      <alignment horizontal="left"/>
    </xf>
    <xf numFmtId="0" fontId="0" fillId="0" borderId="124" xfId="0" applyFont="1" applyBorder="1" applyAlignment="1">
      <alignment horizontal="left"/>
    </xf>
    <xf numFmtId="49" fontId="6" fillId="5" borderId="39" xfId="0" applyNumberFormat="1" applyFont="1" applyFill="1" applyBorder="1" applyAlignment="1">
      <alignment horizontal="right" vertical="center" wrapText="1"/>
    </xf>
    <xf numFmtId="0" fontId="2" fillId="0" borderId="36" xfId="0" applyFont="1" applyBorder="1"/>
    <xf numFmtId="0" fontId="2" fillId="0" borderId="37" xfId="0" applyFont="1" applyBorder="1"/>
    <xf numFmtId="0" fontId="2" fillId="0" borderId="2" xfId="0" applyFont="1" applyBorder="1"/>
    <xf numFmtId="0" fontId="2" fillId="0" borderId="53" xfId="0" applyFont="1" applyBorder="1"/>
    <xf numFmtId="0" fontId="2" fillId="0" borderId="3" xfId="0" applyFont="1" applyBorder="1"/>
    <xf numFmtId="0" fontId="2" fillId="0" borderId="4" xfId="0" applyFont="1" applyBorder="1"/>
    <xf numFmtId="0" fontId="0" fillId="0" borderId="0" xfId="0" applyFont="1" applyAlignment="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5" fillId="0" borderId="33" xfId="0" applyFont="1" applyBorder="1" applyAlignment="1">
      <alignment horizontal="left" vertical="center"/>
    </xf>
    <xf numFmtId="0" fontId="2" fillId="0" borderId="33" xfId="0" applyFont="1" applyBorder="1"/>
    <xf numFmtId="0" fontId="5" fillId="0" borderId="0" xfId="0" applyFont="1" applyAlignment="1">
      <alignment horizontal="left" vertical="center" wrapText="1"/>
    </xf>
    <xf numFmtId="0" fontId="3" fillId="0" borderId="0" xfId="0" applyFont="1" applyAlignment="1">
      <alignment horizontal="left" vertical="center" wrapText="1"/>
    </xf>
    <xf numFmtId="0" fontId="5" fillId="0" borderId="0" xfId="0" applyFont="1" applyAlignment="1">
      <alignment horizontal="center" vertical="center" wrapText="1"/>
    </xf>
    <xf numFmtId="0" fontId="3" fillId="5" borderId="25" xfId="0" applyFont="1" applyFill="1" applyBorder="1" applyAlignment="1">
      <alignment horizontal="center" vertical="center"/>
    </xf>
    <xf numFmtId="0" fontId="2" fillId="0" borderId="25" xfId="0" applyFont="1" applyBorder="1"/>
    <xf numFmtId="0" fontId="3" fillId="5" borderId="23" xfId="0" applyFont="1" applyFill="1" applyBorder="1" applyAlignment="1">
      <alignment horizontal="center" vertical="center"/>
    </xf>
    <xf numFmtId="0" fontId="2" fillId="0" borderId="10" xfId="0" applyFont="1" applyBorder="1"/>
    <xf numFmtId="0" fontId="2" fillId="0" borderId="11" xfId="0" applyFont="1" applyBorder="1"/>
    <xf numFmtId="0" fontId="3" fillId="5" borderId="21" xfId="0" applyFont="1" applyFill="1" applyBorder="1" applyAlignment="1">
      <alignment horizontal="center" vertical="center"/>
    </xf>
    <xf numFmtId="0" fontId="2" fillId="0" borderId="42" xfId="0" applyFont="1" applyBorder="1"/>
    <xf numFmtId="0" fontId="3" fillId="5" borderId="55" xfId="0" applyFont="1" applyFill="1" applyBorder="1" applyAlignment="1">
      <alignment horizontal="center" vertical="center"/>
    </xf>
    <xf numFmtId="0" fontId="2" fillId="0" borderId="56" xfId="0" applyFont="1" applyBorder="1"/>
    <xf numFmtId="49" fontId="6" fillId="5" borderId="35" xfId="0" applyNumberFormat="1" applyFont="1" applyFill="1" applyBorder="1" applyAlignment="1">
      <alignment horizontal="right" vertical="center" wrapText="1"/>
    </xf>
    <xf numFmtId="0" fontId="2" fillId="0" borderId="38" xfId="0" applyFont="1" applyBorder="1"/>
    <xf numFmtId="49" fontId="6" fillId="5" borderId="21" xfId="0" applyNumberFormat="1" applyFont="1" applyFill="1" applyBorder="1" applyAlignment="1">
      <alignment horizontal="center" vertical="center" wrapText="1"/>
    </xf>
    <xf numFmtId="0" fontId="2" fillId="0" borderId="12" xfId="0" applyFont="1" applyBorder="1"/>
    <xf numFmtId="0" fontId="10" fillId="3" borderId="24" xfId="0" applyFont="1" applyFill="1" applyBorder="1" applyAlignment="1">
      <alignment horizontal="center" vertical="center" wrapText="1" readingOrder="1"/>
    </xf>
    <xf numFmtId="0" fontId="2" fillId="0" borderId="43" xfId="0" applyFont="1" applyBorder="1"/>
    <xf numFmtId="0" fontId="10" fillId="3" borderId="9" xfId="0" applyFont="1" applyFill="1" applyBorder="1" applyAlignment="1">
      <alignment horizontal="left" vertical="center" wrapText="1" readingOrder="1"/>
    </xf>
    <xf numFmtId="0" fontId="6" fillId="5" borderId="9" xfId="0" applyFont="1" applyFill="1" applyBorder="1" applyAlignment="1">
      <alignment horizontal="left" vertical="center"/>
    </xf>
    <xf numFmtId="0" fontId="4" fillId="5" borderId="9" xfId="0" applyFont="1" applyFill="1" applyBorder="1" applyAlignment="1">
      <alignment horizontal="left" vertical="center" wrapText="1"/>
    </xf>
    <xf numFmtId="0" fontId="9" fillId="3" borderId="9" xfId="0" applyFont="1" applyFill="1" applyBorder="1" applyAlignment="1">
      <alignment horizontal="left" vertical="center" wrapText="1"/>
    </xf>
    <xf numFmtId="0" fontId="10" fillId="7" borderId="9" xfId="0" applyFont="1" applyFill="1" applyBorder="1" applyAlignment="1">
      <alignment horizontal="left" vertical="center" wrapText="1" readingOrder="1"/>
    </xf>
    <xf numFmtId="0" fontId="2" fillId="6" borderId="42" xfId="0" applyFont="1" applyFill="1" applyBorder="1"/>
    <xf numFmtId="0" fontId="8" fillId="3" borderId="9" xfId="0" applyFont="1" applyFill="1" applyBorder="1" applyAlignment="1">
      <alignment horizontal="left" vertical="center" wrapText="1" readingOrder="1"/>
    </xf>
    <xf numFmtId="0" fontId="3" fillId="5" borderId="55" xfId="0" applyFont="1" applyFill="1" applyBorder="1" applyAlignment="1">
      <alignment horizontal="center" vertical="center" wrapText="1"/>
    </xf>
    <xf numFmtId="0" fontId="10" fillId="7" borderId="18" xfId="0" applyFont="1" applyFill="1" applyBorder="1" applyAlignment="1">
      <alignment horizontal="left" vertical="center" wrapText="1" readingOrder="1"/>
    </xf>
    <xf numFmtId="0" fontId="10" fillId="7" borderId="52" xfId="0" applyFont="1" applyFill="1" applyBorder="1" applyAlignment="1">
      <alignment horizontal="left" vertical="center" wrapText="1" readingOrder="1"/>
    </xf>
    <xf numFmtId="0" fontId="13" fillId="3" borderId="18" xfId="0" applyFont="1" applyFill="1" applyBorder="1" applyAlignment="1">
      <alignment horizontal="left" vertical="center" wrapText="1" readingOrder="1"/>
    </xf>
    <xf numFmtId="0" fontId="13" fillId="3" borderId="52" xfId="0" applyFont="1" applyFill="1" applyBorder="1" applyAlignment="1">
      <alignment horizontal="left" vertical="center" wrapText="1" readingOrder="1"/>
    </xf>
    <xf numFmtId="0" fontId="10" fillId="3" borderId="9" xfId="0" applyFont="1" applyFill="1" applyBorder="1" applyAlignment="1">
      <alignment horizontal="left" vertical="center" wrapText="1"/>
    </xf>
    <xf numFmtId="0" fontId="2" fillId="0" borderId="23" xfId="0" applyFont="1" applyBorder="1"/>
    <xf numFmtId="0" fontId="5" fillId="0" borderId="0" xfId="0" applyFont="1" applyAlignment="1">
      <alignment horizontal="left"/>
    </xf>
    <xf numFmtId="0" fontId="5" fillId="0" borderId="0" xfId="0" applyFont="1" applyAlignment="1">
      <alignment horizontal="left" wrapText="1"/>
    </xf>
    <xf numFmtId="0" fontId="6" fillId="4" borderId="14" xfId="0" applyFont="1" applyFill="1" applyBorder="1" applyAlignment="1">
      <alignment horizontal="center" vertical="center" textRotation="90"/>
    </xf>
    <xf numFmtId="0" fontId="2" fillId="0" borderId="15" xfId="0" applyFont="1" applyBorder="1"/>
    <xf numFmtId="0" fontId="2" fillId="0" borderId="44" xfId="0" applyFont="1" applyBorder="1"/>
    <xf numFmtId="0" fontId="2" fillId="0" borderId="16" xfId="0" applyFont="1" applyBorder="1"/>
    <xf numFmtId="0" fontId="10" fillId="7" borderId="9" xfId="0" applyFont="1" applyFill="1" applyBorder="1" applyAlignment="1">
      <alignment horizontal="left" vertical="center" wrapText="1"/>
    </xf>
    <xf numFmtId="0" fontId="2" fillId="6" borderId="23" xfId="0" applyFont="1" applyFill="1" applyBorder="1"/>
    <xf numFmtId="0" fontId="5" fillId="0" borderId="34" xfId="0" applyFont="1" applyBorder="1" applyAlignment="1">
      <alignment horizontal="left" vertical="center"/>
    </xf>
    <xf numFmtId="0" fontId="2" fillId="0" borderId="34" xfId="0" applyFont="1" applyBorder="1"/>
    <xf numFmtId="0" fontId="10" fillId="7" borderId="18" xfId="0" applyFont="1" applyFill="1" applyBorder="1" applyAlignment="1">
      <alignment horizontal="left" vertical="center" wrapText="1"/>
    </xf>
    <xf numFmtId="0" fontId="10" fillId="7" borderId="23" xfId="0" applyFont="1" applyFill="1" applyBorder="1" applyAlignment="1">
      <alignment horizontal="left" vertical="center" wrapText="1"/>
    </xf>
    <xf numFmtId="0" fontId="4" fillId="4" borderId="28" xfId="0" applyFont="1" applyFill="1" applyBorder="1" applyAlignment="1">
      <alignment horizontal="center" vertical="center" textRotation="90" wrapText="1"/>
    </xf>
    <xf numFmtId="0" fontId="2" fillId="0" borderId="26" xfId="0" applyFont="1" applyBorder="1"/>
    <xf numFmtId="0" fontId="2" fillId="0" borderId="31" xfId="0" applyFont="1" applyBorder="1"/>
    <xf numFmtId="0" fontId="2" fillId="0" borderId="27" xfId="0" applyFont="1" applyBorder="1"/>
    <xf numFmtId="0" fontId="14" fillId="3" borderId="24" xfId="0" applyFont="1" applyFill="1" applyBorder="1" applyAlignment="1">
      <alignment horizontal="left" vertical="center" wrapText="1" readingOrder="1"/>
    </xf>
    <xf numFmtId="0" fontId="2" fillId="0" borderId="43" xfId="0" applyFont="1" applyBorder="1" applyAlignment="1">
      <alignment horizontal="left" readingOrder="1"/>
    </xf>
    <xf numFmtId="0" fontId="4" fillId="4" borderId="14" xfId="0" applyFont="1" applyFill="1" applyBorder="1" applyAlignment="1">
      <alignment horizontal="center" vertical="center" textRotation="90" wrapText="1"/>
    </xf>
    <xf numFmtId="0" fontId="14" fillId="7" borderId="24" xfId="0" applyFont="1" applyFill="1" applyBorder="1" applyAlignment="1">
      <alignment horizontal="left" vertical="center" wrapText="1" readingOrder="1"/>
    </xf>
    <xf numFmtId="0" fontId="2" fillId="6" borderId="43" xfId="0" applyFont="1" applyFill="1" applyBorder="1" applyAlignment="1">
      <alignment horizontal="left" readingOrder="1"/>
    </xf>
    <xf numFmtId="0" fontId="4" fillId="4" borderId="14" xfId="0" applyFont="1" applyFill="1" applyBorder="1" applyAlignment="1">
      <alignment horizontal="center" vertical="center" textRotation="90"/>
    </xf>
    <xf numFmtId="0" fontId="3" fillId="5" borderId="21"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3" fillId="0" borderId="0" xfId="0" applyFont="1" applyAlignment="1">
      <alignment horizontal="center" vertical="center" wrapText="1"/>
    </xf>
    <xf numFmtId="0" fontId="4" fillId="5" borderId="45" xfId="0" applyFont="1" applyFill="1" applyBorder="1" applyAlignment="1">
      <alignment horizontal="center" vertical="center" wrapText="1"/>
    </xf>
    <xf numFmtId="0" fontId="2" fillId="0" borderId="46" xfId="0" applyFont="1" applyBorder="1"/>
    <xf numFmtId="0" fontId="2" fillId="0" borderId="48" xfId="0" applyFont="1" applyBorder="1"/>
    <xf numFmtId="0" fontId="4" fillId="5" borderId="49" xfId="0" applyFont="1" applyFill="1" applyBorder="1" applyAlignment="1">
      <alignment horizontal="center" vertical="center" wrapText="1"/>
    </xf>
    <xf numFmtId="0" fontId="2" fillId="0" borderId="47" xfId="0" applyFont="1" applyBorder="1"/>
    <xf numFmtId="0" fontId="10" fillId="7" borderId="18" xfId="0" applyFont="1" applyFill="1" applyBorder="1" applyAlignment="1">
      <alignment horizontal="center" vertical="center" wrapText="1" readingOrder="1"/>
    </xf>
    <xf numFmtId="0" fontId="10" fillId="7" borderId="52" xfId="0" applyFont="1" applyFill="1" applyBorder="1" applyAlignment="1">
      <alignment horizontal="center" vertical="center" wrapText="1" readingOrder="1"/>
    </xf>
    <xf numFmtId="9" fontId="15" fillId="12" borderId="100" xfId="4" applyFont="1" applyFill="1" applyBorder="1" applyAlignment="1">
      <alignment horizontal="center" vertical="center" wrapText="1"/>
    </xf>
    <xf numFmtId="9" fontId="15" fillId="12" borderId="94" xfId="4" applyFont="1" applyFill="1" applyBorder="1" applyAlignment="1">
      <alignment horizontal="center" vertical="center" wrapText="1"/>
    </xf>
    <xf numFmtId="0" fontId="22" fillId="0" borderId="0" xfId="0" applyFont="1" applyAlignment="1">
      <alignment horizontal="left"/>
    </xf>
    <xf numFmtId="0" fontId="22" fillId="0" borderId="86" xfId="0" applyFont="1" applyBorder="1" applyAlignment="1">
      <alignment horizontal="left" vertical="center"/>
    </xf>
    <xf numFmtId="0" fontId="22" fillId="0" borderId="87" xfId="0" applyFont="1" applyBorder="1" applyAlignment="1">
      <alignment horizontal="left" vertical="center"/>
    </xf>
    <xf numFmtId="0" fontId="22" fillId="0" borderId="0" xfId="0" applyFont="1" applyAlignment="1">
      <alignment horizontal="left" vertical="center" wrapText="1"/>
    </xf>
    <xf numFmtId="0" fontId="15" fillId="12" borderId="59" xfId="0" applyFont="1" applyFill="1" applyBorder="1" applyAlignment="1">
      <alignment horizontal="left" vertical="center"/>
    </xf>
    <xf numFmtId="0" fontId="15" fillId="12" borderId="65" xfId="0" applyFont="1" applyFill="1" applyBorder="1" applyAlignment="1">
      <alignment horizontal="left" vertical="center"/>
    </xf>
    <xf numFmtId="49" fontId="15" fillId="12" borderId="88" xfId="5" applyNumberFormat="1" applyFont="1" applyFill="1" applyBorder="1" applyAlignment="1">
      <alignment horizontal="center" vertical="center" wrapText="1"/>
    </xf>
    <xf numFmtId="49" fontId="15" fillId="12" borderId="89" xfId="5" applyNumberFormat="1" applyFont="1" applyFill="1" applyBorder="1" applyAlignment="1">
      <alignment horizontal="center" vertical="center" wrapText="1"/>
    </xf>
    <xf numFmtId="49" fontId="15" fillId="12" borderId="90" xfId="5" applyNumberFormat="1" applyFont="1" applyFill="1" applyBorder="1" applyAlignment="1">
      <alignment horizontal="center" vertical="center" wrapText="1"/>
    </xf>
    <xf numFmtId="49" fontId="15" fillId="12" borderId="91" xfId="5" applyNumberFormat="1" applyFont="1" applyFill="1" applyBorder="1" applyAlignment="1">
      <alignment horizontal="center" vertical="center" wrapText="1"/>
    </xf>
    <xf numFmtId="49" fontId="15" fillId="12" borderId="92" xfId="5" applyNumberFormat="1" applyFont="1" applyFill="1" applyBorder="1" applyAlignment="1">
      <alignment horizontal="center" vertical="center" wrapText="1"/>
    </xf>
    <xf numFmtId="0" fontId="38" fillId="0" borderId="100" xfId="0" applyFont="1" applyBorder="1" applyAlignment="1">
      <alignment horizontal="left" vertical="top" wrapText="1"/>
    </xf>
    <xf numFmtId="0" fontId="38" fillId="0" borderId="101" xfId="0" applyFont="1" applyBorder="1" applyAlignment="1">
      <alignment horizontal="left" vertical="top" wrapText="1"/>
    </xf>
    <xf numFmtId="0" fontId="10" fillId="6" borderId="96" xfId="0" applyFont="1" applyFill="1" applyBorder="1" applyAlignment="1">
      <alignment horizontal="left" vertical="top" wrapText="1"/>
    </xf>
    <xf numFmtId="0" fontId="10" fillId="6" borderId="97" xfId="0" applyFont="1" applyFill="1" applyBorder="1" applyAlignment="1">
      <alignment horizontal="left" vertical="top" wrapText="1"/>
    </xf>
    <xf numFmtId="0" fontId="10" fillId="6" borderId="100" xfId="0" applyFont="1" applyFill="1" applyBorder="1" applyAlignment="1">
      <alignment horizontal="left" vertical="top" wrapText="1"/>
    </xf>
    <xf numFmtId="0" fontId="10" fillId="6" borderId="101" xfId="0" applyFont="1" applyFill="1" applyBorder="1" applyAlignment="1">
      <alignment horizontal="left" vertical="top" wrapText="1"/>
    </xf>
    <xf numFmtId="0" fontId="10" fillId="16" borderId="96" xfId="0" applyFont="1" applyFill="1" applyBorder="1" applyAlignment="1">
      <alignment horizontal="left" vertical="top" wrapText="1"/>
    </xf>
    <xf numFmtId="0" fontId="10" fillId="16" borderId="97" xfId="0" applyFont="1" applyFill="1" applyBorder="1" applyAlignment="1">
      <alignment horizontal="left" vertical="top" wrapText="1"/>
    </xf>
    <xf numFmtId="0" fontId="27" fillId="12" borderId="75" xfId="0" applyFont="1" applyFill="1" applyBorder="1" applyAlignment="1">
      <alignment horizontal="left" vertical="top"/>
    </xf>
    <xf numFmtId="0" fontId="27" fillId="12" borderId="81" xfId="0" applyFont="1" applyFill="1" applyBorder="1" applyAlignment="1">
      <alignment horizontal="left" vertical="top"/>
    </xf>
    <xf numFmtId="0" fontId="0" fillId="0" borderId="0" xfId="0" applyAlignment="1">
      <alignment horizontal="center" wrapText="1"/>
    </xf>
    <xf numFmtId="0" fontId="37" fillId="11" borderId="53" xfId="0" applyFont="1" applyFill="1" applyBorder="1" applyAlignment="1">
      <alignment horizontal="center" vertical="center" wrapText="1"/>
    </xf>
    <xf numFmtId="0" fontId="22" fillId="0" borderId="0" xfId="0" applyFont="1" applyAlignment="1">
      <alignment horizontal="left" wrapText="1"/>
    </xf>
    <xf numFmtId="0" fontId="15" fillId="13" borderId="65" xfId="0" applyFont="1" applyFill="1" applyBorder="1" applyAlignment="1">
      <alignment horizontal="center" vertical="center" textRotation="90"/>
    </xf>
    <xf numFmtId="0" fontId="15" fillId="13" borderId="66" xfId="0" applyFont="1" applyFill="1" applyBorder="1" applyAlignment="1">
      <alignment horizontal="center" vertical="center" textRotation="90"/>
    </xf>
    <xf numFmtId="0" fontId="15" fillId="12" borderId="107" xfId="0" applyFont="1" applyFill="1" applyBorder="1" applyAlignment="1">
      <alignment horizontal="left" vertical="top"/>
    </xf>
    <xf numFmtId="0" fontId="15" fillId="12" borderId="108" xfId="0" applyFont="1" applyFill="1" applyBorder="1" applyAlignment="1">
      <alignment horizontal="left" vertical="top"/>
    </xf>
    <xf numFmtId="0" fontId="10" fillId="6" borderId="88" xfId="0" applyFont="1" applyFill="1" applyBorder="1" applyAlignment="1">
      <alignment vertical="top" wrapText="1" readingOrder="1"/>
    </xf>
    <xf numFmtId="0" fontId="10" fillId="6" borderId="91" xfId="0" applyFont="1" applyFill="1" applyBorder="1" applyAlignment="1">
      <alignment vertical="top" wrapText="1" readingOrder="1"/>
    </xf>
    <xf numFmtId="0" fontId="10" fillId="6" borderId="100" xfId="0" applyFont="1" applyFill="1" applyBorder="1" applyAlignment="1">
      <alignment vertical="top" wrapText="1" readingOrder="1"/>
    </xf>
    <xf numFmtId="0" fontId="10" fillId="6" borderId="101" xfId="0" applyFont="1" applyFill="1" applyBorder="1" applyAlignment="1">
      <alignment vertical="top" wrapText="1" readingOrder="1"/>
    </xf>
    <xf numFmtId="0" fontId="38" fillId="6" borderId="100" xfId="0" applyFont="1" applyFill="1" applyBorder="1" applyAlignment="1">
      <alignment horizontal="left" vertical="top" wrapText="1"/>
    </xf>
    <xf numFmtId="0" fontId="38" fillId="6" borderId="101" xfId="0" applyFont="1" applyFill="1" applyBorder="1" applyAlignment="1">
      <alignment horizontal="left" vertical="top" wrapText="1"/>
    </xf>
    <xf numFmtId="0" fontId="38" fillId="0" borderId="100" xfId="0" applyFont="1" applyBorder="1" applyAlignment="1">
      <alignment horizontal="left" vertical="top"/>
    </xf>
    <xf numFmtId="0" fontId="38" fillId="0" borderId="101" xfId="0" applyFont="1" applyBorder="1" applyAlignment="1">
      <alignment horizontal="left" vertical="top"/>
    </xf>
    <xf numFmtId="0" fontId="15" fillId="13" borderId="93" xfId="0" applyFont="1" applyFill="1" applyBorder="1" applyAlignment="1">
      <alignment horizontal="center" vertical="center" textRotation="90"/>
    </xf>
    <xf numFmtId="0" fontId="15" fillId="13" borderId="105" xfId="0" applyFont="1" applyFill="1" applyBorder="1" applyAlignment="1">
      <alignment horizontal="center" vertical="center" textRotation="90"/>
    </xf>
    <xf numFmtId="0" fontId="15" fillId="12" borderId="88" xfId="0" applyFont="1" applyFill="1" applyBorder="1" applyAlignment="1">
      <alignment horizontal="left" vertical="center"/>
    </xf>
    <xf numFmtId="0" fontId="15" fillId="12" borderId="91" xfId="0" applyFont="1" applyFill="1" applyBorder="1" applyAlignment="1">
      <alignment horizontal="left" vertical="center"/>
    </xf>
    <xf numFmtId="0" fontId="10" fillId="6" borderId="96" xfId="0" applyFont="1" applyFill="1" applyBorder="1" applyAlignment="1">
      <alignment horizontal="left" vertical="center" wrapText="1"/>
    </xf>
    <xf numFmtId="0" fontId="10" fillId="6" borderId="97" xfId="0" applyFont="1" applyFill="1" applyBorder="1" applyAlignment="1">
      <alignment horizontal="left" vertical="center" wrapText="1"/>
    </xf>
    <xf numFmtId="0" fontId="10" fillId="16" borderId="96" xfId="0" applyFont="1" applyFill="1" applyBorder="1" applyAlignment="1">
      <alignment horizontal="left" vertical="center" wrapText="1"/>
    </xf>
    <xf numFmtId="0" fontId="10" fillId="16" borderId="97" xfId="0" applyFont="1" applyFill="1" applyBorder="1" applyAlignment="1">
      <alignment horizontal="left" vertical="center" wrapText="1"/>
    </xf>
    <xf numFmtId="0" fontId="9" fillId="16" borderId="96" xfId="0" applyFont="1" applyFill="1" applyBorder="1" applyAlignment="1">
      <alignment horizontal="left" vertical="top" wrapText="1"/>
    </xf>
    <xf numFmtId="0" fontId="9" fillId="16" borderId="97" xfId="0" applyFont="1" applyFill="1" applyBorder="1" applyAlignment="1">
      <alignment horizontal="left" vertical="top" wrapText="1"/>
    </xf>
    <xf numFmtId="0" fontId="10" fillId="16" borderId="96" xfId="0" applyFont="1" applyFill="1" applyBorder="1" applyAlignment="1">
      <alignment horizontal="left" vertical="top" wrapText="1" readingOrder="1"/>
    </xf>
    <xf numFmtId="0" fontId="10" fillId="16" borderId="97" xfId="0" applyFont="1" applyFill="1" applyBorder="1" applyAlignment="1">
      <alignment horizontal="left" vertical="top" wrapText="1" readingOrder="1"/>
    </xf>
    <xf numFmtId="0" fontId="38" fillId="6" borderId="109" xfId="0" applyFont="1" applyFill="1" applyBorder="1" applyAlignment="1">
      <alignment horizontal="left" vertical="top" wrapText="1"/>
    </xf>
    <xf numFmtId="0" fontId="38" fillId="6" borderId="110" xfId="0" applyFont="1" applyFill="1" applyBorder="1" applyAlignment="1">
      <alignment horizontal="left" vertical="top" wrapText="1"/>
    </xf>
    <xf numFmtId="0" fontId="40" fillId="16" borderId="104" xfId="0" applyFont="1" applyFill="1" applyBorder="1" applyAlignment="1">
      <alignment horizontal="left" vertical="center" wrapText="1"/>
    </xf>
    <xf numFmtId="0" fontId="40" fillId="16" borderId="111" xfId="0" applyFont="1" applyFill="1" applyBorder="1" applyAlignment="1">
      <alignment horizontal="left" vertical="center" wrapText="1"/>
    </xf>
    <xf numFmtId="0" fontId="27" fillId="17" borderId="102" xfId="0" applyFont="1" applyFill="1" applyBorder="1" applyAlignment="1">
      <alignment horizontal="left" vertical="top" wrapText="1"/>
    </xf>
    <xf numFmtId="0" fontId="27" fillId="17" borderId="106" xfId="0" applyFont="1" applyFill="1" applyBorder="1" applyAlignment="1">
      <alignment horizontal="left" vertical="top" wrapText="1"/>
    </xf>
    <xf numFmtId="0" fontId="10" fillId="16" borderId="96" xfId="0" applyFont="1" applyFill="1" applyBorder="1" applyAlignment="1">
      <alignment horizontal="left" vertical="center" wrapText="1" readingOrder="1"/>
    </xf>
    <xf numFmtId="0" fontId="10" fillId="16" borderId="97" xfId="0" applyFont="1" applyFill="1" applyBorder="1" applyAlignment="1">
      <alignment horizontal="left" vertical="center" wrapText="1" readingOrder="1"/>
    </xf>
    <xf numFmtId="0" fontId="9" fillId="16" borderId="96" xfId="0" applyFont="1" applyFill="1" applyBorder="1" applyAlignment="1">
      <alignment horizontal="left" vertical="center" wrapText="1"/>
    </xf>
    <xf numFmtId="0" fontId="9" fillId="16" borderId="97" xfId="0" applyFont="1" applyFill="1" applyBorder="1" applyAlignment="1">
      <alignment horizontal="left" vertical="center" wrapText="1"/>
    </xf>
    <xf numFmtId="0" fontId="27" fillId="17" borderId="102" xfId="0" applyFont="1" applyFill="1" applyBorder="1" applyAlignment="1">
      <alignment horizontal="left" vertical="center" wrapText="1"/>
    </xf>
    <xf numFmtId="0" fontId="27" fillId="17" borderId="106" xfId="0" applyFont="1" applyFill="1" applyBorder="1" applyAlignment="1">
      <alignment horizontal="left" vertical="center" wrapText="1"/>
    </xf>
    <xf numFmtId="0" fontId="27" fillId="12" borderId="94" xfId="0" applyFont="1" applyFill="1" applyBorder="1" applyAlignment="1">
      <alignment horizontal="center" vertical="center" wrapText="1"/>
    </xf>
    <xf numFmtId="0" fontId="27" fillId="12" borderId="54" xfId="0" applyFont="1" applyFill="1" applyBorder="1" applyAlignment="1">
      <alignment horizontal="center" vertical="center" wrapText="1"/>
    </xf>
    <xf numFmtId="0" fontId="27" fillId="12" borderId="95" xfId="0" applyFont="1" applyFill="1" applyBorder="1" applyAlignment="1">
      <alignment horizontal="center" vertical="center" wrapText="1"/>
    </xf>
    <xf numFmtId="0" fontId="27" fillId="17" borderId="113" xfId="0" applyFont="1" applyFill="1" applyBorder="1" applyAlignment="1">
      <alignment horizontal="left" vertical="center" wrapText="1"/>
    </xf>
    <xf numFmtId="0" fontId="27" fillId="17" borderId="105" xfId="0" applyFont="1" applyFill="1" applyBorder="1" applyAlignment="1">
      <alignment horizontal="left" vertical="center" wrapText="1"/>
    </xf>
    <xf numFmtId="0" fontId="27" fillId="12" borderId="75" xfId="0" applyFont="1" applyFill="1" applyBorder="1" applyAlignment="1">
      <alignment horizontal="center" vertical="center" wrapText="1"/>
    </xf>
    <xf numFmtId="0" fontId="27" fillId="13" borderId="65" xfId="0" applyFont="1" applyFill="1" applyBorder="1" applyAlignment="1">
      <alignment horizontal="center" vertical="center" textRotation="90"/>
    </xf>
    <xf numFmtId="0" fontId="27" fillId="13" borderId="66" xfId="0" applyFont="1" applyFill="1" applyBorder="1" applyAlignment="1">
      <alignment horizontal="center" vertical="center" textRotation="90"/>
    </xf>
    <xf numFmtId="0" fontId="27" fillId="13" borderId="80" xfId="0" applyFont="1" applyFill="1" applyBorder="1" applyAlignment="1">
      <alignment horizontal="center" vertical="center" textRotation="90"/>
    </xf>
    <xf numFmtId="0" fontId="15" fillId="12" borderId="96" xfId="0" applyFont="1" applyFill="1" applyBorder="1" applyAlignment="1">
      <alignment horizontal="left" vertical="center"/>
    </xf>
    <xf numFmtId="0" fontId="15" fillId="12" borderId="97" xfId="0" applyFont="1" applyFill="1" applyBorder="1" applyAlignment="1">
      <alignment horizontal="left" vertical="center"/>
    </xf>
    <xf numFmtId="0" fontId="10" fillId="6" borderId="96" xfId="0" applyFont="1" applyFill="1" applyBorder="1" applyAlignment="1">
      <alignment horizontal="left" vertical="center" wrapText="1" readingOrder="1"/>
    </xf>
    <xf numFmtId="0" fontId="10" fillId="6" borderId="97" xfId="0" applyFont="1" applyFill="1" applyBorder="1" applyAlignment="1">
      <alignment horizontal="left" vertical="center" wrapText="1" readingOrder="1"/>
    </xf>
    <xf numFmtId="0" fontId="27" fillId="12" borderId="96" xfId="0" applyFont="1" applyFill="1" applyBorder="1" applyAlignment="1">
      <alignment horizontal="center" vertical="center" wrapText="1"/>
    </xf>
    <xf numFmtId="0" fontId="27" fillId="12" borderId="97" xfId="0" applyFont="1" applyFill="1" applyBorder="1" applyAlignment="1">
      <alignment horizontal="center" vertical="center" wrapText="1"/>
    </xf>
    <xf numFmtId="0" fontId="27" fillId="12" borderId="82" xfId="0" applyFont="1" applyFill="1" applyBorder="1" applyAlignment="1">
      <alignment horizontal="center" vertical="center" wrapText="1"/>
    </xf>
    <xf numFmtId="0" fontId="27" fillId="12" borderId="61" xfId="0" applyFont="1" applyFill="1" applyBorder="1" applyAlignment="1">
      <alignment horizontal="center" vertical="center" wrapText="1"/>
    </xf>
    <xf numFmtId="0" fontId="27" fillId="12" borderId="80" xfId="0" applyFont="1" applyFill="1" applyBorder="1" applyAlignment="1">
      <alignment horizontal="center" vertical="center" wrapText="1"/>
    </xf>
    <xf numFmtId="0" fontId="10" fillId="16" borderId="96" xfId="0" applyFont="1" applyFill="1" applyBorder="1" applyAlignment="1">
      <alignment wrapText="1" readingOrder="1"/>
    </xf>
    <xf numFmtId="0" fontId="10" fillId="16" borderId="97" xfId="0" applyFont="1" applyFill="1" applyBorder="1" applyAlignment="1">
      <alignment wrapText="1" readingOrder="1"/>
    </xf>
    <xf numFmtId="0" fontId="10" fillId="16" borderId="100" xfId="0" applyFont="1" applyFill="1" applyBorder="1" applyAlignment="1">
      <alignment wrapText="1" readingOrder="1"/>
    </xf>
    <xf numFmtId="0" fontId="10" fillId="16" borderId="101" xfId="0" applyFont="1" applyFill="1" applyBorder="1" applyAlignment="1">
      <alignment wrapText="1" readingOrder="1"/>
    </xf>
    <xf numFmtId="0" fontId="41" fillId="0" borderId="100" xfId="0" applyFont="1" applyBorder="1" applyAlignment="1">
      <alignment horizontal="left" vertical="top" wrapText="1"/>
    </xf>
    <xf numFmtId="0" fontId="41" fillId="0" borderId="101" xfId="0" applyFont="1" applyBorder="1" applyAlignment="1">
      <alignment horizontal="left" vertical="top" wrapText="1"/>
    </xf>
    <xf numFmtId="0" fontId="9" fillId="16" borderId="104" xfId="0" applyFont="1" applyFill="1" applyBorder="1" applyAlignment="1">
      <alignment horizontal="left" vertical="center" wrapText="1"/>
    </xf>
    <xf numFmtId="0" fontId="9" fillId="16" borderId="111" xfId="0" applyFont="1" applyFill="1" applyBorder="1" applyAlignment="1">
      <alignment horizontal="left" vertical="center" wrapText="1"/>
    </xf>
    <xf numFmtId="0" fontId="21" fillId="12" borderId="54" xfId="0" applyFont="1" applyFill="1" applyBorder="1" applyAlignment="1">
      <alignment horizontal="center" vertical="center" wrapText="1"/>
    </xf>
    <xf numFmtId="0" fontId="21" fillId="12" borderId="95" xfId="0" applyFont="1" applyFill="1" applyBorder="1" applyAlignment="1">
      <alignment horizontal="center" vertical="center" wrapText="1"/>
    </xf>
    <xf numFmtId="0" fontId="21" fillId="12" borderId="96" xfId="0" applyFont="1" applyFill="1" applyBorder="1" applyAlignment="1">
      <alignment horizontal="center" vertical="center"/>
    </xf>
    <xf numFmtId="0" fontId="21" fillId="12" borderId="54" xfId="0" applyFont="1" applyFill="1" applyBorder="1" applyAlignment="1">
      <alignment horizontal="center" vertical="center"/>
    </xf>
    <xf numFmtId="0" fontId="21" fillId="12" borderId="97" xfId="0" applyFont="1" applyFill="1" applyBorder="1" applyAlignment="1">
      <alignment horizontal="center" vertical="center"/>
    </xf>
    <xf numFmtId="0" fontId="21" fillId="12" borderId="94" xfId="0" applyFont="1" applyFill="1" applyBorder="1" applyAlignment="1">
      <alignment horizontal="center" vertical="center"/>
    </xf>
    <xf numFmtId="0" fontId="21" fillId="12" borderId="95" xfId="0" applyFont="1" applyFill="1" applyBorder="1" applyAlignment="1">
      <alignment horizontal="center" vertical="center"/>
    </xf>
    <xf numFmtId="0" fontId="10" fillId="16" borderId="100" xfId="0" applyFont="1" applyFill="1" applyBorder="1" applyAlignment="1">
      <alignment horizontal="left" vertical="top" wrapText="1" readingOrder="1"/>
    </xf>
    <xf numFmtId="0" fontId="10" fillId="16" borderId="101" xfId="0" applyFont="1" applyFill="1" applyBorder="1" applyAlignment="1">
      <alignment horizontal="left" vertical="top" wrapText="1" readingOrder="1"/>
    </xf>
    <xf numFmtId="0" fontId="21" fillId="12" borderId="60" xfId="0" applyFont="1" applyFill="1" applyBorder="1" applyAlignment="1">
      <alignment horizontal="center" vertical="center"/>
    </xf>
    <xf numFmtId="0" fontId="21" fillId="12" borderId="114" xfId="0" applyFont="1" applyFill="1" applyBorder="1" applyAlignment="1">
      <alignment horizontal="center" vertical="center"/>
    </xf>
    <xf numFmtId="0" fontId="21" fillId="12" borderId="66" xfId="0" applyFont="1" applyFill="1" applyBorder="1" applyAlignment="1">
      <alignment horizontal="center" vertical="center"/>
    </xf>
    <xf numFmtId="0" fontId="27" fillId="13" borderId="65" xfId="0" applyFont="1" applyFill="1" applyBorder="1" applyAlignment="1">
      <alignment horizontal="center" vertical="center" textRotation="90" wrapText="1"/>
    </xf>
    <xf numFmtId="0" fontId="27" fillId="13" borderId="66" xfId="0" applyFont="1" applyFill="1" applyBorder="1" applyAlignment="1">
      <alignment horizontal="center" vertical="center" textRotation="90" wrapText="1"/>
    </xf>
    <xf numFmtId="0" fontId="15" fillId="12" borderId="100" xfId="0" applyFont="1" applyFill="1" applyBorder="1" applyAlignment="1">
      <alignment horizontal="left" vertical="center"/>
    </xf>
    <xf numFmtId="0" fontId="15" fillId="12" borderId="101" xfId="0" applyFont="1" applyFill="1" applyBorder="1" applyAlignment="1">
      <alignment horizontal="left" vertical="center"/>
    </xf>
    <xf numFmtId="0" fontId="10" fillId="16" borderId="100" xfId="0" applyFont="1" applyFill="1" applyBorder="1" applyAlignment="1">
      <alignment vertical="top" wrapText="1" readingOrder="1"/>
    </xf>
    <xf numFmtId="0" fontId="10" fillId="16" borderId="101" xfId="0" applyFont="1" applyFill="1" applyBorder="1" applyAlignment="1">
      <alignment vertical="top" wrapText="1" readingOrder="1"/>
    </xf>
    <xf numFmtId="0" fontId="10" fillId="16" borderId="100" xfId="0" applyFont="1" applyFill="1" applyBorder="1" applyAlignment="1">
      <alignment horizontal="left" vertical="top" readingOrder="1"/>
    </xf>
    <xf numFmtId="0" fontId="10" fillId="16" borderId="101" xfId="0" applyFont="1" applyFill="1" applyBorder="1" applyAlignment="1">
      <alignment horizontal="left" vertical="top" readingOrder="1"/>
    </xf>
    <xf numFmtId="0" fontId="9" fillId="16" borderId="100" xfId="0" applyFont="1" applyFill="1" applyBorder="1" applyAlignment="1">
      <alignment horizontal="left" vertical="center" wrapText="1"/>
    </xf>
    <xf numFmtId="0" fontId="9" fillId="16" borderId="101" xfId="0" applyFont="1" applyFill="1" applyBorder="1" applyAlignment="1">
      <alignment horizontal="left" vertical="center" wrapText="1"/>
    </xf>
    <xf numFmtId="0" fontId="27" fillId="17" borderId="100" xfId="0" applyFont="1" applyFill="1" applyBorder="1" applyAlignment="1">
      <alignment horizontal="left" vertical="center" wrapText="1"/>
    </xf>
    <xf numFmtId="0" fontId="27" fillId="17" borderId="101" xfId="0" applyFont="1" applyFill="1" applyBorder="1" applyAlignment="1">
      <alignment horizontal="left" vertical="center" wrapText="1"/>
    </xf>
    <xf numFmtId="0" fontId="27" fillId="12" borderId="57" xfId="0" applyFont="1" applyFill="1" applyBorder="1" applyAlignment="1">
      <alignment horizontal="center" vertical="center" wrapText="1"/>
    </xf>
    <xf numFmtId="0" fontId="27" fillId="12" borderId="103" xfId="0" applyFont="1" applyFill="1" applyBorder="1" applyAlignment="1">
      <alignment horizontal="center" vertical="center" wrapText="1"/>
    </xf>
    <xf numFmtId="0" fontId="27" fillId="12" borderId="115" xfId="0" applyFont="1" applyFill="1" applyBorder="1" applyAlignment="1">
      <alignment horizontal="center" vertical="center" wrapText="1"/>
    </xf>
    <xf numFmtId="0" fontId="27" fillId="13" borderId="57" xfId="0" applyFont="1" applyFill="1" applyBorder="1" applyAlignment="1">
      <alignment horizontal="center" vertical="center" textRotation="90" wrapText="1"/>
    </xf>
    <xf numFmtId="0" fontId="27" fillId="13" borderId="53" xfId="0" applyFont="1" applyFill="1" applyBorder="1" applyAlignment="1">
      <alignment horizontal="center" vertical="center" textRotation="90" wrapText="1"/>
    </xf>
    <xf numFmtId="0" fontId="8" fillId="6" borderId="115" xfId="0" applyFont="1" applyFill="1" applyBorder="1" applyAlignment="1">
      <alignment horizontal="left" vertical="top" wrapText="1" readingOrder="1"/>
    </xf>
    <xf numFmtId="0" fontId="8" fillId="6" borderId="103" xfId="0" applyFont="1" applyFill="1" applyBorder="1" applyAlignment="1">
      <alignment horizontal="left" vertical="top" wrapText="1" readingOrder="1"/>
    </xf>
    <xf numFmtId="0" fontId="8" fillId="6" borderId="100" xfId="0" applyFont="1" applyFill="1" applyBorder="1" applyAlignment="1">
      <alignment horizontal="left" vertical="top" wrapText="1" readingOrder="1"/>
    </xf>
    <xf numFmtId="0" fontId="8" fillId="6" borderId="101" xfId="0" applyFont="1" applyFill="1" applyBorder="1" applyAlignment="1">
      <alignment horizontal="left" vertical="top" wrapText="1" readingOrder="1"/>
    </xf>
    <xf numFmtId="0" fontId="27" fillId="12" borderId="117" xfId="0" applyFont="1" applyFill="1" applyBorder="1" applyAlignment="1">
      <alignment horizontal="center" vertical="center" wrapText="1"/>
    </xf>
    <xf numFmtId="0" fontId="27" fillId="12" borderId="118" xfId="0" applyFont="1" applyFill="1" applyBorder="1" applyAlignment="1">
      <alignment horizontal="center" vertical="center" wrapText="1"/>
    </xf>
    <xf numFmtId="0" fontId="27" fillId="12" borderId="121" xfId="0" applyFont="1" applyFill="1" applyBorder="1" applyAlignment="1">
      <alignment horizontal="center" vertical="center" wrapText="1"/>
    </xf>
    <xf numFmtId="0" fontId="21" fillId="0" borderId="0" xfId="0" applyFont="1" applyAlignment="1">
      <alignment horizontal="left" vertical="center" wrapText="1"/>
    </xf>
    <xf numFmtId="0" fontId="21" fillId="0" borderId="0" xfId="0" applyFont="1" applyAlignment="1">
      <alignment horizontal="center" vertical="center" wrapText="1"/>
    </xf>
    <xf numFmtId="0" fontId="27" fillId="17" borderId="104" xfId="0" applyFont="1" applyFill="1" applyBorder="1" applyAlignment="1">
      <alignment horizontal="left" vertical="center" wrapText="1"/>
    </xf>
    <xf numFmtId="0" fontId="27" fillId="17" borderId="111" xfId="0" applyFont="1" applyFill="1" applyBorder="1" applyAlignment="1">
      <alignment horizontal="left" vertical="center" wrapText="1"/>
    </xf>
    <xf numFmtId="0" fontId="27" fillId="12" borderId="119" xfId="0" applyFont="1" applyFill="1" applyBorder="1" applyAlignment="1">
      <alignment horizontal="center" vertical="center" wrapText="1"/>
    </xf>
    <xf numFmtId="0" fontId="27" fillId="12" borderId="120" xfId="0" applyFont="1" applyFill="1" applyBorder="1" applyAlignment="1">
      <alignment horizontal="center" vertical="center" wrapText="1"/>
    </xf>
    <xf numFmtId="0" fontId="27" fillId="12" borderId="104" xfId="0" applyFont="1" applyFill="1" applyBorder="1" applyAlignment="1">
      <alignment horizontal="center" vertical="center" wrapText="1"/>
    </xf>
    <xf numFmtId="0" fontId="27" fillId="12" borderId="112" xfId="0" applyFont="1" applyFill="1" applyBorder="1" applyAlignment="1">
      <alignment horizontal="center" vertical="center" wrapText="1"/>
    </xf>
    <xf numFmtId="0" fontId="27" fillId="12" borderId="111" xfId="0" applyFont="1" applyFill="1" applyBorder="1" applyAlignment="1">
      <alignment horizontal="center" vertical="center" wrapText="1"/>
    </xf>
    <xf numFmtId="0" fontId="21" fillId="0" borderId="53" xfId="0" applyFont="1" applyBorder="1" applyAlignment="1">
      <alignment horizontal="left" vertical="center" wrapText="1"/>
    </xf>
    <xf numFmtId="49" fontId="15" fillId="12" borderId="100" xfId="5" applyNumberFormat="1" applyFont="1" applyFill="1" applyBorder="1" applyAlignment="1">
      <alignment horizontal="center" vertical="center" wrapText="1"/>
    </xf>
    <xf numFmtId="49" fontId="15" fillId="12" borderId="94" xfId="5" applyNumberFormat="1" applyFont="1" applyFill="1" applyBorder="1" applyAlignment="1">
      <alignment horizontal="center" vertical="center" wrapText="1"/>
    </xf>
    <xf numFmtId="0" fontId="27" fillId="13" borderId="57" xfId="5" applyFont="1" applyFill="1" applyBorder="1" applyAlignment="1">
      <alignment horizontal="center" vertical="center" textRotation="90" wrapText="1"/>
    </xf>
    <xf numFmtId="0" fontId="27" fillId="13" borderId="53" xfId="5" applyFont="1" applyFill="1" applyBorder="1" applyAlignment="1">
      <alignment horizontal="center" vertical="center" textRotation="90" wrapText="1"/>
    </xf>
    <xf numFmtId="0" fontId="27" fillId="19" borderId="124" xfId="5" applyFont="1" applyFill="1" applyBorder="1" applyAlignment="1">
      <alignment horizontal="center"/>
    </xf>
    <xf numFmtId="49" fontId="7" fillId="0" borderId="53" xfId="5" applyNumberFormat="1" applyFont="1" applyAlignment="1">
      <alignment horizontal="center"/>
    </xf>
    <xf numFmtId="0" fontId="7" fillId="0" borderId="53" xfId="5" applyNumberFormat="1" applyFont="1" applyAlignment="1">
      <alignment horizontal="center"/>
    </xf>
    <xf numFmtId="0" fontId="27" fillId="19" borderId="54" xfId="5" applyFont="1" applyFill="1" applyBorder="1" applyAlignment="1">
      <alignment horizontal="center"/>
    </xf>
    <xf numFmtId="0" fontId="27" fillId="13" borderId="65" xfId="5" applyFont="1" applyFill="1" applyBorder="1" applyAlignment="1">
      <alignment horizontal="center" vertical="center" textRotation="90" wrapText="1"/>
    </xf>
    <xf numFmtId="0" fontId="27" fillId="13" borderId="66" xfId="5" applyFont="1" applyFill="1" applyBorder="1" applyAlignment="1">
      <alignment horizontal="center" vertical="center" textRotation="90" wrapText="1"/>
    </xf>
    <xf numFmtId="0" fontId="27" fillId="13" borderId="80" xfId="5" applyFont="1" applyFill="1" applyBorder="1" applyAlignment="1">
      <alignment horizontal="center" vertical="center" textRotation="90" wrapText="1"/>
    </xf>
    <xf numFmtId="0" fontId="27" fillId="13" borderId="99" xfId="5" applyFont="1" applyFill="1" applyBorder="1" applyAlignment="1">
      <alignment horizontal="center" vertical="center" textRotation="90" wrapText="1"/>
    </xf>
    <xf numFmtId="0" fontId="27" fillId="13" borderId="114" xfId="5" applyFont="1" applyFill="1" applyBorder="1" applyAlignment="1">
      <alignment horizontal="center" vertical="center" textRotation="90" wrapText="1"/>
    </xf>
    <xf numFmtId="0" fontId="27" fillId="13" borderId="61" xfId="5" applyFont="1" applyFill="1" applyBorder="1" applyAlignment="1">
      <alignment horizontal="center" vertical="center" textRotation="90" wrapText="1"/>
    </xf>
    <xf numFmtId="0" fontId="27" fillId="13" borderId="54" xfId="5" applyFont="1" applyFill="1" applyBorder="1" applyAlignment="1">
      <alignment horizontal="center" vertical="center" textRotation="90" wrapText="1"/>
    </xf>
    <xf numFmtId="0" fontId="15" fillId="12" borderId="80" xfId="0" applyFont="1" applyFill="1" applyBorder="1" applyAlignment="1">
      <alignment horizontal="center"/>
    </xf>
    <xf numFmtId="0" fontId="15" fillId="12" borderId="81" xfId="0" applyFont="1" applyFill="1" applyBorder="1" applyAlignment="1">
      <alignment horizontal="center"/>
    </xf>
    <xf numFmtId="0" fontId="15" fillId="12" borderId="82" xfId="0" applyFont="1" applyFill="1" applyBorder="1" applyAlignment="1">
      <alignment horizontal="center"/>
    </xf>
    <xf numFmtId="0" fontId="27" fillId="13" borderId="53" xfId="5" applyFont="1" applyFill="1" applyAlignment="1">
      <alignment horizontal="center" vertical="center" textRotation="90" wrapText="1"/>
    </xf>
    <xf numFmtId="0" fontId="27" fillId="13" borderId="81" xfId="5" applyFont="1" applyFill="1" applyBorder="1" applyAlignment="1">
      <alignment horizontal="center" vertical="center" textRotation="90" wrapText="1"/>
    </xf>
    <xf numFmtId="0" fontId="22" fillId="0" borderId="0" xfId="0" applyFont="1" applyAlignment="1">
      <alignment horizontal="center"/>
    </xf>
    <xf numFmtId="15" fontId="22" fillId="0" borderId="0" xfId="0" applyNumberFormat="1" applyFont="1" applyAlignment="1">
      <alignment horizontal="center"/>
    </xf>
    <xf numFmtId="0" fontId="22" fillId="0" borderId="0" xfId="0" applyFont="1" applyAlignment="1">
      <alignment vertical="center"/>
    </xf>
    <xf numFmtId="0" fontId="45" fillId="0" borderId="53" xfId="0" applyFont="1" applyBorder="1" applyAlignment="1">
      <alignment horizontal="center"/>
    </xf>
    <xf numFmtId="0" fontId="45" fillId="0" borderId="53" xfId="0" applyFont="1" applyBorder="1" applyAlignment="1">
      <alignment horizontal="center" wrapText="1"/>
    </xf>
    <xf numFmtId="0" fontId="47" fillId="11" borderId="53" xfId="0" applyFont="1" applyFill="1" applyBorder="1" applyAlignment="1">
      <alignment horizontal="center" vertical="center" wrapText="1"/>
    </xf>
    <xf numFmtId="1" fontId="7" fillId="0" borderId="53" xfId="5" applyNumberFormat="1" applyFont="1" applyAlignment="1">
      <alignment horizontal="center" vertical="center" wrapText="1"/>
    </xf>
    <xf numFmtId="0" fontId="27" fillId="12" borderId="124" xfId="5" applyFont="1" applyFill="1" applyBorder="1" applyAlignment="1">
      <alignment horizontal="center" vertical="center" textRotation="90"/>
    </xf>
    <xf numFmtId="49" fontId="27" fillId="12" borderId="124" xfId="5" applyNumberFormat="1" applyFont="1" applyFill="1" applyBorder="1" applyAlignment="1">
      <alignment horizontal="center" vertical="center" textRotation="90"/>
    </xf>
    <xf numFmtId="49" fontId="15" fillId="12" borderId="74" xfId="5" applyNumberFormat="1" applyFont="1" applyFill="1" applyBorder="1" applyAlignment="1">
      <alignment horizontal="center" vertical="center" wrapText="1"/>
    </xf>
    <xf numFmtId="49" fontId="15" fillId="12" borderId="75" xfId="5" applyNumberFormat="1" applyFont="1" applyFill="1" applyBorder="1" applyAlignment="1">
      <alignment horizontal="center" vertical="center" wrapText="1"/>
    </xf>
    <xf numFmtId="49" fontId="15" fillId="12" borderId="76" xfId="5" applyNumberFormat="1" applyFont="1" applyFill="1" applyBorder="1" applyAlignment="1">
      <alignment horizontal="center" vertical="center" wrapText="1"/>
    </xf>
    <xf numFmtId="0" fontId="15" fillId="12" borderId="74" xfId="5" applyFont="1" applyFill="1" applyBorder="1" applyAlignment="1">
      <alignment horizontal="left" vertical="center" wrapText="1"/>
    </xf>
    <xf numFmtId="0" fontId="15" fillId="12" borderId="75" xfId="5" applyFont="1" applyFill="1" applyBorder="1" applyAlignment="1">
      <alignment horizontal="left" vertical="center" wrapText="1"/>
    </xf>
    <xf numFmtId="0" fontId="15" fillId="12" borderId="76" xfId="5" applyFont="1" applyFill="1" applyBorder="1" applyAlignment="1">
      <alignment horizontal="left" vertical="center" wrapText="1"/>
    </xf>
    <xf numFmtId="0" fontId="8" fillId="12" borderId="74" xfId="5" applyFont="1" applyFill="1" applyBorder="1" applyAlignment="1">
      <alignment horizontal="center"/>
    </xf>
    <xf numFmtId="0" fontId="8" fillId="12" borderId="75" xfId="5" applyFont="1" applyFill="1" applyBorder="1" applyAlignment="1">
      <alignment horizontal="center"/>
    </xf>
    <xf numFmtId="0" fontId="15" fillId="13" borderId="124" xfId="5" applyFont="1" applyFill="1" applyBorder="1" applyAlignment="1">
      <alignment horizontal="center" vertical="center" textRotation="90" wrapText="1"/>
    </xf>
    <xf numFmtId="0" fontId="15" fillId="13" borderId="58" xfId="5" applyFont="1" applyFill="1" applyBorder="1" applyAlignment="1">
      <alignment horizontal="center" vertical="center" textRotation="90" wrapText="1"/>
    </xf>
    <xf numFmtId="0" fontId="15" fillId="13" borderId="60" xfId="5" applyFont="1" applyFill="1" applyBorder="1" applyAlignment="1">
      <alignment horizontal="center" vertical="center" textRotation="90" wrapText="1"/>
    </xf>
    <xf numFmtId="0" fontId="9" fillId="12" borderId="74" xfId="5" applyFont="1" applyFill="1" applyBorder="1" applyAlignment="1">
      <alignment horizontal="center" vertical="center" wrapText="1"/>
    </xf>
    <xf numFmtId="0" fontId="9" fillId="12" borderId="75" xfId="5" applyFont="1" applyFill="1" applyBorder="1" applyAlignment="1">
      <alignment horizontal="center" vertical="center" wrapText="1"/>
    </xf>
    <xf numFmtId="0" fontId="9" fillId="12" borderId="76" xfId="5" applyFont="1" applyFill="1" applyBorder="1" applyAlignment="1">
      <alignment horizontal="center" vertical="center" wrapText="1"/>
    </xf>
    <xf numFmtId="49" fontId="8" fillId="6" borderId="99" xfId="5" applyNumberFormat="1" applyFont="1" applyFill="1" applyBorder="1" applyAlignment="1">
      <alignment horizontal="left" vertical="center" wrapText="1"/>
    </xf>
    <xf numFmtId="49" fontId="8" fillId="6" borderId="61" xfId="5" applyNumberFormat="1" applyFont="1" applyFill="1" applyBorder="1" applyAlignment="1">
      <alignment horizontal="left" vertical="center" wrapText="1"/>
    </xf>
    <xf numFmtId="49" fontId="8" fillId="18" borderId="99" xfId="5" applyNumberFormat="1" applyFont="1" applyFill="1" applyBorder="1" applyAlignment="1">
      <alignment horizontal="left" vertical="center" wrapText="1"/>
    </xf>
    <xf numFmtId="49" fontId="8" fillId="18" borderId="61" xfId="5" applyNumberFormat="1" applyFont="1" applyFill="1" applyBorder="1" applyAlignment="1">
      <alignment horizontal="left" vertical="center" wrapText="1"/>
    </xf>
    <xf numFmtId="0" fontId="21" fillId="0" borderId="124" xfId="0" applyFont="1" applyBorder="1" applyAlignment="1">
      <alignment horizontal="center"/>
    </xf>
    <xf numFmtId="0" fontId="22" fillId="11" borderId="0" xfId="0" applyFont="1" applyFill="1" applyAlignment="1">
      <alignment horizontal="center" vertical="center" wrapText="1"/>
    </xf>
    <xf numFmtId="0" fontId="70" fillId="0" borderId="53" xfId="0" applyFont="1" applyBorder="1" applyAlignment="1">
      <alignment horizontal="center" vertical="center"/>
    </xf>
    <xf numFmtId="0" fontId="27" fillId="12" borderId="74" xfId="0" applyFont="1" applyFill="1" applyBorder="1" applyAlignment="1">
      <alignment horizontal="center" vertical="center" wrapText="1"/>
    </xf>
    <xf numFmtId="0" fontId="27" fillId="12" borderId="76" xfId="0" applyFont="1" applyFill="1" applyBorder="1" applyAlignment="1">
      <alignment horizontal="center" vertical="center" wrapText="1"/>
    </xf>
    <xf numFmtId="0" fontId="70" fillId="0" borderId="53" xfId="0" applyFont="1" applyFill="1" applyBorder="1" applyAlignment="1">
      <alignment horizontal="center" vertical="center"/>
    </xf>
    <xf numFmtId="0" fontId="27" fillId="13" borderId="124" xfId="0" applyFont="1" applyFill="1" applyBorder="1" applyAlignment="1">
      <alignment horizontal="center" vertical="center" textRotation="90" wrapText="1"/>
    </xf>
    <xf numFmtId="0" fontId="27" fillId="12" borderId="133" xfId="0" applyFont="1" applyFill="1" applyBorder="1" applyAlignment="1">
      <alignment horizontal="center" vertical="center" wrapText="1"/>
    </xf>
    <xf numFmtId="0" fontId="27" fillId="12" borderId="134" xfId="0" applyFont="1" applyFill="1" applyBorder="1" applyAlignment="1">
      <alignment horizontal="center" vertical="center" wrapText="1"/>
    </xf>
    <xf numFmtId="0" fontId="27" fillId="12" borderId="135" xfId="0" applyFont="1" applyFill="1" applyBorder="1" applyAlignment="1">
      <alignment horizontal="center" vertical="center" wrapText="1"/>
    </xf>
    <xf numFmtId="0" fontId="27" fillId="12" borderId="68" xfId="0" applyFont="1" applyFill="1" applyBorder="1" applyAlignment="1">
      <alignment horizontal="center" vertical="center" wrapText="1"/>
    </xf>
    <xf numFmtId="0" fontId="27" fillId="13" borderId="68" xfId="0" applyFont="1" applyFill="1" applyBorder="1" applyAlignment="1">
      <alignment horizontal="center" vertical="center" textRotation="90" wrapText="1"/>
    </xf>
    <xf numFmtId="0" fontId="27" fillId="12" borderId="130" xfId="0" applyFont="1" applyFill="1" applyBorder="1" applyAlignment="1">
      <alignment horizontal="center" vertical="center" wrapText="1"/>
    </xf>
    <xf numFmtId="0" fontId="27" fillId="12" borderId="131" xfId="0" applyFont="1" applyFill="1" applyBorder="1" applyAlignment="1">
      <alignment horizontal="center" vertical="center" wrapText="1"/>
    </xf>
    <xf numFmtId="0" fontId="27" fillId="12" borderId="132" xfId="0" applyFont="1" applyFill="1" applyBorder="1" applyAlignment="1">
      <alignment horizontal="center" vertical="center" wrapText="1"/>
    </xf>
    <xf numFmtId="0" fontId="27" fillId="12" borderId="124" xfId="0" applyFont="1" applyFill="1" applyBorder="1" applyAlignment="1">
      <alignment horizontal="center" vertical="center" wrapText="1"/>
    </xf>
    <xf numFmtId="0" fontId="27" fillId="12" borderId="72" xfId="0" applyFont="1" applyFill="1" applyBorder="1" applyAlignment="1">
      <alignment horizontal="left" vertical="center" wrapText="1"/>
    </xf>
    <xf numFmtId="0" fontId="27" fillId="12" borderId="67" xfId="0" applyFont="1" applyFill="1" applyBorder="1" applyAlignment="1">
      <alignment horizontal="left" vertical="center" wrapText="1"/>
    </xf>
    <xf numFmtId="0" fontId="27" fillId="12" borderId="73" xfId="0" applyFont="1" applyFill="1" applyBorder="1" applyAlignment="1">
      <alignment horizontal="left" vertical="center" wrapText="1"/>
    </xf>
    <xf numFmtId="49" fontId="15" fillId="12" borderId="61" xfId="5" applyNumberFormat="1" applyFont="1" applyFill="1" applyBorder="1" applyAlignment="1">
      <alignment horizontal="center" vertical="center" textRotation="90"/>
    </xf>
    <xf numFmtId="0" fontId="52" fillId="12" borderId="124" xfId="0" applyFont="1" applyFill="1" applyBorder="1" applyAlignment="1">
      <alignment horizontal="center" vertical="center" wrapText="1"/>
    </xf>
    <xf numFmtId="0" fontId="15" fillId="12" borderId="95" xfId="5" applyNumberFormat="1" applyFont="1" applyFill="1" applyBorder="1" applyAlignment="1">
      <alignment horizontal="center" vertical="center" wrapText="1"/>
    </xf>
    <xf numFmtId="0" fontId="15" fillId="12" borderId="94" xfId="5" applyNumberFormat="1" applyFont="1" applyFill="1" applyBorder="1" applyAlignment="1">
      <alignment horizontal="center" vertical="center" wrapText="1"/>
    </xf>
    <xf numFmtId="49" fontId="49" fillId="12" borderId="61" xfId="5" applyNumberFormat="1" applyFont="1" applyFill="1" applyBorder="1" applyAlignment="1">
      <alignment horizontal="center" vertical="center" textRotation="90"/>
    </xf>
    <xf numFmtId="0" fontId="22" fillId="11" borderId="66" xfId="0" applyFont="1" applyFill="1" applyBorder="1" applyAlignment="1">
      <alignment horizontal="center" vertical="center" wrapText="1"/>
    </xf>
    <xf numFmtId="0" fontId="22" fillId="11" borderId="53" xfId="0" applyFont="1" applyFill="1" applyBorder="1" applyAlignment="1">
      <alignment horizontal="center" vertical="center" wrapText="1"/>
    </xf>
    <xf numFmtId="0" fontId="22" fillId="11" borderId="60" xfId="0" applyFont="1" applyFill="1" applyBorder="1" applyAlignment="1">
      <alignment horizontal="center" vertical="center" wrapText="1"/>
    </xf>
    <xf numFmtId="0" fontId="22" fillId="0" borderId="124" xfId="0" applyFont="1" applyBorder="1" applyAlignment="1">
      <alignment horizontal="left"/>
    </xf>
    <xf numFmtId="15" fontId="22" fillId="0" borderId="124" xfId="0" applyNumberFormat="1" applyFont="1" applyBorder="1" applyAlignment="1">
      <alignment horizontal="left"/>
    </xf>
    <xf numFmtId="0" fontId="7" fillId="0" borderId="0" xfId="0" applyFont="1" applyAlignment="1">
      <alignment horizontal="center"/>
    </xf>
    <xf numFmtId="0" fontId="21" fillId="12" borderId="124" xfId="0" applyFont="1" applyFill="1" applyBorder="1" applyAlignment="1">
      <alignment horizontal="center" wrapText="1"/>
    </xf>
    <xf numFmtId="49" fontId="58" fillId="21" borderId="136" xfId="7" applyNumberFormat="1" applyFont="1" applyFill="1" applyBorder="1" applyAlignment="1">
      <alignment horizontal="center" vertical="center" textRotation="90"/>
    </xf>
    <xf numFmtId="0" fontId="27" fillId="13" borderId="57" xfId="0" applyFont="1" applyFill="1" applyBorder="1" applyAlignment="1">
      <alignment horizontal="center" vertical="center" wrapText="1"/>
    </xf>
    <xf numFmtId="0" fontId="27" fillId="13" borderId="58" xfId="0" applyFont="1" applyFill="1" applyBorder="1" applyAlignment="1">
      <alignment horizontal="center" vertical="center" wrapText="1"/>
    </xf>
    <xf numFmtId="0" fontId="27" fillId="13" borderId="0" xfId="0" applyFont="1" applyFill="1" applyAlignment="1">
      <alignment horizontal="center" vertical="center" wrapText="1"/>
    </xf>
    <xf numFmtId="0" fontId="27" fillId="13" borderId="60" xfId="0" applyFont="1" applyFill="1" applyBorder="1" applyAlignment="1">
      <alignment horizontal="center" vertical="center" wrapText="1"/>
    </xf>
    <xf numFmtId="0" fontId="27" fillId="13" borderId="57" xfId="0" applyFont="1" applyFill="1" applyBorder="1" applyAlignment="1">
      <alignment horizontal="center" vertical="center"/>
    </xf>
    <xf numFmtId="0" fontId="27" fillId="13" borderId="58" xfId="0" applyFont="1" applyFill="1" applyBorder="1" applyAlignment="1">
      <alignment horizontal="center" vertical="center"/>
    </xf>
    <xf numFmtId="0" fontId="27" fillId="13" borderId="0" xfId="0" applyFont="1" applyFill="1" applyAlignment="1">
      <alignment horizontal="center" vertical="center"/>
    </xf>
    <xf numFmtId="0" fontId="27" fillId="13" borderId="60" xfId="0" applyFont="1" applyFill="1" applyBorder="1" applyAlignment="1">
      <alignment horizontal="center" vertical="center"/>
    </xf>
    <xf numFmtId="0" fontId="27" fillId="13" borderId="65" xfId="0" applyFont="1" applyFill="1" applyBorder="1" applyAlignment="1">
      <alignment horizontal="center" vertical="center"/>
    </xf>
    <xf numFmtId="0" fontId="27" fillId="13" borderId="66" xfId="0" applyFont="1" applyFill="1" applyBorder="1" applyAlignment="1">
      <alignment horizontal="center" vertical="center"/>
    </xf>
    <xf numFmtId="0" fontId="21" fillId="0" borderId="86" xfId="0" applyFont="1" applyBorder="1" applyAlignment="1">
      <alignment horizontal="center"/>
    </xf>
    <xf numFmtId="0" fontId="22" fillId="0" borderId="80" xfId="0" applyFont="1" applyBorder="1" applyAlignment="1">
      <alignment vertical="center"/>
    </xf>
    <xf numFmtId="0" fontId="22" fillId="0" borderId="82" xfId="0" applyFont="1" applyBorder="1" applyAlignment="1">
      <alignment vertical="center"/>
    </xf>
    <xf numFmtId="0" fontId="22" fillId="0" borderId="86" xfId="0" applyFont="1" applyBorder="1" applyAlignment="1">
      <alignment horizontal="center"/>
    </xf>
    <xf numFmtId="0" fontId="7" fillId="0" borderId="0" xfId="0" applyFont="1" applyFill="1" applyAlignment="1">
      <alignment horizontal="center"/>
    </xf>
    <xf numFmtId="14" fontId="21" fillId="12" borderId="124" xfId="0" applyNumberFormat="1" applyFont="1" applyFill="1" applyBorder="1" applyAlignment="1">
      <alignment horizontal="center" vertical="top" wrapText="1"/>
    </xf>
    <xf numFmtId="0" fontId="21" fillId="12" borderId="124" xfId="0" applyFont="1" applyFill="1" applyBorder="1" applyAlignment="1">
      <alignment horizontal="center" vertical="top" wrapText="1"/>
    </xf>
    <xf numFmtId="49" fontId="61" fillId="21" borderId="136" xfId="7" applyNumberFormat="1" applyFont="1" applyFill="1" applyBorder="1" applyAlignment="1">
      <alignment horizontal="center" vertical="center" textRotation="45"/>
    </xf>
    <xf numFmtId="49" fontId="64" fillId="21" borderId="136" xfId="7" applyNumberFormat="1" applyFont="1" applyFill="1" applyBorder="1" applyAlignment="1">
      <alignment horizontal="center" vertical="center" textRotation="45"/>
    </xf>
    <xf numFmtId="0" fontId="61" fillId="0" borderId="80" xfId="0" applyFont="1" applyBorder="1" applyAlignment="1">
      <alignment vertical="center"/>
    </xf>
    <xf numFmtId="0" fontId="61" fillId="0" borderId="82" xfId="0" applyFont="1" applyBorder="1" applyAlignment="1">
      <alignment vertical="center"/>
    </xf>
    <xf numFmtId="49" fontId="63" fillId="21" borderId="137" xfId="7" applyNumberFormat="1" applyFont="1" applyFill="1" applyBorder="1" applyAlignment="1">
      <alignment horizontal="center" vertical="center" textRotation="45"/>
    </xf>
    <xf numFmtId="49" fontId="63" fillId="21" borderId="87" xfId="7" applyNumberFormat="1" applyFont="1" applyFill="1" applyBorder="1" applyAlignment="1">
      <alignment horizontal="center" vertical="center" textRotation="45"/>
    </xf>
    <xf numFmtId="49" fontId="63" fillId="21" borderId="138" xfId="7" applyNumberFormat="1" applyFont="1" applyFill="1" applyBorder="1" applyAlignment="1">
      <alignment horizontal="center" vertical="center" textRotation="45"/>
    </xf>
    <xf numFmtId="0" fontId="22" fillId="0" borderId="86" xfId="0" applyFont="1" applyFill="1" applyBorder="1" applyAlignment="1">
      <alignment horizontal="center"/>
    </xf>
    <xf numFmtId="0" fontId="70" fillId="0" borderId="0" xfId="0" applyFont="1" applyFill="1" applyAlignment="1">
      <alignment horizontal="center" vertical="center"/>
    </xf>
    <xf numFmtId="0" fontId="71" fillId="4" borderId="31" xfId="0" applyFont="1" applyFill="1" applyBorder="1" applyAlignment="1">
      <alignment horizontal="center" vertical="center" textRotation="90" wrapText="1"/>
    </xf>
    <xf numFmtId="0" fontId="79" fillId="5" borderId="18" xfId="0" applyFont="1" applyFill="1" applyBorder="1" applyAlignment="1">
      <alignment horizontal="center" vertical="center" wrapText="1"/>
    </xf>
    <xf numFmtId="0" fontId="71" fillId="5" borderId="23" xfId="0" applyFont="1" applyFill="1" applyBorder="1" applyAlignment="1">
      <alignment horizontal="center" vertical="center" wrapText="1"/>
    </xf>
    <xf numFmtId="0" fontId="71" fillId="5" borderId="20" xfId="0" applyFont="1" applyFill="1" applyBorder="1" applyAlignment="1">
      <alignment horizontal="center" vertical="center" wrapText="1"/>
    </xf>
    <xf numFmtId="0" fontId="71" fillId="4" borderId="31" xfId="0" applyFont="1" applyFill="1" applyBorder="1" applyAlignment="1">
      <alignment horizontal="center" vertical="center" textRotation="90"/>
    </xf>
    <xf numFmtId="0" fontId="0" fillId="5" borderId="13" xfId="0" applyFill="1" applyBorder="1" applyAlignment="1">
      <alignment wrapText="1"/>
    </xf>
    <xf numFmtId="0" fontId="38" fillId="5" borderId="13" xfId="0" applyFont="1" applyFill="1" applyBorder="1" applyAlignment="1">
      <alignment wrapText="1"/>
    </xf>
    <xf numFmtId="0" fontId="71" fillId="4" borderId="20" xfId="0" applyFont="1" applyFill="1" applyBorder="1" applyAlignment="1">
      <alignment horizontal="center" vertical="center" textRotation="90" wrapText="1"/>
    </xf>
    <xf numFmtId="0" fontId="0" fillId="5" borderId="13" xfId="0" applyFill="1" applyBorder="1"/>
    <xf numFmtId="0" fontId="71" fillId="4" borderId="29" xfId="0" applyFont="1" applyFill="1" applyBorder="1" applyAlignment="1">
      <alignment horizontal="center" vertical="center" textRotation="90" wrapText="1"/>
    </xf>
    <xf numFmtId="0" fontId="71" fillId="4" borderId="140" xfId="0" applyFont="1" applyFill="1" applyBorder="1" applyAlignment="1">
      <alignment horizontal="center" vertical="center" textRotation="90" wrapText="1"/>
    </xf>
    <xf numFmtId="0" fontId="71" fillId="4" borderId="29" xfId="0" applyFont="1" applyFill="1" applyBorder="1" applyAlignment="1">
      <alignment horizontal="center" vertical="center" textRotation="90"/>
    </xf>
    <xf numFmtId="0" fontId="38" fillId="5" borderId="13" xfId="0" applyFont="1" applyFill="1" applyBorder="1" applyAlignment="1"/>
    <xf numFmtId="0" fontId="0" fillId="5" borderId="13" xfId="0" applyFill="1" applyBorder="1" applyAlignment="1"/>
    <xf numFmtId="0" fontId="38" fillId="5" borderId="13" xfId="0" applyFont="1" applyFill="1" applyBorder="1"/>
    <xf numFmtId="0" fontId="5" fillId="2" borderId="0" xfId="0" applyFont="1" applyFill="1" applyAlignment="1">
      <alignment horizontal="center" vertical="center" wrapText="1"/>
    </xf>
    <xf numFmtId="0" fontId="5" fillId="0" borderId="0" xfId="0" applyFont="1" applyFill="1" applyAlignment="1">
      <alignment horizontal="left"/>
    </xf>
    <xf numFmtId="14" fontId="0" fillId="0" borderId="0" xfId="0" applyNumberFormat="1" applyFill="1" applyAlignment="1">
      <alignment horizontal="center"/>
    </xf>
    <xf numFmtId="0" fontId="0" fillId="0" borderId="0" xfId="0" applyFill="1" applyAlignment="1">
      <alignment horizontal="center"/>
    </xf>
    <xf numFmtId="0" fontId="5" fillId="0" borderId="0" xfId="0" applyFont="1" applyFill="1" applyAlignment="1">
      <alignment horizontal="center"/>
    </xf>
    <xf numFmtId="0" fontId="71" fillId="4" borderId="22" xfId="0" applyFont="1" applyFill="1" applyBorder="1" applyAlignment="1">
      <alignment horizontal="center" vertical="center" textRotation="90" wrapText="1"/>
    </xf>
    <xf numFmtId="49" fontId="19" fillId="0" borderId="0" xfId="0" applyNumberFormat="1" applyFont="1" applyFill="1" applyAlignment="1">
      <alignment horizontal="center" vertical="center"/>
    </xf>
    <xf numFmtId="0" fontId="19" fillId="0" borderId="0" xfId="0" applyFont="1" applyFill="1" applyAlignment="1">
      <alignment horizontal="center" vertical="center"/>
    </xf>
    <xf numFmtId="49" fontId="0" fillId="12" borderId="18" xfId="0" applyNumberFormat="1" applyFill="1" applyBorder="1" applyAlignment="1">
      <alignment horizontal="center" vertical="center"/>
    </xf>
    <xf numFmtId="49" fontId="0" fillId="12" borderId="23" xfId="0" applyNumberFormat="1" applyFill="1" applyBorder="1" applyAlignment="1">
      <alignment horizontal="center" vertical="center"/>
    </xf>
    <xf numFmtId="49" fontId="0" fillId="12" borderId="20" xfId="0" applyNumberFormat="1" applyFill="1" applyBorder="1" applyAlignment="1">
      <alignment horizontal="center" vertical="center"/>
    </xf>
    <xf numFmtId="0" fontId="0" fillId="5" borderId="13" xfId="0" applyFill="1" applyBorder="1" applyAlignment="1">
      <alignment horizontal="center"/>
    </xf>
    <xf numFmtId="14" fontId="0" fillId="0" borderId="0" xfId="0" applyNumberFormat="1" applyFill="1" applyAlignment="1">
      <alignment horizontal="center" vertical="center"/>
    </xf>
    <xf numFmtId="0" fontId="0" fillId="0" borderId="0" xfId="0" applyFill="1" applyAlignment="1">
      <alignment horizontal="center" vertical="center"/>
    </xf>
    <xf numFmtId="0" fontId="20" fillId="5" borderId="13" xfId="0" applyFont="1" applyFill="1" applyBorder="1"/>
    <xf numFmtId="0" fontId="7" fillId="0" borderId="0" xfId="0" applyFont="1" applyAlignment="1">
      <alignment horizontal="center" vertical="center"/>
    </xf>
    <xf numFmtId="0" fontId="21" fillId="0" borderId="0" xfId="0" applyFont="1" applyAlignment="1">
      <alignment horizontal="center"/>
    </xf>
    <xf numFmtId="0" fontId="21" fillId="0" borderId="57" xfId="0" applyFont="1" applyBorder="1" applyAlignment="1">
      <alignment horizontal="center" vertical="center"/>
    </xf>
    <xf numFmtId="0" fontId="27" fillId="12" borderId="124" xfId="0" applyFont="1" applyFill="1" applyBorder="1" applyAlignment="1">
      <alignment horizontal="center" vertical="center"/>
    </xf>
    <xf numFmtId="0" fontId="27" fillId="13" borderId="124" xfId="0" applyFont="1" applyFill="1" applyBorder="1" applyAlignment="1">
      <alignment horizontal="center" vertical="center" textRotation="90"/>
    </xf>
    <xf numFmtId="49" fontId="15" fillId="9" borderId="146" xfId="5" applyNumberFormat="1" applyFont="1" applyFill="1" applyBorder="1" applyAlignment="1">
      <alignment horizontal="center" vertical="center" textRotation="90" wrapText="1"/>
    </xf>
    <xf numFmtId="49" fontId="15" fillId="9" borderId="147" xfId="5" applyNumberFormat="1" applyFont="1" applyFill="1" applyBorder="1" applyAlignment="1">
      <alignment horizontal="center" vertical="center" textRotation="90" wrapText="1"/>
    </xf>
    <xf numFmtId="49" fontId="15" fillId="9" borderId="148" xfId="5" applyNumberFormat="1" applyFont="1" applyFill="1" applyBorder="1" applyAlignment="1">
      <alignment horizontal="center" vertical="center" textRotation="90" wrapText="1"/>
    </xf>
    <xf numFmtId="0" fontId="22" fillId="6" borderId="65" xfId="0" applyFont="1" applyFill="1" applyBorder="1" applyAlignment="1">
      <alignment horizontal="center" vertical="center"/>
    </xf>
    <xf numFmtId="0" fontId="22" fillId="6" borderId="57" xfId="0" applyFont="1" applyFill="1" applyBorder="1" applyAlignment="1">
      <alignment horizontal="center" vertical="center"/>
    </xf>
    <xf numFmtId="0" fontId="22" fillId="6" borderId="80" xfId="0" applyFont="1" applyFill="1" applyBorder="1" applyAlignment="1">
      <alignment horizontal="center" vertical="center"/>
    </xf>
    <xf numFmtId="0" fontId="22" fillId="6" borderId="81" xfId="0" applyFont="1" applyFill="1" applyBorder="1" applyAlignment="1">
      <alignment horizontal="center" vertical="center"/>
    </xf>
    <xf numFmtId="14" fontId="21" fillId="0" borderId="0" xfId="0" applyNumberFormat="1" applyFont="1" applyAlignment="1">
      <alignment horizontal="center" vertical="center"/>
    </xf>
    <xf numFmtId="0" fontId="21" fillId="0" borderId="0" xfId="0" applyFont="1" applyAlignment="1">
      <alignment horizontal="center" vertical="top"/>
    </xf>
    <xf numFmtId="0" fontId="22" fillId="11" borderId="65" xfId="0" applyFont="1" applyFill="1" applyBorder="1" applyAlignment="1">
      <alignment horizontal="center" vertical="center" wrapText="1"/>
    </xf>
    <xf numFmtId="0" fontId="22" fillId="11" borderId="57" xfId="0" applyFont="1" applyFill="1" applyBorder="1" applyAlignment="1">
      <alignment horizontal="center" vertical="center" wrapText="1"/>
    </xf>
    <xf numFmtId="0" fontId="22" fillId="11" borderId="58" xfId="0" applyFont="1" applyFill="1" applyBorder="1" applyAlignment="1">
      <alignment horizontal="center" vertical="center" wrapText="1"/>
    </xf>
    <xf numFmtId="0" fontId="22" fillId="11" borderId="80" xfId="0" applyFont="1" applyFill="1" applyBorder="1" applyAlignment="1">
      <alignment horizontal="center" vertical="center" wrapText="1"/>
    </xf>
    <xf numFmtId="0" fontId="22" fillId="11" borderId="81" xfId="0" applyFont="1" applyFill="1" applyBorder="1" applyAlignment="1">
      <alignment horizontal="center" vertical="center" wrapText="1"/>
    </xf>
    <xf numFmtId="0" fontId="22" fillId="11" borderId="82" xfId="0" applyFont="1" applyFill="1" applyBorder="1" applyAlignment="1">
      <alignment horizontal="center" vertical="center" wrapText="1"/>
    </xf>
    <xf numFmtId="0" fontId="21" fillId="0" borderId="68" xfId="0" applyFont="1" applyBorder="1" applyAlignment="1">
      <alignment horizontal="center"/>
    </xf>
    <xf numFmtId="49" fontId="84" fillId="21" borderId="124" xfId="8" applyNumberFormat="1" applyFont="1" applyFill="1" applyBorder="1" applyAlignment="1" applyProtection="1">
      <alignment horizontal="center" vertical="center" wrapText="1"/>
    </xf>
    <xf numFmtId="49" fontId="91" fillId="21" borderId="124" xfId="8" applyNumberFormat="1" applyFont="1" applyFill="1" applyBorder="1" applyAlignment="1" applyProtection="1">
      <alignment horizontal="center" vertical="center"/>
    </xf>
    <xf numFmtId="49" fontId="84" fillId="21" borderId="124" xfId="8" applyNumberFormat="1" applyFont="1" applyFill="1" applyBorder="1" applyAlignment="1" applyProtection="1">
      <alignment horizontal="center" vertical="center"/>
    </xf>
    <xf numFmtId="49" fontId="84" fillId="21" borderId="124" xfId="8" applyNumberFormat="1" applyFont="1" applyFill="1" applyBorder="1" applyAlignment="1" applyProtection="1">
      <alignment horizontal="left" vertical="center" wrapText="1"/>
    </xf>
    <xf numFmtId="0" fontId="27" fillId="13" borderId="68" xfId="0" applyFont="1" applyFill="1" applyBorder="1" applyAlignment="1">
      <alignment horizontal="center" vertical="center" wrapText="1"/>
    </xf>
    <xf numFmtId="0" fontId="27" fillId="13" borderId="68" xfId="0" applyFont="1" applyFill="1" applyBorder="1" applyAlignment="1">
      <alignment horizontal="center" vertical="center"/>
    </xf>
    <xf numFmtId="0" fontId="85" fillId="21" borderId="124" xfId="0" applyFont="1" applyFill="1" applyBorder="1" applyAlignment="1">
      <alignment horizontal="center" vertical="center" wrapText="1"/>
    </xf>
    <xf numFmtId="0" fontId="82" fillId="0" borderId="53" xfId="0" applyFont="1" applyBorder="1" applyAlignment="1">
      <alignment horizontal="left"/>
    </xf>
    <xf numFmtId="0" fontId="22" fillId="11" borderId="65" xfId="0" applyFont="1" applyFill="1" applyBorder="1" applyAlignment="1">
      <alignment horizontal="center" vertical="center"/>
    </xf>
    <xf numFmtId="0" fontId="22" fillId="11" borderId="57" xfId="0" applyFont="1" applyFill="1" applyBorder="1" applyAlignment="1">
      <alignment horizontal="center" vertical="center"/>
    </xf>
    <xf numFmtId="0" fontId="22" fillId="11" borderId="80" xfId="0" applyFont="1" applyFill="1" applyBorder="1" applyAlignment="1">
      <alignment horizontal="center" vertical="center"/>
    </xf>
    <xf numFmtId="0" fontId="22" fillId="11" borderId="81" xfId="0" applyFont="1" applyFill="1" applyBorder="1" applyAlignment="1">
      <alignment horizontal="center" vertical="center"/>
    </xf>
    <xf numFmtId="0" fontId="22" fillId="0" borderId="0" xfId="0" applyFont="1" applyFill="1" applyAlignment="1">
      <alignment horizontal="center" wrapText="1"/>
    </xf>
    <xf numFmtId="0" fontId="27" fillId="12" borderId="68" xfId="0" applyFont="1" applyFill="1" applyBorder="1" applyAlignment="1">
      <alignment horizontal="center" vertical="top" wrapText="1"/>
    </xf>
    <xf numFmtId="0" fontId="27" fillId="13" borderId="81" xfId="0" applyFont="1" applyFill="1" applyBorder="1" applyAlignment="1">
      <alignment horizontal="center" vertical="center" wrapText="1"/>
    </xf>
    <xf numFmtId="0" fontId="27" fillId="13" borderId="82" xfId="0" applyFont="1" applyFill="1" applyBorder="1" applyAlignment="1">
      <alignment horizontal="center" vertical="center" wrapText="1"/>
    </xf>
    <xf numFmtId="0" fontId="27" fillId="13" borderId="66" xfId="0" applyFont="1" applyFill="1" applyBorder="1" applyAlignment="1">
      <alignment horizontal="center" vertical="center" wrapText="1"/>
    </xf>
    <xf numFmtId="0" fontId="27" fillId="13" borderId="80" xfId="0" applyFont="1" applyFill="1" applyBorder="1" applyAlignment="1">
      <alignment horizontal="center" vertical="center" wrapText="1"/>
    </xf>
    <xf numFmtId="0" fontId="27" fillId="13" borderId="80" xfId="0" applyFont="1" applyFill="1" applyBorder="1" applyAlignment="1">
      <alignment horizontal="center" vertical="center"/>
    </xf>
    <xf numFmtId="0" fontId="27" fillId="13" borderId="82" xfId="0" applyFont="1" applyFill="1" applyBorder="1" applyAlignment="1">
      <alignment horizontal="center" vertical="center"/>
    </xf>
    <xf numFmtId="49" fontId="15" fillId="12" borderId="85" xfId="5" applyNumberFormat="1" applyFont="1" applyFill="1" applyBorder="1" applyAlignment="1">
      <alignment horizontal="center" vertical="center" wrapText="1"/>
    </xf>
    <xf numFmtId="49" fontId="15" fillId="12" borderId="83" xfId="5" applyNumberFormat="1" applyFont="1" applyFill="1" applyBorder="1" applyAlignment="1">
      <alignment horizontal="center" vertical="center" wrapText="1"/>
    </xf>
    <xf numFmtId="49" fontId="15" fillId="12" borderId="84" xfId="5" applyNumberFormat="1" applyFont="1" applyFill="1" applyBorder="1" applyAlignment="1">
      <alignment horizontal="center" vertical="center" wrapText="1"/>
    </xf>
    <xf numFmtId="0" fontId="22" fillId="0" borderId="0" xfId="0" applyFont="1" applyAlignment="1">
      <alignment horizontal="left" vertical="center"/>
    </xf>
    <xf numFmtId="0" fontId="15" fillId="12" borderId="68" xfId="0" applyFont="1" applyFill="1" applyBorder="1" applyAlignment="1">
      <alignment horizontal="center" vertical="center"/>
    </xf>
    <xf numFmtId="49" fontId="25" fillId="12" borderId="141" xfId="2" applyNumberFormat="1" applyFont="1" applyFill="1" applyBorder="1" applyAlignment="1">
      <alignment horizontal="center" vertical="center" wrapText="1" readingOrder="1"/>
    </xf>
    <xf numFmtId="49" fontId="25" fillId="12" borderId="142" xfId="2" applyNumberFormat="1" applyFont="1" applyFill="1" applyBorder="1" applyAlignment="1">
      <alignment horizontal="center" vertical="center" wrapText="1" readingOrder="1"/>
    </xf>
    <xf numFmtId="49" fontId="25" fillId="12" borderId="143" xfId="2" applyNumberFormat="1" applyFont="1" applyFill="1" applyBorder="1" applyAlignment="1">
      <alignment horizontal="center" vertical="center" wrapText="1" readingOrder="1"/>
    </xf>
    <xf numFmtId="0" fontId="27" fillId="13" borderId="53" xfId="1" applyFont="1" applyFill="1" applyBorder="1" applyAlignment="1">
      <alignment horizontal="center" vertical="center" textRotation="90"/>
    </xf>
    <xf numFmtId="0" fontId="27" fillId="13" borderId="60" xfId="1" applyFont="1" applyFill="1" applyBorder="1" applyAlignment="1">
      <alignment horizontal="center" vertical="center" textRotation="90"/>
    </xf>
    <xf numFmtId="1" fontId="19" fillId="0" borderId="53" xfId="1" applyNumberFormat="1" applyFont="1" applyAlignment="1">
      <alignment horizontal="center" vertical="center" readingOrder="1"/>
    </xf>
    <xf numFmtId="0" fontId="27" fillId="13" borderId="66" xfId="1" applyFont="1" applyFill="1" applyBorder="1" applyAlignment="1">
      <alignment horizontal="center" vertical="center" textRotation="90" wrapText="1"/>
    </xf>
    <xf numFmtId="0" fontId="27" fillId="13" borderId="60" xfId="1" applyFont="1" applyFill="1" applyBorder="1" applyAlignment="1">
      <alignment horizontal="center" vertical="center" textRotation="90" wrapText="1"/>
    </xf>
    <xf numFmtId="0" fontId="34" fillId="14" borderId="144" xfId="1" applyFont="1" applyFill="1" applyBorder="1" applyAlignment="1">
      <alignment horizontal="center" vertical="center" readingOrder="1"/>
    </xf>
    <xf numFmtId="0" fontId="34" fillId="14" borderId="142" xfId="1" applyFont="1" applyFill="1" applyBorder="1" applyAlignment="1">
      <alignment horizontal="center" vertical="center" readingOrder="1"/>
    </xf>
    <xf numFmtId="0" fontId="34" fillId="14" borderId="145" xfId="1" applyFont="1" applyFill="1" applyBorder="1" applyAlignment="1">
      <alignment horizontal="center" vertical="center" readingOrder="1"/>
    </xf>
    <xf numFmtId="0" fontId="29" fillId="14" borderId="144" xfId="1" applyFont="1" applyFill="1" applyBorder="1" applyAlignment="1">
      <alignment horizontal="center" vertical="center" readingOrder="1"/>
    </xf>
    <xf numFmtId="0" fontId="29" fillId="14" borderId="142" xfId="1" applyFont="1" applyFill="1" applyBorder="1" applyAlignment="1">
      <alignment horizontal="center" vertical="center" readingOrder="1"/>
    </xf>
    <xf numFmtId="0" fontId="29" fillId="14" borderId="145" xfId="1" applyFont="1" applyFill="1" applyBorder="1" applyAlignment="1">
      <alignment horizontal="center" vertical="center" readingOrder="1"/>
    </xf>
    <xf numFmtId="0" fontId="33" fillId="12" borderId="144" xfId="1" applyFont="1" applyFill="1" applyBorder="1" applyAlignment="1">
      <alignment horizontal="center" vertical="center" wrapText="1" readingOrder="1"/>
    </xf>
    <xf numFmtId="0" fontId="33" fillId="12" borderId="142" xfId="1" applyFont="1" applyFill="1" applyBorder="1" applyAlignment="1">
      <alignment horizontal="center" vertical="center" wrapText="1" readingOrder="1"/>
    </xf>
    <xf numFmtId="0" fontId="33" fillId="12" borderId="145" xfId="1" applyFont="1" applyFill="1" applyBorder="1" applyAlignment="1">
      <alignment horizontal="center" vertical="center" wrapText="1" readingOrder="1"/>
    </xf>
    <xf numFmtId="0" fontId="27" fillId="13" borderId="65" xfId="1" applyFont="1" applyFill="1" applyBorder="1" applyAlignment="1">
      <alignment horizontal="center" vertical="center" textRotation="90" wrapText="1"/>
    </xf>
    <xf numFmtId="0" fontId="27" fillId="13" borderId="58" xfId="1" applyFont="1" applyFill="1" applyBorder="1" applyAlignment="1">
      <alignment horizontal="center" vertical="center" textRotation="90" wrapText="1"/>
    </xf>
    <xf numFmtId="0" fontId="22" fillId="11" borderId="65" xfId="1" applyFont="1" applyFill="1" applyBorder="1" applyAlignment="1">
      <alignment horizontal="center" vertical="center" wrapText="1"/>
    </xf>
    <xf numFmtId="0" fontId="22" fillId="11" borderId="57" xfId="1" applyFont="1" applyFill="1" applyBorder="1" applyAlignment="1">
      <alignment horizontal="center" vertical="center" wrapText="1"/>
    </xf>
    <xf numFmtId="0" fontId="22" fillId="11" borderId="58" xfId="1" applyFont="1" applyFill="1" applyBorder="1" applyAlignment="1">
      <alignment horizontal="center" vertical="center" wrapText="1"/>
    </xf>
    <xf numFmtId="0" fontId="22" fillId="11" borderId="66" xfId="1" applyFont="1" applyFill="1" applyBorder="1" applyAlignment="1">
      <alignment horizontal="center" vertical="center" wrapText="1"/>
    </xf>
    <xf numFmtId="0" fontId="22" fillId="11" borderId="53" xfId="1" applyFont="1" applyFill="1" applyBorder="1" applyAlignment="1">
      <alignment horizontal="center" vertical="center" wrapText="1"/>
    </xf>
    <xf numFmtId="0" fontId="22" fillId="11" borderId="60" xfId="1" applyFont="1" applyFill="1" applyBorder="1" applyAlignment="1">
      <alignment horizontal="center" vertical="center" wrapText="1"/>
    </xf>
    <xf numFmtId="0" fontId="22" fillId="0" borderId="53" xfId="1" applyFont="1" applyAlignment="1">
      <alignment horizontal="left"/>
    </xf>
    <xf numFmtId="0" fontId="23" fillId="0" borderId="53" xfId="1" applyFont="1" applyAlignment="1">
      <alignment horizontal="left"/>
    </xf>
    <xf numFmtId="0" fontId="21" fillId="6" borderId="65" xfId="1" applyFont="1" applyFill="1" applyBorder="1" applyAlignment="1">
      <alignment horizontal="center"/>
    </xf>
    <xf numFmtId="0" fontId="21" fillId="6" borderId="58" xfId="1" applyFont="1" applyFill="1" applyBorder="1" applyAlignment="1">
      <alignment horizontal="center"/>
    </xf>
    <xf numFmtId="0" fontId="21" fillId="6" borderId="80" xfId="1" applyFont="1" applyFill="1" applyBorder="1" applyAlignment="1">
      <alignment horizontal="center"/>
    </xf>
    <xf numFmtId="0" fontId="21" fillId="6" borderId="82" xfId="1" applyFont="1" applyFill="1" applyBorder="1" applyAlignment="1">
      <alignment horizontal="center"/>
    </xf>
    <xf numFmtId="0" fontId="27" fillId="12" borderId="74" xfId="1" applyFont="1" applyFill="1" applyBorder="1" applyAlignment="1">
      <alignment horizontal="center" vertical="center" wrapText="1"/>
    </xf>
    <xf numFmtId="0" fontId="27" fillId="12" borderId="75" xfId="1" applyFont="1" applyFill="1" applyBorder="1" applyAlignment="1">
      <alignment horizontal="center" vertical="center" wrapText="1"/>
    </xf>
    <xf numFmtId="0" fontId="27" fillId="12" borderId="76" xfId="1" applyFont="1" applyFill="1" applyBorder="1" applyAlignment="1">
      <alignment horizontal="center" vertical="center" wrapText="1"/>
    </xf>
    <xf numFmtId="0" fontId="27" fillId="12" borderId="68" xfId="1" applyFont="1" applyFill="1" applyBorder="1" applyAlignment="1">
      <alignment horizontal="center" vertical="center"/>
    </xf>
    <xf numFmtId="0" fontId="19" fillId="0" borderId="53" xfId="1" applyFont="1" applyAlignment="1">
      <alignment horizontal="center"/>
    </xf>
    <xf numFmtId="0" fontId="27" fillId="13" borderId="53" xfId="1" applyFont="1" applyFill="1" applyBorder="1" applyAlignment="1">
      <alignment horizontal="center" vertical="center" textRotation="90" wrapText="1"/>
    </xf>
    <xf numFmtId="0" fontId="27" fillId="13" borderId="66" xfId="1" applyFont="1" applyFill="1" applyBorder="1" applyAlignment="1">
      <alignment horizontal="center" vertical="center" textRotation="90"/>
    </xf>
    <xf numFmtId="0" fontId="22" fillId="11" borderId="80" xfId="1" applyFont="1" applyFill="1" applyBorder="1" applyAlignment="1">
      <alignment horizontal="center" vertical="center" wrapText="1"/>
    </xf>
    <xf numFmtId="0" fontId="22" fillId="11" borderId="81" xfId="1" applyFont="1" applyFill="1" applyBorder="1" applyAlignment="1">
      <alignment horizontal="center" vertical="center" wrapText="1"/>
    </xf>
    <xf numFmtId="0" fontId="22" fillId="11" borderId="82" xfId="1" applyFont="1" applyFill="1" applyBorder="1" applyAlignment="1">
      <alignment horizontal="center" vertical="center" wrapText="1"/>
    </xf>
    <xf numFmtId="0" fontId="22" fillId="11" borderId="66" xfId="1" applyFont="1" applyFill="1" applyBorder="1" applyAlignment="1">
      <alignment horizontal="center" vertical="center"/>
    </xf>
    <xf numFmtId="0" fontId="22" fillId="11" borderId="53" xfId="1" applyFont="1" applyFill="1" applyBorder="1" applyAlignment="1">
      <alignment horizontal="center" vertical="center"/>
    </xf>
    <xf numFmtId="49" fontId="15" fillId="12" borderId="77" xfId="2" applyNumberFormat="1" applyFont="1" applyFill="1" applyBorder="1" applyAlignment="1">
      <alignment horizontal="center" vertical="center" textRotation="91"/>
    </xf>
    <xf numFmtId="49" fontId="15" fillId="12" borderId="78" xfId="2" applyNumberFormat="1" applyFont="1" applyFill="1" applyBorder="1" applyAlignment="1">
      <alignment horizontal="center" vertical="center" textRotation="91"/>
    </xf>
    <xf numFmtId="49" fontId="15" fillId="12" borderId="79" xfId="2" applyNumberFormat="1" applyFont="1" applyFill="1" applyBorder="1" applyAlignment="1">
      <alignment horizontal="center" vertical="center" textRotation="91"/>
    </xf>
    <xf numFmtId="49" fontId="84" fillId="21" borderId="95" xfId="8" applyNumberFormat="1" applyFont="1" applyFill="1" applyBorder="1" applyAlignment="1" applyProtection="1">
      <alignment horizontal="left" vertical="center" wrapText="1"/>
    </xf>
    <xf numFmtId="49" fontId="84" fillId="21" borderId="75" xfId="8" applyNumberFormat="1" applyFont="1" applyFill="1" applyBorder="1" applyAlignment="1" applyProtection="1">
      <alignment horizontal="left" vertical="center" wrapText="1"/>
    </xf>
    <xf numFmtId="49" fontId="84" fillId="21" borderId="94" xfId="8" applyNumberFormat="1" applyFont="1" applyFill="1" applyBorder="1" applyAlignment="1" applyProtection="1">
      <alignment horizontal="left" vertical="center" wrapText="1"/>
    </xf>
  </cellXfs>
  <cellStyles count="10">
    <cellStyle name="Excel Built-in Percent" xfId="9"/>
    <cellStyle name="Millares [0]" xfId="6" builtinId="6"/>
    <cellStyle name="Normal" xfId="0" builtinId="0"/>
    <cellStyle name="Normal 2" xfId="1"/>
    <cellStyle name="Normal 3" xfId="8"/>
    <cellStyle name="Normal 3 2" xfId="5"/>
    <cellStyle name="Normal 3 3" xfId="2"/>
    <cellStyle name="Porcentaje" xfId="4" builtinId="5"/>
    <cellStyle name="Porcentaje 2" xfId="3"/>
    <cellStyle name="TableStyleLight1" xfId="7"/>
  </cellStyles>
  <dxfs count="4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0000"/>
      </font>
      <fill>
        <patternFill patternType="solid">
          <fgColor rgb="FFFF0000"/>
          <bgColor rgb="FFFF0000"/>
        </patternFill>
      </fill>
    </dxf>
    <dxf>
      <font>
        <color rgb="FF000000"/>
      </font>
      <fill>
        <patternFill patternType="solid">
          <fgColor rgb="FFFF0000"/>
          <bgColor rgb="FFFF0000"/>
        </patternFill>
      </fill>
    </dxf>
    <dxf>
      <font>
        <color rgb="FF000000"/>
      </font>
      <fill>
        <patternFill patternType="solid">
          <fgColor rgb="FFFF0000"/>
          <bgColor rgb="FFFF0000"/>
        </patternFill>
      </fill>
    </dxf>
    <dxf>
      <font>
        <color rgb="FF000000"/>
      </font>
      <fill>
        <patternFill patternType="solid">
          <fgColor rgb="FFFF0000"/>
          <bgColor rgb="FFFF0000"/>
        </patternFill>
      </fill>
    </dxf>
    <dxf>
      <font>
        <color rgb="FF000000"/>
      </font>
      <fill>
        <patternFill patternType="solid">
          <fgColor rgb="FFFF0000"/>
          <bgColor rgb="FFFF0000"/>
        </patternFill>
      </fill>
    </dxf>
    <dxf>
      <font>
        <color rgb="FF000000"/>
      </font>
      <fill>
        <patternFill patternType="solid">
          <fgColor rgb="FFFF0000"/>
          <bgColor rgb="FFFF0000"/>
        </patternFill>
      </fill>
    </dxf>
    <dxf>
      <font>
        <color rgb="FF000000"/>
      </font>
      <fill>
        <patternFill patternType="solid">
          <fgColor rgb="FFFF0000"/>
          <bgColor rgb="FFFF0000"/>
        </patternFill>
      </fill>
    </dxf>
    <dxf>
      <font>
        <color rgb="FF000000"/>
      </font>
      <fill>
        <patternFill patternType="solid">
          <fgColor rgb="FFFF0000"/>
          <bgColor rgb="FFFF0000"/>
        </patternFill>
      </fill>
    </dxf>
    <dxf>
      <font>
        <color rgb="FF000000"/>
      </font>
      <fill>
        <patternFill patternType="solid">
          <fgColor rgb="FFFF000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0000"/>
      </font>
      <fill>
        <patternFill patternType="solid">
          <fgColor rgb="FFFF000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7.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323850</xdr:colOff>
      <xdr:row>5</xdr:row>
      <xdr:rowOff>47625</xdr:rowOff>
    </xdr:from>
    <xdr:ext cx="781050" cy="209550"/>
    <xdr:sp macro="" textlink="">
      <xdr:nvSpPr>
        <xdr:cNvPr id="2" name="4 Cuadro de texto">
          <a:extLst/>
        </xdr:cNvPr>
        <xdr:cNvSpPr txBox="1"/>
      </xdr:nvSpPr>
      <xdr:spPr>
        <a:xfrm>
          <a:off x="552450" y="809625"/>
          <a:ext cx="781050" cy="2095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lvl="0">
            <a:spcAft>
              <a:spcPts val="0"/>
            </a:spcAft>
          </a:pPr>
          <a:endParaRPr lang="es-CO" sz="1200">
            <a:effectLst/>
            <a:latin typeface="Times New Roman"/>
            <a:ea typeface="Times New Roman"/>
          </a:endParaRPr>
        </a:p>
      </xdr:txBody>
    </xdr:sp>
    <xdr:clientData fLocksWithSheet="0"/>
  </xdr:oneCellAnchor>
  <xdr:oneCellAnchor>
    <xdr:from>
      <xdr:col>0</xdr:col>
      <xdr:colOff>209550</xdr:colOff>
      <xdr:row>4</xdr:row>
      <xdr:rowOff>142874</xdr:rowOff>
    </xdr:from>
    <xdr:ext cx="14863762" cy="23813"/>
    <xdr:cxnSp macro="">
      <xdr:nvCxnSpPr>
        <xdr:cNvPr id="3" name="2 Conector recto">
          <a:extLst/>
        </xdr:cNvPr>
        <xdr:cNvCxnSpPr/>
      </xdr:nvCxnSpPr>
      <xdr:spPr>
        <a:xfrm>
          <a:off x="209550" y="752474"/>
          <a:ext cx="14863762" cy="23813"/>
        </a:xfrm>
        <a:prstGeom prst="line">
          <a:avLst/>
        </a:prstGeom>
        <a:ln w="28575">
          <a:solidFill>
            <a:srgbClr val="C00000"/>
          </a:solidFill>
          <a:prstDash val="solid"/>
        </a:ln>
      </xdr:spPr>
      <xdr:style>
        <a:lnRef idx="3">
          <a:schemeClr val="accent2"/>
        </a:lnRef>
        <a:fillRef idx="0">
          <a:schemeClr val="accent2"/>
        </a:fillRef>
        <a:effectRef idx="2">
          <a:schemeClr val="accent2"/>
        </a:effectRef>
        <a:fontRef idx="minor">
          <a:schemeClr val="tx1"/>
        </a:fontRef>
      </xdr:style>
    </xdr:cxnSp>
    <xdr:clientData fLocksWithSheet="0"/>
  </xdr:oneCellAnchor>
  <xdr:oneCellAnchor>
    <xdr:from>
      <xdr:col>17</xdr:col>
      <xdr:colOff>180975</xdr:colOff>
      <xdr:row>5</xdr:row>
      <xdr:rowOff>76200</xdr:rowOff>
    </xdr:from>
    <xdr:ext cx="2409825" cy="219075"/>
    <xdr:sp macro="" textlink="">
      <xdr:nvSpPr>
        <xdr:cNvPr id="4" name="5 Cuadro de texto">
          <a:extLst/>
        </xdr:cNvPr>
        <xdr:cNvSpPr txBox="1"/>
      </xdr:nvSpPr>
      <xdr:spPr>
        <a:xfrm>
          <a:off x="7229475" y="838200"/>
          <a:ext cx="2409825" cy="219075"/>
        </a:xfrm>
        <a:prstGeom prst="rect">
          <a:avLst/>
        </a:prstGeom>
        <a:solidFill>
          <a:sysClr val="window" lastClr="FFFFFF"/>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lvl="0"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fLocksWithSheet="0"/>
  </xdr:oneCellAnchor>
  <xdr:oneCellAnchor>
    <xdr:from>
      <xdr:col>8</xdr:col>
      <xdr:colOff>311931</xdr:colOff>
      <xdr:row>5</xdr:row>
      <xdr:rowOff>47625</xdr:rowOff>
    </xdr:from>
    <xdr:ext cx="781050" cy="209550"/>
    <xdr:sp macro="" textlink="">
      <xdr:nvSpPr>
        <xdr:cNvPr id="5" name="4 Cuadro de texto">
          <a:extLst/>
        </xdr:cNvPr>
        <xdr:cNvSpPr txBox="1"/>
      </xdr:nvSpPr>
      <xdr:spPr>
        <a:xfrm>
          <a:off x="4112406" y="809625"/>
          <a:ext cx="781050" cy="2095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lvl="0">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fLocksWithSheet="0"/>
  </xdr:oneCellAnchor>
  <xdr:twoCellAnchor editAs="oneCell">
    <xdr:from>
      <xdr:col>0</xdr:col>
      <xdr:colOff>342903</xdr:colOff>
      <xdr:row>1</xdr:row>
      <xdr:rowOff>16670</xdr:rowOff>
    </xdr:from>
    <xdr:to>
      <xdr:col>2</xdr:col>
      <xdr:colOff>597693</xdr:colOff>
      <xdr:row>4</xdr:row>
      <xdr:rowOff>7145</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42903" y="169070"/>
          <a:ext cx="1778790" cy="447675"/>
        </a:xfrm>
        <a:prstGeom prst="rect">
          <a:avLst/>
        </a:prstGeom>
        <a:ln>
          <a:noFill/>
        </a:ln>
        <a:extLst>
          <a:ext uri="{53640926-AAD7-44D8-BBD7-CCE9431645EC}">
            <a14:shadowObscured xmlns:a14="http://schemas.microsoft.com/office/drawing/2010/main"/>
          </a:ext>
        </a:extLst>
      </xdr:spPr>
    </xdr:pic>
    <xdr:clientData/>
  </xdr:twoCellAnchor>
  <xdr:oneCellAnchor>
    <xdr:from>
      <xdr:col>1</xdr:col>
      <xdr:colOff>323850</xdr:colOff>
      <xdr:row>13</xdr:row>
      <xdr:rowOff>47625</xdr:rowOff>
    </xdr:from>
    <xdr:ext cx="781050" cy="209550"/>
    <xdr:sp macro="" textlink="">
      <xdr:nvSpPr>
        <xdr:cNvPr id="7" name="4 Cuadro de texto">
          <a:extLst/>
        </xdr:cNvPr>
        <xdr:cNvSpPr txBox="1"/>
      </xdr:nvSpPr>
      <xdr:spPr>
        <a:xfrm>
          <a:off x="552450" y="809625"/>
          <a:ext cx="781050" cy="2095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lvl="0">
            <a:spcAft>
              <a:spcPts val="0"/>
            </a:spcAft>
          </a:pPr>
          <a:endParaRPr lang="es-CO" sz="1200">
            <a:effectLst/>
            <a:latin typeface="Times New Roman"/>
            <a:ea typeface="Times New Roman"/>
          </a:endParaRPr>
        </a:p>
      </xdr:txBody>
    </xdr:sp>
    <xdr:clientData fLocksWithSheet="0"/>
  </xdr:oneCellAnchor>
  <xdr:oneCellAnchor>
    <xdr:from>
      <xdr:col>0</xdr:col>
      <xdr:colOff>209550</xdr:colOff>
      <xdr:row>12</xdr:row>
      <xdr:rowOff>142874</xdr:rowOff>
    </xdr:from>
    <xdr:ext cx="7467600" cy="1"/>
    <xdr:cxnSp macro="">
      <xdr:nvCxnSpPr>
        <xdr:cNvPr id="8" name="2 Conector recto">
          <a:extLst/>
        </xdr:cNvPr>
        <xdr:cNvCxnSpPr/>
      </xdr:nvCxnSpPr>
      <xdr:spPr>
        <a:xfrm>
          <a:off x="209550" y="2009774"/>
          <a:ext cx="7467600" cy="1"/>
        </a:xfrm>
        <a:prstGeom prst="line">
          <a:avLst/>
        </a:prstGeom>
        <a:ln w="28575">
          <a:solidFill>
            <a:srgbClr val="C00000"/>
          </a:solidFill>
          <a:prstDash val="solid"/>
        </a:ln>
      </xdr:spPr>
      <xdr:style>
        <a:lnRef idx="3">
          <a:schemeClr val="accent2"/>
        </a:lnRef>
        <a:fillRef idx="0">
          <a:schemeClr val="accent2"/>
        </a:fillRef>
        <a:effectRef idx="2">
          <a:schemeClr val="accent2"/>
        </a:effectRef>
        <a:fontRef idx="minor">
          <a:schemeClr val="tx1"/>
        </a:fontRef>
      </xdr:style>
    </xdr:cxnSp>
    <xdr:clientData fLocksWithSheet="0"/>
  </xdr:oneCellAnchor>
  <xdr:oneCellAnchor>
    <xdr:from>
      <xdr:col>1</xdr:col>
      <xdr:colOff>178581</xdr:colOff>
      <xdr:row>13</xdr:row>
      <xdr:rowOff>47625</xdr:rowOff>
    </xdr:from>
    <xdr:ext cx="781050" cy="209550"/>
    <xdr:sp macro="" textlink="">
      <xdr:nvSpPr>
        <xdr:cNvPr id="10" name="4 Cuadro de texto">
          <a:extLst/>
        </xdr:cNvPr>
        <xdr:cNvSpPr txBox="1"/>
      </xdr:nvSpPr>
      <xdr:spPr>
        <a:xfrm>
          <a:off x="940581" y="2066925"/>
          <a:ext cx="781050" cy="2095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lvl="0">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fLocksWithSheet="0"/>
  </xdr:oneCellAnchor>
  <xdr:twoCellAnchor editAs="oneCell">
    <xdr:from>
      <xdr:col>0</xdr:col>
      <xdr:colOff>85728</xdr:colOff>
      <xdr:row>8</xdr:row>
      <xdr:rowOff>83345</xdr:rowOff>
    </xdr:from>
    <xdr:to>
      <xdr:col>2</xdr:col>
      <xdr:colOff>340518</xdr:colOff>
      <xdr:row>11</xdr:row>
      <xdr:rowOff>73820</xdr:rowOff>
    </xdr:to>
    <xdr:pic>
      <xdr:nvPicPr>
        <xdr:cNvPr id="11" name="Imagen 10">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85728" y="1340645"/>
          <a:ext cx="1778790" cy="447675"/>
        </a:xfrm>
        <a:prstGeom prst="rect">
          <a:avLst/>
        </a:prstGeom>
        <a:ln>
          <a:noFill/>
        </a:ln>
        <a:extLst>
          <a:ext uri="{53640926-AAD7-44D8-BBD7-CCE9431645EC}">
            <a14:shadowObscured xmlns:a14="http://schemas.microsoft.com/office/drawing/2010/main"/>
          </a:ext>
        </a:extLst>
      </xdr:spPr>
    </xdr:pic>
    <xdr:clientData/>
  </xdr:twoCellAnchor>
  <xdr:oneCellAnchor>
    <xdr:from>
      <xdr:col>4</xdr:col>
      <xdr:colOff>371475</xdr:colOff>
      <xdr:row>13</xdr:row>
      <xdr:rowOff>66675</xdr:rowOff>
    </xdr:from>
    <xdr:ext cx="2409825" cy="219075"/>
    <xdr:sp macro="" textlink="">
      <xdr:nvSpPr>
        <xdr:cNvPr id="14" name="5 Cuadro de texto">
          <a:extLst/>
        </xdr:cNvPr>
        <xdr:cNvSpPr txBox="1"/>
      </xdr:nvSpPr>
      <xdr:spPr>
        <a:xfrm>
          <a:off x="4210050" y="2085975"/>
          <a:ext cx="2409825" cy="219075"/>
        </a:xfrm>
        <a:prstGeom prst="rect">
          <a:avLst/>
        </a:prstGeom>
        <a:solidFill>
          <a:sysClr val="window" lastClr="FFFFFF"/>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lvl="0"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323850</xdr:colOff>
      <xdr:row>5</xdr:row>
      <xdr:rowOff>47625</xdr:rowOff>
    </xdr:from>
    <xdr:ext cx="781050" cy="209550"/>
    <xdr:sp macro="" textlink="">
      <xdr:nvSpPr>
        <xdr:cNvPr id="3" name="4 Cuadro de texto">
          <a:extLst/>
        </xdr:cNvPr>
        <xdr:cNvSpPr txBox="1"/>
      </xdr:nvSpPr>
      <xdr:spPr>
        <a:xfrm>
          <a:off x="570007" y="858743"/>
          <a:ext cx="814293" cy="227107"/>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lvl="0">
            <a:spcAft>
              <a:spcPts val="0"/>
            </a:spcAft>
          </a:pPr>
          <a:endParaRPr lang="es-CO" sz="1200">
            <a:effectLst/>
            <a:latin typeface="Times New Roman"/>
            <a:ea typeface="Times New Roman"/>
          </a:endParaRPr>
        </a:p>
      </xdr:txBody>
    </xdr:sp>
    <xdr:clientData fLocksWithSheet="0"/>
  </xdr:oneCellAnchor>
  <xdr:oneCellAnchor>
    <xdr:from>
      <xdr:col>0</xdr:col>
      <xdr:colOff>209550</xdr:colOff>
      <xdr:row>4</xdr:row>
      <xdr:rowOff>142874</xdr:rowOff>
    </xdr:from>
    <xdr:ext cx="14863762" cy="23813"/>
    <xdr:cxnSp macro="">
      <xdr:nvCxnSpPr>
        <xdr:cNvPr id="4" name="2 Conector recto">
          <a:extLst/>
        </xdr:cNvPr>
        <xdr:cNvCxnSpPr/>
      </xdr:nvCxnSpPr>
      <xdr:spPr>
        <a:xfrm>
          <a:off x="209550" y="761999"/>
          <a:ext cx="14863762" cy="23813"/>
        </a:xfrm>
        <a:prstGeom prst="line">
          <a:avLst/>
        </a:prstGeom>
        <a:ln w="28575">
          <a:solidFill>
            <a:srgbClr val="C00000"/>
          </a:solidFill>
          <a:prstDash val="solid"/>
        </a:ln>
      </xdr:spPr>
      <xdr:style>
        <a:lnRef idx="3">
          <a:schemeClr val="accent2"/>
        </a:lnRef>
        <a:fillRef idx="0">
          <a:schemeClr val="accent2"/>
        </a:fillRef>
        <a:effectRef idx="2">
          <a:schemeClr val="accent2"/>
        </a:effectRef>
        <a:fontRef idx="minor">
          <a:schemeClr val="tx1"/>
        </a:fontRef>
      </xdr:style>
    </xdr:cxnSp>
    <xdr:clientData fLocksWithSheet="0"/>
  </xdr:oneCellAnchor>
  <xdr:oneCellAnchor>
    <xdr:from>
      <xdr:col>17</xdr:col>
      <xdr:colOff>180975</xdr:colOff>
      <xdr:row>5</xdr:row>
      <xdr:rowOff>76200</xdr:rowOff>
    </xdr:from>
    <xdr:ext cx="2409825" cy="219075"/>
    <xdr:sp macro="" textlink="">
      <xdr:nvSpPr>
        <xdr:cNvPr id="5" name="5 Cuadro de texto">
          <a:extLst/>
        </xdr:cNvPr>
        <xdr:cNvSpPr txBox="1"/>
      </xdr:nvSpPr>
      <xdr:spPr>
        <a:xfrm>
          <a:off x="7482917" y="888627"/>
          <a:ext cx="2503580" cy="236071"/>
        </a:xfrm>
        <a:prstGeom prst="rect">
          <a:avLst/>
        </a:prstGeom>
        <a:solidFill>
          <a:sysClr val="window" lastClr="FFFFFF"/>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lvl="0"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fLocksWithSheet="0"/>
  </xdr:oneCellAnchor>
  <xdr:oneCellAnchor>
    <xdr:from>
      <xdr:col>8</xdr:col>
      <xdr:colOff>311931</xdr:colOff>
      <xdr:row>5</xdr:row>
      <xdr:rowOff>47625</xdr:rowOff>
    </xdr:from>
    <xdr:ext cx="781050" cy="209550"/>
    <xdr:sp macro="" textlink="">
      <xdr:nvSpPr>
        <xdr:cNvPr id="17" name="4 Cuadro de texto">
          <a:extLst/>
        </xdr:cNvPr>
        <xdr:cNvSpPr txBox="1"/>
      </xdr:nvSpPr>
      <xdr:spPr>
        <a:xfrm>
          <a:off x="4098119" y="821531"/>
          <a:ext cx="781050" cy="2095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lvl="0">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fLocksWithSheet="0"/>
  </xdr:oneCellAnchor>
  <xdr:twoCellAnchor editAs="oneCell">
    <xdr:from>
      <xdr:col>2</xdr:col>
      <xdr:colOff>47628</xdr:colOff>
      <xdr:row>0</xdr:row>
      <xdr:rowOff>83345</xdr:rowOff>
    </xdr:from>
    <xdr:to>
      <xdr:col>4</xdr:col>
      <xdr:colOff>321468</xdr:colOff>
      <xdr:row>4</xdr:row>
      <xdr:rowOff>35720</xdr:rowOff>
    </xdr:to>
    <xdr:pic>
      <xdr:nvPicPr>
        <xdr:cNvPr id="11" name="Imagen 10">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773909" y="83345"/>
          <a:ext cx="1774028" cy="57150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328707</xdr:colOff>
      <xdr:row>5</xdr:row>
      <xdr:rowOff>52293</xdr:rowOff>
    </xdr:from>
    <xdr:to>
      <xdr:col>2</xdr:col>
      <xdr:colOff>622300</xdr:colOff>
      <xdr:row>6</xdr:row>
      <xdr:rowOff>114300</xdr:rowOff>
    </xdr:to>
    <xdr:sp macro="" textlink="">
      <xdr:nvSpPr>
        <xdr:cNvPr id="2" name="4 Cuadro de texto">
          <a:extLst>
            <a:ext uri="{FF2B5EF4-FFF2-40B4-BE49-F238E27FC236}">
              <a16:creationId xmlns:a16="http://schemas.microsoft.com/office/drawing/2014/main" id="{00000000-0008-0000-0100-000003000000}"/>
            </a:ext>
          </a:extLst>
        </xdr:cNvPr>
        <xdr:cNvSpPr txBox="1"/>
      </xdr:nvSpPr>
      <xdr:spPr>
        <a:xfrm>
          <a:off x="557307" y="871443"/>
          <a:ext cx="788893" cy="223932"/>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0</xdr:col>
      <xdr:colOff>174812</xdr:colOff>
      <xdr:row>5</xdr:row>
      <xdr:rowOff>0</xdr:rowOff>
    </xdr:from>
    <xdr:to>
      <xdr:col>20</xdr:col>
      <xdr:colOff>800100</xdr:colOff>
      <xdr:row>5</xdr:row>
      <xdr:rowOff>746</xdr:rowOff>
    </xdr:to>
    <xdr:cxnSp macro="">
      <xdr:nvCxnSpPr>
        <xdr:cNvPr id="3" name="2 Conector recto">
          <a:extLst>
            <a:ext uri="{FF2B5EF4-FFF2-40B4-BE49-F238E27FC236}">
              <a16:creationId xmlns:a16="http://schemas.microsoft.com/office/drawing/2014/main" id="{00000000-0008-0000-0100-000004000000}"/>
            </a:ext>
          </a:extLst>
        </xdr:cNvPr>
        <xdr:cNvCxnSpPr/>
      </xdr:nvCxnSpPr>
      <xdr:spPr>
        <a:xfrm flipV="1">
          <a:off x="174812" y="819150"/>
          <a:ext cx="9788338" cy="746"/>
        </a:xfrm>
        <a:prstGeom prst="line">
          <a:avLst/>
        </a:prstGeom>
        <a:ln w="28575">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212167</xdr:colOff>
      <xdr:row>5</xdr:row>
      <xdr:rowOff>132977</xdr:rowOff>
    </xdr:from>
    <xdr:to>
      <xdr:col>20</xdr:col>
      <xdr:colOff>524997</xdr:colOff>
      <xdr:row>7</xdr:row>
      <xdr:rowOff>38848</xdr:rowOff>
    </xdr:to>
    <xdr:sp macro="" textlink="">
      <xdr:nvSpPr>
        <xdr:cNvPr id="4" name="5 Cuadro de texto">
          <a:extLst>
            <a:ext uri="{FF2B5EF4-FFF2-40B4-BE49-F238E27FC236}">
              <a16:creationId xmlns:a16="http://schemas.microsoft.com/office/drawing/2014/main" id="{00000000-0008-0000-0100-000005000000}"/>
            </a:ext>
          </a:extLst>
        </xdr:cNvPr>
        <xdr:cNvSpPr txBox="1"/>
      </xdr:nvSpPr>
      <xdr:spPr>
        <a:xfrm>
          <a:off x="7193992" y="952127"/>
          <a:ext cx="2636930" cy="229721"/>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xdr:from>
      <xdr:col>1</xdr:col>
      <xdr:colOff>328707</xdr:colOff>
      <xdr:row>5</xdr:row>
      <xdr:rowOff>52293</xdr:rowOff>
    </xdr:from>
    <xdr:to>
      <xdr:col>2</xdr:col>
      <xdr:colOff>622300</xdr:colOff>
      <xdr:row>6</xdr:row>
      <xdr:rowOff>114300</xdr:rowOff>
    </xdr:to>
    <xdr:sp macro="" textlink="">
      <xdr:nvSpPr>
        <xdr:cNvPr id="6" name="4 Cuadro de texto">
          <a:extLst>
            <a:ext uri="{FF2B5EF4-FFF2-40B4-BE49-F238E27FC236}">
              <a16:creationId xmlns:a16="http://schemas.microsoft.com/office/drawing/2014/main" id="{00000000-0008-0000-0100-000008000000}"/>
            </a:ext>
          </a:extLst>
        </xdr:cNvPr>
        <xdr:cNvSpPr txBox="1"/>
      </xdr:nvSpPr>
      <xdr:spPr>
        <a:xfrm>
          <a:off x="557307" y="871443"/>
          <a:ext cx="788893" cy="223932"/>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328707</xdr:colOff>
      <xdr:row>5</xdr:row>
      <xdr:rowOff>52293</xdr:rowOff>
    </xdr:from>
    <xdr:to>
      <xdr:col>2</xdr:col>
      <xdr:colOff>622300</xdr:colOff>
      <xdr:row>6</xdr:row>
      <xdr:rowOff>114300</xdr:rowOff>
    </xdr:to>
    <xdr:sp macro="" textlink="">
      <xdr:nvSpPr>
        <xdr:cNvPr id="7" name="4 Cuadro de texto">
          <a:extLst>
            <a:ext uri="{FF2B5EF4-FFF2-40B4-BE49-F238E27FC236}">
              <a16:creationId xmlns:a16="http://schemas.microsoft.com/office/drawing/2014/main" id="{00000000-0008-0000-0100-00000A000000}"/>
            </a:ext>
          </a:extLst>
        </xdr:cNvPr>
        <xdr:cNvSpPr txBox="1"/>
      </xdr:nvSpPr>
      <xdr:spPr>
        <a:xfrm>
          <a:off x="557307" y="871443"/>
          <a:ext cx="788893" cy="223932"/>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328707</xdr:colOff>
      <xdr:row>5</xdr:row>
      <xdr:rowOff>52293</xdr:rowOff>
    </xdr:from>
    <xdr:to>
      <xdr:col>2</xdr:col>
      <xdr:colOff>622300</xdr:colOff>
      <xdr:row>6</xdr:row>
      <xdr:rowOff>114300</xdr:rowOff>
    </xdr:to>
    <xdr:sp macro="" textlink="">
      <xdr:nvSpPr>
        <xdr:cNvPr id="8" name="4 Cuadro de texto">
          <a:extLst>
            <a:ext uri="{FF2B5EF4-FFF2-40B4-BE49-F238E27FC236}">
              <a16:creationId xmlns:a16="http://schemas.microsoft.com/office/drawing/2014/main" id="{00000000-0008-0000-0100-00000D000000}"/>
            </a:ext>
          </a:extLst>
        </xdr:cNvPr>
        <xdr:cNvSpPr txBox="1"/>
      </xdr:nvSpPr>
      <xdr:spPr>
        <a:xfrm>
          <a:off x="557307" y="871443"/>
          <a:ext cx="788893" cy="223932"/>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328707</xdr:colOff>
      <xdr:row>5</xdr:row>
      <xdr:rowOff>52293</xdr:rowOff>
    </xdr:from>
    <xdr:to>
      <xdr:col>2</xdr:col>
      <xdr:colOff>622300</xdr:colOff>
      <xdr:row>6</xdr:row>
      <xdr:rowOff>114300</xdr:rowOff>
    </xdr:to>
    <xdr:sp macro="" textlink="">
      <xdr:nvSpPr>
        <xdr:cNvPr id="9" name="4 Cuadro de texto">
          <a:extLst>
            <a:ext uri="{FF2B5EF4-FFF2-40B4-BE49-F238E27FC236}">
              <a16:creationId xmlns:a16="http://schemas.microsoft.com/office/drawing/2014/main" id="{00000000-0008-0000-0100-00000F000000}"/>
            </a:ext>
          </a:extLst>
        </xdr:cNvPr>
        <xdr:cNvSpPr txBox="1"/>
      </xdr:nvSpPr>
      <xdr:spPr>
        <a:xfrm>
          <a:off x="557307" y="871443"/>
          <a:ext cx="788893" cy="223932"/>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328707</xdr:colOff>
      <xdr:row>5</xdr:row>
      <xdr:rowOff>52293</xdr:rowOff>
    </xdr:from>
    <xdr:to>
      <xdr:col>2</xdr:col>
      <xdr:colOff>622300</xdr:colOff>
      <xdr:row>6</xdr:row>
      <xdr:rowOff>114300</xdr:rowOff>
    </xdr:to>
    <xdr:sp macro="" textlink="">
      <xdr:nvSpPr>
        <xdr:cNvPr id="10" name="4 Cuadro de texto">
          <a:extLst>
            <a:ext uri="{FF2B5EF4-FFF2-40B4-BE49-F238E27FC236}">
              <a16:creationId xmlns:a16="http://schemas.microsoft.com/office/drawing/2014/main" id="{00000000-0008-0000-0100-000011000000}"/>
            </a:ext>
          </a:extLst>
        </xdr:cNvPr>
        <xdr:cNvSpPr txBox="1"/>
      </xdr:nvSpPr>
      <xdr:spPr>
        <a:xfrm>
          <a:off x="557307" y="871443"/>
          <a:ext cx="788893" cy="223932"/>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xdr:from>
      <xdr:col>0</xdr:col>
      <xdr:colOff>0</xdr:colOff>
      <xdr:row>0</xdr:row>
      <xdr:rowOff>0</xdr:rowOff>
    </xdr:from>
    <xdr:to>
      <xdr:col>2</xdr:col>
      <xdr:colOff>561975</xdr:colOff>
      <xdr:row>4</xdr:row>
      <xdr:rowOff>85725</xdr:rowOff>
    </xdr:to>
    <xdr:pic>
      <xdr:nvPicPr>
        <xdr:cNvPr id="11" name="1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85875"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233362</xdr:colOff>
      <xdr:row>5</xdr:row>
      <xdr:rowOff>246530</xdr:rowOff>
    </xdr:from>
    <xdr:to>
      <xdr:col>18</xdr:col>
      <xdr:colOff>392205</xdr:colOff>
      <xdr:row>5</xdr:row>
      <xdr:rowOff>250036</xdr:rowOff>
    </xdr:to>
    <xdr:cxnSp macro="">
      <xdr:nvCxnSpPr>
        <xdr:cNvPr id="2" name="1 Conector recto">
          <a:extLst>
            <a:ext uri="{FF2B5EF4-FFF2-40B4-BE49-F238E27FC236}">
              <a16:creationId xmlns:a16="http://schemas.microsoft.com/office/drawing/2014/main" id="{00000000-0008-0000-0300-000002000000}"/>
            </a:ext>
          </a:extLst>
        </xdr:cNvPr>
        <xdr:cNvCxnSpPr/>
      </xdr:nvCxnSpPr>
      <xdr:spPr>
        <a:xfrm flipV="1">
          <a:off x="738187" y="1094255"/>
          <a:ext cx="9874343" cy="3506"/>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304799</xdr:colOff>
      <xdr:row>6</xdr:row>
      <xdr:rowOff>125506</xdr:rowOff>
    </xdr:from>
    <xdr:to>
      <xdr:col>18</xdr:col>
      <xdr:colOff>314324</xdr:colOff>
      <xdr:row>6</xdr:row>
      <xdr:rowOff>285750</xdr:rowOff>
    </xdr:to>
    <xdr:sp macro="" textlink="">
      <xdr:nvSpPr>
        <xdr:cNvPr id="10" name="5 Cuadro de texto">
          <a:extLst>
            <a:ext uri="{FF2B5EF4-FFF2-40B4-BE49-F238E27FC236}">
              <a16:creationId xmlns:a16="http://schemas.microsoft.com/office/drawing/2014/main" id="{2B37E763-11D3-43F5-B3A2-4979FF558A5B}"/>
            </a:ext>
          </a:extLst>
        </xdr:cNvPr>
        <xdr:cNvSpPr txBox="1"/>
      </xdr:nvSpPr>
      <xdr:spPr>
        <a:xfrm>
          <a:off x="8848724" y="1097056"/>
          <a:ext cx="1685925" cy="160244"/>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r>
            <a:rPr lang="es-CO" sz="800" baseline="0">
              <a:effectLst/>
              <a:latin typeface="Arial"/>
              <a:ea typeface="Times New Roman"/>
            </a:rPr>
            <a:t>              </a:t>
          </a:r>
          <a:endParaRPr lang="es-CO" sz="1200">
            <a:effectLst/>
            <a:latin typeface="Times New Roman"/>
            <a:ea typeface="Times New Roman"/>
          </a:endParaRPr>
        </a:p>
      </xdr:txBody>
    </xdr:sp>
    <xdr:clientData/>
  </xdr:twoCellAnchor>
  <xdr:twoCellAnchor>
    <xdr:from>
      <xdr:col>2</xdr:col>
      <xdr:colOff>476250</xdr:colOff>
      <xdr:row>6</xdr:row>
      <xdr:rowOff>83162</xdr:rowOff>
    </xdr:from>
    <xdr:to>
      <xdr:col>3</xdr:col>
      <xdr:colOff>819150</xdr:colOff>
      <xdr:row>6</xdr:row>
      <xdr:rowOff>257175</xdr:rowOff>
    </xdr:to>
    <xdr:sp macro="" textlink="">
      <xdr:nvSpPr>
        <xdr:cNvPr id="18" name="4 Cuadro de texto">
          <a:extLst>
            <a:ext uri="{FF2B5EF4-FFF2-40B4-BE49-F238E27FC236}">
              <a16:creationId xmlns:a16="http://schemas.microsoft.com/office/drawing/2014/main" id="{1AE3F39D-931D-4A05-B5D2-BEE960F1548E}"/>
            </a:ext>
          </a:extLst>
        </xdr:cNvPr>
        <xdr:cNvSpPr txBox="1"/>
      </xdr:nvSpPr>
      <xdr:spPr>
        <a:xfrm>
          <a:off x="981075" y="1054712"/>
          <a:ext cx="1190625" cy="174013"/>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1053353</xdr:colOff>
      <xdr:row>5</xdr:row>
      <xdr:rowOff>28279</xdr:rowOff>
    </xdr:to>
    <xdr:pic>
      <xdr:nvPicPr>
        <xdr:cNvPr id="19" name="Imagen 1">
          <a:extLst>
            <a:ext uri="{FF2B5EF4-FFF2-40B4-BE49-F238E27FC236}">
              <a16:creationId xmlns:a16="http://schemas.microsoft.com/office/drawing/2014/main" id="{65DE95F6-5324-4024-99AA-7AF4D1CE96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123825"/>
          <a:ext cx="1901078" cy="675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67236</xdr:colOff>
      <xdr:row>4</xdr:row>
      <xdr:rowOff>156882</xdr:rowOff>
    </xdr:from>
    <xdr:to>
      <xdr:col>31</xdr:col>
      <xdr:colOff>246529</xdr:colOff>
      <xdr:row>5</xdr:row>
      <xdr:rowOff>0</xdr:rowOff>
    </xdr:to>
    <xdr:cxnSp macro="">
      <xdr:nvCxnSpPr>
        <xdr:cNvPr id="2" name="2 Conector recto">
          <a:extLst>
            <a:ext uri="{FF2B5EF4-FFF2-40B4-BE49-F238E27FC236}">
              <a16:creationId xmlns:a16="http://schemas.microsoft.com/office/drawing/2014/main" id="{00000000-0008-0000-0400-000003000000}"/>
            </a:ext>
          </a:extLst>
        </xdr:cNvPr>
        <xdr:cNvCxnSpPr/>
      </xdr:nvCxnSpPr>
      <xdr:spPr>
        <a:xfrm>
          <a:off x="457761" y="833157"/>
          <a:ext cx="9618568" cy="5043"/>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23</xdr:col>
      <xdr:colOff>178733</xdr:colOff>
      <xdr:row>5</xdr:row>
      <xdr:rowOff>47625</xdr:rowOff>
    </xdr:from>
    <xdr:to>
      <xdr:col>31</xdr:col>
      <xdr:colOff>156882</xdr:colOff>
      <xdr:row>6</xdr:row>
      <xdr:rowOff>44823</xdr:rowOff>
    </xdr:to>
    <xdr:sp macro="" textlink="">
      <xdr:nvSpPr>
        <xdr:cNvPr id="3" name="5 Cuadro de texto">
          <a:extLst>
            <a:ext uri="{FF2B5EF4-FFF2-40B4-BE49-F238E27FC236}">
              <a16:creationId xmlns:a16="http://schemas.microsoft.com/office/drawing/2014/main" id="{00000000-0008-0000-0400-000004000000}"/>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0</xdr:col>
      <xdr:colOff>28575</xdr:colOff>
      <xdr:row>5</xdr:row>
      <xdr:rowOff>9526</xdr:rowOff>
    </xdr:from>
    <xdr:to>
      <xdr:col>1</xdr:col>
      <xdr:colOff>457200</xdr:colOff>
      <xdr:row>5</xdr:row>
      <xdr:rowOff>149678</xdr:rowOff>
    </xdr:to>
    <xdr:sp macro="" textlink="">
      <xdr:nvSpPr>
        <xdr:cNvPr id="4" name="4 Cuadro de texto">
          <a:extLst>
            <a:ext uri="{FF2B5EF4-FFF2-40B4-BE49-F238E27FC236}">
              <a16:creationId xmlns:a16="http://schemas.microsoft.com/office/drawing/2014/main" id="{00000000-0008-0000-0400-000005000000}"/>
            </a:ext>
          </a:extLst>
        </xdr:cNvPr>
        <xdr:cNvSpPr txBox="1"/>
      </xdr:nvSpPr>
      <xdr:spPr>
        <a:xfrm>
          <a:off x="419100" y="847726"/>
          <a:ext cx="771525" cy="140152"/>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 </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5" name="5 Cuadro de texto">
          <a:extLst>
            <a:ext uri="{FF2B5EF4-FFF2-40B4-BE49-F238E27FC236}">
              <a16:creationId xmlns:a16="http://schemas.microsoft.com/office/drawing/2014/main" id="{00000000-0008-0000-0400-000006000000}"/>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6" name="5 Cuadro de texto">
          <a:extLst>
            <a:ext uri="{FF2B5EF4-FFF2-40B4-BE49-F238E27FC236}">
              <a16:creationId xmlns:a16="http://schemas.microsoft.com/office/drawing/2014/main" id="{00000000-0008-0000-0400-000007000000}"/>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7" name="5 Cuadro de texto">
          <a:extLst>
            <a:ext uri="{FF2B5EF4-FFF2-40B4-BE49-F238E27FC236}">
              <a16:creationId xmlns:a16="http://schemas.microsoft.com/office/drawing/2014/main" id="{00000000-0008-0000-0400-000008000000}"/>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9" name="5 Cuadro de texto">
          <a:extLst>
            <a:ext uri="{FF2B5EF4-FFF2-40B4-BE49-F238E27FC236}">
              <a16:creationId xmlns:a16="http://schemas.microsoft.com/office/drawing/2014/main" id="{C8A1E646-F8E8-4BFB-A631-DD3666754D20}"/>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10" name="5 Cuadro de texto">
          <a:extLst>
            <a:ext uri="{FF2B5EF4-FFF2-40B4-BE49-F238E27FC236}">
              <a16:creationId xmlns:a16="http://schemas.microsoft.com/office/drawing/2014/main" id="{1E203304-CE41-4257-8CF4-74A44F61258A}"/>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11" name="5 Cuadro de texto">
          <a:extLst>
            <a:ext uri="{FF2B5EF4-FFF2-40B4-BE49-F238E27FC236}">
              <a16:creationId xmlns:a16="http://schemas.microsoft.com/office/drawing/2014/main" id="{CC1E16AA-A4BF-4745-81D9-83C3959D107A}"/>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12" name="5 Cuadro de texto">
          <a:extLst>
            <a:ext uri="{FF2B5EF4-FFF2-40B4-BE49-F238E27FC236}">
              <a16:creationId xmlns:a16="http://schemas.microsoft.com/office/drawing/2014/main" id="{77043BEC-1E71-408A-97EC-77F83E8678A8}"/>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0</xdr:col>
      <xdr:colOff>28575</xdr:colOff>
      <xdr:row>5</xdr:row>
      <xdr:rowOff>9526</xdr:rowOff>
    </xdr:from>
    <xdr:to>
      <xdr:col>1</xdr:col>
      <xdr:colOff>457200</xdr:colOff>
      <xdr:row>5</xdr:row>
      <xdr:rowOff>149678</xdr:rowOff>
    </xdr:to>
    <xdr:sp macro="" textlink="">
      <xdr:nvSpPr>
        <xdr:cNvPr id="13" name="4 Cuadro de texto">
          <a:extLst>
            <a:ext uri="{FF2B5EF4-FFF2-40B4-BE49-F238E27FC236}">
              <a16:creationId xmlns:a16="http://schemas.microsoft.com/office/drawing/2014/main" id="{D402054C-1E49-4B6A-8C63-C6FD7465EF7F}"/>
            </a:ext>
          </a:extLst>
        </xdr:cNvPr>
        <xdr:cNvSpPr txBox="1"/>
      </xdr:nvSpPr>
      <xdr:spPr>
        <a:xfrm>
          <a:off x="419100" y="847726"/>
          <a:ext cx="771525" cy="140152"/>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 </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14" name="5 Cuadro de texto">
          <a:extLst>
            <a:ext uri="{FF2B5EF4-FFF2-40B4-BE49-F238E27FC236}">
              <a16:creationId xmlns:a16="http://schemas.microsoft.com/office/drawing/2014/main" id="{49CE7AE0-C955-4691-BC0D-D6728E41497B}"/>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15" name="5 Cuadro de texto">
          <a:extLst>
            <a:ext uri="{FF2B5EF4-FFF2-40B4-BE49-F238E27FC236}">
              <a16:creationId xmlns:a16="http://schemas.microsoft.com/office/drawing/2014/main" id="{3288FBBF-C41C-400C-8470-B220DB6CF777}"/>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16" name="5 Cuadro de texto">
          <a:extLst>
            <a:ext uri="{FF2B5EF4-FFF2-40B4-BE49-F238E27FC236}">
              <a16:creationId xmlns:a16="http://schemas.microsoft.com/office/drawing/2014/main" id="{0CA43AE8-4B31-4ED3-BA77-898DA167084D}"/>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17" name="5 Cuadro de texto">
          <a:extLst>
            <a:ext uri="{FF2B5EF4-FFF2-40B4-BE49-F238E27FC236}">
              <a16:creationId xmlns:a16="http://schemas.microsoft.com/office/drawing/2014/main" id="{273CEE7F-0FB6-4E3A-9BD0-5B392FF218C5}"/>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18" name="5 Cuadro de texto">
          <a:extLst>
            <a:ext uri="{FF2B5EF4-FFF2-40B4-BE49-F238E27FC236}">
              <a16:creationId xmlns:a16="http://schemas.microsoft.com/office/drawing/2014/main" id="{E68AD49C-AAFA-40AB-9670-094DF671ACF0}"/>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19" name="5 Cuadro de texto">
          <a:extLst>
            <a:ext uri="{FF2B5EF4-FFF2-40B4-BE49-F238E27FC236}">
              <a16:creationId xmlns:a16="http://schemas.microsoft.com/office/drawing/2014/main" id="{30D78F7B-FDC8-4B10-B474-9426C346BDEB}"/>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20" name="5 Cuadro de texto">
          <a:extLst>
            <a:ext uri="{FF2B5EF4-FFF2-40B4-BE49-F238E27FC236}">
              <a16:creationId xmlns:a16="http://schemas.microsoft.com/office/drawing/2014/main" id="{C093A8DC-3DA1-41C2-9F13-CA395FCC3449}"/>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21" name="5 Cuadro de texto">
          <a:extLst>
            <a:ext uri="{FF2B5EF4-FFF2-40B4-BE49-F238E27FC236}">
              <a16:creationId xmlns:a16="http://schemas.microsoft.com/office/drawing/2014/main" id="{71BDFDC7-038A-4DFC-9B7B-401E8284BDED}"/>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22" name="5 Cuadro de texto">
          <a:extLst>
            <a:ext uri="{FF2B5EF4-FFF2-40B4-BE49-F238E27FC236}">
              <a16:creationId xmlns:a16="http://schemas.microsoft.com/office/drawing/2014/main" id="{503E5FCD-2B22-4944-87B7-819C9E128B30}"/>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23" name="5 Cuadro de texto">
          <a:extLst>
            <a:ext uri="{FF2B5EF4-FFF2-40B4-BE49-F238E27FC236}">
              <a16:creationId xmlns:a16="http://schemas.microsoft.com/office/drawing/2014/main" id="{68FE93FB-D770-4752-A2B8-A107DA943234}"/>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24" name="5 Cuadro de texto">
          <a:extLst>
            <a:ext uri="{FF2B5EF4-FFF2-40B4-BE49-F238E27FC236}">
              <a16:creationId xmlns:a16="http://schemas.microsoft.com/office/drawing/2014/main" id="{6677A354-1CAE-456D-B9CA-B2E678F6552F}"/>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23</xdr:col>
      <xdr:colOff>178733</xdr:colOff>
      <xdr:row>5</xdr:row>
      <xdr:rowOff>47625</xdr:rowOff>
    </xdr:from>
    <xdr:to>
      <xdr:col>31</xdr:col>
      <xdr:colOff>156882</xdr:colOff>
      <xdr:row>6</xdr:row>
      <xdr:rowOff>44823</xdr:rowOff>
    </xdr:to>
    <xdr:sp macro="" textlink="">
      <xdr:nvSpPr>
        <xdr:cNvPr id="25" name="5 Cuadro de texto">
          <a:extLst>
            <a:ext uri="{FF2B5EF4-FFF2-40B4-BE49-F238E27FC236}">
              <a16:creationId xmlns:a16="http://schemas.microsoft.com/office/drawing/2014/main" id="{8C0877F3-4479-4C2C-BE08-CE68DB458747}"/>
            </a:ext>
          </a:extLst>
        </xdr:cNvPr>
        <xdr:cNvSpPr txBox="1"/>
      </xdr:nvSpPr>
      <xdr:spPr>
        <a:xfrm>
          <a:off x="7036733" y="885825"/>
          <a:ext cx="2949949" cy="187698"/>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 </a:t>
          </a:r>
          <a:endParaRPr lang="es-CO" sz="1200">
            <a:effectLst/>
            <a:latin typeface="Times New Roman"/>
            <a:ea typeface="Times New Roman"/>
          </a:endParaRPr>
        </a:p>
      </xdr:txBody>
    </xdr:sp>
    <xdr:clientData/>
  </xdr:twoCellAnchor>
  <xdr:twoCellAnchor editAs="oneCell">
    <xdr:from>
      <xdr:col>0</xdr:col>
      <xdr:colOff>0</xdr:colOff>
      <xdr:row>0</xdr:row>
      <xdr:rowOff>31750</xdr:rowOff>
    </xdr:from>
    <xdr:to>
      <xdr:col>2</xdr:col>
      <xdr:colOff>366059</xdr:colOff>
      <xdr:row>4</xdr:row>
      <xdr:rowOff>123825</xdr:rowOff>
    </xdr:to>
    <xdr:pic>
      <xdr:nvPicPr>
        <xdr:cNvPr id="26" name="Imagen 1">
          <a:extLst>
            <a:ext uri="{FF2B5EF4-FFF2-40B4-BE49-F238E27FC236}">
              <a16:creationId xmlns:a16="http://schemas.microsoft.com/office/drawing/2014/main" id="{EB55A718-7B75-4759-A477-6371B6D7CA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31750"/>
          <a:ext cx="1368425" cy="73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178733</xdr:colOff>
      <xdr:row>5</xdr:row>
      <xdr:rowOff>47625</xdr:rowOff>
    </xdr:from>
    <xdr:to>
      <xdr:col>16</xdr:col>
      <xdr:colOff>156882</xdr:colOff>
      <xdr:row>6</xdr:row>
      <xdr:rowOff>44823</xdr:rowOff>
    </xdr:to>
    <xdr:sp macro="" textlink="">
      <xdr:nvSpPr>
        <xdr:cNvPr id="27" name="5 Cuadro de texto">
          <a:extLst>
            <a:ext uri="{FF2B5EF4-FFF2-40B4-BE49-F238E27FC236}">
              <a16:creationId xmlns:a16="http://schemas.microsoft.com/office/drawing/2014/main" id="{00000000-0008-0000-0400-000004000000}"/>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28" name="5 Cuadro de texto">
          <a:extLst>
            <a:ext uri="{FF2B5EF4-FFF2-40B4-BE49-F238E27FC236}">
              <a16:creationId xmlns:a16="http://schemas.microsoft.com/office/drawing/2014/main" id="{00000000-0008-0000-0400-000006000000}"/>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29" name="5 Cuadro de texto">
          <a:extLst>
            <a:ext uri="{FF2B5EF4-FFF2-40B4-BE49-F238E27FC236}">
              <a16:creationId xmlns:a16="http://schemas.microsoft.com/office/drawing/2014/main" id="{00000000-0008-0000-0400-000007000000}"/>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30" name="5 Cuadro de texto">
          <a:extLst>
            <a:ext uri="{FF2B5EF4-FFF2-40B4-BE49-F238E27FC236}">
              <a16:creationId xmlns:a16="http://schemas.microsoft.com/office/drawing/2014/main" id="{00000000-0008-0000-0400-000008000000}"/>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31" name="5 Cuadro de texto">
          <a:extLst>
            <a:ext uri="{FF2B5EF4-FFF2-40B4-BE49-F238E27FC236}">
              <a16:creationId xmlns:a16="http://schemas.microsoft.com/office/drawing/2014/main" id="{C8A1E646-F8E8-4BFB-A631-DD3666754D20}"/>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32" name="5 Cuadro de texto">
          <a:extLst>
            <a:ext uri="{FF2B5EF4-FFF2-40B4-BE49-F238E27FC236}">
              <a16:creationId xmlns:a16="http://schemas.microsoft.com/office/drawing/2014/main" id="{1E203304-CE41-4257-8CF4-74A44F61258A}"/>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33" name="5 Cuadro de texto">
          <a:extLst>
            <a:ext uri="{FF2B5EF4-FFF2-40B4-BE49-F238E27FC236}">
              <a16:creationId xmlns:a16="http://schemas.microsoft.com/office/drawing/2014/main" id="{CC1E16AA-A4BF-4745-81D9-83C3959D107A}"/>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34" name="5 Cuadro de texto">
          <a:extLst>
            <a:ext uri="{FF2B5EF4-FFF2-40B4-BE49-F238E27FC236}">
              <a16:creationId xmlns:a16="http://schemas.microsoft.com/office/drawing/2014/main" id="{77043BEC-1E71-408A-97EC-77F83E8678A8}"/>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35" name="5 Cuadro de texto">
          <a:extLst>
            <a:ext uri="{FF2B5EF4-FFF2-40B4-BE49-F238E27FC236}">
              <a16:creationId xmlns:a16="http://schemas.microsoft.com/office/drawing/2014/main" id="{49CE7AE0-C955-4691-BC0D-D6728E41497B}"/>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36" name="5 Cuadro de texto">
          <a:extLst>
            <a:ext uri="{FF2B5EF4-FFF2-40B4-BE49-F238E27FC236}">
              <a16:creationId xmlns:a16="http://schemas.microsoft.com/office/drawing/2014/main" id="{3288FBBF-C41C-400C-8470-B220DB6CF777}"/>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37" name="5 Cuadro de texto">
          <a:extLst>
            <a:ext uri="{FF2B5EF4-FFF2-40B4-BE49-F238E27FC236}">
              <a16:creationId xmlns:a16="http://schemas.microsoft.com/office/drawing/2014/main" id="{0CA43AE8-4B31-4ED3-BA77-898DA167084D}"/>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38" name="5 Cuadro de texto">
          <a:extLst>
            <a:ext uri="{FF2B5EF4-FFF2-40B4-BE49-F238E27FC236}">
              <a16:creationId xmlns:a16="http://schemas.microsoft.com/office/drawing/2014/main" id="{273CEE7F-0FB6-4E3A-9BD0-5B392FF218C5}"/>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39" name="5 Cuadro de texto">
          <a:extLst>
            <a:ext uri="{FF2B5EF4-FFF2-40B4-BE49-F238E27FC236}">
              <a16:creationId xmlns:a16="http://schemas.microsoft.com/office/drawing/2014/main" id="{E68AD49C-AAFA-40AB-9670-094DF671ACF0}"/>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40" name="5 Cuadro de texto">
          <a:extLst>
            <a:ext uri="{FF2B5EF4-FFF2-40B4-BE49-F238E27FC236}">
              <a16:creationId xmlns:a16="http://schemas.microsoft.com/office/drawing/2014/main" id="{30D78F7B-FDC8-4B10-B474-9426C346BDEB}"/>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41" name="5 Cuadro de texto">
          <a:extLst>
            <a:ext uri="{FF2B5EF4-FFF2-40B4-BE49-F238E27FC236}">
              <a16:creationId xmlns:a16="http://schemas.microsoft.com/office/drawing/2014/main" id="{C093A8DC-3DA1-41C2-9F13-CA395FCC3449}"/>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42" name="5 Cuadro de texto">
          <a:extLst>
            <a:ext uri="{FF2B5EF4-FFF2-40B4-BE49-F238E27FC236}">
              <a16:creationId xmlns:a16="http://schemas.microsoft.com/office/drawing/2014/main" id="{71BDFDC7-038A-4DFC-9B7B-401E8284BDED}"/>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43" name="5 Cuadro de texto">
          <a:extLst>
            <a:ext uri="{FF2B5EF4-FFF2-40B4-BE49-F238E27FC236}">
              <a16:creationId xmlns:a16="http://schemas.microsoft.com/office/drawing/2014/main" id="{503E5FCD-2B22-4944-87B7-819C9E128B30}"/>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44" name="5 Cuadro de texto">
          <a:extLst>
            <a:ext uri="{FF2B5EF4-FFF2-40B4-BE49-F238E27FC236}">
              <a16:creationId xmlns:a16="http://schemas.microsoft.com/office/drawing/2014/main" id="{68FE93FB-D770-4752-A2B8-A107DA943234}"/>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45" name="5 Cuadro de texto">
          <a:extLst>
            <a:ext uri="{FF2B5EF4-FFF2-40B4-BE49-F238E27FC236}">
              <a16:creationId xmlns:a16="http://schemas.microsoft.com/office/drawing/2014/main" id="{6677A354-1CAE-456D-B9CA-B2E678F6552F}"/>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8</xdr:col>
      <xdr:colOff>178733</xdr:colOff>
      <xdr:row>5</xdr:row>
      <xdr:rowOff>47625</xdr:rowOff>
    </xdr:from>
    <xdr:to>
      <xdr:col>16</xdr:col>
      <xdr:colOff>156882</xdr:colOff>
      <xdr:row>6</xdr:row>
      <xdr:rowOff>44823</xdr:rowOff>
    </xdr:to>
    <xdr:sp macro="" textlink="">
      <xdr:nvSpPr>
        <xdr:cNvPr id="46" name="5 Cuadro de texto">
          <a:extLst>
            <a:ext uri="{FF2B5EF4-FFF2-40B4-BE49-F238E27FC236}">
              <a16:creationId xmlns:a16="http://schemas.microsoft.com/office/drawing/2014/main" id="{8C0877F3-4479-4C2C-BE08-CE68DB458747}"/>
            </a:ext>
          </a:extLst>
        </xdr:cNvPr>
        <xdr:cNvSpPr txBox="1"/>
      </xdr:nvSpPr>
      <xdr:spPr>
        <a:xfrm>
          <a:off x="58045909" y="832037"/>
          <a:ext cx="3642473" cy="15408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 </a:t>
          </a:r>
          <a:endParaRPr lang="es-CO" sz="1200">
            <a:effectLst/>
            <a:latin typeface="Times New Roman"/>
            <a:ea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67236</xdr:colOff>
      <xdr:row>4</xdr:row>
      <xdr:rowOff>156882</xdr:rowOff>
    </xdr:from>
    <xdr:to>
      <xdr:col>33</xdr:col>
      <xdr:colOff>685800</xdr:colOff>
      <xdr:row>5</xdr:row>
      <xdr:rowOff>19050</xdr:rowOff>
    </xdr:to>
    <xdr:cxnSp macro="">
      <xdr:nvCxnSpPr>
        <xdr:cNvPr id="2" name="2 Conector recto">
          <a:extLst>
            <a:ext uri="{FF2B5EF4-FFF2-40B4-BE49-F238E27FC236}">
              <a16:creationId xmlns:a16="http://schemas.microsoft.com/office/drawing/2014/main" id="{00000000-0008-0000-0200-000003000000}"/>
            </a:ext>
          </a:extLst>
        </xdr:cNvPr>
        <xdr:cNvCxnSpPr/>
      </xdr:nvCxnSpPr>
      <xdr:spPr>
        <a:xfrm>
          <a:off x="438711" y="833157"/>
          <a:ext cx="12258114" cy="24093"/>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28575</xdr:colOff>
      <xdr:row>5</xdr:row>
      <xdr:rowOff>9526</xdr:rowOff>
    </xdr:from>
    <xdr:to>
      <xdr:col>2</xdr:col>
      <xdr:colOff>457200</xdr:colOff>
      <xdr:row>5</xdr:row>
      <xdr:rowOff>149678</xdr:rowOff>
    </xdr:to>
    <xdr:sp macro="" textlink="">
      <xdr:nvSpPr>
        <xdr:cNvPr id="3" name="4 Cuadro de texto">
          <a:extLst>
            <a:ext uri="{FF2B5EF4-FFF2-40B4-BE49-F238E27FC236}">
              <a16:creationId xmlns:a16="http://schemas.microsoft.com/office/drawing/2014/main" id="{00000000-0008-0000-0200-000005000000}"/>
            </a:ext>
          </a:extLst>
        </xdr:cNvPr>
        <xdr:cNvSpPr txBox="1"/>
      </xdr:nvSpPr>
      <xdr:spPr>
        <a:xfrm>
          <a:off x="400050" y="847726"/>
          <a:ext cx="1162050" cy="140152"/>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xdr:from>
      <xdr:col>13</xdr:col>
      <xdr:colOff>169208</xdr:colOff>
      <xdr:row>5</xdr:row>
      <xdr:rowOff>47625</xdr:rowOff>
    </xdr:from>
    <xdr:to>
      <xdr:col>33</xdr:col>
      <xdr:colOff>652182</xdr:colOff>
      <xdr:row>6</xdr:row>
      <xdr:rowOff>0</xdr:rowOff>
    </xdr:to>
    <xdr:sp macro="" textlink="">
      <xdr:nvSpPr>
        <xdr:cNvPr id="4" name="5 Cuadro de texto">
          <a:extLst>
            <a:ext uri="{FF2B5EF4-FFF2-40B4-BE49-F238E27FC236}">
              <a16:creationId xmlns:a16="http://schemas.microsoft.com/office/drawing/2014/main" id="{00000000-0008-0000-0200-000008000000}"/>
            </a:ext>
          </a:extLst>
        </xdr:cNvPr>
        <xdr:cNvSpPr txBox="1"/>
      </xdr:nvSpPr>
      <xdr:spPr>
        <a:xfrm>
          <a:off x="6808133" y="885825"/>
          <a:ext cx="5855074" cy="228600"/>
        </a:xfrm>
        <a:prstGeom prst="rect">
          <a:avLst/>
        </a:prstGeom>
        <a:solidFill>
          <a:sysClr val="window" lastClr="FFFFFF"/>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1</xdr:col>
      <xdr:colOff>114300</xdr:colOff>
      <xdr:row>0</xdr:row>
      <xdr:rowOff>0</xdr:rowOff>
    </xdr:from>
    <xdr:to>
      <xdr:col>2</xdr:col>
      <xdr:colOff>1203737</xdr:colOff>
      <xdr:row>3</xdr:row>
      <xdr:rowOff>147890</xdr:rowOff>
    </xdr:to>
    <xdr:pic>
      <xdr:nvPicPr>
        <xdr:cNvPr id="5" name="Imagen 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485775" y="0"/>
          <a:ext cx="1822862" cy="7193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67236</xdr:colOff>
      <xdr:row>4</xdr:row>
      <xdr:rowOff>156882</xdr:rowOff>
    </xdr:from>
    <xdr:to>
      <xdr:col>47</xdr:col>
      <xdr:colOff>0</xdr:colOff>
      <xdr:row>5</xdr:row>
      <xdr:rowOff>0</xdr:rowOff>
    </xdr:to>
    <xdr:cxnSp macro="">
      <xdr:nvCxnSpPr>
        <xdr:cNvPr id="2" name="2 Conector recto">
          <a:extLst>
            <a:ext uri="{FF2B5EF4-FFF2-40B4-BE49-F238E27FC236}">
              <a16:creationId xmlns:a16="http://schemas.microsoft.com/office/drawing/2014/main" id="{00000000-0008-0000-0100-000002000000}"/>
            </a:ext>
          </a:extLst>
        </xdr:cNvPr>
        <xdr:cNvCxnSpPr/>
      </xdr:nvCxnSpPr>
      <xdr:spPr>
        <a:xfrm>
          <a:off x="953061" y="842682"/>
          <a:ext cx="13991664" cy="5043"/>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28575</xdr:colOff>
      <xdr:row>5</xdr:row>
      <xdr:rowOff>9526</xdr:rowOff>
    </xdr:from>
    <xdr:to>
      <xdr:col>4</xdr:col>
      <xdr:colOff>457200</xdr:colOff>
      <xdr:row>5</xdr:row>
      <xdr:rowOff>161926</xdr:rowOff>
    </xdr:to>
    <xdr:sp macro="" textlink="">
      <xdr:nvSpPr>
        <xdr:cNvPr id="3" name="4 Cuadro de texto">
          <a:extLst>
            <a:ext uri="{FF2B5EF4-FFF2-40B4-BE49-F238E27FC236}">
              <a16:creationId xmlns:a16="http://schemas.microsoft.com/office/drawing/2014/main" id="{00000000-0008-0000-0100-000003000000}"/>
            </a:ext>
          </a:extLst>
        </xdr:cNvPr>
        <xdr:cNvSpPr txBox="1"/>
      </xdr:nvSpPr>
      <xdr:spPr>
        <a:xfrm>
          <a:off x="914400" y="857251"/>
          <a:ext cx="196215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12</xdr:col>
      <xdr:colOff>57149</xdr:colOff>
      <xdr:row>5</xdr:row>
      <xdr:rowOff>43541</xdr:rowOff>
    </xdr:from>
    <xdr:to>
      <xdr:col>19</xdr:col>
      <xdr:colOff>295275</xdr:colOff>
      <xdr:row>5</xdr:row>
      <xdr:rowOff>257174</xdr:rowOff>
    </xdr:to>
    <xdr:sp macro="" textlink="">
      <xdr:nvSpPr>
        <xdr:cNvPr id="8" name="5 Cuadro de texto">
          <a:extLst>
            <a:ext uri="{FF2B5EF4-FFF2-40B4-BE49-F238E27FC236}">
              <a16:creationId xmlns:a16="http://schemas.microsoft.com/office/drawing/2014/main" id="{00000000-0008-0000-0100-00000E000000}"/>
            </a:ext>
          </a:extLst>
        </xdr:cNvPr>
        <xdr:cNvSpPr txBox="1"/>
      </xdr:nvSpPr>
      <xdr:spPr>
        <a:xfrm>
          <a:off x="7991474" y="891266"/>
          <a:ext cx="2371726" cy="213633"/>
        </a:xfrm>
        <a:prstGeom prst="rect">
          <a:avLst/>
        </a:prstGeom>
        <a:solidFill>
          <a:sysClr val="window" lastClr="FFFFFF"/>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solidFill>
                <a:sysClr val="windowText" lastClr="000000"/>
              </a:solidFill>
              <a:effectLst/>
              <a:latin typeface="Arial"/>
              <a:ea typeface="Times New Roman"/>
            </a:rPr>
            <a:t>Fecha de Vigencia: </a:t>
          </a:r>
          <a:endParaRPr lang="es-CO" sz="1200">
            <a:solidFill>
              <a:sysClr val="windowText" lastClr="000000"/>
            </a:solidFill>
            <a:effectLst/>
            <a:latin typeface="Times New Roman"/>
            <a:ea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67236</xdr:colOff>
      <xdr:row>4</xdr:row>
      <xdr:rowOff>156882</xdr:rowOff>
    </xdr:from>
    <xdr:to>
      <xdr:col>47</xdr:col>
      <xdr:colOff>0</xdr:colOff>
      <xdr:row>5</xdr:row>
      <xdr:rowOff>0</xdr:rowOff>
    </xdr:to>
    <xdr:cxnSp macro="">
      <xdr:nvCxnSpPr>
        <xdr:cNvPr id="2" name="2 Conector recto">
          <a:extLst>
            <a:ext uri="{FF2B5EF4-FFF2-40B4-BE49-F238E27FC236}">
              <a16:creationId xmlns:a16="http://schemas.microsoft.com/office/drawing/2014/main" id="{00000000-0008-0000-0100-000002000000}"/>
            </a:ext>
          </a:extLst>
        </xdr:cNvPr>
        <xdr:cNvCxnSpPr/>
      </xdr:nvCxnSpPr>
      <xdr:spPr>
        <a:xfrm>
          <a:off x="781611" y="842682"/>
          <a:ext cx="14934639" cy="5043"/>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88106</xdr:colOff>
      <xdr:row>5</xdr:row>
      <xdr:rowOff>57151</xdr:rowOff>
    </xdr:from>
    <xdr:to>
      <xdr:col>4</xdr:col>
      <xdr:colOff>516731</xdr:colOff>
      <xdr:row>5</xdr:row>
      <xdr:rowOff>209551</xdr:rowOff>
    </xdr:to>
    <xdr:sp macro="" textlink="">
      <xdr:nvSpPr>
        <xdr:cNvPr id="3" name="4 Cuadro de texto">
          <a:extLst>
            <a:ext uri="{FF2B5EF4-FFF2-40B4-BE49-F238E27FC236}">
              <a16:creationId xmlns:a16="http://schemas.microsoft.com/office/drawing/2014/main" id="{00000000-0008-0000-0100-000003000000}"/>
            </a:ext>
          </a:extLst>
        </xdr:cNvPr>
        <xdr:cNvSpPr txBox="1"/>
      </xdr:nvSpPr>
      <xdr:spPr>
        <a:xfrm>
          <a:off x="802481" y="904876"/>
          <a:ext cx="24384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a:t>
          </a:r>
          <a:endParaRPr lang="es-CO" sz="1200">
            <a:effectLst/>
            <a:latin typeface="Times New Roman"/>
            <a:ea typeface="Times New Roman"/>
          </a:endParaRPr>
        </a:p>
      </xdr:txBody>
    </xdr:sp>
    <xdr:clientData/>
  </xdr:twoCellAnchor>
  <xdr:twoCellAnchor>
    <xdr:from>
      <xdr:col>2</xdr:col>
      <xdr:colOff>19050</xdr:colOff>
      <xdr:row>4</xdr:row>
      <xdr:rowOff>171455</xdr:rowOff>
    </xdr:from>
    <xdr:to>
      <xdr:col>47</xdr:col>
      <xdr:colOff>0</xdr:colOff>
      <xdr:row>4</xdr:row>
      <xdr:rowOff>180975</xdr:rowOff>
    </xdr:to>
    <xdr:cxnSp macro="">
      <xdr:nvCxnSpPr>
        <xdr:cNvPr id="4" name="2 Conector recto">
          <a:extLst>
            <a:ext uri="{FF2B5EF4-FFF2-40B4-BE49-F238E27FC236}">
              <a16:creationId xmlns:a16="http://schemas.microsoft.com/office/drawing/2014/main" id="{00000000-0008-0000-0100-000005000000}"/>
            </a:ext>
          </a:extLst>
        </xdr:cNvPr>
        <xdr:cNvCxnSpPr/>
      </xdr:nvCxnSpPr>
      <xdr:spPr>
        <a:xfrm>
          <a:off x="371475" y="847730"/>
          <a:ext cx="15344775"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67236</xdr:colOff>
      <xdr:row>4</xdr:row>
      <xdr:rowOff>156882</xdr:rowOff>
    </xdr:from>
    <xdr:to>
      <xdr:col>47</xdr:col>
      <xdr:colOff>0</xdr:colOff>
      <xdr:row>5</xdr:row>
      <xdr:rowOff>0</xdr:rowOff>
    </xdr:to>
    <xdr:cxnSp macro="">
      <xdr:nvCxnSpPr>
        <xdr:cNvPr id="5" name="2 Conector recto">
          <a:extLst>
            <a:ext uri="{FF2B5EF4-FFF2-40B4-BE49-F238E27FC236}">
              <a16:creationId xmlns:a16="http://schemas.microsoft.com/office/drawing/2014/main" id="{00000000-0008-0000-0100-000008000000}"/>
            </a:ext>
          </a:extLst>
        </xdr:cNvPr>
        <xdr:cNvCxnSpPr/>
      </xdr:nvCxnSpPr>
      <xdr:spPr>
        <a:xfrm>
          <a:off x="781611" y="842682"/>
          <a:ext cx="14934639" cy="5043"/>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67236</xdr:colOff>
      <xdr:row>4</xdr:row>
      <xdr:rowOff>156882</xdr:rowOff>
    </xdr:from>
    <xdr:to>
      <xdr:col>47</xdr:col>
      <xdr:colOff>0</xdr:colOff>
      <xdr:row>5</xdr:row>
      <xdr:rowOff>0</xdr:rowOff>
    </xdr:to>
    <xdr:cxnSp macro="">
      <xdr:nvCxnSpPr>
        <xdr:cNvPr id="6" name="2 Conector recto">
          <a:extLst>
            <a:ext uri="{FF2B5EF4-FFF2-40B4-BE49-F238E27FC236}">
              <a16:creationId xmlns:a16="http://schemas.microsoft.com/office/drawing/2014/main" id="{00000000-0008-0000-0100-00000A000000}"/>
            </a:ext>
          </a:extLst>
        </xdr:cNvPr>
        <xdr:cNvCxnSpPr/>
      </xdr:nvCxnSpPr>
      <xdr:spPr>
        <a:xfrm>
          <a:off x="781611" y="842682"/>
          <a:ext cx="14934639" cy="5043"/>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19050</xdr:colOff>
      <xdr:row>4</xdr:row>
      <xdr:rowOff>171455</xdr:rowOff>
    </xdr:from>
    <xdr:to>
      <xdr:col>47</xdr:col>
      <xdr:colOff>0</xdr:colOff>
      <xdr:row>4</xdr:row>
      <xdr:rowOff>180975</xdr:rowOff>
    </xdr:to>
    <xdr:cxnSp macro="">
      <xdr:nvCxnSpPr>
        <xdr:cNvPr id="7" name="2 Conector recto">
          <a:extLst>
            <a:ext uri="{FF2B5EF4-FFF2-40B4-BE49-F238E27FC236}">
              <a16:creationId xmlns:a16="http://schemas.microsoft.com/office/drawing/2014/main" id="{00000000-0008-0000-0100-00000D000000}"/>
            </a:ext>
          </a:extLst>
        </xdr:cNvPr>
        <xdr:cNvCxnSpPr/>
      </xdr:nvCxnSpPr>
      <xdr:spPr>
        <a:xfrm>
          <a:off x="371475" y="847730"/>
          <a:ext cx="15344775"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34</xdr:col>
      <xdr:colOff>158522</xdr:colOff>
      <xdr:row>5</xdr:row>
      <xdr:rowOff>60211</xdr:rowOff>
    </xdr:from>
    <xdr:to>
      <xdr:col>43</xdr:col>
      <xdr:colOff>51026</xdr:colOff>
      <xdr:row>6</xdr:row>
      <xdr:rowOff>34017</xdr:rowOff>
    </xdr:to>
    <xdr:sp macro="" textlink="">
      <xdr:nvSpPr>
        <xdr:cNvPr id="8" name="5 Cuadro de texto">
          <a:extLst>
            <a:ext uri="{FF2B5EF4-FFF2-40B4-BE49-F238E27FC236}">
              <a16:creationId xmlns:a16="http://schemas.microsoft.com/office/drawing/2014/main" id="{00000000-0008-0000-0100-00000E000000}"/>
            </a:ext>
          </a:extLst>
        </xdr:cNvPr>
        <xdr:cNvSpPr txBox="1"/>
      </xdr:nvSpPr>
      <xdr:spPr>
        <a:xfrm>
          <a:off x="15716250" y="907936"/>
          <a:ext cx="0" cy="250031"/>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es-CO" sz="800">
              <a:solidFill>
                <a:srgbClr val="FF0000"/>
              </a:solidFill>
              <a:effectLst/>
              <a:latin typeface="Arial"/>
              <a:ea typeface="Times New Roman"/>
            </a:rPr>
            <a:t>Fecha de Vigencia: </a:t>
          </a:r>
          <a:endParaRPr lang="es-CO" sz="1200">
            <a:solidFill>
              <a:srgbClr val="FF0000"/>
            </a:solidFill>
            <a:effectLst/>
            <a:latin typeface="Times New Roman"/>
            <a:ea typeface="Times New Roman"/>
          </a:endParaRPr>
        </a:p>
      </xdr:txBody>
    </xdr:sp>
    <xdr:clientData/>
  </xdr:twoCellAnchor>
  <xdr:twoCellAnchor editAs="oneCell">
    <xdr:from>
      <xdr:col>4</xdr:col>
      <xdr:colOff>330728</xdr:colOff>
      <xdr:row>0</xdr:row>
      <xdr:rowOff>150811</xdr:rowOff>
    </xdr:from>
    <xdr:to>
      <xdr:col>4</xdr:col>
      <xdr:colOff>2946136</xdr:colOff>
      <xdr:row>3</xdr:row>
      <xdr:rowOff>131497</xdr:rowOff>
    </xdr:to>
    <xdr:pic>
      <xdr:nvPicPr>
        <xdr:cNvPr id="9" name="Imagen 8">
          <a:extLst>
            <a:ext uri="{FF2B5EF4-FFF2-40B4-BE49-F238E27FC236}">
              <a16:creationId xmlns:a16="http://schemas.microsoft.com/office/drawing/2014/main" id="{88A12ECB-5247-4ED9-A585-AB38981178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054878" y="150811"/>
          <a:ext cx="2615408" cy="552186"/>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2</xdr:col>
      <xdr:colOff>295186</xdr:colOff>
      <xdr:row>0</xdr:row>
      <xdr:rowOff>27358</xdr:rowOff>
    </xdr:from>
    <xdr:ext cx="356" cy="619917"/>
    <xdr:pic>
      <xdr:nvPicPr>
        <xdr:cNvPr id="2" name="4 Imagen">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lum/>
          <a:alphaModFix/>
        </a:blip>
        <a:srcRect/>
        <a:stretch>
          <a:fillRect/>
        </a:stretch>
      </xdr:blipFill>
      <xdr:spPr>
        <a:xfrm>
          <a:off x="847636" y="27358"/>
          <a:ext cx="356" cy="619917"/>
        </a:xfrm>
        <a:prstGeom prst="rect">
          <a:avLst/>
        </a:prstGeom>
        <a:noFill/>
        <a:ln cap="flat">
          <a:noFill/>
        </a:ln>
      </xdr:spPr>
    </xdr:pic>
    <xdr:clientData/>
  </xdr:oneCellAnchor>
  <xdr:oneCellAnchor>
    <xdr:from>
      <xdr:col>0</xdr:col>
      <xdr:colOff>0</xdr:colOff>
      <xdr:row>4</xdr:row>
      <xdr:rowOff>85679</xdr:rowOff>
    </xdr:from>
    <xdr:ext cx="11405878" cy="9363"/>
    <xdr:sp macro="" textlink="">
      <xdr:nvSpPr>
        <xdr:cNvPr id="3" name="1 Conector recto"/>
        <xdr:cNvSpPr/>
      </xdr:nvSpPr>
      <xdr:spPr>
        <a:xfrm>
          <a:off x="0" y="761954"/>
          <a:ext cx="11405878" cy="936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9083" cap="flat">
          <a:solidFill>
            <a:srgbClr val="C00000"/>
          </a:solidFill>
          <a:prstDash val="solid"/>
          <a:miter/>
        </a:ln>
      </xdr:spPr>
      <xdr:txBody>
        <a:bodyPr vert="horz" wrap="square" lIns="90004" tIns="44997" rIns="90004" bIns="44997" anchor="t" anchorCtr="1"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s-CO" sz="1200" b="0" i="0" u="none" strike="noStrike" kern="1200" cap="none" spc="0" baseline="0">
            <a:solidFill>
              <a:srgbClr val="000000"/>
            </a:solidFill>
            <a:uFillTx/>
            <a:latin typeface="Liberation Serif" pitchFamily="18"/>
          </a:endParaRPr>
        </a:p>
      </xdr:txBody>
    </xdr:sp>
    <xdr:clientData/>
  </xdr:oneCellAnchor>
  <xdr:twoCellAnchor editAs="oneCell">
    <xdr:from>
      <xdr:col>0</xdr:col>
      <xdr:colOff>114300</xdr:colOff>
      <xdr:row>0</xdr:row>
      <xdr:rowOff>95250</xdr:rowOff>
    </xdr:from>
    <xdr:to>
      <xdr:col>2</xdr:col>
      <xdr:colOff>364938</xdr:colOff>
      <xdr:row>4</xdr:row>
      <xdr:rowOff>167154</xdr:rowOff>
    </xdr:to>
    <xdr:pic>
      <xdr:nvPicPr>
        <xdr:cNvPr id="4" name="Imagen 1">
          <a:extLst>
            <a:ext uri="{FF2B5EF4-FFF2-40B4-BE49-F238E27FC236}">
              <a16:creationId xmlns:a16="http://schemas.microsoft.com/office/drawing/2014/main" id="{EB55A718-7B75-4759-A477-6371B6D7CA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95250"/>
          <a:ext cx="1374588" cy="7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xdr:row>
      <xdr:rowOff>0</xdr:rowOff>
    </xdr:from>
    <xdr:to>
      <xdr:col>3</xdr:col>
      <xdr:colOff>38100</xdr:colOff>
      <xdr:row>5</xdr:row>
      <xdr:rowOff>140152</xdr:rowOff>
    </xdr:to>
    <xdr:sp macro="" textlink="">
      <xdr:nvSpPr>
        <xdr:cNvPr id="5" name="4 Cuadro de texto">
          <a:extLst>
            <a:ext uri="{FF2B5EF4-FFF2-40B4-BE49-F238E27FC236}">
              <a16:creationId xmlns:a16="http://schemas.microsoft.com/office/drawing/2014/main" id="{00000000-0008-0000-0200-000005000000}"/>
            </a:ext>
          </a:extLst>
        </xdr:cNvPr>
        <xdr:cNvSpPr txBox="1"/>
      </xdr:nvSpPr>
      <xdr:spPr>
        <a:xfrm>
          <a:off x="561975" y="838200"/>
          <a:ext cx="1162050" cy="140152"/>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xdr:from>
      <xdr:col>13</xdr:col>
      <xdr:colOff>0</xdr:colOff>
      <xdr:row>5</xdr:row>
      <xdr:rowOff>9525</xdr:rowOff>
    </xdr:from>
    <xdr:to>
      <xdr:col>18</xdr:col>
      <xdr:colOff>428625</xdr:colOff>
      <xdr:row>6</xdr:row>
      <xdr:rowOff>28575</xdr:rowOff>
    </xdr:to>
    <xdr:sp macro="" textlink="">
      <xdr:nvSpPr>
        <xdr:cNvPr id="6" name="5 Cuadro de texto">
          <a:extLst>
            <a:ext uri="{FF2B5EF4-FFF2-40B4-BE49-F238E27FC236}">
              <a16:creationId xmlns:a16="http://schemas.microsoft.com/office/drawing/2014/main" id="{00000000-0008-0000-0200-000008000000}"/>
            </a:ext>
          </a:extLst>
        </xdr:cNvPr>
        <xdr:cNvSpPr txBox="1"/>
      </xdr:nvSpPr>
      <xdr:spPr>
        <a:xfrm>
          <a:off x="6677025" y="847725"/>
          <a:ext cx="1657350" cy="209550"/>
        </a:xfrm>
        <a:prstGeom prst="rect">
          <a:avLst/>
        </a:prstGeom>
        <a:solidFill>
          <a:sysClr val="window" lastClr="FFFFFF"/>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2</xdr:col>
      <xdr:colOff>295186</xdr:colOff>
      <xdr:row>0</xdr:row>
      <xdr:rowOff>27358</xdr:rowOff>
    </xdr:from>
    <xdr:ext cx="356" cy="619917"/>
    <xdr:pic>
      <xdr:nvPicPr>
        <xdr:cNvPr id="2" name="4 Imagen">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lum/>
          <a:alphaModFix/>
        </a:blip>
        <a:srcRect/>
        <a:stretch>
          <a:fillRect/>
        </a:stretch>
      </xdr:blipFill>
      <xdr:spPr>
        <a:xfrm>
          <a:off x="847636" y="27358"/>
          <a:ext cx="356" cy="619917"/>
        </a:xfrm>
        <a:prstGeom prst="rect">
          <a:avLst/>
        </a:prstGeom>
        <a:noFill/>
        <a:ln cap="flat">
          <a:noFill/>
        </a:ln>
      </xdr:spPr>
    </xdr:pic>
    <xdr:clientData/>
  </xdr:oneCellAnchor>
  <xdr:oneCellAnchor>
    <xdr:from>
      <xdr:col>0</xdr:col>
      <xdr:colOff>0</xdr:colOff>
      <xdr:row>4</xdr:row>
      <xdr:rowOff>85679</xdr:rowOff>
    </xdr:from>
    <xdr:ext cx="11405878" cy="9363"/>
    <xdr:sp macro="" textlink="">
      <xdr:nvSpPr>
        <xdr:cNvPr id="3" name="1 Conector recto"/>
        <xdr:cNvSpPr/>
      </xdr:nvSpPr>
      <xdr:spPr>
        <a:xfrm>
          <a:off x="0" y="761954"/>
          <a:ext cx="11405878" cy="936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9083" cap="flat">
          <a:solidFill>
            <a:srgbClr val="C00000"/>
          </a:solidFill>
          <a:prstDash val="solid"/>
          <a:miter/>
        </a:ln>
      </xdr:spPr>
      <xdr:txBody>
        <a:bodyPr vert="horz" wrap="square" lIns="90004" tIns="44997" rIns="90004" bIns="44997" anchor="t" anchorCtr="1"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s-CO" sz="1200" b="0" i="0" u="none" strike="noStrike" kern="1200" cap="none" spc="0" baseline="0">
            <a:solidFill>
              <a:srgbClr val="000000"/>
            </a:solidFill>
            <a:uFillTx/>
            <a:latin typeface="Liberation Serif" pitchFamily="18"/>
          </a:endParaRPr>
        </a:p>
      </xdr:txBody>
    </xdr:sp>
    <xdr:clientData/>
  </xdr:oneCellAnchor>
  <xdr:twoCellAnchor editAs="oneCell">
    <xdr:from>
      <xdr:col>0</xdr:col>
      <xdr:colOff>0</xdr:colOff>
      <xdr:row>0</xdr:row>
      <xdr:rowOff>0</xdr:rowOff>
    </xdr:from>
    <xdr:to>
      <xdr:col>2</xdr:col>
      <xdr:colOff>307788</xdr:colOff>
      <xdr:row>4</xdr:row>
      <xdr:rowOff>71904</xdr:rowOff>
    </xdr:to>
    <xdr:pic>
      <xdr:nvPicPr>
        <xdr:cNvPr id="4" name="Imagen 1">
          <a:extLst>
            <a:ext uri="{FF2B5EF4-FFF2-40B4-BE49-F238E27FC236}">
              <a16:creationId xmlns:a16="http://schemas.microsoft.com/office/drawing/2014/main" id="{EB55A718-7B75-4759-A477-6371B6D7CA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374588" cy="7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5</xdr:row>
      <xdr:rowOff>0</xdr:rowOff>
    </xdr:from>
    <xdr:to>
      <xdr:col>19</xdr:col>
      <xdr:colOff>104775</xdr:colOff>
      <xdr:row>6</xdr:row>
      <xdr:rowOff>19050</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7610475" y="838200"/>
          <a:ext cx="1657350" cy="209550"/>
        </a:xfrm>
        <a:prstGeom prst="rect">
          <a:avLst/>
        </a:prstGeom>
        <a:solidFill>
          <a:sysClr val="window" lastClr="FFFFFF"/>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xdr:from>
      <xdr:col>1</xdr:col>
      <xdr:colOff>0</xdr:colOff>
      <xdr:row>5</xdr:row>
      <xdr:rowOff>0</xdr:rowOff>
    </xdr:from>
    <xdr:to>
      <xdr:col>3</xdr:col>
      <xdr:colOff>95250</xdr:colOff>
      <xdr:row>5</xdr:row>
      <xdr:rowOff>140152</xdr:rowOff>
    </xdr:to>
    <xdr:sp macro="" textlink="">
      <xdr:nvSpPr>
        <xdr:cNvPr id="6" name="4 Cuadro de texto">
          <a:extLst>
            <a:ext uri="{FF2B5EF4-FFF2-40B4-BE49-F238E27FC236}">
              <a16:creationId xmlns:a16="http://schemas.microsoft.com/office/drawing/2014/main" id="{00000000-0008-0000-0200-000005000000}"/>
            </a:ext>
          </a:extLst>
        </xdr:cNvPr>
        <xdr:cNvSpPr txBox="1"/>
      </xdr:nvSpPr>
      <xdr:spPr>
        <a:xfrm>
          <a:off x="533400" y="838200"/>
          <a:ext cx="1162050" cy="140152"/>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19050</xdr:colOff>
      <xdr:row>4</xdr:row>
      <xdr:rowOff>171455</xdr:rowOff>
    </xdr:from>
    <xdr:to>
      <xdr:col>28</xdr:col>
      <xdr:colOff>0</xdr:colOff>
      <xdr:row>4</xdr:row>
      <xdr:rowOff>180975</xdr:rowOff>
    </xdr:to>
    <xdr:cxnSp macro="">
      <xdr:nvCxnSpPr>
        <xdr:cNvPr id="2" name="2 Conector recto">
          <a:extLst>
            <a:ext uri="{FF2B5EF4-FFF2-40B4-BE49-F238E27FC236}">
              <a16:creationId xmlns:a16="http://schemas.microsoft.com/office/drawing/2014/main" id="{00000000-0008-0000-0A00-000003000000}"/>
            </a:ext>
          </a:extLst>
        </xdr:cNvPr>
        <xdr:cNvCxnSpPr/>
      </xdr:nvCxnSpPr>
      <xdr:spPr>
        <a:xfrm>
          <a:off x="371475" y="838205"/>
          <a:ext cx="10115550"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247650</xdr:colOff>
      <xdr:row>5</xdr:row>
      <xdr:rowOff>47624</xdr:rowOff>
    </xdr:from>
    <xdr:to>
      <xdr:col>3</xdr:col>
      <xdr:colOff>1190625</xdr:colOff>
      <xdr:row>6</xdr:row>
      <xdr:rowOff>66674</xdr:rowOff>
    </xdr:to>
    <xdr:sp macro="" textlink="">
      <xdr:nvSpPr>
        <xdr:cNvPr id="4" name="4 Cuadro de texto">
          <a:extLst>
            <a:ext uri="{FF2B5EF4-FFF2-40B4-BE49-F238E27FC236}">
              <a16:creationId xmlns:a16="http://schemas.microsoft.com/office/drawing/2014/main" id="{00000000-0008-0000-0A00-000005000000}"/>
            </a:ext>
          </a:extLst>
        </xdr:cNvPr>
        <xdr:cNvSpPr txBox="1"/>
      </xdr:nvSpPr>
      <xdr:spPr>
        <a:xfrm>
          <a:off x="828675" y="885824"/>
          <a:ext cx="130492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6" name="4 Cuadro de texto">
          <a:extLst>
            <a:ext uri="{FF2B5EF4-FFF2-40B4-BE49-F238E27FC236}">
              <a16:creationId xmlns:a16="http://schemas.microsoft.com/office/drawing/2014/main" id="{00000000-0008-0000-0A00-000007000000}"/>
            </a:ext>
          </a:extLst>
        </xdr:cNvPr>
        <xdr:cNvSpPr txBox="1"/>
      </xdr:nvSpPr>
      <xdr:spPr>
        <a:xfrm>
          <a:off x="828675" y="885824"/>
          <a:ext cx="130492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8" name="4 Cuadro de texto">
          <a:extLst>
            <a:ext uri="{FF2B5EF4-FFF2-40B4-BE49-F238E27FC236}">
              <a16:creationId xmlns:a16="http://schemas.microsoft.com/office/drawing/2014/main" id="{00000000-0008-0000-0A00-000009000000}"/>
            </a:ext>
          </a:extLst>
        </xdr:cNvPr>
        <xdr:cNvSpPr txBox="1"/>
      </xdr:nvSpPr>
      <xdr:spPr>
        <a:xfrm>
          <a:off x="828675" y="885824"/>
          <a:ext cx="130492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0" name="4 Cuadro de texto">
          <a:extLst>
            <a:ext uri="{FF2B5EF4-FFF2-40B4-BE49-F238E27FC236}">
              <a16:creationId xmlns:a16="http://schemas.microsoft.com/office/drawing/2014/main" id="{00000000-0008-0000-0A00-00000B000000}"/>
            </a:ext>
          </a:extLst>
        </xdr:cNvPr>
        <xdr:cNvSpPr txBox="1"/>
      </xdr:nvSpPr>
      <xdr:spPr>
        <a:xfrm>
          <a:off x="828675" y="885824"/>
          <a:ext cx="130492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2" name="4 Cuadro de texto">
          <a:extLst>
            <a:ext uri="{FF2B5EF4-FFF2-40B4-BE49-F238E27FC236}">
              <a16:creationId xmlns:a16="http://schemas.microsoft.com/office/drawing/2014/main" id="{EF1D20A0-03DC-49F6-807E-DEA08A4FAB3E}"/>
            </a:ext>
          </a:extLst>
        </xdr:cNvPr>
        <xdr:cNvSpPr txBox="1"/>
      </xdr:nvSpPr>
      <xdr:spPr>
        <a:xfrm>
          <a:off x="828675" y="885824"/>
          <a:ext cx="130492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4" name="4 Cuadro de texto">
          <a:extLst>
            <a:ext uri="{FF2B5EF4-FFF2-40B4-BE49-F238E27FC236}">
              <a16:creationId xmlns:a16="http://schemas.microsoft.com/office/drawing/2014/main" id="{858E8ADE-FDDB-4F11-965F-B4AC35F6EEE7}"/>
            </a:ext>
          </a:extLst>
        </xdr:cNvPr>
        <xdr:cNvSpPr txBox="1"/>
      </xdr:nvSpPr>
      <xdr:spPr>
        <a:xfrm>
          <a:off x="828675" y="885824"/>
          <a:ext cx="130492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6" name="4 Cuadro de texto">
          <a:extLst>
            <a:ext uri="{FF2B5EF4-FFF2-40B4-BE49-F238E27FC236}">
              <a16:creationId xmlns:a16="http://schemas.microsoft.com/office/drawing/2014/main" id="{31D219C6-4C31-416B-9532-44ADE59203B2}"/>
            </a:ext>
          </a:extLst>
        </xdr:cNvPr>
        <xdr:cNvSpPr txBox="1"/>
      </xdr:nvSpPr>
      <xdr:spPr>
        <a:xfrm>
          <a:off x="828675" y="885824"/>
          <a:ext cx="130492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8" name="4 Cuadro de texto">
          <a:extLst>
            <a:ext uri="{FF2B5EF4-FFF2-40B4-BE49-F238E27FC236}">
              <a16:creationId xmlns:a16="http://schemas.microsoft.com/office/drawing/2014/main" id="{5E9A516D-88D7-4CC0-94F0-065A82C55D30}"/>
            </a:ext>
          </a:extLst>
        </xdr:cNvPr>
        <xdr:cNvSpPr txBox="1"/>
      </xdr:nvSpPr>
      <xdr:spPr>
        <a:xfrm>
          <a:off x="828675" y="885824"/>
          <a:ext cx="130492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0" name="4 Cuadro de texto">
          <a:extLst>
            <a:ext uri="{FF2B5EF4-FFF2-40B4-BE49-F238E27FC236}">
              <a16:creationId xmlns:a16="http://schemas.microsoft.com/office/drawing/2014/main" id="{3CF0EC6C-C78C-4127-9BF2-9C255A27B86E}"/>
            </a:ext>
          </a:extLst>
        </xdr:cNvPr>
        <xdr:cNvSpPr txBox="1"/>
      </xdr:nvSpPr>
      <xdr:spPr>
        <a:xfrm>
          <a:off x="828675" y="885824"/>
          <a:ext cx="130492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2" name="4 Cuadro de texto">
          <a:extLst>
            <a:ext uri="{FF2B5EF4-FFF2-40B4-BE49-F238E27FC236}">
              <a16:creationId xmlns:a16="http://schemas.microsoft.com/office/drawing/2014/main" id="{5A75F4DD-FA3C-4A28-88EA-A72E953F04A3}"/>
            </a:ext>
          </a:extLst>
        </xdr:cNvPr>
        <xdr:cNvSpPr txBox="1"/>
      </xdr:nvSpPr>
      <xdr:spPr>
        <a:xfrm>
          <a:off x="828675" y="885824"/>
          <a:ext cx="130492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4" name="4 Cuadro de texto">
          <a:extLst>
            <a:ext uri="{FF2B5EF4-FFF2-40B4-BE49-F238E27FC236}">
              <a16:creationId xmlns:a16="http://schemas.microsoft.com/office/drawing/2014/main" id="{6705378D-D894-45E8-A887-A8E2CDFFCC48}"/>
            </a:ext>
          </a:extLst>
        </xdr:cNvPr>
        <xdr:cNvSpPr txBox="1"/>
      </xdr:nvSpPr>
      <xdr:spPr>
        <a:xfrm>
          <a:off x="828675" y="885824"/>
          <a:ext cx="130492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6" name="4 Cuadro de texto">
          <a:extLst>
            <a:ext uri="{FF2B5EF4-FFF2-40B4-BE49-F238E27FC236}">
              <a16:creationId xmlns:a16="http://schemas.microsoft.com/office/drawing/2014/main" id="{7D95169D-926C-4052-906F-FDC4BB151A9F}"/>
            </a:ext>
          </a:extLst>
        </xdr:cNvPr>
        <xdr:cNvSpPr txBox="1"/>
      </xdr:nvSpPr>
      <xdr:spPr>
        <a:xfrm>
          <a:off x="828675" y="885824"/>
          <a:ext cx="130492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xdr:from>
      <xdr:col>12</xdr:col>
      <xdr:colOff>276226</xdr:colOff>
      <xdr:row>5</xdr:row>
      <xdr:rowOff>85725</xdr:rowOff>
    </xdr:from>
    <xdr:to>
      <xdr:col>27</xdr:col>
      <xdr:colOff>1</xdr:colOff>
      <xdr:row>6</xdr:row>
      <xdr:rowOff>57150</xdr:rowOff>
    </xdr:to>
    <xdr:sp macro="" textlink="">
      <xdr:nvSpPr>
        <xdr:cNvPr id="27" name="5 Cuadro de texto">
          <a:extLst>
            <a:ext uri="{FF2B5EF4-FFF2-40B4-BE49-F238E27FC236}">
              <a16:creationId xmlns:a16="http://schemas.microsoft.com/office/drawing/2014/main" id="{D6481FA8-1503-4188-AFBC-BDA78D7AE6A2}"/>
            </a:ext>
          </a:extLst>
        </xdr:cNvPr>
        <xdr:cNvSpPr txBox="1"/>
      </xdr:nvSpPr>
      <xdr:spPr>
        <a:xfrm>
          <a:off x="6115051" y="923925"/>
          <a:ext cx="4114800" cy="133350"/>
        </a:xfrm>
        <a:prstGeom prst="rect">
          <a:avLst/>
        </a:prstGeom>
        <a:solidFill>
          <a:sysClr val="window" lastClr="FFFFFF"/>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8" name="4 Cuadro de texto">
          <a:extLst>
            <a:ext uri="{FF2B5EF4-FFF2-40B4-BE49-F238E27FC236}">
              <a16:creationId xmlns:a16="http://schemas.microsoft.com/office/drawing/2014/main" id="{04C25362-B712-4DB9-B7A0-9062A6734199}"/>
            </a:ext>
          </a:extLst>
        </xdr:cNvPr>
        <xdr:cNvSpPr txBox="1"/>
      </xdr:nvSpPr>
      <xdr:spPr>
        <a:xfrm>
          <a:off x="828675" y="885824"/>
          <a:ext cx="130492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333375</xdr:colOff>
      <xdr:row>4</xdr:row>
      <xdr:rowOff>142875</xdr:rowOff>
    </xdr:from>
    <xdr:to>
      <xdr:col>19</xdr:col>
      <xdr:colOff>0</xdr:colOff>
      <xdr:row>5</xdr:row>
      <xdr:rowOff>0</xdr:rowOff>
    </xdr:to>
    <xdr:cxnSp macro="">
      <xdr:nvCxnSpPr>
        <xdr:cNvPr id="3" name="6 Conector recto">
          <a:extLst>
            <a:ext uri="{FF2B5EF4-FFF2-40B4-BE49-F238E27FC236}">
              <a16:creationId xmlns:a16="http://schemas.microsoft.com/office/drawing/2014/main" id="{6627573B-2452-4EE1-AF98-3C05398FAB04}"/>
            </a:ext>
          </a:extLst>
        </xdr:cNvPr>
        <xdr:cNvCxnSpPr/>
      </xdr:nvCxnSpPr>
      <xdr:spPr>
        <a:xfrm>
          <a:off x="333375" y="819150"/>
          <a:ext cx="13239750" cy="1905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EABC6ED-34BF-4B55-AD14-B2A2C2D2CC8C}"/>
            </a:ext>
          </a:extLst>
        </xdr:cNvPr>
        <xdr:cNvSpPr txBox="1"/>
      </xdr:nvSpPr>
      <xdr:spPr>
        <a:xfrm>
          <a:off x="561975" y="847726"/>
          <a:ext cx="131445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5" name="4 Cuadro de texto">
          <a:extLst>
            <a:ext uri="{FF2B5EF4-FFF2-40B4-BE49-F238E27FC236}">
              <a16:creationId xmlns:a16="http://schemas.microsoft.com/office/drawing/2014/main" id="{14F1D8BA-4020-4FC0-8A2B-C7A5764CDFE6}"/>
            </a:ext>
          </a:extLst>
        </xdr:cNvPr>
        <xdr:cNvSpPr txBox="1"/>
      </xdr:nvSpPr>
      <xdr:spPr>
        <a:xfrm>
          <a:off x="561975" y="847726"/>
          <a:ext cx="131445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12</xdr:col>
      <xdr:colOff>19049</xdr:colOff>
      <xdr:row>5</xdr:row>
      <xdr:rowOff>47625</xdr:rowOff>
    </xdr:from>
    <xdr:to>
      <xdr:col>18</xdr:col>
      <xdr:colOff>47624</xdr:colOff>
      <xdr:row>5</xdr:row>
      <xdr:rowOff>238125</xdr:rowOff>
    </xdr:to>
    <xdr:sp macro="" textlink="">
      <xdr:nvSpPr>
        <xdr:cNvPr id="6" name="5 Cuadro de texto">
          <a:extLst>
            <a:ext uri="{FF2B5EF4-FFF2-40B4-BE49-F238E27FC236}">
              <a16:creationId xmlns:a16="http://schemas.microsoft.com/office/drawing/2014/main" id="{29F68CA9-4C70-41FA-AD58-0DC56A6FD13E}"/>
            </a:ext>
          </a:extLst>
        </xdr:cNvPr>
        <xdr:cNvSpPr txBox="1"/>
      </xdr:nvSpPr>
      <xdr:spPr>
        <a:xfrm>
          <a:off x="6810374" y="885825"/>
          <a:ext cx="1857375" cy="190500"/>
        </a:xfrm>
        <a:prstGeom prst="rect">
          <a:avLst/>
        </a:prstGeom>
        <a:solidFill>
          <a:sysClr val="window" lastClr="FFFFFF"/>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19050</xdr:colOff>
      <xdr:row>4</xdr:row>
      <xdr:rowOff>133350</xdr:rowOff>
    </xdr:from>
    <xdr:to>
      <xdr:col>19</xdr:col>
      <xdr:colOff>0</xdr:colOff>
      <xdr:row>5</xdr:row>
      <xdr:rowOff>9525</xdr:rowOff>
    </xdr:to>
    <xdr:cxnSp macro="">
      <xdr:nvCxnSpPr>
        <xdr:cNvPr id="2" name="6 Conector recto">
          <a:extLst>
            <a:ext uri="{FF2B5EF4-FFF2-40B4-BE49-F238E27FC236}">
              <a16:creationId xmlns:a16="http://schemas.microsoft.com/office/drawing/2014/main" id="{6627573B-2452-4EE1-AF98-3C05398FAB04}"/>
            </a:ext>
          </a:extLst>
        </xdr:cNvPr>
        <xdr:cNvCxnSpPr/>
      </xdr:nvCxnSpPr>
      <xdr:spPr>
        <a:xfrm>
          <a:off x="390525" y="809625"/>
          <a:ext cx="14258925" cy="3810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9EABC6ED-34BF-4B55-AD14-B2A2C2D2CC8C}"/>
            </a:ext>
          </a:extLst>
        </xdr:cNvPr>
        <xdr:cNvSpPr txBox="1"/>
      </xdr:nvSpPr>
      <xdr:spPr>
        <a:xfrm>
          <a:off x="561975" y="847726"/>
          <a:ext cx="131445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12</xdr:col>
      <xdr:colOff>57150</xdr:colOff>
      <xdr:row>5</xdr:row>
      <xdr:rowOff>66674</xdr:rowOff>
    </xdr:from>
    <xdr:to>
      <xdr:col>17</xdr:col>
      <xdr:colOff>209549</xdr:colOff>
      <xdr:row>5</xdr:row>
      <xdr:rowOff>266699</xdr:rowOff>
    </xdr:to>
    <xdr:sp macro="" textlink="">
      <xdr:nvSpPr>
        <xdr:cNvPr id="4" name="5 Cuadro de texto">
          <a:extLst>
            <a:ext uri="{FF2B5EF4-FFF2-40B4-BE49-F238E27FC236}">
              <a16:creationId xmlns:a16="http://schemas.microsoft.com/office/drawing/2014/main" id="{39E02032-41B9-49EE-BBF9-80704B5B883F}"/>
            </a:ext>
          </a:extLst>
        </xdr:cNvPr>
        <xdr:cNvSpPr txBox="1"/>
      </xdr:nvSpPr>
      <xdr:spPr>
        <a:xfrm>
          <a:off x="7943850" y="904874"/>
          <a:ext cx="1676399" cy="200025"/>
        </a:xfrm>
        <a:prstGeom prst="rect">
          <a:avLst/>
        </a:prstGeom>
        <a:solidFill>
          <a:sysClr val="window" lastClr="FFFFFF"/>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 de Vigencia</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5" name="4 Cuadro de texto">
          <a:extLst>
            <a:ext uri="{FF2B5EF4-FFF2-40B4-BE49-F238E27FC236}">
              <a16:creationId xmlns:a16="http://schemas.microsoft.com/office/drawing/2014/main" id="{14F1D8BA-4020-4FC0-8A2B-C7A5764CDFE6}"/>
            </a:ext>
          </a:extLst>
        </xdr:cNvPr>
        <xdr:cNvSpPr txBox="1"/>
      </xdr:nvSpPr>
      <xdr:spPr>
        <a:xfrm>
          <a:off x="561975" y="847726"/>
          <a:ext cx="131445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19050</xdr:colOff>
      <xdr:row>4</xdr:row>
      <xdr:rowOff>171455</xdr:rowOff>
    </xdr:from>
    <xdr:to>
      <xdr:col>13</xdr:col>
      <xdr:colOff>0</xdr:colOff>
      <xdr:row>4</xdr:row>
      <xdr:rowOff>180975</xdr:rowOff>
    </xdr:to>
    <xdr:cxnSp macro="">
      <xdr:nvCxnSpPr>
        <xdr:cNvPr id="2" name="2 Conector recto">
          <a:extLst>
            <a:ext uri="{FF2B5EF4-FFF2-40B4-BE49-F238E27FC236}">
              <a16:creationId xmlns:a16="http://schemas.microsoft.com/office/drawing/2014/main" id="{00000000-0008-0000-0B00-00000D000000}"/>
            </a:ext>
          </a:extLst>
        </xdr:cNvPr>
        <xdr:cNvCxnSpPr/>
      </xdr:nvCxnSpPr>
      <xdr:spPr>
        <a:xfrm>
          <a:off x="781050" y="838205"/>
          <a:ext cx="8534400"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276225</xdr:colOff>
      <xdr:row>5</xdr:row>
      <xdr:rowOff>85725</xdr:rowOff>
    </xdr:from>
    <xdr:to>
      <xdr:col>12</xdr:col>
      <xdr:colOff>184151</xdr:colOff>
      <xdr:row>6</xdr:row>
      <xdr:rowOff>133350</xdr:rowOff>
    </xdr:to>
    <xdr:sp macro="" textlink="">
      <xdr:nvSpPr>
        <xdr:cNvPr id="3" name="5 Cuadro de texto">
          <a:extLst>
            <a:ext uri="{FF2B5EF4-FFF2-40B4-BE49-F238E27FC236}">
              <a16:creationId xmlns:a16="http://schemas.microsoft.com/office/drawing/2014/main" id="{00000000-0008-0000-0B00-00000E000000}"/>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4" name="4 Cuadro de texto">
          <a:extLst>
            <a:ext uri="{FF2B5EF4-FFF2-40B4-BE49-F238E27FC236}">
              <a16:creationId xmlns:a16="http://schemas.microsoft.com/office/drawing/2014/main" id="{00000000-0008-0000-0B00-00000F000000}"/>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5" name="5 Cuadro de texto">
          <a:extLst>
            <a:ext uri="{FF2B5EF4-FFF2-40B4-BE49-F238E27FC236}">
              <a16:creationId xmlns:a16="http://schemas.microsoft.com/office/drawing/2014/main" id="{00000000-0008-0000-0B00-000010000000}"/>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6" name="4 Cuadro de texto">
          <a:extLst>
            <a:ext uri="{FF2B5EF4-FFF2-40B4-BE49-F238E27FC236}">
              <a16:creationId xmlns:a16="http://schemas.microsoft.com/office/drawing/2014/main" id="{00000000-0008-0000-0B00-000011000000}"/>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7" name="5 Cuadro de texto">
          <a:extLst>
            <a:ext uri="{FF2B5EF4-FFF2-40B4-BE49-F238E27FC236}">
              <a16:creationId xmlns:a16="http://schemas.microsoft.com/office/drawing/2014/main" id="{00000000-0008-0000-0B00-000012000000}"/>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8" name="4 Cuadro de texto">
          <a:extLst>
            <a:ext uri="{FF2B5EF4-FFF2-40B4-BE49-F238E27FC236}">
              <a16:creationId xmlns:a16="http://schemas.microsoft.com/office/drawing/2014/main" id="{00000000-0008-0000-0B00-000013000000}"/>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9" name="5 Cuadro de texto">
          <a:extLst>
            <a:ext uri="{FF2B5EF4-FFF2-40B4-BE49-F238E27FC236}">
              <a16:creationId xmlns:a16="http://schemas.microsoft.com/office/drawing/2014/main" id="{00000000-0008-0000-0B00-000014000000}"/>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0" name="4 Cuadro de texto">
          <a:extLst>
            <a:ext uri="{FF2B5EF4-FFF2-40B4-BE49-F238E27FC236}">
              <a16:creationId xmlns:a16="http://schemas.microsoft.com/office/drawing/2014/main" id="{00000000-0008-0000-0B00-000015000000}"/>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editAs="oneCell">
    <xdr:from>
      <xdr:col>2</xdr:col>
      <xdr:colOff>0</xdr:colOff>
      <xdr:row>160</xdr:row>
      <xdr:rowOff>0</xdr:rowOff>
    </xdr:from>
    <xdr:to>
      <xdr:col>3</xdr:col>
      <xdr:colOff>1371600</xdr:colOff>
      <xdr:row>164</xdr:row>
      <xdr:rowOff>123006</xdr:rowOff>
    </xdr:to>
    <xdr:pic>
      <xdr:nvPicPr>
        <xdr:cNvPr id="11" name="6 Imagen">
          <a:extLst>
            <a:ext uri="{FF2B5EF4-FFF2-40B4-BE49-F238E27FC236}">
              <a16:creationId xmlns:a16="http://schemas.microsoft.com/office/drawing/2014/main" id="{00000000-0008-0000-0B00-00001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t="24095" r="2951" b="22350"/>
        <a:stretch>
          <a:fillRect/>
        </a:stretch>
      </xdr:blipFill>
      <xdr:spPr bwMode="auto">
        <a:xfrm>
          <a:off x="1514475" y="74475975"/>
          <a:ext cx="2247900" cy="770706"/>
        </a:xfrm>
        <a:prstGeom prst="rect">
          <a:avLst/>
        </a:prstGeom>
        <a:noFill/>
        <a:ln>
          <a:noFill/>
        </a:ln>
      </xdr:spPr>
    </xdr:pic>
    <xdr:clientData/>
  </xdr:twoCellAnchor>
  <xdr:twoCellAnchor>
    <xdr:from>
      <xdr:col>5</xdr:col>
      <xdr:colOff>276225</xdr:colOff>
      <xdr:row>5</xdr:row>
      <xdr:rowOff>85725</xdr:rowOff>
    </xdr:from>
    <xdr:to>
      <xdr:col>12</xdr:col>
      <xdr:colOff>184151</xdr:colOff>
      <xdr:row>6</xdr:row>
      <xdr:rowOff>133350</xdr:rowOff>
    </xdr:to>
    <xdr:sp macro="" textlink="">
      <xdr:nvSpPr>
        <xdr:cNvPr id="12" name="5 Cuadro de texto">
          <a:extLst>
            <a:ext uri="{FF2B5EF4-FFF2-40B4-BE49-F238E27FC236}">
              <a16:creationId xmlns:a16="http://schemas.microsoft.com/office/drawing/2014/main" id="{722435DB-129A-4C59-9706-3278B2D172F2}"/>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3" name="4 Cuadro de texto">
          <a:extLst>
            <a:ext uri="{FF2B5EF4-FFF2-40B4-BE49-F238E27FC236}">
              <a16:creationId xmlns:a16="http://schemas.microsoft.com/office/drawing/2014/main" id="{CF74DB08-9A51-4EAD-9B85-7FAB60873CEB}"/>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14" name="5 Cuadro de texto">
          <a:extLst>
            <a:ext uri="{FF2B5EF4-FFF2-40B4-BE49-F238E27FC236}">
              <a16:creationId xmlns:a16="http://schemas.microsoft.com/office/drawing/2014/main" id="{D09BB676-9F9A-41D7-8F26-78D1145D74FC}"/>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5" name="4 Cuadro de texto">
          <a:extLst>
            <a:ext uri="{FF2B5EF4-FFF2-40B4-BE49-F238E27FC236}">
              <a16:creationId xmlns:a16="http://schemas.microsoft.com/office/drawing/2014/main" id="{4018B3C0-26DA-4DE4-ACDF-065ED360BDA0}"/>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16" name="5 Cuadro de texto">
          <a:extLst>
            <a:ext uri="{FF2B5EF4-FFF2-40B4-BE49-F238E27FC236}">
              <a16:creationId xmlns:a16="http://schemas.microsoft.com/office/drawing/2014/main" id="{C5336BB4-EB36-4A23-9A5B-3D53D70A2775}"/>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7" name="4 Cuadro de texto">
          <a:extLst>
            <a:ext uri="{FF2B5EF4-FFF2-40B4-BE49-F238E27FC236}">
              <a16:creationId xmlns:a16="http://schemas.microsoft.com/office/drawing/2014/main" id="{B405D58D-1742-430D-A7F9-34865B0A949D}"/>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18" name="5 Cuadro de texto">
          <a:extLst>
            <a:ext uri="{FF2B5EF4-FFF2-40B4-BE49-F238E27FC236}">
              <a16:creationId xmlns:a16="http://schemas.microsoft.com/office/drawing/2014/main" id="{EFC96D2D-BB8C-448C-AF67-0664E6C997B5}"/>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9" name="4 Cuadro de texto">
          <a:extLst>
            <a:ext uri="{FF2B5EF4-FFF2-40B4-BE49-F238E27FC236}">
              <a16:creationId xmlns:a16="http://schemas.microsoft.com/office/drawing/2014/main" id="{AACC5F14-2B06-4A9A-A5A6-1718B5C60D1E}"/>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20" name="5 Cuadro de texto">
          <a:extLst>
            <a:ext uri="{FF2B5EF4-FFF2-40B4-BE49-F238E27FC236}">
              <a16:creationId xmlns:a16="http://schemas.microsoft.com/office/drawing/2014/main" id="{D2453003-CE41-4404-9C6D-C8895DEBA0CC}"/>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1" name="4 Cuadro de texto">
          <a:extLst>
            <a:ext uri="{FF2B5EF4-FFF2-40B4-BE49-F238E27FC236}">
              <a16:creationId xmlns:a16="http://schemas.microsoft.com/office/drawing/2014/main" id="{8712F398-E578-4B0D-AA8C-2E5D1D8C51F0}"/>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22" name="5 Cuadro de texto">
          <a:extLst>
            <a:ext uri="{FF2B5EF4-FFF2-40B4-BE49-F238E27FC236}">
              <a16:creationId xmlns:a16="http://schemas.microsoft.com/office/drawing/2014/main" id="{B89E8A63-A20F-4410-BB85-A8EF45B929AE}"/>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3" name="4 Cuadro de texto">
          <a:extLst>
            <a:ext uri="{FF2B5EF4-FFF2-40B4-BE49-F238E27FC236}">
              <a16:creationId xmlns:a16="http://schemas.microsoft.com/office/drawing/2014/main" id="{F39115B9-9EB7-4629-B6E9-CFB0935D6CD3}"/>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24" name="5 Cuadro de texto">
          <a:extLst>
            <a:ext uri="{FF2B5EF4-FFF2-40B4-BE49-F238E27FC236}">
              <a16:creationId xmlns:a16="http://schemas.microsoft.com/office/drawing/2014/main" id="{E8C6166C-DFA3-4695-9855-917A39AC621A}"/>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5" name="4 Cuadro de texto">
          <a:extLst>
            <a:ext uri="{FF2B5EF4-FFF2-40B4-BE49-F238E27FC236}">
              <a16:creationId xmlns:a16="http://schemas.microsoft.com/office/drawing/2014/main" id="{EC759DCD-5FD4-4ECB-8601-23CE1AB28BFC}"/>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26" name="5 Cuadro de texto">
          <a:extLst>
            <a:ext uri="{FF2B5EF4-FFF2-40B4-BE49-F238E27FC236}">
              <a16:creationId xmlns:a16="http://schemas.microsoft.com/office/drawing/2014/main" id="{385C6C56-4E03-49FF-8BE7-B6087EC2E168}"/>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7" name="4 Cuadro de texto">
          <a:extLst>
            <a:ext uri="{FF2B5EF4-FFF2-40B4-BE49-F238E27FC236}">
              <a16:creationId xmlns:a16="http://schemas.microsoft.com/office/drawing/2014/main" id="{DA4CA32B-75DD-42A6-B9C8-E1665D5A5D10}"/>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28" name="5 Cuadro de texto">
          <a:extLst>
            <a:ext uri="{FF2B5EF4-FFF2-40B4-BE49-F238E27FC236}">
              <a16:creationId xmlns:a16="http://schemas.microsoft.com/office/drawing/2014/main" id="{E2EFF55C-F0B4-4D9C-AE49-73DC8307B25E}"/>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9" name="4 Cuadro de texto">
          <a:extLst>
            <a:ext uri="{FF2B5EF4-FFF2-40B4-BE49-F238E27FC236}">
              <a16:creationId xmlns:a16="http://schemas.microsoft.com/office/drawing/2014/main" id="{CC1D34F8-4C95-434E-8EA7-5A11E23DDB47}"/>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30" name="5 Cuadro de texto">
          <a:extLst>
            <a:ext uri="{FF2B5EF4-FFF2-40B4-BE49-F238E27FC236}">
              <a16:creationId xmlns:a16="http://schemas.microsoft.com/office/drawing/2014/main" id="{B5DCC062-4C62-4A2B-AFF0-CD29293BFA4A}"/>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31" name="4 Cuadro de texto">
          <a:extLst>
            <a:ext uri="{FF2B5EF4-FFF2-40B4-BE49-F238E27FC236}">
              <a16:creationId xmlns:a16="http://schemas.microsoft.com/office/drawing/2014/main" id="{3BB7AE8D-39C4-451B-9926-1777DBD32FE3}"/>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32" name="5 Cuadro de texto">
          <a:extLst>
            <a:ext uri="{FF2B5EF4-FFF2-40B4-BE49-F238E27FC236}">
              <a16:creationId xmlns:a16="http://schemas.microsoft.com/office/drawing/2014/main" id="{67D83842-4F28-4192-9E74-1982B2C1938E}"/>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33" name="4 Cuadro de texto">
          <a:extLst>
            <a:ext uri="{FF2B5EF4-FFF2-40B4-BE49-F238E27FC236}">
              <a16:creationId xmlns:a16="http://schemas.microsoft.com/office/drawing/2014/main" id="{594B632B-678F-4700-856B-B48855A7C317}"/>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34" name="5 Cuadro de texto">
          <a:extLst>
            <a:ext uri="{FF2B5EF4-FFF2-40B4-BE49-F238E27FC236}">
              <a16:creationId xmlns:a16="http://schemas.microsoft.com/office/drawing/2014/main" id="{235C466A-47BB-4E4A-9604-23D1CC028BFC}"/>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35" name="4 Cuadro de texto">
          <a:extLst>
            <a:ext uri="{FF2B5EF4-FFF2-40B4-BE49-F238E27FC236}">
              <a16:creationId xmlns:a16="http://schemas.microsoft.com/office/drawing/2014/main" id="{8E116546-F6BC-4160-8C21-1F41EF1252A5}"/>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36" name="5 Cuadro de texto">
          <a:extLst>
            <a:ext uri="{FF2B5EF4-FFF2-40B4-BE49-F238E27FC236}">
              <a16:creationId xmlns:a16="http://schemas.microsoft.com/office/drawing/2014/main" id="{96E694CA-17ED-41DD-8B6B-C1E2BDD3DCC9}"/>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37" name="4 Cuadro de texto">
          <a:extLst>
            <a:ext uri="{FF2B5EF4-FFF2-40B4-BE49-F238E27FC236}">
              <a16:creationId xmlns:a16="http://schemas.microsoft.com/office/drawing/2014/main" id="{DF6992D9-18A2-44D3-82D4-09D733F4D519}"/>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38" name="5 Cuadro de texto">
          <a:extLst>
            <a:ext uri="{FF2B5EF4-FFF2-40B4-BE49-F238E27FC236}">
              <a16:creationId xmlns:a16="http://schemas.microsoft.com/office/drawing/2014/main" id="{001F0931-E78A-4466-97F3-22DE6CD01AD1}"/>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39" name="4 Cuadro de texto">
          <a:extLst>
            <a:ext uri="{FF2B5EF4-FFF2-40B4-BE49-F238E27FC236}">
              <a16:creationId xmlns:a16="http://schemas.microsoft.com/office/drawing/2014/main" id="{1C95D8F2-0A22-4E46-AECC-40B55F4FC4BD}"/>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40" name="5 Cuadro de texto">
          <a:extLst>
            <a:ext uri="{FF2B5EF4-FFF2-40B4-BE49-F238E27FC236}">
              <a16:creationId xmlns:a16="http://schemas.microsoft.com/office/drawing/2014/main" id="{B2F7245F-84B8-44F6-B1E9-B0F12C597388}"/>
            </a:ext>
          </a:extLst>
        </xdr:cNvPr>
        <xdr:cNvSpPr txBox="1"/>
      </xdr:nvSpPr>
      <xdr:spPr>
        <a:xfrm>
          <a:off x="67151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41" name="4 Cuadro de texto">
          <a:extLst>
            <a:ext uri="{FF2B5EF4-FFF2-40B4-BE49-F238E27FC236}">
              <a16:creationId xmlns:a16="http://schemas.microsoft.com/office/drawing/2014/main" id="{E520A448-901F-4791-A271-97BEF8BD4E28}"/>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42" name="5 Cuadro de texto">
          <a:extLst>
            <a:ext uri="{FF2B5EF4-FFF2-40B4-BE49-F238E27FC236}">
              <a16:creationId xmlns:a16="http://schemas.microsoft.com/office/drawing/2014/main" id="{77E9D8D1-09F0-4004-A6F7-DDF953B56239}"/>
            </a:ext>
          </a:extLst>
        </xdr:cNvPr>
        <xdr:cNvSpPr txBox="1"/>
      </xdr:nvSpPr>
      <xdr:spPr>
        <a:xfrm>
          <a:off x="6715125" y="923925"/>
          <a:ext cx="2432051" cy="209550"/>
        </a:xfrm>
        <a:prstGeom prst="rect">
          <a:avLst/>
        </a:prstGeom>
        <a:solidFill>
          <a:sysClr val="window" lastClr="FFFFFF"/>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43" name="4 Cuadro de texto">
          <a:extLst>
            <a:ext uri="{FF2B5EF4-FFF2-40B4-BE49-F238E27FC236}">
              <a16:creationId xmlns:a16="http://schemas.microsoft.com/office/drawing/2014/main" id="{7B9121AF-1CB4-4B3C-B786-DFAAB538A369}"/>
            </a:ext>
          </a:extLst>
        </xdr:cNvPr>
        <xdr:cNvSpPr txBox="1"/>
      </xdr:nvSpPr>
      <xdr:spPr>
        <a:xfrm>
          <a:off x="17621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editAs="oneCell">
    <xdr:from>
      <xdr:col>0</xdr:col>
      <xdr:colOff>0</xdr:colOff>
      <xdr:row>1</xdr:row>
      <xdr:rowOff>0</xdr:rowOff>
    </xdr:from>
    <xdr:to>
      <xdr:col>2</xdr:col>
      <xdr:colOff>798773</xdr:colOff>
      <xdr:row>3</xdr:row>
      <xdr:rowOff>69850</xdr:rowOff>
    </xdr:to>
    <xdr:pic>
      <xdr:nvPicPr>
        <xdr:cNvPr id="44" name="Imagen 43">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9553" b="17806"/>
        <a:stretch/>
      </xdr:blipFill>
      <xdr:spPr bwMode="auto">
        <a:xfrm>
          <a:off x="0" y="161925"/>
          <a:ext cx="1779848" cy="450850"/>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19050</xdr:colOff>
      <xdr:row>4</xdr:row>
      <xdr:rowOff>171455</xdr:rowOff>
    </xdr:from>
    <xdr:to>
      <xdr:col>13</xdr:col>
      <xdr:colOff>0</xdr:colOff>
      <xdr:row>4</xdr:row>
      <xdr:rowOff>180975</xdr:rowOff>
    </xdr:to>
    <xdr:cxnSp macro="">
      <xdr:nvCxnSpPr>
        <xdr:cNvPr id="2" name="2 Conector recto">
          <a:extLst>
            <a:ext uri="{FF2B5EF4-FFF2-40B4-BE49-F238E27FC236}">
              <a16:creationId xmlns:a16="http://schemas.microsoft.com/office/drawing/2014/main" id="{00000000-0008-0000-0B00-00000D000000}"/>
            </a:ext>
          </a:extLst>
        </xdr:cNvPr>
        <xdr:cNvCxnSpPr/>
      </xdr:nvCxnSpPr>
      <xdr:spPr>
        <a:xfrm>
          <a:off x="247650" y="838205"/>
          <a:ext cx="8534400"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276225</xdr:colOff>
      <xdr:row>5</xdr:row>
      <xdr:rowOff>85725</xdr:rowOff>
    </xdr:from>
    <xdr:to>
      <xdr:col>12</xdr:col>
      <xdr:colOff>184151</xdr:colOff>
      <xdr:row>6</xdr:row>
      <xdr:rowOff>133350</xdr:rowOff>
    </xdr:to>
    <xdr:sp macro="" textlink="">
      <xdr:nvSpPr>
        <xdr:cNvPr id="3" name="5 Cuadro de texto">
          <a:extLst>
            <a:ext uri="{FF2B5EF4-FFF2-40B4-BE49-F238E27FC236}">
              <a16:creationId xmlns:a16="http://schemas.microsoft.com/office/drawing/2014/main" id="{00000000-0008-0000-0B00-00000E000000}"/>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4" name="4 Cuadro de texto">
          <a:extLst>
            <a:ext uri="{FF2B5EF4-FFF2-40B4-BE49-F238E27FC236}">
              <a16:creationId xmlns:a16="http://schemas.microsoft.com/office/drawing/2014/main" id="{00000000-0008-0000-0B00-00000F000000}"/>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5" name="5 Cuadro de texto">
          <a:extLst>
            <a:ext uri="{FF2B5EF4-FFF2-40B4-BE49-F238E27FC236}">
              <a16:creationId xmlns:a16="http://schemas.microsoft.com/office/drawing/2014/main" id="{00000000-0008-0000-0B00-000010000000}"/>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6" name="4 Cuadro de texto">
          <a:extLst>
            <a:ext uri="{FF2B5EF4-FFF2-40B4-BE49-F238E27FC236}">
              <a16:creationId xmlns:a16="http://schemas.microsoft.com/office/drawing/2014/main" id="{00000000-0008-0000-0B00-000011000000}"/>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7" name="5 Cuadro de texto">
          <a:extLst>
            <a:ext uri="{FF2B5EF4-FFF2-40B4-BE49-F238E27FC236}">
              <a16:creationId xmlns:a16="http://schemas.microsoft.com/office/drawing/2014/main" id="{00000000-0008-0000-0B00-000012000000}"/>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8" name="4 Cuadro de texto">
          <a:extLst>
            <a:ext uri="{FF2B5EF4-FFF2-40B4-BE49-F238E27FC236}">
              <a16:creationId xmlns:a16="http://schemas.microsoft.com/office/drawing/2014/main" id="{00000000-0008-0000-0B00-000013000000}"/>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9" name="5 Cuadro de texto">
          <a:extLst>
            <a:ext uri="{FF2B5EF4-FFF2-40B4-BE49-F238E27FC236}">
              <a16:creationId xmlns:a16="http://schemas.microsoft.com/office/drawing/2014/main" id="{00000000-0008-0000-0B00-000014000000}"/>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0" name="4 Cuadro de texto">
          <a:extLst>
            <a:ext uri="{FF2B5EF4-FFF2-40B4-BE49-F238E27FC236}">
              <a16:creationId xmlns:a16="http://schemas.microsoft.com/office/drawing/2014/main" id="{00000000-0008-0000-0B00-000015000000}"/>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11" name="5 Cuadro de texto">
          <a:extLst>
            <a:ext uri="{FF2B5EF4-FFF2-40B4-BE49-F238E27FC236}">
              <a16:creationId xmlns:a16="http://schemas.microsoft.com/office/drawing/2014/main" id="{722435DB-129A-4C59-9706-3278B2D172F2}"/>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2" name="4 Cuadro de texto">
          <a:extLst>
            <a:ext uri="{FF2B5EF4-FFF2-40B4-BE49-F238E27FC236}">
              <a16:creationId xmlns:a16="http://schemas.microsoft.com/office/drawing/2014/main" id="{CF74DB08-9A51-4EAD-9B85-7FAB60873CEB}"/>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13" name="5 Cuadro de texto">
          <a:extLst>
            <a:ext uri="{FF2B5EF4-FFF2-40B4-BE49-F238E27FC236}">
              <a16:creationId xmlns:a16="http://schemas.microsoft.com/office/drawing/2014/main" id="{D09BB676-9F9A-41D7-8F26-78D1145D74FC}"/>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4" name="4 Cuadro de texto">
          <a:extLst>
            <a:ext uri="{FF2B5EF4-FFF2-40B4-BE49-F238E27FC236}">
              <a16:creationId xmlns:a16="http://schemas.microsoft.com/office/drawing/2014/main" id="{4018B3C0-26DA-4DE4-ACDF-065ED360BDA0}"/>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15" name="5 Cuadro de texto">
          <a:extLst>
            <a:ext uri="{FF2B5EF4-FFF2-40B4-BE49-F238E27FC236}">
              <a16:creationId xmlns:a16="http://schemas.microsoft.com/office/drawing/2014/main" id="{C5336BB4-EB36-4A23-9A5B-3D53D70A2775}"/>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6" name="4 Cuadro de texto">
          <a:extLst>
            <a:ext uri="{FF2B5EF4-FFF2-40B4-BE49-F238E27FC236}">
              <a16:creationId xmlns:a16="http://schemas.microsoft.com/office/drawing/2014/main" id="{B405D58D-1742-430D-A7F9-34865B0A949D}"/>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17" name="5 Cuadro de texto">
          <a:extLst>
            <a:ext uri="{FF2B5EF4-FFF2-40B4-BE49-F238E27FC236}">
              <a16:creationId xmlns:a16="http://schemas.microsoft.com/office/drawing/2014/main" id="{EFC96D2D-BB8C-448C-AF67-0664E6C997B5}"/>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18" name="4 Cuadro de texto">
          <a:extLst>
            <a:ext uri="{FF2B5EF4-FFF2-40B4-BE49-F238E27FC236}">
              <a16:creationId xmlns:a16="http://schemas.microsoft.com/office/drawing/2014/main" id="{AACC5F14-2B06-4A9A-A5A6-1718B5C60D1E}"/>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19" name="5 Cuadro de texto">
          <a:extLst>
            <a:ext uri="{FF2B5EF4-FFF2-40B4-BE49-F238E27FC236}">
              <a16:creationId xmlns:a16="http://schemas.microsoft.com/office/drawing/2014/main" id="{D2453003-CE41-4404-9C6D-C8895DEBA0CC}"/>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0" name="4 Cuadro de texto">
          <a:extLst>
            <a:ext uri="{FF2B5EF4-FFF2-40B4-BE49-F238E27FC236}">
              <a16:creationId xmlns:a16="http://schemas.microsoft.com/office/drawing/2014/main" id="{8712F398-E578-4B0D-AA8C-2E5D1D8C51F0}"/>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21" name="5 Cuadro de texto">
          <a:extLst>
            <a:ext uri="{FF2B5EF4-FFF2-40B4-BE49-F238E27FC236}">
              <a16:creationId xmlns:a16="http://schemas.microsoft.com/office/drawing/2014/main" id="{B89E8A63-A20F-4410-BB85-A8EF45B929AE}"/>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2" name="4 Cuadro de texto">
          <a:extLst>
            <a:ext uri="{FF2B5EF4-FFF2-40B4-BE49-F238E27FC236}">
              <a16:creationId xmlns:a16="http://schemas.microsoft.com/office/drawing/2014/main" id="{F39115B9-9EB7-4629-B6E9-CFB0935D6CD3}"/>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23" name="5 Cuadro de texto">
          <a:extLst>
            <a:ext uri="{FF2B5EF4-FFF2-40B4-BE49-F238E27FC236}">
              <a16:creationId xmlns:a16="http://schemas.microsoft.com/office/drawing/2014/main" id="{E8C6166C-DFA3-4695-9855-917A39AC621A}"/>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4" name="4 Cuadro de texto">
          <a:extLst>
            <a:ext uri="{FF2B5EF4-FFF2-40B4-BE49-F238E27FC236}">
              <a16:creationId xmlns:a16="http://schemas.microsoft.com/office/drawing/2014/main" id="{EC759DCD-5FD4-4ECB-8601-23CE1AB28BFC}"/>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25" name="5 Cuadro de texto">
          <a:extLst>
            <a:ext uri="{FF2B5EF4-FFF2-40B4-BE49-F238E27FC236}">
              <a16:creationId xmlns:a16="http://schemas.microsoft.com/office/drawing/2014/main" id="{385C6C56-4E03-49FF-8BE7-B6087EC2E168}"/>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6" name="4 Cuadro de texto">
          <a:extLst>
            <a:ext uri="{FF2B5EF4-FFF2-40B4-BE49-F238E27FC236}">
              <a16:creationId xmlns:a16="http://schemas.microsoft.com/office/drawing/2014/main" id="{DA4CA32B-75DD-42A6-B9C8-E1665D5A5D10}"/>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27" name="5 Cuadro de texto">
          <a:extLst>
            <a:ext uri="{FF2B5EF4-FFF2-40B4-BE49-F238E27FC236}">
              <a16:creationId xmlns:a16="http://schemas.microsoft.com/office/drawing/2014/main" id="{E2EFF55C-F0B4-4D9C-AE49-73DC8307B25E}"/>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28" name="4 Cuadro de texto">
          <a:extLst>
            <a:ext uri="{FF2B5EF4-FFF2-40B4-BE49-F238E27FC236}">
              <a16:creationId xmlns:a16="http://schemas.microsoft.com/office/drawing/2014/main" id="{CC1D34F8-4C95-434E-8EA7-5A11E23DDB47}"/>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29" name="5 Cuadro de texto">
          <a:extLst>
            <a:ext uri="{FF2B5EF4-FFF2-40B4-BE49-F238E27FC236}">
              <a16:creationId xmlns:a16="http://schemas.microsoft.com/office/drawing/2014/main" id="{B5DCC062-4C62-4A2B-AFF0-CD29293BFA4A}"/>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30" name="4 Cuadro de texto">
          <a:extLst>
            <a:ext uri="{FF2B5EF4-FFF2-40B4-BE49-F238E27FC236}">
              <a16:creationId xmlns:a16="http://schemas.microsoft.com/office/drawing/2014/main" id="{3BB7AE8D-39C4-451B-9926-1777DBD32FE3}"/>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31" name="5 Cuadro de texto">
          <a:extLst>
            <a:ext uri="{FF2B5EF4-FFF2-40B4-BE49-F238E27FC236}">
              <a16:creationId xmlns:a16="http://schemas.microsoft.com/office/drawing/2014/main" id="{67D83842-4F28-4192-9E74-1982B2C1938E}"/>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32" name="4 Cuadro de texto">
          <a:extLst>
            <a:ext uri="{FF2B5EF4-FFF2-40B4-BE49-F238E27FC236}">
              <a16:creationId xmlns:a16="http://schemas.microsoft.com/office/drawing/2014/main" id="{594B632B-678F-4700-856B-B48855A7C317}"/>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33" name="5 Cuadro de texto">
          <a:extLst>
            <a:ext uri="{FF2B5EF4-FFF2-40B4-BE49-F238E27FC236}">
              <a16:creationId xmlns:a16="http://schemas.microsoft.com/office/drawing/2014/main" id="{235C466A-47BB-4E4A-9604-23D1CC028BFC}"/>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Junio 5 de 2019 </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34" name="4 Cuadro de texto">
          <a:extLst>
            <a:ext uri="{FF2B5EF4-FFF2-40B4-BE49-F238E27FC236}">
              <a16:creationId xmlns:a16="http://schemas.microsoft.com/office/drawing/2014/main" id="{8E116546-F6BC-4160-8C21-1F41EF1252A5}"/>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35" name="5 Cuadro de texto">
          <a:extLst>
            <a:ext uri="{FF2B5EF4-FFF2-40B4-BE49-F238E27FC236}">
              <a16:creationId xmlns:a16="http://schemas.microsoft.com/office/drawing/2014/main" id="{96E694CA-17ED-41DD-8B6B-C1E2BDD3DCC9}"/>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36" name="4 Cuadro de texto">
          <a:extLst>
            <a:ext uri="{FF2B5EF4-FFF2-40B4-BE49-F238E27FC236}">
              <a16:creationId xmlns:a16="http://schemas.microsoft.com/office/drawing/2014/main" id="{DF6992D9-18A2-44D3-82D4-09D733F4D519}"/>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37" name="5 Cuadro de texto">
          <a:extLst>
            <a:ext uri="{FF2B5EF4-FFF2-40B4-BE49-F238E27FC236}">
              <a16:creationId xmlns:a16="http://schemas.microsoft.com/office/drawing/2014/main" id="{001F0931-E78A-4466-97F3-22DE6CD01AD1}"/>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38" name="4 Cuadro de texto">
          <a:extLst>
            <a:ext uri="{FF2B5EF4-FFF2-40B4-BE49-F238E27FC236}">
              <a16:creationId xmlns:a16="http://schemas.microsoft.com/office/drawing/2014/main" id="{1C95D8F2-0A22-4E46-AECC-40B55F4FC4BD}"/>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39" name="5 Cuadro de texto">
          <a:extLst>
            <a:ext uri="{FF2B5EF4-FFF2-40B4-BE49-F238E27FC236}">
              <a16:creationId xmlns:a16="http://schemas.microsoft.com/office/drawing/2014/main" id="{B2F7245F-84B8-44F6-B1E9-B0F12C597388}"/>
            </a:ext>
          </a:extLst>
        </xdr:cNvPr>
        <xdr:cNvSpPr txBox="1"/>
      </xdr:nvSpPr>
      <xdr:spPr>
        <a:xfrm>
          <a:off x="6181725" y="923925"/>
          <a:ext cx="2432051" cy="20955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40" name="4 Cuadro de texto">
          <a:extLst>
            <a:ext uri="{FF2B5EF4-FFF2-40B4-BE49-F238E27FC236}">
              <a16:creationId xmlns:a16="http://schemas.microsoft.com/office/drawing/2014/main" id="{E520A448-901F-4791-A271-97BEF8BD4E28}"/>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276225</xdr:colOff>
      <xdr:row>5</xdr:row>
      <xdr:rowOff>85725</xdr:rowOff>
    </xdr:from>
    <xdr:to>
      <xdr:col>12</xdr:col>
      <xdr:colOff>184151</xdr:colOff>
      <xdr:row>6</xdr:row>
      <xdr:rowOff>133350</xdr:rowOff>
    </xdr:to>
    <xdr:sp macro="" textlink="">
      <xdr:nvSpPr>
        <xdr:cNvPr id="41" name="5 Cuadro de texto">
          <a:extLst>
            <a:ext uri="{FF2B5EF4-FFF2-40B4-BE49-F238E27FC236}">
              <a16:creationId xmlns:a16="http://schemas.microsoft.com/office/drawing/2014/main" id="{77E9D8D1-09F0-4004-A6F7-DDF953B56239}"/>
            </a:ext>
          </a:extLst>
        </xdr:cNvPr>
        <xdr:cNvSpPr txBox="1"/>
      </xdr:nvSpPr>
      <xdr:spPr>
        <a:xfrm>
          <a:off x="6181725" y="923925"/>
          <a:ext cx="2432051" cy="209550"/>
        </a:xfrm>
        <a:prstGeom prst="rect">
          <a:avLst/>
        </a:prstGeom>
        <a:solidFill>
          <a:sysClr val="window" lastClr="FFFFFF"/>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xdr:from>
      <xdr:col>2</xdr:col>
      <xdr:colOff>247650</xdr:colOff>
      <xdr:row>5</xdr:row>
      <xdr:rowOff>47624</xdr:rowOff>
    </xdr:from>
    <xdr:to>
      <xdr:col>3</xdr:col>
      <xdr:colOff>1190625</xdr:colOff>
      <xdr:row>6</xdr:row>
      <xdr:rowOff>66674</xdr:rowOff>
    </xdr:to>
    <xdr:sp macro="" textlink="">
      <xdr:nvSpPr>
        <xdr:cNvPr id="42" name="4 Cuadro de texto">
          <a:extLst>
            <a:ext uri="{FF2B5EF4-FFF2-40B4-BE49-F238E27FC236}">
              <a16:creationId xmlns:a16="http://schemas.microsoft.com/office/drawing/2014/main" id="{7B9121AF-1CB4-4B3C-B786-DFAAB538A369}"/>
            </a:ext>
          </a:extLst>
        </xdr:cNvPr>
        <xdr:cNvSpPr txBox="1"/>
      </xdr:nvSpPr>
      <xdr:spPr>
        <a:xfrm>
          <a:off x="1228725" y="885824"/>
          <a:ext cx="1819275" cy="18097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editAs="oneCell">
    <xdr:from>
      <xdr:col>0</xdr:col>
      <xdr:colOff>0</xdr:colOff>
      <xdr:row>1</xdr:row>
      <xdr:rowOff>0</xdr:rowOff>
    </xdr:from>
    <xdr:to>
      <xdr:col>2</xdr:col>
      <xdr:colOff>455873</xdr:colOff>
      <xdr:row>3</xdr:row>
      <xdr:rowOff>41275</xdr:rowOff>
    </xdr:to>
    <xdr:pic>
      <xdr:nvPicPr>
        <xdr:cNvPr id="43" name="Imagen 42">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0" y="161925"/>
          <a:ext cx="1779848" cy="422275"/>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219075" y="895350"/>
          <a:ext cx="11811000"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461554" y="961510"/>
          <a:ext cx="1553195"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71475"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3</xdr:col>
      <xdr:colOff>28575</xdr:colOff>
      <xdr:row>5</xdr:row>
      <xdr:rowOff>9526</xdr:rowOff>
    </xdr:from>
    <xdr:to>
      <xdr:col>4</xdr:col>
      <xdr:colOff>457200</xdr:colOff>
      <xdr:row>5</xdr:row>
      <xdr:rowOff>161926</xdr:rowOff>
    </xdr:to>
    <xdr:sp macro="" textlink="">
      <xdr:nvSpPr>
        <xdr:cNvPr id="2" name="4 Cuadro de texto">
          <a:extLst>
            <a:ext uri="{FF2B5EF4-FFF2-40B4-BE49-F238E27FC236}">
              <a16:creationId xmlns:a16="http://schemas.microsoft.com/office/drawing/2014/main" id="{860647CB-FAAC-4F01-A283-C329B73D8BC5}"/>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3" name="4 Cuadro de texto">
          <a:extLst>
            <a:ext uri="{FF2B5EF4-FFF2-40B4-BE49-F238E27FC236}">
              <a16:creationId xmlns:a16="http://schemas.microsoft.com/office/drawing/2014/main" id="{927F69FD-CB23-4746-96C3-633B084C37B7}"/>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4" name="4 Cuadro de texto">
          <a:extLst>
            <a:ext uri="{FF2B5EF4-FFF2-40B4-BE49-F238E27FC236}">
              <a16:creationId xmlns:a16="http://schemas.microsoft.com/office/drawing/2014/main" id="{FB09C24A-7E63-4363-A3BE-FCE788970BFA}"/>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247650</xdr:colOff>
      <xdr:row>5</xdr:row>
      <xdr:rowOff>0</xdr:rowOff>
    </xdr:from>
    <xdr:to>
      <xdr:col>20</xdr:col>
      <xdr:colOff>0</xdr:colOff>
      <xdr:row>5</xdr:row>
      <xdr:rowOff>9525</xdr:rowOff>
    </xdr:to>
    <xdr:cxnSp macro="">
      <xdr:nvCxnSpPr>
        <xdr:cNvPr id="5" name="22 Conector recto">
          <a:extLst>
            <a:ext uri="{FF2B5EF4-FFF2-40B4-BE49-F238E27FC236}">
              <a16:creationId xmlns:a16="http://schemas.microsoft.com/office/drawing/2014/main" id="{880821D1-2680-4812-B602-4BECE46EB231}"/>
            </a:ext>
          </a:extLst>
        </xdr:cNvPr>
        <xdr:cNvCxnSpPr/>
      </xdr:nvCxnSpPr>
      <xdr:spPr>
        <a:xfrm flipV="1">
          <a:off x="542925" y="895350"/>
          <a:ext cx="103917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91108</xdr:colOff>
      <xdr:row>5</xdr:row>
      <xdr:rowOff>47625</xdr:rowOff>
    </xdr:from>
    <xdr:to>
      <xdr:col>20</xdr:col>
      <xdr:colOff>5723</xdr:colOff>
      <xdr:row>5</xdr:row>
      <xdr:rowOff>247650</xdr:rowOff>
    </xdr:to>
    <xdr:sp macro="" textlink="">
      <xdr:nvSpPr>
        <xdr:cNvPr id="6" name="5 Cuadro de texto">
          <a:extLst>
            <a:ext uri="{FF2B5EF4-FFF2-40B4-BE49-F238E27FC236}">
              <a16:creationId xmlns:a16="http://schemas.microsoft.com/office/drawing/2014/main" id="{00000000-0008-0000-0200-000008000000}"/>
            </a:ext>
          </a:extLst>
        </xdr:cNvPr>
        <xdr:cNvSpPr txBox="1"/>
      </xdr:nvSpPr>
      <xdr:spPr>
        <a:xfrm>
          <a:off x="5284304" y="950429"/>
          <a:ext cx="2076376" cy="200025"/>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1</xdr:col>
      <xdr:colOff>0</xdr:colOff>
      <xdr:row>1</xdr:row>
      <xdr:rowOff>0</xdr:rowOff>
    </xdr:from>
    <xdr:to>
      <xdr:col>3</xdr:col>
      <xdr:colOff>1335050</xdr:colOff>
      <xdr:row>4</xdr:row>
      <xdr:rowOff>0</xdr:rowOff>
    </xdr:to>
    <xdr:pic>
      <xdr:nvPicPr>
        <xdr:cNvPr id="7" name="Imagen 6">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295275" y="161925"/>
          <a:ext cx="1773200" cy="57150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0AA%20SALUD%20BUCAL%20PEREIRA\2021\PROGRAMAS\11.%20CANCER%20DE%20ESTOMAGO,%20COLORECTAL%20Y%20PROSTATA\11.%20CA%20CEPO%20%20IPS%20AH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CA PROSTATA"/>
      <sheetName val="11. CA COLORECTAL"/>
    </sheetNames>
    <sheetDataSet>
      <sheetData sheetId="0"/>
      <sheetData sheetId="1">
        <row r="18">
          <cell r="A18">
            <v>3</v>
          </cell>
        </row>
        <row r="26">
          <cell r="A26">
            <v>5</v>
          </cell>
        </row>
        <row r="30">
          <cell r="A30">
            <v>1</v>
          </cell>
        </row>
        <row r="36">
          <cell r="A36">
            <v>3</v>
          </cell>
        </row>
        <row r="41">
          <cell r="A41">
            <v>2</v>
          </cell>
        </row>
        <row r="45">
          <cell r="A45">
            <v>1</v>
          </cell>
        </row>
        <row r="49">
          <cell r="A49">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4.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5.bin"/><Relationship Id="rId4"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5"/>
  <sheetViews>
    <sheetView topLeftCell="A17" workbookViewId="0">
      <selection activeCell="D41" sqref="D41"/>
    </sheetView>
  </sheetViews>
  <sheetFormatPr baseColWidth="10" defaultRowHeight="15" x14ac:dyDescent="0.25"/>
  <cols>
    <col min="3" max="3" width="20" customWidth="1"/>
    <col min="4" max="4" width="14.7109375" customWidth="1"/>
  </cols>
  <sheetData>
    <row r="1" spans="1:45" s="47" customFormat="1" ht="12" customHeight="1" x14ac:dyDescent="0.25">
      <c r="A1" s="9"/>
      <c r="B1" s="10"/>
      <c r="C1" s="1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6"/>
      <c r="AK1" s="1"/>
      <c r="AL1" s="1"/>
      <c r="AM1" s="1"/>
      <c r="AN1" s="1"/>
      <c r="AO1" s="1"/>
      <c r="AP1" s="1"/>
      <c r="AQ1" s="1"/>
      <c r="AR1" s="1"/>
      <c r="AS1" s="1"/>
    </row>
    <row r="2" spans="1:45" s="47" customFormat="1" ht="12" customHeight="1" x14ac:dyDescent="0.25">
      <c r="A2" s="9"/>
      <c r="B2" s="10"/>
      <c r="C2" s="11"/>
      <c r="D2" s="643" t="s">
        <v>87</v>
      </c>
      <c r="E2" s="643"/>
      <c r="F2" s="643"/>
      <c r="G2" s="643"/>
      <c r="H2" s="643"/>
      <c r="I2" s="643"/>
      <c r="J2" s="68"/>
      <c r="K2" s="68"/>
      <c r="L2" s="68"/>
      <c r="M2" s="68"/>
      <c r="N2" s="68"/>
      <c r="O2" s="68"/>
      <c r="P2" s="68"/>
      <c r="Q2" s="68"/>
      <c r="R2" s="68"/>
      <c r="S2" s="68"/>
      <c r="T2" s="69"/>
      <c r="U2" s="69"/>
      <c r="V2" s="69"/>
      <c r="W2" s="69"/>
      <c r="X2" s="69"/>
      <c r="Y2" s="69"/>
      <c r="Z2" s="69"/>
      <c r="AA2" s="69"/>
      <c r="AB2" s="69"/>
      <c r="AC2" s="69"/>
      <c r="AD2" s="69"/>
      <c r="AE2" s="69"/>
      <c r="AF2" s="69"/>
      <c r="AG2" s="69"/>
      <c r="AH2" s="69"/>
      <c r="AI2" s="68"/>
      <c r="AJ2" s="68"/>
      <c r="AK2" s="70"/>
      <c r="AL2" s="1"/>
      <c r="AM2" s="1"/>
      <c r="AN2" s="1"/>
      <c r="AO2" s="1"/>
      <c r="AP2" s="1"/>
      <c r="AQ2" s="1"/>
      <c r="AR2" s="1"/>
      <c r="AS2" s="1"/>
    </row>
    <row r="3" spans="1:45" s="47" customFormat="1" ht="12" customHeight="1" x14ac:dyDescent="0.25">
      <c r="A3" s="9"/>
      <c r="B3" s="10"/>
      <c r="C3" s="11"/>
      <c r="D3" s="643"/>
      <c r="E3" s="643"/>
      <c r="F3" s="643"/>
      <c r="G3" s="643"/>
      <c r="H3" s="643"/>
      <c r="I3" s="643"/>
      <c r="AK3" s="71"/>
      <c r="AL3" s="1"/>
      <c r="AM3" s="1"/>
      <c r="AN3" s="1"/>
      <c r="AO3" s="1"/>
      <c r="AP3" s="1"/>
      <c r="AQ3" s="1"/>
      <c r="AR3" s="1"/>
      <c r="AS3" s="1"/>
    </row>
    <row r="4" spans="1:45" s="47" customFormat="1" ht="12" customHeight="1" x14ac:dyDescent="0.25">
      <c r="A4" s="9"/>
      <c r="B4" s="51"/>
      <c r="C4" s="50"/>
      <c r="D4" s="643"/>
      <c r="E4" s="643"/>
      <c r="F4" s="643"/>
      <c r="G4" s="643"/>
      <c r="H4" s="643"/>
      <c r="I4" s="643"/>
      <c r="J4" s="72"/>
      <c r="K4" s="72"/>
      <c r="L4" s="72"/>
      <c r="M4" s="72"/>
      <c r="N4" s="72"/>
      <c r="O4" s="72"/>
      <c r="P4" s="72"/>
      <c r="Q4" s="72"/>
      <c r="R4" s="72"/>
      <c r="S4" s="72"/>
      <c r="T4" s="69"/>
      <c r="U4" s="69"/>
      <c r="V4" s="69"/>
      <c r="W4" s="69"/>
      <c r="X4" s="69"/>
      <c r="Y4" s="69"/>
      <c r="Z4" s="69"/>
      <c r="AA4" s="69"/>
      <c r="AB4" s="69"/>
      <c r="AC4" s="69"/>
      <c r="AD4" s="69"/>
      <c r="AE4" s="69"/>
      <c r="AF4" s="69"/>
      <c r="AG4" s="69"/>
      <c r="AH4" s="69"/>
      <c r="AI4" s="72"/>
      <c r="AJ4" s="72"/>
      <c r="AK4" s="73"/>
      <c r="AL4" s="1"/>
      <c r="AM4" s="1"/>
      <c r="AN4" s="1"/>
      <c r="AO4" s="1"/>
      <c r="AP4" s="1"/>
      <c r="AQ4" s="1"/>
      <c r="AR4" s="1"/>
      <c r="AS4" s="1"/>
    </row>
    <row r="5" spans="1:45" s="47" customFormat="1" ht="12" customHeight="1" x14ac:dyDescent="0.25">
      <c r="A5" s="9"/>
      <c r="B5" s="51"/>
      <c r="C5" s="50"/>
      <c r="D5" s="50"/>
      <c r="E5" s="51"/>
      <c r="F5" s="51"/>
      <c r="G5" s="51"/>
      <c r="H5" s="51"/>
      <c r="I5" s="51"/>
      <c r="J5" s="51"/>
      <c r="K5" s="51"/>
      <c r="L5" s="51"/>
      <c r="M5" s="51"/>
      <c r="N5" s="51"/>
      <c r="O5" s="51"/>
      <c r="P5" s="51"/>
      <c r="Q5" s="51"/>
      <c r="R5" s="51"/>
      <c r="S5" s="14"/>
      <c r="T5" s="51"/>
      <c r="U5" s="51"/>
      <c r="V5" s="51"/>
      <c r="W5" s="51"/>
      <c r="X5" s="51"/>
      <c r="Y5" s="51"/>
      <c r="Z5" s="51"/>
      <c r="AA5" s="51"/>
      <c r="AB5" s="51"/>
      <c r="AC5" s="51"/>
      <c r="AD5" s="51"/>
      <c r="AE5" s="51"/>
      <c r="AF5" s="51"/>
      <c r="AG5" s="51"/>
      <c r="AH5" s="14"/>
      <c r="AI5" s="51"/>
      <c r="AJ5" s="6"/>
      <c r="AK5" s="1"/>
      <c r="AL5" s="1"/>
      <c r="AM5" s="1"/>
      <c r="AN5" s="1"/>
      <c r="AO5" s="1"/>
      <c r="AP5" s="1"/>
      <c r="AQ5" s="1"/>
      <c r="AR5" s="1"/>
      <c r="AS5" s="1"/>
    </row>
    <row r="6" spans="1:45" s="47" customFormat="1" ht="12" customHeight="1" x14ac:dyDescent="0.25">
      <c r="A6" s="9"/>
      <c r="B6" s="51"/>
      <c r="C6" s="50"/>
      <c r="D6" s="50"/>
      <c r="E6" s="51"/>
      <c r="F6" s="51"/>
      <c r="G6" s="51"/>
      <c r="H6" s="51"/>
      <c r="I6" s="51"/>
      <c r="J6" s="51"/>
      <c r="K6" s="51"/>
      <c r="L6" s="51"/>
      <c r="M6" s="51"/>
      <c r="N6" s="51"/>
      <c r="O6" s="51"/>
      <c r="P6" s="51"/>
      <c r="Q6" s="51"/>
      <c r="R6" s="51"/>
      <c r="S6" s="14"/>
      <c r="T6" s="51"/>
      <c r="U6" s="51"/>
      <c r="V6" s="51"/>
      <c r="W6" s="51"/>
      <c r="X6" s="51"/>
      <c r="Y6" s="51"/>
      <c r="Z6" s="51"/>
      <c r="AA6" s="51"/>
      <c r="AB6" s="51"/>
      <c r="AC6" s="51"/>
      <c r="AD6" s="51"/>
      <c r="AE6" s="51"/>
      <c r="AF6" s="51"/>
      <c r="AG6" s="51"/>
      <c r="AH6" s="14"/>
      <c r="AI6" s="51"/>
      <c r="AJ6" s="6"/>
      <c r="AK6" s="1"/>
      <c r="AL6" s="1"/>
      <c r="AM6" s="1"/>
      <c r="AN6" s="1"/>
      <c r="AO6" s="1"/>
      <c r="AP6" s="1"/>
      <c r="AQ6" s="1"/>
      <c r="AR6" s="1"/>
      <c r="AS6" s="1"/>
    </row>
    <row r="7" spans="1:45" s="47" customFormat="1" ht="12" customHeight="1" x14ac:dyDescent="0.25">
      <c r="A7" s="9"/>
      <c r="B7" s="51"/>
      <c r="C7" s="50"/>
      <c r="D7" s="50"/>
      <c r="E7" s="51"/>
      <c r="F7" s="51"/>
      <c r="G7" s="51"/>
      <c r="H7" s="51"/>
      <c r="I7" s="51"/>
      <c r="J7" s="51"/>
      <c r="K7" s="51"/>
      <c r="L7" s="51"/>
      <c r="M7" s="51"/>
      <c r="N7" s="51"/>
      <c r="O7" s="51"/>
      <c r="P7" s="51"/>
      <c r="Q7" s="51"/>
      <c r="R7" s="51"/>
      <c r="S7" s="14"/>
      <c r="T7" s="51"/>
      <c r="U7" s="51"/>
      <c r="V7" s="51"/>
      <c r="W7" s="51"/>
      <c r="X7" s="51"/>
      <c r="Y7" s="51"/>
      <c r="Z7" s="51"/>
      <c r="AA7" s="51"/>
      <c r="AB7" s="51"/>
      <c r="AC7" s="51"/>
      <c r="AD7" s="51"/>
      <c r="AE7" s="51"/>
      <c r="AF7" s="51"/>
      <c r="AG7" s="51"/>
      <c r="AH7" s="14"/>
      <c r="AI7" s="51"/>
      <c r="AJ7" s="6"/>
      <c r="AK7" s="1"/>
      <c r="AL7" s="1"/>
      <c r="AM7" s="1"/>
      <c r="AN7" s="1"/>
      <c r="AO7" s="1"/>
      <c r="AP7" s="1"/>
      <c r="AQ7" s="1"/>
      <c r="AR7" s="1"/>
      <c r="AS7" s="1"/>
    </row>
    <row r="9" spans="1:45" s="194" customFormat="1" ht="12" customHeight="1" x14ac:dyDescent="0.25">
      <c r="A9" s="9"/>
      <c r="B9" s="10"/>
      <c r="C9" s="11"/>
      <c r="D9" s="2"/>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6"/>
      <c r="AK9" s="1"/>
      <c r="AL9" s="1"/>
      <c r="AM9" s="1"/>
      <c r="AN9" s="1"/>
      <c r="AO9" s="1"/>
      <c r="AP9" s="1"/>
      <c r="AQ9" s="1"/>
      <c r="AR9" s="1"/>
      <c r="AS9" s="1"/>
    </row>
    <row r="10" spans="1:45" s="194" customFormat="1" ht="12" customHeight="1" x14ac:dyDescent="0.25">
      <c r="A10" s="9"/>
      <c r="B10" s="10"/>
      <c r="C10" s="11"/>
      <c r="D10" s="638" t="s">
        <v>621</v>
      </c>
      <c r="E10" s="638"/>
      <c r="F10" s="638"/>
      <c r="G10" s="638"/>
      <c r="H10" s="638"/>
      <c r="I10" s="638"/>
      <c r="J10" s="68"/>
      <c r="K10" s="68"/>
      <c r="L10" s="68"/>
      <c r="M10" s="68"/>
      <c r="N10" s="68"/>
      <c r="O10" s="68"/>
      <c r="P10" s="68"/>
      <c r="Q10" s="68"/>
      <c r="R10" s="68"/>
      <c r="S10" s="68"/>
      <c r="T10" s="69"/>
      <c r="U10" s="69"/>
      <c r="V10" s="69"/>
      <c r="W10" s="69"/>
      <c r="X10" s="69"/>
      <c r="Y10" s="69"/>
      <c r="Z10" s="69"/>
      <c r="AA10" s="69"/>
      <c r="AB10" s="69"/>
      <c r="AC10" s="69"/>
      <c r="AD10" s="69"/>
      <c r="AE10" s="69"/>
      <c r="AF10" s="69"/>
      <c r="AG10" s="69"/>
      <c r="AH10" s="69"/>
      <c r="AI10" s="68"/>
      <c r="AJ10" s="68"/>
      <c r="AK10" s="70"/>
      <c r="AL10" s="1"/>
      <c r="AM10" s="1"/>
      <c r="AN10" s="1"/>
      <c r="AO10" s="1"/>
      <c r="AP10" s="1"/>
      <c r="AQ10" s="1"/>
      <c r="AR10" s="1"/>
      <c r="AS10" s="1"/>
    </row>
    <row r="11" spans="1:45" s="194" customFormat="1" ht="12" customHeight="1" x14ac:dyDescent="0.25">
      <c r="A11" s="9"/>
      <c r="B11" s="10"/>
      <c r="C11" s="11"/>
      <c r="D11" s="638"/>
      <c r="E11" s="638"/>
      <c r="F11" s="638"/>
      <c r="G11" s="638"/>
      <c r="H11" s="638"/>
      <c r="I11" s="638"/>
      <c r="AK11" s="71"/>
      <c r="AL11" s="1"/>
      <c r="AM11" s="1"/>
      <c r="AN11" s="1"/>
      <c r="AO11" s="1"/>
      <c r="AP11" s="1"/>
      <c r="AQ11" s="1"/>
      <c r="AR11" s="1"/>
      <c r="AS11" s="1"/>
    </row>
    <row r="12" spans="1:45" s="194" customFormat="1" ht="12" customHeight="1" x14ac:dyDescent="0.25">
      <c r="A12" s="9"/>
      <c r="B12" s="197"/>
      <c r="C12" s="195"/>
      <c r="D12" s="593"/>
      <c r="E12" s="72"/>
      <c r="F12" s="72"/>
      <c r="G12" s="72"/>
      <c r="H12" s="72"/>
      <c r="I12" s="72"/>
      <c r="J12" s="72"/>
      <c r="K12" s="72"/>
      <c r="L12" s="72"/>
      <c r="M12" s="72"/>
      <c r="N12" s="72"/>
      <c r="O12" s="72"/>
      <c r="P12" s="72"/>
      <c r="Q12" s="72"/>
      <c r="R12" s="72"/>
      <c r="S12" s="72"/>
      <c r="T12" s="69"/>
      <c r="U12" s="69"/>
      <c r="V12" s="69"/>
      <c r="W12" s="69"/>
      <c r="X12" s="69"/>
      <c r="Y12" s="69"/>
      <c r="Z12" s="69"/>
      <c r="AA12" s="69"/>
      <c r="AB12" s="69"/>
      <c r="AC12" s="69"/>
      <c r="AD12" s="69"/>
      <c r="AE12" s="69"/>
      <c r="AF12" s="69"/>
      <c r="AG12" s="69"/>
      <c r="AH12" s="69"/>
      <c r="AI12" s="72"/>
      <c r="AJ12" s="72"/>
      <c r="AK12" s="73"/>
      <c r="AL12" s="1"/>
      <c r="AM12" s="1"/>
      <c r="AN12" s="1"/>
      <c r="AO12" s="1"/>
      <c r="AP12" s="1"/>
      <c r="AQ12" s="1"/>
      <c r="AR12" s="1"/>
      <c r="AS12" s="1"/>
    </row>
    <row r="13" spans="1:45" s="194" customFormat="1" ht="12" customHeight="1" x14ac:dyDescent="0.25">
      <c r="A13" s="9"/>
      <c r="B13" s="197"/>
      <c r="C13" s="195"/>
      <c r="D13" s="195"/>
      <c r="E13" s="197"/>
      <c r="F13" s="197"/>
      <c r="G13" s="197"/>
      <c r="H13" s="197"/>
      <c r="I13" s="197"/>
      <c r="J13" s="197"/>
      <c r="K13" s="197"/>
      <c r="L13" s="197"/>
      <c r="M13" s="197"/>
      <c r="N13" s="197"/>
      <c r="O13" s="197"/>
      <c r="P13" s="197"/>
      <c r="Q13" s="197"/>
      <c r="R13" s="197"/>
      <c r="S13" s="14"/>
      <c r="T13" s="197"/>
      <c r="U13" s="197"/>
      <c r="V13" s="197"/>
      <c r="W13" s="197"/>
      <c r="X13" s="197"/>
      <c r="Y13" s="197"/>
      <c r="Z13" s="197"/>
      <c r="AA13" s="197"/>
      <c r="AB13" s="197"/>
      <c r="AC13" s="197"/>
      <c r="AD13" s="197"/>
      <c r="AE13" s="197"/>
      <c r="AF13" s="197"/>
      <c r="AG13" s="197"/>
      <c r="AH13" s="14"/>
      <c r="AI13" s="197"/>
      <c r="AJ13" s="6"/>
      <c r="AK13" s="1"/>
      <c r="AL13" s="1"/>
      <c r="AM13" s="1"/>
      <c r="AN13" s="1"/>
      <c r="AO13" s="1"/>
      <c r="AP13" s="1"/>
      <c r="AQ13" s="1"/>
      <c r="AR13" s="1"/>
      <c r="AS13" s="1"/>
    </row>
    <row r="14" spans="1:45" s="194" customFormat="1" ht="12" customHeight="1" x14ac:dyDescent="0.25">
      <c r="A14" s="9"/>
      <c r="B14" s="197"/>
      <c r="C14" s="195"/>
      <c r="D14" s="195"/>
      <c r="E14" s="197"/>
      <c r="F14" s="197"/>
      <c r="G14" s="197"/>
      <c r="H14" s="197"/>
      <c r="I14" s="197"/>
      <c r="J14" s="197"/>
      <c r="K14" s="197"/>
      <c r="L14" s="197"/>
      <c r="M14" s="197"/>
      <c r="N14" s="197"/>
      <c r="O14" s="197"/>
      <c r="P14" s="197"/>
      <c r="Q14" s="197"/>
      <c r="R14" s="197"/>
      <c r="S14" s="14"/>
      <c r="T14" s="197"/>
      <c r="U14" s="197"/>
      <c r="V14" s="197"/>
      <c r="W14" s="197"/>
      <c r="X14" s="197"/>
      <c r="Y14" s="197"/>
      <c r="Z14" s="197"/>
      <c r="AA14" s="197"/>
      <c r="AB14" s="197"/>
      <c r="AC14" s="197"/>
      <c r="AD14" s="197"/>
      <c r="AE14" s="197"/>
      <c r="AF14" s="197"/>
      <c r="AG14" s="197"/>
      <c r="AH14" s="14"/>
      <c r="AI14" s="197"/>
      <c r="AJ14" s="6"/>
      <c r="AK14" s="1"/>
      <c r="AL14" s="1"/>
      <c r="AM14" s="1"/>
      <c r="AN14" s="1"/>
      <c r="AO14" s="1"/>
      <c r="AP14" s="1"/>
      <c r="AQ14" s="1"/>
      <c r="AR14" s="1"/>
      <c r="AS14" s="1"/>
    </row>
    <row r="15" spans="1:45" s="194" customFormat="1" ht="12" customHeight="1" x14ac:dyDescent="0.25">
      <c r="A15" s="9"/>
      <c r="B15" s="197"/>
      <c r="C15" s="195"/>
      <c r="D15" s="195"/>
      <c r="E15" s="197"/>
      <c r="F15" s="197"/>
      <c r="G15" s="197"/>
      <c r="H15" s="197"/>
      <c r="I15" s="197"/>
      <c r="J15" s="197"/>
      <c r="K15" s="197"/>
      <c r="L15" s="197"/>
      <c r="M15" s="197"/>
      <c r="N15" s="197"/>
      <c r="O15" s="197"/>
      <c r="P15" s="197"/>
      <c r="Q15" s="197"/>
      <c r="R15" s="197"/>
      <c r="S15" s="14"/>
      <c r="T15" s="197"/>
      <c r="U15" s="197"/>
      <c r="V15" s="197"/>
      <c r="W15" s="197"/>
      <c r="X15" s="197"/>
      <c r="Y15" s="197"/>
      <c r="Z15" s="197"/>
      <c r="AA15" s="197"/>
      <c r="AB15" s="197"/>
      <c r="AC15" s="197"/>
      <c r="AD15" s="197"/>
      <c r="AE15" s="197"/>
      <c r="AF15" s="197"/>
      <c r="AG15" s="197"/>
      <c r="AH15" s="14"/>
      <c r="AI15" s="197"/>
      <c r="AJ15" s="6"/>
      <c r="AK15" s="1"/>
      <c r="AL15" s="1"/>
      <c r="AM15" s="1"/>
      <c r="AN15" s="1"/>
      <c r="AO15" s="1"/>
      <c r="AP15" s="1"/>
      <c r="AQ15" s="1"/>
      <c r="AR15" s="1"/>
      <c r="AS15" s="1"/>
    </row>
    <row r="18" spans="2:8" s="588" customFormat="1" ht="30" customHeight="1" x14ac:dyDescent="0.25">
      <c r="B18" s="644" t="s">
        <v>81</v>
      </c>
      <c r="C18" s="645"/>
      <c r="D18" s="584" t="s">
        <v>83</v>
      </c>
      <c r="E18" s="584" t="s">
        <v>84</v>
      </c>
      <c r="F18" s="584" t="s">
        <v>85</v>
      </c>
      <c r="G18" s="584" t="s">
        <v>86</v>
      </c>
      <c r="H18" s="584" t="s">
        <v>80</v>
      </c>
    </row>
    <row r="19" spans="2:8" x14ac:dyDescent="0.25">
      <c r="B19" s="639" t="s">
        <v>82</v>
      </c>
      <c r="C19" s="640"/>
      <c r="D19" s="585">
        <f>+'1.PRI INF '!A97</f>
        <v>59</v>
      </c>
      <c r="E19" s="586">
        <f>+'1.PRI INF '!F99</f>
        <v>0.55593220338983051</v>
      </c>
      <c r="F19" s="586">
        <f>+'1.PRI INF '!F100</f>
        <v>0.18983050847457628</v>
      </c>
      <c r="G19" s="586">
        <f>+'1.PRI INF '!F101</f>
        <v>0.25423728813559321</v>
      </c>
      <c r="H19" s="586">
        <f>+'1.PRI INF '!E106</f>
        <v>0.81016949152542372</v>
      </c>
    </row>
    <row r="20" spans="2:8" x14ac:dyDescent="0.25">
      <c r="B20" s="639" t="s">
        <v>609</v>
      </c>
      <c r="C20" s="640"/>
      <c r="D20" s="585">
        <f>+'2. PAI - AIEPI '!A81</f>
        <v>49</v>
      </c>
      <c r="E20" s="586">
        <f>+'2. PAI - AIEPI '!F83</f>
        <v>0.26530612244897961</v>
      </c>
      <c r="F20" s="586">
        <f>+'2. PAI - AIEPI '!F84</f>
        <v>0.46938775510204084</v>
      </c>
      <c r="G20" s="586">
        <f>+'2. PAI - AIEPI '!F85</f>
        <v>0.26530612244897961</v>
      </c>
      <c r="H20" s="586">
        <f>+'2. PAI - AIEPI '!F88</f>
        <v>0.53061224489795922</v>
      </c>
    </row>
    <row r="21" spans="2:8" x14ac:dyDescent="0.25">
      <c r="B21" s="639" t="s">
        <v>610</v>
      </c>
      <c r="C21" s="640"/>
      <c r="D21" s="585">
        <f>+'3. PLANIFICACION '!B87</f>
        <v>49</v>
      </c>
      <c r="E21" s="586">
        <f>+'3. PLANIFICACION '!G88</f>
        <v>0.55510204081632653</v>
      </c>
      <c r="F21" s="586">
        <f>+'3. PLANIFICACION '!G89</f>
        <v>0.41224489795918368</v>
      </c>
      <c r="G21" s="586">
        <f>+'3. PLANIFICACION '!G90</f>
        <v>3.2653061224489799E-2</v>
      </c>
      <c r="H21" s="586">
        <f>+'3. PLANIFICACION '!G93</f>
        <v>0.58775510204081627</v>
      </c>
    </row>
    <row r="22" spans="2:8" x14ac:dyDescent="0.25">
      <c r="B22" s="639" t="s">
        <v>611</v>
      </c>
      <c r="C22" s="640"/>
      <c r="D22" s="585">
        <f>+'4. RUTA MATERNO - P'!$A$137</f>
        <v>97</v>
      </c>
      <c r="E22" s="586">
        <f>+'4. RUTA MATERNO - P'!$E$143</f>
        <v>0.28865979381443296</v>
      </c>
      <c r="F22" s="586">
        <f>+'4. RUTA MATERNO - P'!$E$144</f>
        <v>0.28865979381443296</v>
      </c>
      <c r="G22" s="586">
        <f>+'4. RUTA MATERNO - P'!$E$145</f>
        <v>0.42268041237113402</v>
      </c>
      <c r="H22" s="586">
        <f>+'4. RUTA MATERNO - P'!$E$149</f>
        <v>0.71134020618556693</v>
      </c>
    </row>
    <row r="23" spans="2:8" s="194" customFormat="1" x14ac:dyDescent="0.25">
      <c r="B23" s="640" t="s">
        <v>612</v>
      </c>
      <c r="C23" s="646"/>
      <c r="D23" s="585">
        <f>+'5. SALUD BUCAL'!A64</f>
        <v>28</v>
      </c>
      <c r="E23" s="586">
        <f>+'5. SALUD BUCAL'!E66</f>
        <v>0.59285714285714286</v>
      </c>
      <c r="F23" s="586">
        <f>+'5. SALUD BUCAL'!E67</f>
        <v>0.26428571428571429</v>
      </c>
      <c r="G23" s="586">
        <f>+'5. SALUD BUCAL'!E68</f>
        <v>0.14285714285714285</v>
      </c>
      <c r="H23" s="586">
        <f>+'5. SALUD BUCAL'!E72</f>
        <v>0.73571428571428577</v>
      </c>
    </row>
    <row r="24" spans="2:8" s="194" customFormat="1" x14ac:dyDescent="0.25">
      <c r="B24" s="640" t="s">
        <v>618</v>
      </c>
      <c r="C24" s="646"/>
      <c r="D24" s="585">
        <f>+'6. SALUD MENTAL DEPRESION '!A37</f>
        <v>10</v>
      </c>
      <c r="E24" s="586">
        <f>+'6. SALUD MENTAL DEPRESION '!H42</f>
        <v>0.9</v>
      </c>
      <c r="F24" s="586">
        <f>+'6. SALUD MENTAL DEPRESION '!H43</f>
        <v>0.1</v>
      </c>
      <c r="G24" s="586">
        <f>+'6. SALUD MENTAL DEPRESION '!H44</f>
        <v>0</v>
      </c>
      <c r="H24" s="586">
        <f>+'6. SALUD MENTAL DEPRESION '!G47</f>
        <v>0.9</v>
      </c>
    </row>
    <row r="25" spans="2:8" s="194" customFormat="1" x14ac:dyDescent="0.25">
      <c r="B25" s="640" t="s">
        <v>619</v>
      </c>
      <c r="C25" s="646"/>
      <c r="D25" s="585">
        <f>+'6. SALUD MENTAL CONDUCTA SUICID'!A37</f>
        <v>10</v>
      </c>
      <c r="E25" s="586">
        <f>+'6. SALUD MENTAL CONDUCTA SUICID'!H42</f>
        <v>0.1</v>
      </c>
      <c r="F25" s="586">
        <f>+'6. SALUD MENTAL CONDUCTA SUICID'!H43</f>
        <v>0.9</v>
      </c>
      <c r="G25" s="586">
        <f>+'6. SALUD MENTAL CONDUCTA SUICID'!H44</f>
        <v>0</v>
      </c>
      <c r="H25" s="586">
        <f>+'6. SALUD MENTAL CONDUCTA SUICID'!G47</f>
        <v>0.1</v>
      </c>
    </row>
    <row r="26" spans="2:8" s="194" customFormat="1" x14ac:dyDescent="0.25">
      <c r="B26" s="640" t="s">
        <v>613</v>
      </c>
      <c r="C26" s="646"/>
      <c r="D26" s="585">
        <f>+'7. ENF RES EPOC '!A79</f>
        <v>35</v>
      </c>
      <c r="E26" s="586">
        <f>+'7. ENF RES EPOC '!F80</f>
        <v>0.57714285714285718</v>
      </c>
      <c r="F26" s="586">
        <f>+'7. ENF RES EPOC '!F81</f>
        <v>0.20571428571428571</v>
      </c>
      <c r="G26" s="586">
        <f>+'7. ENF RES EPOC '!F82</f>
        <v>0.21714285714285714</v>
      </c>
      <c r="H26" s="586">
        <f>+'7. ENF RES EPOC '!F85</f>
        <v>0.79428571428571426</v>
      </c>
    </row>
    <row r="27" spans="2:8" s="194" customFormat="1" x14ac:dyDescent="0.25">
      <c r="B27" s="640" t="s">
        <v>614</v>
      </c>
      <c r="C27" s="646"/>
      <c r="D27" s="585">
        <f>+'7. ENF RESP ASMA '!A82</f>
        <v>37</v>
      </c>
      <c r="E27" s="586">
        <f>+'7. ENF RESP ASMA '!F84</f>
        <v>0.64864864864864868</v>
      </c>
      <c r="F27" s="586">
        <f>+'7. ENF RESP ASMA '!F85</f>
        <v>0.23243243243243245</v>
      </c>
      <c r="G27" s="586">
        <f>+'7. ENF RESP ASMA '!F86</f>
        <v>0.11891891891891893</v>
      </c>
      <c r="H27" s="586">
        <f>+'7. ENF RESP ASMA '!F89</f>
        <v>0.76756756756756761</v>
      </c>
    </row>
    <row r="28" spans="2:8" x14ac:dyDescent="0.25">
      <c r="B28" s="647" t="s">
        <v>617</v>
      </c>
      <c r="C28" s="648"/>
      <c r="D28" s="608">
        <f>+'9. TB Y LEPRA '!A88</f>
        <v>39</v>
      </c>
      <c r="E28" s="609">
        <f>+'9. TB Y LEPRA '!F89</f>
        <v>0.59743589743589742</v>
      </c>
      <c r="F28" s="609">
        <f>+'9. TB Y LEPRA '!F90</f>
        <v>0.17948717948717949</v>
      </c>
      <c r="G28" s="609">
        <f>+'9. TB Y LEPRA '!F91</f>
        <v>0.22307692307692309</v>
      </c>
      <c r="H28" s="609">
        <f>+'9. TB Y LEPRA '!F94</f>
        <v>0.82051282051282048</v>
      </c>
    </row>
    <row r="29" spans="2:8" x14ac:dyDescent="0.25">
      <c r="B29" s="639" t="s">
        <v>160</v>
      </c>
      <c r="C29" s="640"/>
      <c r="D29" s="585">
        <f>+'10. SALUD VISUAL '!A70</f>
        <v>30</v>
      </c>
      <c r="E29" s="586">
        <f>+'10. SALUD VISUAL '!F72</f>
        <v>0.32275132275132273</v>
      </c>
      <c r="F29" s="586">
        <f>+'10. SALUD VISUAL '!F73</f>
        <v>0.26455026455026454</v>
      </c>
      <c r="G29" s="586">
        <f>+'10. SALUD VISUAL '!F74</f>
        <v>0.41269841269841268</v>
      </c>
      <c r="H29" s="586">
        <f>+'10. SALUD VISUAL '!F77</f>
        <v>0.73544973544973535</v>
      </c>
    </row>
    <row r="30" spans="2:8" s="194" customFormat="1" x14ac:dyDescent="0.25">
      <c r="B30" s="587" t="s">
        <v>161</v>
      </c>
      <c r="C30" s="583"/>
      <c r="D30" s="585">
        <f>+'10. SALUD AUDITIVA'!A66</f>
        <v>25</v>
      </c>
      <c r="E30" s="586">
        <f>+'10. SALUD AUDITIVA'!F67</f>
        <v>0.34399999999999997</v>
      </c>
      <c r="F30" s="586">
        <f>+'10. SALUD AUDITIVA'!F68</f>
        <v>5.6000000000000001E-2</v>
      </c>
      <c r="G30" s="586">
        <f>+'10. SALUD AUDITIVA'!F69</f>
        <v>0.6</v>
      </c>
      <c r="H30" s="586">
        <f>+'10. SALUD AUDITIVA'!F72</f>
        <v>0.94399999999999995</v>
      </c>
    </row>
    <row r="31" spans="2:8" x14ac:dyDescent="0.25">
      <c r="B31" s="639" t="s">
        <v>615</v>
      </c>
      <c r="C31" s="640"/>
      <c r="D31" s="585">
        <f>+'9. HTA '!A78</f>
        <v>41</v>
      </c>
      <c r="E31" s="586">
        <f>+'9. HTA '!F79</f>
        <v>0.79024390243902443</v>
      </c>
      <c r="F31" s="586">
        <f>+'9. HTA '!F80</f>
        <v>0.14146341463414633</v>
      </c>
      <c r="G31" s="586">
        <f>+'9. HTA '!F81</f>
        <v>6.8292682926829273E-2</v>
      </c>
      <c r="H31" s="586">
        <f>+'9. HTA '!F84</f>
        <v>0.85853658536585375</v>
      </c>
    </row>
    <row r="32" spans="2:8" x14ac:dyDescent="0.25">
      <c r="B32" s="639" t="s">
        <v>616</v>
      </c>
      <c r="C32" s="640"/>
      <c r="D32" s="585">
        <f>+'9. DIABETES '!A81</f>
        <v>41</v>
      </c>
      <c r="E32" s="586">
        <f>+'9. DIABETES '!F82</f>
        <v>0.79024390243902443</v>
      </c>
      <c r="F32" s="586">
        <f>+'9. DIABETES '!F83</f>
        <v>0.15609756097560976</v>
      </c>
      <c r="G32" s="586">
        <f>+'9. DIABETES '!F84</f>
        <v>5.3658536585365853E-2</v>
      </c>
      <c r="H32" s="586">
        <f>+'9. DIABETES '!F87</f>
        <v>0.84390243902439033</v>
      </c>
    </row>
    <row r="33" spans="2:8" x14ac:dyDescent="0.25">
      <c r="B33" s="639" t="s">
        <v>133</v>
      </c>
      <c r="C33" s="640"/>
      <c r="D33" s="585">
        <f>+'11.CA PROSTATA'!A55</f>
        <v>24</v>
      </c>
      <c r="E33" s="586">
        <f>+'11.CA PROSTATA'!F56</f>
        <v>0.36363636363636365</v>
      </c>
      <c r="F33" s="586">
        <f>+'11.CA PROSTATA'!F57</f>
        <v>0.45454545454545453</v>
      </c>
      <c r="G33" s="586">
        <f>+'11.CA PROSTATA'!F58</f>
        <v>0.18181818181818182</v>
      </c>
      <c r="H33" s="586">
        <f>+'11.CA PROSTATA'!F61</f>
        <v>0.54545454545454541</v>
      </c>
    </row>
    <row r="34" spans="2:8" x14ac:dyDescent="0.25">
      <c r="B34" s="639" t="s">
        <v>134</v>
      </c>
      <c r="C34" s="640"/>
      <c r="D34" s="585">
        <f>+'11. CA COLORECTAL'!A54</f>
        <v>17</v>
      </c>
      <c r="E34" s="586">
        <f>+'11. CA COLORECTAL'!F55</f>
        <v>0.47058823529411764</v>
      </c>
      <c r="F34" s="586">
        <f>+'11. CA COLORECTAL'!F56</f>
        <v>0.35294117647058826</v>
      </c>
      <c r="G34" s="586">
        <f>+'11. CA COLORECTAL'!F57</f>
        <v>0.17647058823529413</v>
      </c>
      <c r="H34" s="586">
        <f>+'11. CA COLORECTAL'!F60</f>
        <v>0.6470588235294118</v>
      </c>
    </row>
    <row r="35" spans="2:8" x14ac:dyDescent="0.25">
      <c r="B35" s="641" t="s">
        <v>3</v>
      </c>
      <c r="C35" s="642"/>
      <c r="D35" s="589">
        <f>SUM(D19:D34)</f>
        <v>591</v>
      </c>
      <c r="E35" s="590">
        <f>AVERAGE(E19:E34)</f>
        <v>0.51015927706962294</v>
      </c>
      <c r="F35" s="590">
        <f t="shared" ref="F35:H35" si="0">AVERAGE(F19:F34)</f>
        <v>0.29172752740286928</v>
      </c>
      <c r="G35" s="590">
        <f t="shared" si="0"/>
        <v>0.19811319552750764</v>
      </c>
      <c r="H35" s="590">
        <f t="shared" si="0"/>
        <v>0.70827247259713055</v>
      </c>
    </row>
  </sheetData>
  <mergeCells count="19">
    <mergeCell ref="B25:C25"/>
    <mergeCell ref="B26:C26"/>
    <mergeCell ref="B28:C28"/>
    <mergeCell ref="D10:I11"/>
    <mergeCell ref="B34:C34"/>
    <mergeCell ref="B35:C35"/>
    <mergeCell ref="D2:I4"/>
    <mergeCell ref="B29:C29"/>
    <mergeCell ref="B31:C31"/>
    <mergeCell ref="B32:C32"/>
    <mergeCell ref="B33:C33"/>
    <mergeCell ref="B18:C18"/>
    <mergeCell ref="B19:C19"/>
    <mergeCell ref="B20:C20"/>
    <mergeCell ref="B21:C21"/>
    <mergeCell ref="B22:C22"/>
    <mergeCell ref="B23:C23"/>
    <mergeCell ref="B24:C24"/>
    <mergeCell ref="B27:C2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S303"/>
  <sheetViews>
    <sheetView zoomScale="80" zoomScaleNormal="80" workbookViewId="0">
      <selection activeCell="D5" sqref="D5"/>
    </sheetView>
  </sheetViews>
  <sheetFormatPr baseColWidth="10" defaultColWidth="14.42578125" defaultRowHeight="15" customHeight="1" x14ac:dyDescent="0.25"/>
  <cols>
    <col min="1" max="1" width="3.42578125" customWidth="1"/>
    <col min="2" max="2" width="7.42578125" customWidth="1"/>
    <col min="3" max="3" width="12.140625" customWidth="1"/>
    <col min="4" max="4" width="10.42578125" customWidth="1"/>
    <col min="5" max="5" width="5.42578125" customWidth="1"/>
    <col min="6" max="6" width="7.28515625" customWidth="1"/>
    <col min="7" max="10" width="5.42578125" customWidth="1"/>
    <col min="11" max="11" width="5.28515625" customWidth="1"/>
    <col min="12" max="19" width="5.42578125" customWidth="1"/>
    <col min="20" max="20" width="5.42578125" style="47" customWidth="1"/>
    <col min="21" max="21" width="7.28515625" style="47" customWidth="1"/>
    <col min="22" max="25" width="5.42578125" style="47" customWidth="1"/>
    <col min="26" max="26" width="5.28515625" style="47" customWidth="1"/>
    <col min="27" max="34" width="5.42578125" style="47" customWidth="1"/>
    <col min="35" max="35" width="4" customWidth="1"/>
    <col min="36" max="36" width="12.42578125" customWidth="1"/>
    <col min="37" max="45" width="11.42578125" customWidth="1"/>
  </cols>
  <sheetData>
    <row r="1" spans="1:45" ht="12" customHeight="1" x14ac:dyDescent="0.25">
      <c r="A1" s="9"/>
      <c r="B1" s="10"/>
      <c r="C1" s="1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6"/>
      <c r="AK1" s="1"/>
      <c r="AL1" s="1"/>
      <c r="AM1" s="1"/>
      <c r="AN1" s="1"/>
      <c r="AO1" s="1"/>
      <c r="AP1" s="1"/>
      <c r="AQ1" s="1"/>
      <c r="AR1" s="1"/>
      <c r="AS1" s="1"/>
    </row>
    <row r="2" spans="1:45" ht="12" customHeight="1" x14ac:dyDescent="0.25">
      <c r="A2" s="9"/>
      <c r="B2" s="10"/>
      <c r="C2" s="11"/>
      <c r="D2" s="638" t="s">
        <v>681</v>
      </c>
      <c r="E2" s="652"/>
      <c r="F2" s="652"/>
      <c r="G2" s="652"/>
      <c r="H2" s="652"/>
      <c r="I2" s="652"/>
      <c r="J2" s="652"/>
      <c r="K2" s="652"/>
      <c r="L2" s="652"/>
      <c r="M2" s="652"/>
      <c r="N2" s="652"/>
      <c r="O2" s="652"/>
      <c r="P2" s="652"/>
      <c r="Q2" s="652"/>
      <c r="R2" s="652"/>
      <c r="S2" s="652"/>
      <c r="T2" s="653"/>
      <c r="U2" s="653"/>
      <c r="V2" s="653"/>
      <c r="W2" s="653"/>
      <c r="X2" s="653"/>
      <c r="Y2" s="653"/>
      <c r="Z2" s="653"/>
      <c r="AA2" s="653"/>
      <c r="AB2" s="653"/>
      <c r="AC2" s="653"/>
      <c r="AD2" s="653"/>
      <c r="AE2" s="653"/>
      <c r="AF2" s="653"/>
      <c r="AG2" s="653"/>
      <c r="AH2" s="653"/>
      <c r="AI2" s="652"/>
      <c r="AJ2" s="652"/>
      <c r="AK2" s="654"/>
      <c r="AL2" s="1"/>
      <c r="AM2" s="1"/>
      <c r="AN2" s="1"/>
      <c r="AO2" s="1"/>
      <c r="AP2" s="1"/>
      <c r="AQ2" s="1"/>
      <c r="AR2" s="1"/>
      <c r="AS2" s="1"/>
    </row>
    <row r="3" spans="1:45" ht="12" customHeight="1" x14ac:dyDescent="0.25">
      <c r="A3" s="9"/>
      <c r="B3" s="10"/>
      <c r="C3" s="11"/>
      <c r="D3" s="655"/>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656"/>
      <c r="AJ3" s="656"/>
      <c r="AK3" s="657"/>
      <c r="AL3" s="1"/>
      <c r="AM3" s="1"/>
      <c r="AN3" s="1"/>
      <c r="AO3" s="1"/>
      <c r="AP3" s="1"/>
      <c r="AQ3" s="1"/>
      <c r="AR3" s="1"/>
      <c r="AS3" s="1"/>
    </row>
    <row r="4" spans="1:45" ht="12" customHeight="1" x14ac:dyDescent="0.25">
      <c r="A4" s="9"/>
      <c r="B4" s="12"/>
      <c r="C4" s="13"/>
      <c r="D4" s="658"/>
      <c r="E4" s="659"/>
      <c r="F4" s="659"/>
      <c r="G4" s="659"/>
      <c r="H4" s="659"/>
      <c r="I4" s="659"/>
      <c r="J4" s="659"/>
      <c r="K4" s="659"/>
      <c r="L4" s="659"/>
      <c r="M4" s="659"/>
      <c r="N4" s="659"/>
      <c r="O4" s="659"/>
      <c r="P4" s="659"/>
      <c r="Q4" s="659"/>
      <c r="R4" s="659"/>
      <c r="S4" s="659"/>
      <c r="T4" s="653"/>
      <c r="U4" s="653"/>
      <c r="V4" s="653"/>
      <c r="W4" s="653"/>
      <c r="X4" s="653"/>
      <c r="Y4" s="653"/>
      <c r="Z4" s="653"/>
      <c r="AA4" s="653"/>
      <c r="AB4" s="653"/>
      <c r="AC4" s="653"/>
      <c r="AD4" s="653"/>
      <c r="AE4" s="653"/>
      <c r="AF4" s="653"/>
      <c r="AG4" s="653"/>
      <c r="AH4" s="653"/>
      <c r="AI4" s="659"/>
      <c r="AJ4" s="659"/>
      <c r="AK4" s="660"/>
      <c r="AL4" s="1"/>
      <c r="AM4" s="1"/>
      <c r="AN4" s="1"/>
      <c r="AO4" s="1"/>
      <c r="AP4" s="1"/>
      <c r="AQ4" s="1"/>
      <c r="AR4" s="1"/>
      <c r="AS4" s="1"/>
    </row>
    <row r="5" spans="1:45" ht="12" customHeight="1" x14ac:dyDescent="0.25">
      <c r="A5" s="9"/>
      <c r="B5" s="12"/>
      <c r="C5" s="13"/>
      <c r="D5" s="13"/>
      <c r="E5" s="12"/>
      <c r="F5" s="12"/>
      <c r="G5" s="12"/>
      <c r="H5" s="12"/>
      <c r="I5" s="12"/>
      <c r="J5" s="12"/>
      <c r="K5" s="12"/>
      <c r="L5" s="12"/>
      <c r="M5" s="12"/>
      <c r="N5" s="12"/>
      <c r="O5" s="12"/>
      <c r="P5" s="12"/>
      <c r="Q5" s="12"/>
      <c r="R5" s="12"/>
      <c r="S5" s="14"/>
      <c r="T5" s="51"/>
      <c r="U5" s="51"/>
      <c r="V5" s="51"/>
      <c r="W5" s="51"/>
      <c r="X5" s="51"/>
      <c r="Y5" s="51"/>
      <c r="Z5" s="51"/>
      <c r="AA5" s="51"/>
      <c r="AB5" s="51"/>
      <c r="AC5" s="51"/>
      <c r="AD5" s="51"/>
      <c r="AE5" s="51"/>
      <c r="AF5" s="51"/>
      <c r="AG5" s="51"/>
      <c r="AH5" s="14"/>
      <c r="AI5" s="12"/>
      <c r="AJ5" s="6"/>
      <c r="AK5" s="1"/>
      <c r="AL5" s="1"/>
      <c r="AM5" s="1"/>
      <c r="AN5" s="1"/>
      <c r="AO5" s="1"/>
      <c r="AP5" s="1"/>
      <c r="AQ5" s="1"/>
      <c r="AR5" s="1"/>
      <c r="AS5" s="1"/>
    </row>
    <row r="6" spans="1:45" ht="12" customHeight="1" x14ac:dyDescent="0.25">
      <c r="A6" s="9"/>
      <c r="B6" s="12"/>
      <c r="C6" s="13"/>
      <c r="D6" s="13"/>
      <c r="E6" s="12"/>
      <c r="F6" s="12"/>
      <c r="G6" s="12"/>
      <c r="H6" s="12"/>
      <c r="I6" s="12"/>
      <c r="J6" s="12"/>
      <c r="K6" s="12"/>
      <c r="L6" s="12"/>
      <c r="M6" s="12"/>
      <c r="N6" s="12"/>
      <c r="O6" s="12"/>
      <c r="P6" s="12"/>
      <c r="Q6" s="12"/>
      <c r="R6" s="12"/>
      <c r="S6" s="14"/>
      <c r="T6" s="51"/>
      <c r="U6" s="51"/>
      <c r="V6" s="51"/>
      <c r="W6" s="51"/>
      <c r="X6" s="51"/>
      <c r="Y6" s="51"/>
      <c r="Z6" s="51"/>
      <c r="AA6" s="51"/>
      <c r="AB6" s="51"/>
      <c r="AC6" s="51"/>
      <c r="AD6" s="51"/>
      <c r="AE6" s="51"/>
      <c r="AF6" s="51"/>
      <c r="AG6" s="51"/>
      <c r="AH6" s="14"/>
      <c r="AI6" s="12"/>
      <c r="AJ6" s="6"/>
      <c r="AK6" s="1"/>
      <c r="AL6" s="1"/>
      <c r="AM6" s="1"/>
      <c r="AN6" s="1"/>
      <c r="AO6" s="1"/>
      <c r="AP6" s="1"/>
      <c r="AQ6" s="1"/>
      <c r="AR6" s="1"/>
      <c r="AS6" s="1"/>
    </row>
    <row r="7" spans="1:45" ht="12" customHeight="1" x14ac:dyDescent="0.25">
      <c r="A7" s="9"/>
      <c r="B7" s="12"/>
      <c r="C7" s="13"/>
      <c r="D7" s="13"/>
      <c r="E7" s="12"/>
      <c r="F7" s="12"/>
      <c r="G7" s="12"/>
      <c r="H7" s="12"/>
      <c r="I7" s="12"/>
      <c r="J7" s="12"/>
      <c r="K7" s="12"/>
      <c r="L7" s="12"/>
      <c r="M7" s="12"/>
      <c r="N7" s="12"/>
      <c r="O7" s="12"/>
      <c r="P7" s="12"/>
      <c r="Q7" s="12"/>
      <c r="R7" s="12"/>
      <c r="S7" s="14"/>
      <c r="T7" s="51"/>
      <c r="U7" s="51"/>
      <c r="V7" s="51"/>
      <c r="W7" s="51"/>
      <c r="X7" s="51"/>
      <c r="Y7" s="51"/>
      <c r="Z7" s="51"/>
      <c r="AA7" s="51"/>
      <c r="AB7" s="51"/>
      <c r="AC7" s="51"/>
      <c r="AD7" s="51"/>
      <c r="AE7" s="51"/>
      <c r="AF7" s="51"/>
      <c r="AG7" s="51"/>
      <c r="AH7" s="14"/>
      <c r="AI7" s="12"/>
      <c r="AJ7" s="6"/>
      <c r="AK7" s="1"/>
      <c r="AL7" s="1"/>
      <c r="AM7" s="1"/>
      <c r="AN7" s="1"/>
      <c r="AO7" s="1"/>
      <c r="AP7" s="1"/>
      <c r="AQ7" s="1"/>
      <c r="AR7" s="1"/>
      <c r="AS7" s="1"/>
    </row>
    <row r="8" spans="1:45" ht="15.75" thickBot="1" x14ac:dyDescent="0.3">
      <c r="A8" s="9"/>
      <c r="B8" s="695" t="s">
        <v>9</v>
      </c>
      <c r="C8" s="656"/>
      <c r="D8" s="661"/>
      <c r="E8" s="662"/>
      <c r="F8" s="662"/>
      <c r="G8" s="662"/>
      <c r="H8" s="662"/>
      <c r="I8" s="15"/>
      <c r="J8" s="15"/>
      <c r="K8" s="15"/>
      <c r="L8" s="15"/>
      <c r="M8" s="15"/>
      <c r="N8" s="15"/>
      <c r="O8" s="15"/>
      <c r="P8" s="15"/>
      <c r="Q8" s="12"/>
      <c r="R8" s="12"/>
      <c r="S8" s="14"/>
      <c r="T8" s="14"/>
      <c r="U8" s="14"/>
      <c r="V8" s="14"/>
      <c r="W8" s="14"/>
      <c r="X8" s="15"/>
      <c r="Y8" s="15"/>
      <c r="Z8" s="15"/>
      <c r="AA8" s="15"/>
      <c r="AB8" s="15"/>
      <c r="AC8" s="15"/>
      <c r="AD8" s="15"/>
      <c r="AE8" s="15"/>
      <c r="AF8" s="51"/>
      <c r="AG8" s="51"/>
      <c r="AH8" s="14"/>
      <c r="AI8" s="12"/>
      <c r="AJ8" s="6"/>
      <c r="AK8" s="1"/>
      <c r="AL8" s="1"/>
      <c r="AM8" s="1"/>
      <c r="AN8" s="1"/>
      <c r="AO8" s="1"/>
      <c r="AP8" s="1"/>
      <c r="AQ8" s="1"/>
      <c r="AR8" s="1"/>
      <c r="AS8" s="1"/>
    </row>
    <row r="9" spans="1:45" ht="13.5" customHeight="1" x14ac:dyDescent="0.25">
      <c r="A9" s="9"/>
      <c r="B9" s="696" t="s">
        <v>10</v>
      </c>
      <c r="C9" s="656"/>
      <c r="D9" s="663"/>
      <c r="E9" s="656"/>
      <c r="F9" s="656"/>
      <c r="G9" s="656"/>
      <c r="H9" s="656"/>
      <c r="I9" s="656"/>
      <c r="J9" s="656"/>
      <c r="K9" s="656"/>
      <c r="L9" s="656"/>
      <c r="M9" s="656"/>
      <c r="N9" s="656"/>
      <c r="O9" s="656"/>
      <c r="P9" s="656"/>
      <c r="Q9" s="656"/>
      <c r="R9" s="656"/>
      <c r="S9" s="656"/>
      <c r="T9" s="656"/>
      <c r="U9" s="656"/>
      <c r="V9" s="656"/>
      <c r="W9" s="656"/>
      <c r="X9" s="656"/>
      <c r="Y9" s="656"/>
      <c r="Z9" s="656"/>
      <c r="AA9" s="656"/>
      <c r="AB9" s="656"/>
      <c r="AC9" s="656"/>
      <c r="AD9" s="656"/>
      <c r="AE9" s="656"/>
      <c r="AF9" s="656"/>
      <c r="AG9" s="656"/>
      <c r="AH9" s="656"/>
      <c r="AI9" s="656"/>
      <c r="AJ9" s="6"/>
      <c r="AK9" s="1"/>
      <c r="AL9" s="1"/>
      <c r="AM9" s="1"/>
      <c r="AN9" s="1"/>
      <c r="AO9" s="1"/>
      <c r="AP9" s="1"/>
      <c r="AQ9" s="1"/>
      <c r="AR9" s="1"/>
      <c r="AS9" s="1"/>
    </row>
    <row r="10" spans="1:45" ht="15.75" thickBot="1" x14ac:dyDescent="0.3">
      <c r="A10" s="9"/>
      <c r="B10" s="695" t="s">
        <v>11</v>
      </c>
      <c r="C10" s="656"/>
      <c r="D10" s="661"/>
      <c r="E10" s="662"/>
      <c r="F10" s="662"/>
      <c r="G10" s="662"/>
      <c r="H10" s="662"/>
      <c r="I10" s="15"/>
      <c r="J10" s="15"/>
      <c r="K10" s="15"/>
      <c r="L10" s="15"/>
      <c r="M10" s="12"/>
      <c r="N10" s="12"/>
      <c r="O10" s="12"/>
      <c r="P10" s="12"/>
      <c r="Q10" s="12"/>
      <c r="R10" s="12"/>
      <c r="S10" s="14"/>
      <c r="T10" s="14"/>
      <c r="U10" s="14"/>
      <c r="V10" s="14"/>
      <c r="W10" s="14"/>
      <c r="X10" s="15"/>
      <c r="Y10" s="15"/>
      <c r="Z10" s="15"/>
      <c r="AA10" s="15"/>
      <c r="AB10" s="51"/>
      <c r="AC10" s="51"/>
      <c r="AD10" s="51"/>
      <c r="AE10" s="51"/>
      <c r="AF10" s="51"/>
      <c r="AG10" s="51"/>
      <c r="AH10" s="14"/>
      <c r="AI10" s="12"/>
      <c r="AJ10" s="6"/>
      <c r="AK10" s="15"/>
      <c r="AL10" s="15"/>
      <c r="AM10" s="15"/>
      <c r="AN10" s="15"/>
      <c r="AO10" s="15"/>
      <c r="AP10" s="15"/>
      <c r="AQ10" s="15"/>
      <c r="AR10" s="15"/>
      <c r="AS10" s="15"/>
    </row>
    <row r="11" spans="1:45" ht="13.5" customHeight="1" thickBot="1" x14ac:dyDescent="0.3">
      <c r="A11" s="9"/>
      <c r="B11" s="695" t="s">
        <v>12</v>
      </c>
      <c r="C11" s="656"/>
      <c r="D11" s="703"/>
      <c r="E11" s="704"/>
      <c r="F11" s="704"/>
      <c r="G11" s="704"/>
      <c r="H11" s="704"/>
      <c r="I11" s="1"/>
      <c r="J11" s="16"/>
      <c r="K11" s="16" t="s">
        <v>13</v>
      </c>
      <c r="L11" s="1"/>
      <c r="M11" s="1"/>
      <c r="N11" s="1"/>
      <c r="O11" s="665"/>
      <c r="P11" s="656"/>
      <c r="Q11" s="656"/>
      <c r="R11" s="656"/>
      <c r="S11" s="656"/>
      <c r="X11" s="1"/>
      <c r="Y11" s="16"/>
      <c r="Z11" s="16" t="s">
        <v>13</v>
      </c>
      <c r="AA11" s="1"/>
      <c r="AB11" s="1"/>
      <c r="AC11" s="1"/>
      <c r="AD11" s="665"/>
      <c r="AE11" s="656"/>
      <c r="AF11" s="656"/>
      <c r="AG11" s="656"/>
      <c r="AH11" s="656"/>
      <c r="AI11" s="17"/>
      <c r="AJ11" s="17"/>
      <c r="AK11" s="1"/>
      <c r="AL11" s="1"/>
      <c r="AM11" s="1"/>
      <c r="AN11" s="1"/>
      <c r="AO11" s="1"/>
      <c r="AP11" s="1"/>
      <c r="AQ11" s="1"/>
      <c r="AR11" s="1"/>
      <c r="AS11" s="1"/>
    </row>
    <row r="12" spans="1:45" ht="12" customHeight="1" thickBot="1" x14ac:dyDescent="0.3">
      <c r="A12" s="9"/>
      <c r="B12" s="12"/>
      <c r="C12" s="13"/>
      <c r="D12" s="13"/>
      <c r="E12" s="12"/>
      <c r="F12" s="12"/>
      <c r="G12" s="12"/>
      <c r="H12" s="12"/>
      <c r="I12" s="12"/>
      <c r="J12" s="12"/>
      <c r="K12" s="12"/>
      <c r="L12" s="12"/>
      <c r="M12" s="12"/>
      <c r="N12" s="12"/>
      <c r="O12" s="12"/>
      <c r="P12" s="12"/>
      <c r="Q12" s="12"/>
      <c r="R12" s="12"/>
      <c r="S12" s="14"/>
      <c r="T12" s="51"/>
      <c r="U12" s="51"/>
      <c r="V12" s="51"/>
      <c r="W12" s="51"/>
      <c r="X12" s="51"/>
      <c r="Y12" s="51"/>
      <c r="Z12" s="51"/>
      <c r="AA12" s="51"/>
      <c r="AB12" s="51"/>
      <c r="AC12" s="51"/>
      <c r="AD12" s="51"/>
      <c r="AE12" s="51"/>
      <c r="AF12" s="51"/>
      <c r="AG12" s="51"/>
      <c r="AH12" s="14"/>
      <c r="AI12" s="12"/>
      <c r="AJ12" s="18"/>
      <c r="AK12" s="19"/>
      <c r="AL12" s="1"/>
      <c r="AM12" s="1"/>
      <c r="AN12" s="1"/>
      <c r="AO12" s="1"/>
      <c r="AP12" s="1"/>
      <c r="AQ12" s="1"/>
      <c r="AR12" s="1"/>
      <c r="AS12" s="1"/>
    </row>
    <row r="13" spans="1:45" ht="33.75" customHeight="1" x14ac:dyDescent="0.25">
      <c r="A13" s="9"/>
      <c r="B13" s="20"/>
      <c r="C13" s="682" t="s">
        <v>14</v>
      </c>
      <c r="D13" s="670"/>
      <c r="E13" s="675"/>
      <c r="F13" s="650"/>
      <c r="G13" s="651"/>
      <c r="H13" s="675"/>
      <c r="I13" s="650"/>
      <c r="J13" s="676"/>
      <c r="K13" s="649"/>
      <c r="L13" s="650"/>
      <c r="M13" s="651"/>
      <c r="N13" s="675"/>
      <c r="O13" s="650"/>
      <c r="P13" s="676"/>
      <c r="Q13" s="649"/>
      <c r="R13" s="650"/>
      <c r="S13" s="651"/>
      <c r="T13" s="675"/>
      <c r="U13" s="650"/>
      <c r="V13" s="651"/>
      <c r="W13" s="675"/>
      <c r="X13" s="650"/>
      <c r="Y13" s="676"/>
      <c r="Z13" s="649"/>
      <c r="AA13" s="650"/>
      <c r="AB13" s="651"/>
      <c r="AC13" s="675"/>
      <c r="AD13" s="650"/>
      <c r="AE13" s="676"/>
      <c r="AF13" s="649"/>
      <c r="AG13" s="650"/>
      <c r="AH13" s="651"/>
      <c r="AI13" s="21"/>
      <c r="AJ13" s="18"/>
      <c r="AK13" s="19"/>
      <c r="AL13" s="1"/>
      <c r="AM13" s="1"/>
      <c r="AN13" s="1"/>
      <c r="AO13" s="1"/>
      <c r="AP13" s="1"/>
      <c r="AQ13" s="1"/>
      <c r="AR13" s="1"/>
      <c r="AS13" s="1"/>
    </row>
    <row r="14" spans="1:45" ht="12" customHeight="1" x14ac:dyDescent="0.25">
      <c r="A14" s="9"/>
      <c r="B14" s="697" t="s">
        <v>15</v>
      </c>
      <c r="C14" s="682" t="s">
        <v>16</v>
      </c>
      <c r="D14" s="670"/>
      <c r="E14" s="41" t="s">
        <v>0</v>
      </c>
      <c r="F14" s="40" t="s">
        <v>1</v>
      </c>
      <c r="G14" s="65" t="s">
        <v>2</v>
      </c>
      <c r="H14" s="41" t="s">
        <v>0</v>
      </c>
      <c r="I14" s="40" t="s">
        <v>1</v>
      </c>
      <c r="J14" s="42" t="s">
        <v>2</v>
      </c>
      <c r="K14" s="43" t="s">
        <v>0</v>
      </c>
      <c r="L14" s="40" t="s">
        <v>1</v>
      </c>
      <c r="M14" s="65" t="s">
        <v>2</v>
      </c>
      <c r="N14" s="41" t="s">
        <v>0</v>
      </c>
      <c r="O14" s="40" t="s">
        <v>1</v>
      </c>
      <c r="P14" s="42" t="s">
        <v>2</v>
      </c>
      <c r="Q14" s="43" t="s">
        <v>0</v>
      </c>
      <c r="R14" s="40" t="s">
        <v>1</v>
      </c>
      <c r="S14" s="65" t="s">
        <v>2</v>
      </c>
      <c r="T14" s="41" t="s">
        <v>0</v>
      </c>
      <c r="U14" s="40" t="s">
        <v>1</v>
      </c>
      <c r="V14" s="65" t="s">
        <v>2</v>
      </c>
      <c r="W14" s="41" t="s">
        <v>0</v>
      </c>
      <c r="X14" s="40" t="s">
        <v>1</v>
      </c>
      <c r="Y14" s="42" t="s">
        <v>2</v>
      </c>
      <c r="Z14" s="43" t="s">
        <v>0</v>
      </c>
      <c r="AA14" s="40" t="s">
        <v>1</v>
      </c>
      <c r="AB14" s="65" t="s">
        <v>2</v>
      </c>
      <c r="AC14" s="41" t="s">
        <v>0</v>
      </c>
      <c r="AD14" s="40" t="s">
        <v>1</v>
      </c>
      <c r="AE14" s="42" t="s">
        <v>2</v>
      </c>
      <c r="AF14" s="43" t="s">
        <v>0</v>
      </c>
      <c r="AG14" s="40" t="s">
        <v>1</v>
      </c>
      <c r="AH14" s="65" t="s">
        <v>2</v>
      </c>
      <c r="AI14" s="27"/>
      <c r="AJ14" s="6">
        <v>10</v>
      </c>
      <c r="AK14" s="1"/>
      <c r="AL14" s="1"/>
      <c r="AM14" s="1"/>
      <c r="AN14" s="1"/>
      <c r="AO14" s="1"/>
      <c r="AP14" s="1"/>
      <c r="AQ14" s="1"/>
      <c r="AR14" s="1"/>
      <c r="AS14" s="1"/>
    </row>
    <row r="15" spans="1:45" ht="18" customHeight="1" x14ac:dyDescent="0.25">
      <c r="A15" s="9">
        <v>1</v>
      </c>
      <c r="B15" s="698"/>
      <c r="C15" s="693" t="s">
        <v>17</v>
      </c>
      <c r="D15" s="694"/>
      <c r="E15" s="31">
        <v>1</v>
      </c>
      <c r="F15" s="8"/>
      <c r="G15" s="49"/>
      <c r="H15" s="31">
        <v>1</v>
      </c>
      <c r="I15" s="8"/>
      <c r="J15" s="49"/>
      <c r="K15" s="31">
        <v>1</v>
      </c>
      <c r="L15" s="8"/>
      <c r="M15" s="49"/>
      <c r="N15" s="31">
        <v>1</v>
      </c>
      <c r="O15" s="8"/>
      <c r="P15" s="49"/>
      <c r="Q15" s="31">
        <v>1</v>
      </c>
      <c r="R15" s="8"/>
      <c r="S15" s="49"/>
      <c r="T15" s="31">
        <v>1</v>
      </c>
      <c r="U15" s="8"/>
      <c r="V15" s="49"/>
      <c r="W15" s="31">
        <v>1</v>
      </c>
      <c r="X15" s="8"/>
      <c r="Y15" s="49"/>
      <c r="Z15" s="31">
        <v>1</v>
      </c>
      <c r="AA15" s="8"/>
      <c r="AB15" s="49"/>
      <c r="AC15" s="31">
        <v>1</v>
      </c>
      <c r="AD15" s="8"/>
      <c r="AE15" s="49"/>
      <c r="AF15" s="31">
        <v>1</v>
      </c>
      <c r="AG15" s="8"/>
      <c r="AH15" s="49"/>
      <c r="AI15" s="1"/>
      <c r="AJ15" s="6">
        <f>SUM(E15:AI15)</f>
        <v>10</v>
      </c>
      <c r="AK15" s="1"/>
      <c r="AL15" s="1"/>
      <c r="AM15" s="1"/>
      <c r="AN15" s="1"/>
      <c r="AO15" s="1"/>
      <c r="AP15" s="1"/>
      <c r="AQ15" s="1"/>
      <c r="AR15" s="1"/>
      <c r="AS15" s="1"/>
    </row>
    <row r="16" spans="1:45" ht="18" customHeight="1" x14ac:dyDescent="0.25">
      <c r="A16" s="9">
        <v>2</v>
      </c>
      <c r="B16" s="698"/>
      <c r="C16" s="693" t="s">
        <v>18</v>
      </c>
      <c r="D16" s="694"/>
      <c r="E16" s="57">
        <v>1</v>
      </c>
      <c r="F16" s="58"/>
      <c r="G16" s="59"/>
      <c r="H16" s="57">
        <v>1</v>
      </c>
      <c r="I16" s="58"/>
      <c r="J16" s="59"/>
      <c r="K16" s="57">
        <v>1</v>
      </c>
      <c r="L16" s="58"/>
      <c r="M16" s="59"/>
      <c r="N16" s="57">
        <v>1</v>
      </c>
      <c r="O16" s="58"/>
      <c r="P16" s="59"/>
      <c r="Q16" s="57">
        <v>1</v>
      </c>
      <c r="R16" s="58"/>
      <c r="S16" s="59"/>
      <c r="T16" s="57">
        <v>1</v>
      </c>
      <c r="U16" s="58"/>
      <c r="V16" s="59"/>
      <c r="W16" s="57">
        <v>1</v>
      </c>
      <c r="X16" s="58"/>
      <c r="Y16" s="59"/>
      <c r="Z16" s="57">
        <v>1</v>
      </c>
      <c r="AA16" s="58"/>
      <c r="AB16" s="59"/>
      <c r="AC16" s="57">
        <v>1</v>
      </c>
      <c r="AD16" s="58"/>
      <c r="AE16" s="59"/>
      <c r="AF16" s="57">
        <v>1</v>
      </c>
      <c r="AG16" s="58"/>
      <c r="AH16" s="59"/>
      <c r="AI16" s="4"/>
      <c r="AJ16" s="6">
        <f>SUM(E16:AI16)</f>
        <v>10</v>
      </c>
      <c r="AK16" s="1"/>
      <c r="AL16" s="1"/>
      <c r="AM16" s="1"/>
      <c r="AN16" s="1"/>
      <c r="AO16" s="1"/>
      <c r="AP16" s="1"/>
      <c r="AQ16" s="1"/>
      <c r="AR16" s="1"/>
      <c r="AS16" s="1"/>
    </row>
    <row r="17" spans="1:45" ht="12" customHeight="1" x14ac:dyDescent="0.25">
      <c r="A17" s="9">
        <v>3</v>
      </c>
      <c r="B17" s="698"/>
      <c r="C17" s="693" t="s">
        <v>19</v>
      </c>
      <c r="D17" s="694"/>
      <c r="E17" s="31">
        <v>1</v>
      </c>
      <c r="F17" s="8"/>
      <c r="G17" s="49"/>
      <c r="H17" s="31">
        <v>1</v>
      </c>
      <c r="I17" s="8"/>
      <c r="J17" s="49"/>
      <c r="K17" s="31">
        <v>1</v>
      </c>
      <c r="L17" s="8"/>
      <c r="M17" s="49"/>
      <c r="N17" s="31">
        <v>1</v>
      </c>
      <c r="O17" s="8"/>
      <c r="P17" s="49"/>
      <c r="Q17" s="31">
        <v>1</v>
      </c>
      <c r="R17" s="8"/>
      <c r="S17" s="49"/>
      <c r="T17" s="31">
        <v>1</v>
      </c>
      <c r="U17" s="8"/>
      <c r="V17" s="49"/>
      <c r="W17" s="31">
        <v>1</v>
      </c>
      <c r="X17" s="8"/>
      <c r="Y17" s="49"/>
      <c r="Z17" s="31">
        <v>1</v>
      </c>
      <c r="AA17" s="8"/>
      <c r="AB17" s="49"/>
      <c r="AC17" s="31">
        <v>1</v>
      </c>
      <c r="AD17" s="8"/>
      <c r="AE17" s="49"/>
      <c r="AF17" s="31">
        <v>1</v>
      </c>
      <c r="AG17" s="8"/>
      <c r="AH17" s="49"/>
      <c r="AI17" s="4"/>
      <c r="AJ17" s="6">
        <f>SUM(E17:AI17)</f>
        <v>10</v>
      </c>
      <c r="AK17" s="1"/>
      <c r="AL17" s="1"/>
      <c r="AM17" s="1"/>
      <c r="AN17" s="1"/>
      <c r="AO17" s="1"/>
      <c r="AP17" s="1"/>
      <c r="AQ17" s="1"/>
      <c r="AR17" s="1"/>
      <c r="AS17" s="1"/>
    </row>
    <row r="18" spans="1:45" ht="12" customHeight="1" x14ac:dyDescent="0.25">
      <c r="A18" s="9">
        <v>4</v>
      </c>
      <c r="B18" s="698"/>
      <c r="C18" s="693" t="s">
        <v>20</v>
      </c>
      <c r="D18" s="694"/>
      <c r="E18" s="31"/>
      <c r="F18" s="8">
        <v>1</v>
      </c>
      <c r="G18" s="49"/>
      <c r="H18" s="31">
        <v>1</v>
      </c>
      <c r="I18" s="8"/>
      <c r="J18" s="49"/>
      <c r="K18" s="31">
        <v>1</v>
      </c>
      <c r="L18" s="8"/>
      <c r="M18" s="49"/>
      <c r="N18" s="31">
        <v>1</v>
      </c>
      <c r="O18" s="8"/>
      <c r="P18" s="49"/>
      <c r="Q18" s="31">
        <v>1</v>
      </c>
      <c r="R18" s="8"/>
      <c r="S18" s="49"/>
      <c r="T18" s="31"/>
      <c r="U18" s="8">
        <v>1</v>
      </c>
      <c r="V18" s="49"/>
      <c r="W18" s="31">
        <v>1</v>
      </c>
      <c r="X18" s="8"/>
      <c r="Y18" s="49"/>
      <c r="Z18" s="31">
        <v>1</v>
      </c>
      <c r="AA18" s="8"/>
      <c r="AB18" s="49"/>
      <c r="AC18" s="31">
        <v>1</v>
      </c>
      <c r="AD18" s="8"/>
      <c r="AE18" s="49"/>
      <c r="AF18" s="31">
        <v>1</v>
      </c>
      <c r="AG18" s="8"/>
      <c r="AH18" s="49"/>
      <c r="AI18" s="4"/>
      <c r="AJ18" s="6">
        <f>SUM(E18:AI18)</f>
        <v>10</v>
      </c>
      <c r="AK18" s="1"/>
      <c r="AL18" s="1"/>
      <c r="AM18" s="1"/>
      <c r="AN18" s="1"/>
      <c r="AO18" s="1"/>
      <c r="AP18" s="1"/>
      <c r="AQ18" s="1"/>
      <c r="AR18" s="1"/>
      <c r="AS18" s="1"/>
    </row>
    <row r="19" spans="1:45" s="55" customFormat="1" ht="12" customHeight="1" x14ac:dyDescent="0.25">
      <c r="A19" s="52">
        <v>5</v>
      </c>
      <c r="B19" s="699"/>
      <c r="C19" s="705" t="s">
        <v>65</v>
      </c>
      <c r="D19" s="706"/>
      <c r="E19" s="31"/>
      <c r="F19" s="8"/>
      <c r="G19" s="49">
        <v>1</v>
      </c>
      <c r="H19" s="31"/>
      <c r="I19" s="8"/>
      <c r="J19" s="49">
        <v>1</v>
      </c>
      <c r="K19" s="31"/>
      <c r="L19" s="8"/>
      <c r="M19" s="49">
        <v>1</v>
      </c>
      <c r="N19" s="31"/>
      <c r="O19" s="8"/>
      <c r="P19" s="49">
        <v>1</v>
      </c>
      <c r="Q19" s="31"/>
      <c r="R19" s="8"/>
      <c r="S19" s="49">
        <v>1</v>
      </c>
      <c r="T19" s="31"/>
      <c r="U19" s="8"/>
      <c r="V19" s="49">
        <v>1</v>
      </c>
      <c r="W19" s="31"/>
      <c r="X19" s="8"/>
      <c r="Y19" s="49">
        <v>1</v>
      </c>
      <c r="Z19" s="31"/>
      <c r="AA19" s="8"/>
      <c r="AB19" s="49">
        <v>1</v>
      </c>
      <c r="AC19" s="31"/>
      <c r="AD19" s="8"/>
      <c r="AE19" s="49">
        <v>1</v>
      </c>
      <c r="AF19" s="31"/>
      <c r="AG19" s="8"/>
      <c r="AH19" s="49">
        <v>1</v>
      </c>
      <c r="AI19" s="53"/>
      <c r="AJ19" s="6">
        <f t="shared" ref="AJ19:AJ25" si="0">SUM(E19:AI19)</f>
        <v>10</v>
      </c>
      <c r="AK19" s="54"/>
      <c r="AL19" s="54"/>
      <c r="AM19" s="54"/>
      <c r="AN19" s="54"/>
      <c r="AO19" s="54"/>
      <c r="AP19" s="54"/>
      <c r="AQ19" s="54"/>
      <c r="AR19" s="54"/>
      <c r="AS19" s="54"/>
    </row>
    <row r="20" spans="1:45" s="55" customFormat="1" ht="15" customHeight="1" x14ac:dyDescent="0.25">
      <c r="A20" s="52">
        <v>6</v>
      </c>
      <c r="B20" s="699"/>
      <c r="C20" s="705" t="s">
        <v>63</v>
      </c>
      <c r="D20" s="706"/>
      <c r="E20" s="31"/>
      <c r="F20" s="8"/>
      <c r="G20" s="49">
        <v>1</v>
      </c>
      <c r="H20" s="31"/>
      <c r="I20" s="8"/>
      <c r="J20" s="49">
        <v>1</v>
      </c>
      <c r="K20" s="31"/>
      <c r="L20" s="8"/>
      <c r="M20" s="49">
        <v>1</v>
      </c>
      <c r="N20" s="31"/>
      <c r="O20" s="8"/>
      <c r="P20" s="49">
        <v>1</v>
      </c>
      <c r="Q20" s="31"/>
      <c r="R20" s="8"/>
      <c r="S20" s="49">
        <v>1</v>
      </c>
      <c r="T20" s="31"/>
      <c r="U20" s="8"/>
      <c r="V20" s="49">
        <v>1</v>
      </c>
      <c r="W20" s="31"/>
      <c r="X20" s="8"/>
      <c r="Y20" s="49">
        <v>1</v>
      </c>
      <c r="Z20" s="31"/>
      <c r="AA20" s="8"/>
      <c r="AB20" s="49">
        <v>1</v>
      </c>
      <c r="AC20" s="31"/>
      <c r="AD20" s="8"/>
      <c r="AE20" s="49">
        <v>1</v>
      </c>
      <c r="AF20" s="31"/>
      <c r="AG20" s="8"/>
      <c r="AH20" s="49">
        <v>1</v>
      </c>
      <c r="AI20" s="53"/>
      <c r="AJ20" s="6">
        <f t="shared" si="0"/>
        <v>10</v>
      </c>
      <c r="AK20" s="54"/>
      <c r="AL20" s="54"/>
      <c r="AM20" s="54"/>
      <c r="AN20" s="54"/>
      <c r="AO20" s="54"/>
      <c r="AP20" s="54"/>
      <c r="AQ20" s="54"/>
      <c r="AR20" s="54"/>
      <c r="AS20" s="54"/>
    </row>
    <row r="21" spans="1:45" s="55" customFormat="1" ht="18.75" customHeight="1" x14ac:dyDescent="0.25">
      <c r="A21" s="52">
        <v>7</v>
      </c>
      <c r="B21" s="699"/>
      <c r="C21" s="705" t="s">
        <v>64</v>
      </c>
      <c r="D21" s="706"/>
      <c r="E21" s="31"/>
      <c r="F21" s="8"/>
      <c r="G21" s="49">
        <v>1</v>
      </c>
      <c r="H21" s="31"/>
      <c r="I21" s="8"/>
      <c r="J21" s="49">
        <v>1</v>
      </c>
      <c r="K21" s="31"/>
      <c r="L21" s="8"/>
      <c r="M21" s="49">
        <v>1</v>
      </c>
      <c r="N21" s="31"/>
      <c r="O21" s="8"/>
      <c r="P21" s="49">
        <v>1</v>
      </c>
      <c r="Q21" s="31"/>
      <c r="R21" s="8"/>
      <c r="S21" s="49">
        <v>1</v>
      </c>
      <c r="T21" s="31"/>
      <c r="U21" s="8"/>
      <c r="V21" s="49">
        <v>1</v>
      </c>
      <c r="W21" s="31"/>
      <c r="X21" s="8"/>
      <c r="Y21" s="49">
        <v>1</v>
      </c>
      <c r="Z21" s="31"/>
      <c r="AA21" s="8"/>
      <c r="AB21" s="49">
        <v>1</v>
      </c>
      <c r="AC21" s="31"/>
      <c r="AD21" s="8"/>
      <c r="AE21" s="49">
        <v>1</v>
      </c>
      <c r="AF21" s="31"/>
      <c r="AG21" s="8"/>
      <c r="AH21" s="49">
        <v>1</v>
      </c>
      <c r="AI21" s="53"/>
      <c r="AJ21" s="6">
        <f t="shared" si="0"/>
        <v>10</v>
      </c>
      <c r="AK21" s="54"/>
      <c r="AL21" s="54"/>
      <c r="AM21" s="54"/>
      <c r="AN21" s="54"/>
      <c r="AO21" s="54"/>
      <c r="AP21" s="54"/>
      <c r="AQ21" s="54"/>
      <c r="AR21" s="54"/>
      <c r="AS21" s="54"/>
    </row>
    <row r="22" spans="1:45" s="55" customFormat="1" ht="12" customHeight="1" x14ac:dyDescent="0.25">
      <c r="A22" s="52">
        <v>8</v>
      </c>
      <c r="B22" s="699"/>
      <c r="C22" s="705" t="s">
        <v>61</v>
      </c>
      <c r="D22" s="706"/>
      <c r="E22" s="31"/>
      <c r="F22" s="8"/>
      <c r="G22" s="49">
        <v>1</v>
      </c>
      <c r="H22" s="31"/>
      <c r="I22" s="8"/>
      <c r="J22" s="49">
        <v>1</v>
      </c>
      <c r="K22" s="31"/>
      <c r="L22" s="8"/>
      <c r="M22" s="49">
        <v>1</v>
      </c>
      <c r="N22" s="31"/>
      <c r="O22" s="8"/>
      <c r="P22" s="49">
        <v>1</v>
      </c>
      <c r="Q22" s="31"/>
      <c r="R22" s="8"/>
      <c r="S22" s="49">
        <v>1</v>
      </c>
      <c r="T22" s="31"/>
      <c r="U22" s="8"/>
      <c r="V22" s="49">
        <v>1</v>
      </c>
      <c r="W22" s="31"/>
      <c r="X22" s="8"/>
      <c r="Y22" s="49">
        <v>1</v>
      </c>
      <c r="Z22" s="31"/>
      <c r="AA22" s="8"/>
      <c r="AB22" s="49">
        <v>1</v>
      </c>
      <c r="AC22" s="31"/>
      <c r="AD22" s="8"/>
      <c r="AE22" s="49">
        <v>1</v>
      </c>
      <c r="AF22" s="31"/>
      <c r="AG22" s="8"/>
      <c r="AH22" s="49">
        <v>1</v>
      </c>
      <c r="AI22" s="53"/>
      <c r="AJ22" s="6">
        <f t="shared" si="0"/>
        <v>10</v>
      </c>
      <c r="AK22" s="54"/>
      <c r="AL22" s="54"/>
      <c r="AM22" s="54"/>
      <c r="AN22" s="54"/>
      <c r="AO22" s="54"/>
      <c r="AP22" s="54"/>
      <c r="AQ22" s="54"/>
      <c r="AR22" s="54"/>
      <c r="AS22" s="54"/>
    </row>
    <row r="23" spans="1:45" s="55" customFormat="1" ht="12" customHeight="1" x14ac:dyDescent="0.25">
      <c r="A23" s="52">
        <v>9</v>
      </c>
      <c r="B23" s="699"/>
      <c r="C23" s="705" t="s">
        <v>78</v>
      </c>
      <c r="D23" s="706"/>
      <c r="E23" s="57"/>
      <c r="F23" s="58"/>
      <c r="G23" s="59">
        <v>1</v>
      </c>
      <c r="H23" s="57"/>
      <c r="I23" s="58"/>
      <c r="J23" s="59">
        <v>1</v>
      </c>
      <c r="K23" s="57"/>
      <c r="L23" s="58"/>
      <c r="M23" s="59">
        <v>1</v>
      </c>
      <c r="N23" s="57"/>
      <c r="O23" s="58"/>
      <c r="P23" s="59">
        <v>1</v>
      </c>
      <c r="Q23" s="57"/>
      <c r="R23" s="58"/>
      <c r="S23" s="59">
        <v>1</v>
      </c>
      <c r="T23" s="57"/>
      <c r="U23" s="58"/>
      <c r="V23" s="59">
        <v>1</v>
      </c>
      <c r="W23" s="57"/>
      <c r="X23" s="58"/>
      <c r="Y23" s="59">
        <v>1</v>
      </c>
      <c r="Z23" s="57"/>
      <c r="AA23" s="58"/>
      <c r="AB23" s="59">
        <v>1</v>
      </c>
      <c r="AC23" s="57"/>
      <c r="AD23" s="58"/>
      <c r="AE23" s="59">
        <v>1</v>
      </c>
      <c r="AF23" s="57"/>
      <c r="AG23" s="58"/>
      <c r="AH23" s="59">
        <v>1</v>
      </c>
      <c r="AI23" s="53"/>
      <c r="AJ23" s="6">
        <f t="shared" si="0"/>
        <v>10</v>
      </c>
      <c r="AK23" s="54"/>
      <c r="AL23" s="54"/>
      <c r="AM23" s="54"/>
      <c r="AN23" s="54"/>
      <c r="AO23" s="54"/>
      <c r="AP23" s="54"/>
      <c r="AQ23" s="54"/>
      <c r="AR23" s="54"/>
      <c r="AS23" s="54"/>
    </row>
    <row r="24" spans="1:45" s="55" customFormat="1" ht="12" customHeight="1" x14ac:dyDescent="0.25">
      <c r="A24" s="52">
        <v>10</v>
      </c>
      <c r="B24" s="699"/>
      <c r="C24" s="705" t="s">
        <v>62</v>
      </c>
      <c r="D24" s="706"/>
      <c r="E24" s="31"/>
      <c r="F24" s="8"/>
      <c r="G24" s="49">
        <v>1</v>
      </c>
      <c r="H24" s="31"/>
      <c r="I24" s="8"/>
      <c r="J24" s="49">
        <v>1</v>
      </c>
      <c r="K24" s="31"/>
      <c r="L24" s="8"/>
      <c r="M24" s="49">
        <v>1</v>
      </c>
      <c r="N24" s="31"/>
      <c r="O24" s="8"/>
      <c r="P24" s="49">
        <v>1</v>
      </c>
      <c r="Q24" s="31"/>
      <c r="R24" s="8"/>
      <c r="S24" s="49">
        <v>1</v>
      </c>
      <c r="T24" s="31"/>
      <c r="U24" s="8"/>
      <c r="V24" s="49">
        <v>1</v>
      </c>
      <c r="W24" s="31"/>
      <c r="X24" s="8"/>
      <c r="Y24" s="49">
        <v>1</v>
      </c>
      <c r="Z24" s="31"/>
      <c r="AA24" s="8"/>
      <c r="AB24" s="49">
        <v>1</v>
      </c>
      <c r="AC24" s="31"/>
      <c r="AD24" s="8"/>
      <c r="AE24" s="49">
        <v>1</v>
      </c>
      <c r="AF24" s="31"/>
      <c r="AG24" s="8"/>
      <c r="AH24" s="49">
        <v>1</v>
      </c>
      <c r="AI24" s="53"/>
      <c r="AJ24" s="6">
        <f t="shared" si="0"/>
        <v>10</v>
      </c>
      <c r="AK24" s="54"/>
      <c r="AL24" s="54"/>
      <c r="AM24" s="54"/>
      <c r="AN24" s="54"/>
      <c r="AO24" s="54"/>
      <c r="AP24" s="54"/>
      <c r="AQ24" s="54"/>
      <c r="AR24" s="54"/>
      <c r="AS24" s="54"/>
    </row>
    <row r="25" spans="1:45" s="55" customFormat="1" ht="12" customHeight="1" x14ac:dyDescent="0.25">
      <c r="A25" s="52">
        <v>11</v>
      </c>
      <c r="B25" s="698"/>
      <c r="C25" s="701" t="s">
        <v>21</v>
      </c>
      <c r="D25" s="702"/>
      <c r="E25" s="31">
        <v>1</v>
      </c>
      <c r="F25" s="8"/>
      <c r="G25" s="49"/>
      <c r="H25" s="31">
        <v>1</v>
      </c>
      <c r="I25" s="8"/>
      <c r="J25" s="49"/>
      <c r="K25" s="31">
        <v>1</v>
      </c>
      <c r="L25" s="8"/>
      <c r="M25" s="49"/>
      <c r="N25" s="31">
        <v>1</v>
      </c>
      <c r="O25" s="8"/>
      <c r="P25" s="49"/>
      <c r="Q25" s="31">
        <v>1</v>
      </c>
      <c r="R25" s="8"/>
      <c r="S25" s="49"/>
      <c r="T25" s="31">
        <v>1</v>
      </c>
      <c r="U25" s="8"/>
      <c r="V25" s="49"/>
      <c r="W25" s="31">
        <v>1</v>
      </c>
      <c r="X25" s="8"/>
      <c r="Y25" s="49"/>
      <c r="Z25" s="31">
        <v>1</v>
      </c>
      <c r="AA25" s="8"/>
      <c r="AB25" s="49"/>
      <c r="AC25" s="31">
        <v>1</v>
      </c>
      <c r="AD25" s="8"/>
      <c r="AE25" s="49"/>
      <c r="AF25" s="31">
        <v>1</v>
      </c>
      <c r="AG25" s="8"/>
      <c r="AH25" s="49"/>
      <c r="AI25" s="53"/>
      <c r="AJ25" s="6">
        <f t="shared" si="0"/>
        <v>10</v>
      </c>
      <c r="AK25" s="54"/>
      <c r="AL25" s="54"/>
      <c r="AM25" s="54"/>
      <c r="AN25" s="54"/>
      <c r="AO25" s="54"/>
      <c r="AP25" s="54"/>
      <c r="AQ25" s="54"/>
      <c r="AR25" s="54"/>
      <c r="AS25" s="54"/>
    </row>
    <row r="26" spans="1:45" ht="12" customHeight="1" x14ac:dyDescent="0.25">
      <c r="A26" s="9">
        <v>12</v>
      </c>
      <c r="B26" s="698"/>
      <c r="C26" s="693" t="s">
        <v>22</v>
      </c>
      <c r="D26" s="694"/>
      <c r="E26" s="31">
        <v>1</v>
      </c>
      <c r="F26" s="8"/>
      <c r="G26" s="49"/>
      <c r="H26" s="31">
        <v>1</v>
      </c>
      <c r="I26" s="8"/>
      <c r="J26" s="49"/>
      <c r="K26" s="31">
        <v>1</v>
      </c>
      <c r="L26" s="8"/>
      <c r="M26" s="49"/>
      <c r="N26" s="31">
        <v>1</v>
      </c>
      <c r="O26" s="8"/>
      <c r="P26" s="49"/>
      <c r="Q26" s="31">
        <v>1</v>
      </c>
      <c r="R26" s="8"/>
      <c r="S26" s="49"/>
      <c r="T26" s="31">
        <v>1</v>
      </c>
      <c r="U26" s="8"/>
      <c r="V26" s="49"/>
      <c r="W26" s="31">
        <v>1</v>
      </c>
      <c r="X26" s="8"/>
      <c r="Y26" s="49"/>
      <c r="Z26" s="31">
        <v>1</v>
      </c>
      <c r="AA26" s="8"/>
      <c r="AB26" s="49"/>
      <c r="AC26" s="31">
        <v>1</v>
      </c>
      <c r="AD26" s="8"/>
      <c r="AE26" s="49"/>
      <c r="AF26" s="31">
        <v>1</v>
      </c>
      <c r="AG26" s="8"/>
      <c r="AH26" s="49"/>
      <c r="AI26" s="4"/>
      <c r="AJ26" s="6">
        <f>SUM(E26:AI26)</f>
        <v>10</v>
      </c>
      <c r="AK26" s="1"/>
      <c r="AL26" s="1"/>
      <c r="AM26" s="1"/>
      <c r="AN26" s="1"/>
      <c r="AO26" s="1"/>
      <c r="AP26" s="1"/>
      <c r="AQ26" s="1"/>
      <c r="AR26" s="1"/>
      <c r="AS26" s="1"/>
    </row>
    <row r="27" spans="1:45" ht="12" customHeight="1" x14ac:dyDescent="0.25">
      <c r="A27" s="9"/>
      <c r="B27" s="698"/>
      <c r="C27" s="684" t="s">
        <v>4</v>
      </c>
      <c r="D27" s="694"/>
      <c r="E27" s="66">
        <f>SUM(E15:E26)</f>
        <v>5</v>
      </c>
      <c r="F27" s="66">
        <f t="shared" ref="F27:S27" si="1">SUM(F15:F26)</f>
        <v>1</v>
      </c>
      <c r="G27" s="66">
        <f t="shared" si="1"/>
        <v>6</v>
      </c>
      <c r="H27" s="66">
        <f t="shared" si="1"/>
        <v>6</v>
      </c>
      <c r="I27" s="66">
        <f t="shared" si="1"/>
        <v>0</v>
      </c>
      <c r="J27" s="66">
        <f t="shared" si="1"/>
        <v>6</v>
      </c>
      <c r="K27" s="66">
        <f t="shared" si="1"/>
        <v>6</v>
      </c>
      <c r="L27" s="66">
        <f t="shared" si="1"/>
        <v>0</v>
      </c>
      <c r="M27" s="66">
        <f t="shared" si="1"/>
        <v>6</v>
      </c>
      <c r="N27" s="66">
        <f t="shared" si="1"/>
        <v>6</v>
      </c>
      <c r="O27" s="66">
        <f t="shared" si="1"/>
        <v>0</v>
      </c>
      <c r="P27" s="66">
        <f t="shared" si="1"/>
        <v>6</v>
      </c>
      <c r="Q27" s="66">
        <f t="shared" si="1"/>
        <v>6</v>
      </c>
      <c r="R27" s="66">
        <f t="shared" si="1"/>
        <v>0</v>
      </c>
      <c r="S27" s="66">
        <f t="shared" si="1"/>
        <v>6</v>
      </c>
      <c r="T27" s="66">
        <f>SUM(T15:T26)</f>
        <v>5</v>
      </c>
      <c r="U27" s="66">
        <f t="shared" ref="U27" si="2">SUM(U15:U26)</f>
        <v>1</v>
      </c>
      <c r="V27" s="66">
        <f t="shared" ref="V27" si="3">SUM(V15:V26)</f>
        <v>6</v>
      </c>
      <c r="W27" s="66">
        <f t="shared" ref="W27" si="4">SUM(W15:W26)</f>
        <v>6</v>
      </c>
      <c r="X27" s="66">
        <f t="shared" ref="X27" si="5">SUM(X15:X26)</f>
        <v>0</v>
      </c>
      <c r="Y27" s="66">
        <f t="shared" ref="Y27" si="6">SUM(Y15:Y26)</f>
        <v>6</v>
      </c>
      <c r="Z27" s="66">
        <f t="shared" ref="Z27" si="7">SUM(Z15:Z26)</f>
        <v>6</v>
      </c>
      <c r="AA27" s="66">
        <f t="shared" ref="AA27" si="8">SUM(AA15:AA26)</f>
        <v>0</v>
      </c>
      <c r="AB27" s="66">
        <f t="shared" ref="AB27" si="9">SUM(AB15:AB26)</f>
        <v>6</v>
      </c>
      <c r="AC27" s="66">
        <f t="shared" ref="AC27" si="10">SUM(AC15:AC26)</f>
        <v>6</v>
      </c>
      <c r="AD27" s="66">
        <f t="shared" ref="AD27" si="11">SUM(AD15:AD26)</f>
        <v>0</v>
      </c>
      <c r="AE27" s="66">
        <f t="shared" ref="AE27" si="12">SUM(AE15:AE26)</f>
        <v>6</v>
      </c>
      <c r="AF27" s="66">
        <f t="shared" ref="AF27" si="13">SUM(AF15:AF26)</f>
        <v>6</v>
      </c>
      <c r="AG27" s="66">
        <f t="shared" ref="AG27" si="14">SUM(AG15:AG26)</f>
        <v>0</v>
      </c>
      <c r="AH27" s="66">
        <f t="shared" ref="AH27" si="15">SUM(AH15:AH26)</f>
        <v>6</v>
      </c>
      <c r="AI27" s="4"/>
      <c r="AJ27" s="6">
        <f>SUM(E27:AI27)</f>
        <v>120</v>
      </c>
      <c r="AK27" s="1"/>
      <c r="AL27" s="1"/>
      <c r="AM27" s="1"/>
      <c r="AN27" s="1"/>
      <c r="AO27" s="1"/>
      <c r="AP27" s="1"/>
      <c r="AQ27" s="1"/>
      <c r="AR27" s="1"/>
      <c r="AS27" s="1"/>
    </row>
    <row r="28" spans="1:45" ht="34.5" customHeight="1" x14ac:dyDescent="0.25">
      <c r="A28" s="9"/>
      <c r="B28" s="700"/>
      <c r="C28" s="683" t="s">
        <v>5</v>
      </c>
      <c r="D28" s="670"/>
      <c r="E28" s="688"/>
      <c r="F28" s="667"/>
      <c r="G28" s="667"/>
      <c r="H28" s="673"/>
      <c r="I28" s="667"/>
      <c r="J28" s="674"/>
      <c r="K28" s="666"/>
      <c r="L28" s="667"/>
      <c r="M28" s="667"/>
      <c r="N28" s="673"/>
      <c r="O28" s="667"/>
      <c r="P28" s="674"/>
      <c r="Q28" s="666"/>
      <c r="R28" s="667"/>
      <c r="S28" s="667"/>
      <c r="T28" s="688"/>
      <c r="U28" s="667"/>
      <c r="V28" s="667"/>
      <c r="W28" s="673"/>
      <c r="X28" s="667"/>
      <c r="Y28" s="674"/>
      <c r="Z28" s="666"/>
      <c r="AA28" s="667"/>
      <c r="AB28" s="667"/>
      <c r="AC28" s="673"/>
      <c r="AD28" s="667"/>
      <c r="AE28" s="674"/>
      <c r="AF28" s="666"/>
      <c r="AG28" s="667"/>
      <c r="AH28" s="667"/>
      <c r="AI28" s="6"/>
      <c r="AJ28" s="6"/>
      <c r="AK28" s="1"/>
      <c r="AL28" s="1"/>
      <c r="AM28" s="1"/>
      <c r="AN28" s="1"/>
      <c r="AO28" s="1"/>
      <c r="AP28" s="1"/>
      <c r="AQ28" s="1"/>
      <c r="AR28" s="1"/>
      <c r="AS28" s="1"/>
    </row>
    <row r="29" spans="1:45" ht="12" customHeight="1" x14ac:dyDescent="0.25">
      <c r="A29" s="9"/>
      <c r="B29" s="697" t="s">
        <v>23</v>
      </c>
      <c r="C29" s="682" t="s">
        <v>23</v>
      </c>
      <c r="D29" s="670"/>
      <c r="E29" s="22" t="s">
        <v>0</v>
      </c>
      <c r="F29" s="23" t="s">
        <v>1</v>
      </c>
      <c r="G29" s="24" t="s">
        <v>2</v>
      </c>
      <c r="H29" s="22" t="s">
        <v>0</v>
      </c>
      <c r="I29" s="23" t="s">
        <v>1</v>
      </c>
      <c r="J29" s="25" t="s">
        <v>2</v>
      </c>
      <c r="K29" s="26" t="s">
        <v>0</v>
      </c>
      <c r="L29" s="23" t="s">
        <v>1</v>
      </c>
      <c r="M29" s="24" t="s">
        <v>2</v>
      </c>
      <c r="N29" s="22" t="s">
        <v>0</v>
      </c>
      <c r="O29" s="23" t="s">
        <v>1</v>
      </c>
      <c r="P29" s="25" t="s">
        <v>2</v>
      </c>
      <c r="Q29" s="26" t="s">
        <v>0</v>
      </c>
      <c r="R29" s="23" t="s">
        <v>1</v>
      </c>
      <c r="S29" s="24" t="s">
        <v>2</v>
      </c>
      <c r="T29" s="22" t="s">
        <v>0</v>
      </c>
      <c r="U29" s="23" t="s">
        <v>1</v>
      </c>
      <c r="V29" s="24" t="s">
        <v>2</v>
      </c>
      <c r="W29" s="22" t="s">
        <v>0</v>
      </c>
      <c r="X29" s="23" t="s">
        <v>1</v>
      </c>
      <c r="Y29" s="25" t="s">
        <v>2</v>
      </c>
      <c r="Z29" s="26" t="s">
        <v>0</v>
      </c>
      <c r="AA29" s="23" t="s">
        <v>1</v>
      </c>
      <c r="AB29" s="24" t="s">
        <v>2</v>
      </c>
      <c r="AC29" s="22" t="s">
        <v>0</v>
      </c>
      <c r="AD29" s="23" t="s">
        <v>1</v>
      </c>
      <c r="AE29" s="25" t="s">
        <v>2</v>
      </c>
      <c r="AF29" s="26" t="s">
        <v>0</v>
      </c>
      <c r="AG29" s="23" t="s">
        <v>1</v>
      </c>
      <c r="AH29" s="24" t="s">
        <v>2</v>
      </c>
      <c r="AI29" s="27"/>
      <c r="AJ29" s="30"/>
      <c r="AK29" s="1"/>
      <c r="AL29" s="1"/>
      <c r="AM29" s="1"/>
      <c r="AN29" s="1"/>
      <c r="AO29" s="1"/>
      <c r="AP29" s="1"/>
      <c r="AQ29" s="1"/>
      <c r="AR29" s="1"/>
      <c r="AS29" s="1"/>
    </row>
    <row r="30" spans="1:45" ht="18.75" customHeight="1" x14ac:dyDescent="0.25">
      <c r="A30" s="9">
        <v>1</v>
      </c>
      <c r="B30" s="698"/>
      <c r="C30" s="681" t="s">
        <v>24</v>
      </c>
      <c r="D30" s="670"/>
      <c r="E30" s="31">
        <v>1</v>
      </c>
      <c r="F30" s="8"/>
      <c r="G30" s="49"/>
      <c r="H30" s="31">
        <v>1</v>
      </c>
      <c r="I30" s="8"/>
      <c r="J30" s="49"/>
      <c r="K30" s="31">
        <v>1</v>
      </c>
      <c r="L30" s="8"/>
      <c r="M30" s="49"/>
      <c r="N30" s="31">
        <v>1</v>
      </c>
      <c r="O30" s="8"/>
      <c r="P30" s="49"/>
      <c r="Q30" s="31">
        <v>1</v>
      </c>
      <c r="R30" s="8"/>
      <c r="S30" s="49"/>
      <c r="T30" s="31">
        <v>1</v>
      </c>
      <c r="U30" s="8"/>
      <c r="V30" s="49"/>
      <c r="W30" s="31">
        <v>1</v>
      </c>
      <c r="X30" s="8"/>
      <c r="Y30" s="49"/>
      <c r="Z30" s="31">
        <v>1</v>
      </c>
      <c r="AA30" s="8"/>
      <c r="AB30" s="49"/>
      <c r="AC30" s="31">
        <v>1</v>
      </c>
      <c r="AD30" s="8"/>
      <c r="AE30" s="49"/>
      <c r="AF30" s="31">
        <v>1</v>
      </c>
      <c r="AG30" s="8"/>
      <c r="AH30" s="49"/>
      <c r="AI30" s="4"/>
      <c r="AJ30" s="6">
        <f>SUM(E30:AI30)</f>
        <v>10</v>
      </c>
      <c r="AK30" s="1"/>
      <c r="AL30" s="1"/>
      <c r="AM30" s="1"/>
      <c r="AN30" s="1"/>
      <c r="AO30" s="1"/>
      <c r="AP30" s="1"/>
      <c r="AQ30" s="1"/>
      <c r="AR30" s="1"/>
      <c r="AS30" s="1"/>
    </row>
    <row r="31" spans="1:45" s="55" customFormat="1" ht="18.75" customHeight="1" x14ac:dyDescent="0.25">
      <c r="A31" s="52">
        <v>2</v>
      </c>
      <c r="B31" s="699"/>
      <c r="C31" s="689" t="s">
        <v>67</v>
      </c>
      <c r="D31" s="690"/>
      <c r="E31" s="31"/>
      <c r="F31" s="8">
        <v>1</v>
      </c>
      <c r="G31" s="49"/>
      <c r="H31" s="31"/>
      <c r="I31" s="8">
        <v>1</v>
      </c>
      <c r="J31" s="49"/>
      <c r="K31" s="31"/>
      <c r="L31" s="8">
        <v>1</v>
      </c>
      <c r="M31" s="49"/>
      <c r="N31" s="31"/>
      <c r="O31" s="8">
        <v>1</v>
      </c>
      <c r="P31" s="49"/>
      <c r="Q31" s="31"/>
      <c r="R31" s="8">
        <v>1</v>
      </c>
      <c r="S31" s="49"/>
      <c r="T31" s="31"/>
      <c r="U31" s="8">
        <v>1</v>
      </c>
      <c r="V31" s="49"/>
      <c r="W31" s="31"/>
      <c r="X31" s="8">
        <v>1</v>
      </c>
      <c r="Y31" s="49"/>
      <c r="Z31" s="31"/>
      <c r="AA31" s="8">
        <v>1</v>
      </c>
      <c r="AB31" s="49"/>
      <c r="AC31" s="31"/>
      <c r="AD31" s="8">
        <v>1</v>
      </c>
      <c r="AE31" s="49"/>
      <c r="AF31" s="31"/>
      <c r="AG31" s="8">
        <v>1</v>
      </c>
      <c r="AH31" s="49"/>
      <c r="AI31" s="53"/>
      <c r="AJ31" s="6">
        <f t="shared" ref="AJ31:AJ40" si="16">SUM(E31:AI31)</f>
        <v>10</v>
      </c>
      <c r="AK31" s="54"/>
      <c r="AL31" s="54"/>
      <c r="AM31" s="54"/>
      <c r="AN31" s="54"/>
      <c r="AO31" s="54"/>
      <c r="AP31" s="54"/>
      <c r="AQ31" s="54"/>
      <c r="AR31" s="54"/>
      <c r="AS31" s="54"/>
    </row>
    <row r="32" spans="1:45" ht="18.75" customHeight="1" x14ac:dyDescent="0.25">
      <c r="A32" s="9">
        <v>3</v>
      </c>
      <c r="B32" s="698"/>
      <c r="C32" s="681" t="s">
        <v>25</v>
      </c>
      <c r="D32" s="670"/>
      <c r="E32" s="31">
        <v>1</v>
      </c>
      <c r="F32" s="8"/>
      <c r="G32" s="49"/>
      <c r="H32" s="31">
        <v>1</v>
      </c>
      <c r="I32" s="8"/>
      <c r="J32" s="49"/>
      <c r="K32" s="31">
        <v>1</v>
      </c>
      <c r="L32" s="8"/>
      <c r="M32" s="49"/>
      <c r="N32" s="31">
        <v>1</v>
      </c>
      <c r="O32" s="8"/>
      <c r="P32" s="49"/>
      <c r="Q32" s="31">
        <v>1</v>
      </c>
      <c r="R32" s="8"/>
      <c r="S32" s="49"/>
      <c r="T32" s="31">
        <v>1</v>
      </c>
      <c r="U32" s="8"/>
      <c r="V32" s="49"/>
      <c r="W32" s="31">
        <v>1</v>
      </c>
      <c r="X32" s="8"/>
      <c r="Y32" s="49"/>
      <c r="Z32" s="31">
        <v>1</v>
      </c>
      <c r="AA32" s="8"/>
      <c r="AB32" s="49"/>
      <c r="AC32" s="31">
        <v>1</v>
      </c>
      <c r="AD32" s="8"/>
      <c r="AE32" s="49"/>
      <c r="AF32" s="31">
        <v>1</v>
      </c>
      <c r="AG32" s="8"/>
      <c r="AH32" s="49"/>
      <c r="AI32" s="4"/>
      <c r="AJ32" s="6">
        <f t="shared" si="16"/>
        <v>10</v>
      </c>
      <c r="AK32" s="1"/>
      <c r="AL32" s="1"/>
      <c r="AM32" s="1"/>
      <c r="AN32" s="1"/>
      <c r="AO32" s="1"/>
      <c r="AP32" s="1"/>
      <c r="AQ32" s="1"/>
      <c r="AR32" s="1"/>
      <c r="AS32" s="1"/>
    </row>
    <row r="33" spans="1:45" ht="18.75" customHeight="1" x14ac:dyDescent="0.25">
      <c r="A33" s="9">
        <v>4</v>
      </c>
      <c r="B33" s="698"/>
      <c r="C33" s="681" t="s">
        <v>26</v>
      </c>
      <c r="D33" s="670"/>
      <c r="E33" s="31">
        <v>1</v>
      </c>
      <c r="F33" s="8"/>
      <c r="G33" s="49"/>
      <c r="H33" s="31">
        <v>1</v>
      </c>
      <c r="I33" s="8"/>
      <c r="J33" s="49"/>
      <c r="K33" s="31">
        <v>1</v>
      </c>
      <c r="L33" s="8"/>
      <c r="M33" s="49"/>
      <c r="N33" s="31">
        <v>1</v>
      </c>
      <c r="O33" s="8"/>
      <c r="P33" s="49"/>
      <c r="Q33" s="31">
        <v>1</v>
      </c>
      <c r="R33" s="8"/>
      <c r="S33" s="49"/>
      <c r="T33" s="31">
        <v>1</v>
      </c>
      <c r="U33" s="8"/>
      <c r="V33" s="49"/>
      <c r="W33" s="31">
        <v>1</v>
      </c>
      <c r="X33" s="8"/>
      <c r="Y33" s="49"/>
      <c r="Z33" s="31">
        <v>1</v>
      </c>
      <c r="AA33" s="8"/>
      <c r="AB33" s="49"/>
      <c r="AC33" s="31">
        <v>1</v>
      </c>
      <c r="AD33" s="8"/>
      <c r="AE33" s="49"/>
      <c r="AF33" s="31">
        <v>1</v>
      </c>
      <c r="AG33" s="8"/>
      <c r="AH33" s="49"/>
      <c r="AI33" s="4"/>
      <c r="AJ33" s="6">
        <f t="shared" si="16"/>
        <v>10</v>
      </c>
      <c r="AK33" s="1"/>
      <c r="AL33" s="1"/>
      <c r="AM33" s="1"/>
      <c r="AN33" s="1"/>
      <c r="AO33" s="1"/>
      <c r="AP33" s="1"/>
      <c r="AQ33" s="1"/>
      <c r="AR33" s="1"/>
      <c r="AS33" s="1"/>
    </row>
    <row r="34" spans="1:45" ht="18.75" customHeight="1" x14ac:dyDescent="0.25">
      <c r="A34" s="9">
        <v>5</v>
      </c>
      <c r="B34" s="698"/>
      <c r="C34" s="681" t="s">
        <v>27</v>
      </c>
      <c r="D34" s="670"/>
      <c r="E34" s="31"/>
      <c r="F34" s="8">
        <v>1</v>
      </c>
      <c r="G34" s="49"/>
      <c r="H34" s="31"/>
      <c r="I34" s="8">
        <v>1</v>
      </c>
      <c r="J34" s="49"/>
      <c r="K34" s="31"/>
      <c r="L34" s="8">
        <v>1</v>
      </c>
      <c r="M34" s="49"/>
      <c r="N34" s="31"/>
      <c r="O34" s="8">
        <v>1</v>
      </c>
      <c r="P34" s="49"/>
      <c r="Q34" s="31"/>
      <c r="R34" s="8">
        <v>1</v>
      </c>
      <c r="S34" s="49"/>
      <c r="T34" s="31"/>
      <c r="U34" s="8">
        <v>1</v>
      </c>
      <c r="V34" s="49"/>
      <c r="W34" s="31"/>
      <c r="X34" s="8">
        <v>1</v>
      </c>
      <c r="Y34" s="49"/>
      <c r="Z34" s="31"/>
      <c r="AA34" s="8">
        <v>1</v>
      </c>
      <c r="AB34" s="49"/>
      <c r="AC34" s="31"/>
      <c r="AD34" s="8">
        <v>1</v>
      </c>
      <c r="AE34" s="49"/>
      <c r="AF34" s="31"/>
      <c r="AG34" s="8">
        <v>1</v>
      </c>
      <c r="AH34" s="49"/>
      <c r="AI34" s="4"/>
      <c r="AJ34" s="6">
        <f t="shared" si="16"/>
        <v>10</v>
      </c>
      <c r="AK34" s="1"/>
      <c r="AL34" s="1"/>
      <c r="AM34" s="1"/>
      <c r="AN34" s="1"/>
      <c r="AO34" s="1"/>
      <c r="AP34" s="1"/>
      <c r="AQ34" s="1"/>
      <c r="AR34" s="1"/>
      <c r="AS34" s="1"/>
    </row>
    <row r="35" spans="1:45" ht="18.75" customHeight="1" x14ac:dyDescent="0.25">
      <c r="A35" s="9">
        <v>6</v>
      </c>
      <c r="B35" s="698"/>
      <c r="C35" s="681" t="s">
        <v>28</v>
      </c>
      <c r="D35" s="670"/>
      <c r="E35" s="31"/>
      <c r="F35" s="8">
        <v>1</v>
      </c>
      <c r="G35" s="49"/>
      <c r="H35" s="31"/>
      <c r="I35" s="8">
        <v>1</v>
      </c>
      <c r="J35" s="49"/>
      <c r="K35" s="31"/>
      <c r="L35" s="8">
        <v>1</v>
      </c>
      <c r="M35" s="49"/>
      <c r="N35" s="31"/>
      <c r="O35" s="8">
        <v>1</v>
      </c>
      <c r="P35" s="49"/>
      <c r="Q35" s="31"/>
      <c r="R35" s="8">
        <v>1</v>
      </c>
      <c r="S35" s="49"/>
      <c r="T35" s="31"/>
      <c r="U35" s="8">
        <v>1</v>
      </c>
      <c r="V35" s="49"/>
      <c r="W35" s="31"/>
      <c r="X35" s="8">
        <v>1</v>
      </c>
      <c r="Y35" s="49"/>
      <c r="Z35" s="31"/>
      <c r="AA35" s="8">
        <v>1</v>
      </c>
      <c r="AB35" s="49"/>
      <c r="AC35" s="31"/>
      <c r="AD35" s="8">
        <v>1</v>
      </c>
      <c r="AE35" s="49"/>
      <c r="AF35" s="31"/>
      <c r="AG35" s="8">
        <v>1</v>
      </c>
      <c r="AH35" s="49"/>
      <c r="AI35" s="4"/>
      <c r="AJ35" s="6">
        <f t="shared" si="16"/>
        <v>10</v>
      </c>
      <c r="AK35" s="1"/>
      <c r="AL35" s="1"/>
      <c r="AM35" s="1"/>
      <c r="AN35" s="1"/>
      <c r="AO35" s="1"/>
      <c r="AP35" s="1"/>
      <c r="AQ35" s="1"/>
      <c r="AR35" s="1"/>
      <c r="AS35" s="1"/>
    </row>
    <row r="36" spans="1:45" ht="18.75" customHeight="1" x14ac:dyDescent="0.25">
      <c r="A36" s="9">
        <v>7</v>
      </c>
      <c r="B36" s="698"/>
      <c r="C36" s="679" t="s">
        <v>29</v>
      </c>
      <c r="D36" s="680"/>
      <c r="E36" s="31">
        <v>1</v>
      </c>
      <c r="F36" s="8"/>
      <c r="G36" s="49"/>
      <c r="H36" s="31">
        <v>1</v>
      </c>
      <c r="I36" s="8"/>
      <c r="J36" s="49"/>
      <c r="K36" s="31">
        <v>1</v>
      </c>
      <c r="L36" s="8"/>
      <c r="M36" s="49"/>
      <c r="N36" s="31">
        <v>1</v>
      </c>
      <c r="O36" s="8"/>
      <c r="P36" s="49"/>
      <c r="Q36" s="31">
        <v>1</v>
      </c>
      <c r="R36" s="8"/>
      <c r="S36" s="49"/>
      <c r="T36" s="31">
        <v>1</v>
      </c>
      <c r="U36" s="8"/>
      <c r="V36" s="49"/>
      <c r="W36" s="31">
        <v>1</v>
      </c>
      <c r="X36" s="8"/>
      <c r="Y36" s="49"/>
      <c r="Z36" s="31">
        <v>1</v>
      </c>
      <c r="AA36" s="8"/>
      <c r="AB36" s="49"/>
      <c r="AC36" s="31">
        <v>1</v>
      </c>
      <c r="AD36" s="8"/>
      <c r="AE36" s="49"/>
      <c r="AF36" s="31">
        <v>1</v>
      </c>
      <c r="AG36" s="8"/>
      <c r="AH36" s="49"/>
      <c r="AI36" s="4"/>
      <c r="AJ36" s="6">
        <f t="shared" si="16"/>
        <v>10</v>
      </c>
      <c r="AK36" s="1"/>
      <c r="AL36" s="1"/>
      <c r="AM36" s="1"/>
      <c r="AN36" s="1"/>
      <c r="AO36" s="1"/>
      <c r="AP36" s="1"/>
      <c r="AQ36" s="1"/>
      <c r="AR36" s="1"/>
      <c r="AS36" s="1"/>
    </row>
    <row r="37" spans="1:45" ht="18.75" customHeight="1" x14ac:dyDescent="0.25">
      <c r="A37" s="56">
        <v>8</v>
      </c>
      <c r="B37" s="698"/>
      <c r="C37" s="681" t="s">
        <v>30</v>
      </c>
      <c r="D37" s="670"/>
      <c r="E37" s="31">
        <v>1</v>
      </c>
      <c r="F37" s="8"/>
      <c r="G37" s="49"/>
      <c r="H37" s="31">
        <v>1</v>
      </c>
      <c r="I37" s="8"/>
      <c r="J37" s="49"/>
      <c r="K37" s="31">
        <v>1</v>
      </c>
      <c r="L37" s="8"/>
      <c r="M37" s="49"/>
      <c r="N37" s="31">
        <v>1</v>
      </c>
      <c r="O37" s="8"/>
      <c r="P37" s="49"/>
      <c r="Q37" s="31">
        <v>1</v>
      </c>
      <c r="R37" s="8"/>
      <c r="S37" s="49"/>
      <c r="T37" s="31">
        <v>1</v>
      </c>
      <c r="U37" s="8"/>
      <c r="V37" s="49"/>
      <c r="W37" s="31">
        <v>1</v>
      </c>
      <c r="X37" s="8"/>
      <c r="Y37" s="49"/>
      <c r="Z37" s="31">
        <v>1</v>
      </c>
      <c r="AA37" s="8"/>
      <c r="AB37" s="49"/>
      <c r="AC37" s="31">
        <v>1</v>
      </c>
      <c r="AD37" s="8"/>
      <c r="AE37" s="49"/>
      <c r="AF37" s="31">
        <v>1</v>
      </c>
      <c r="AG37" s="8"/>
      <c r="AH37" s="49"/>
      <c r="AI37" s="4"/>
      <c r="AJ37" s="6">
        <f t="shared" si="16"/>
        <v>10</v>
      </c>
      <c r="AK37" s="1"/>
      <c r="AL37" s="1"/>
      <c r="AM37" s="1"/>
      <c r="AN37" s="1"/>
      <c r="AO37" s="1"/>
      <c r="AP37" s="1"/>
      <c r="AQ37" s="1"/>
      <c r="AR37" s="1"/>
      <c r="AS37" s="1"/>
    </row>
    <row r="38" spans="1:45" s="55" customFormat="1" ht="18.75" customHeight="1" x14ac:dyDescent="0.25">
      <c r="A38" s="52">
        <v>9</v>
      </c>
      <c r="B38" s="699"/>
      <c r="C38" s="725" t="s">
        <v>66</v>
      </c>
      <c r="D38" s="726"/>
      <c r="E38" s="31"/>
      <c r="F38" s="8">
        <v>1</v>
      </c>
      <c r="G38" s="49"/>
      <c r="H38" s="31"/>
      <c r="I38" s="8">
        <v>1</v>
      </c>
      <c r="J38" s="49"/>
      <c r="K38" s="31"/>
      <c r="L38" s="8">
        <v>1</v>
      </c>
      <c r="M38" s="49"/>
      <c r="N38" s="31"/>
      <c r="O38" s="8">
        <v>1</v>
      </c>
      <c r="P38" s="49"/>
      <c r="Q38" s="31"/>
      <c r="R38" s="8">
        <v>1</v>
      </c>
      <c r="S38" s="49"/>
      <c r="T38" s="31"/>
      <c r="U38" s="8">
        <v>1</v>
      </c>
      <c r="V38" s="49"/>
      <c r="W38" s="31"/>
      <c r="X38" s="8">
        <v>1</v>
      </c>
      <c r="Y38" s="49"/>
      <c r="Z38" s="31"/>
      <c r="AA38" s="8">
        <v>1</v>
      </c>
      <c r="AB38" s="49"/>
      <c r="AC38" s="31"/>
      <c r="AD38" s="8">
        <v>1</v>
      </c>
      <c r="AE38" s="49"/>
      <c r="AF38" s="31"/>
      <c r="AG38" s="8">
        <v>1</v>
      </c>
      <c r="AH38" s="49"/>
      <c r="AI38" s="53"/>
      <c r="AJ38" s="6">
        <f t="shared" si="16"/>
        <v>10</v>
      </c>
      <c r="AK38" s="54"/>
      <c r="AL38" s="54"/>
      <c r="AM38" s="54"/>
      <c r="AN38" s="54"/>
      <c r="AO38" s="54"/>
      <c r="AP38" s="54"/>
      <c r="AQ38" s="54"/>
      <c r="AR38" s="54"/>
      <c r="AS38" s="54"/>
    </row>
    <row r="39" spans="1:45" ht="18.75" customHeight="1" x14ac:dyDescent="0.25">
      <c r="A39" s="9">
        <v>10</v>
      </c>
      <c r="B39" s="698"/>
      <c r="C39" s="681" t="s">
        <v>31</v>
      </c>
      <c r="D39" s="670"/>
      <c r="E39" s="31">
        <v>1</v>
      </c>
      <c r="F39" s="8"/>
      <c r="G39" s="49"/>
      <c r="H39" s="31">
        <v>1</v>
      </c>
      <c r="I39" s="8"/>
      <c r="J39" s="49"/>
      <c r="K39" s="31">
        <v>1</v>
      </c>
      <c r="L39" s="8"/>
      <c r="M39" s="49"/>
      <c r="N39" s="31">
        <v>1</v>
      </c>
      <c r="O39" s="8"/>
      <c r="P39" s="49"/>
      <c r="Q39" s="31">
        <v>1</v>
      </c>
      <c r="R39" s="8"/>
      <c r="S39" s="49"/>
      <c r="T39" s="31">
        <v>1</v>
      </c>
      <c r="U39" s="8"/>
      <c r="V39" s="49"/>
      <c r="W39" s="31">
        <v>1</v>
      </c>
      <c r="X39" s="8"/>
      <c r="Y39" s="49"/>
      <c r="Z39" s="31">
        <v>1</v>
      </c>
      <c r="AA39" s="8"/>
      <c r="AB39" s="49"/>
      <c r="AC39" s="31">
        <v>1</v>
      </c>
      <c r="AD39" s="8"/>
      <c r="AE39" s="49"/>
      <c r="AF39" s="31">
        <v>1</v>
      </c>
      <c r="AG39" s="8"/>
      <c r="AH39" s="49"/>
      <c r="AI39" s="4"/>
      <c r="AJ39" s="6">
        <f t="shared" si="16"/>
        <v>10</v>
      </c>
      <c r="AK39" s="1"/>
      <c r="AL39" s="1"/>
      <c r="AM39" s="1"/>
      <c r="AN39" s="1"/>
      <c r="AO39" s="1"/>
      <c r="AP39" s="1"/>
      <c r="AQ39" s="1"/>
      <c r="AR39" s="1"/>
      <c r="AS39" s="1"/>
    </row>
    <row r="40" spans="1:45" ht="18.75" customHeight="1" x14ac:dyDescent="0.25">
      <c r="A40" s="9">
        <v>11</v>
      </c>
      <c r="B40" s="698"/>
      <c r="C40" s="681" t="s">
        <v>32</v>
      </c>
      <c r="D40" s="670"/>
      <c r="E40" s="31">
        <v>1</v>
      </c>
      <c r="F40" s="8"/>
      <c r="G40" s="49"/>
      <c r="H40" s="31">
        <v>1</v>
      </c>
      <c r="I40" s="8"/>
      <c r="J40" s="49"/>
      <c r="K40" s="31">
        <v>1</v>
      </c>
      <c r="L40" s="8"/>
      <c r="M40" s="49"/>
      <c r="N40" s="31">
        <v>1</v>
      </c>
      <c r="O40" s="8"/>
      <c r="P40" s="49"/>
      <c r="Q40" s="31">
        <v>1</v>
      </c>
      <c r="R40" s="8"/>
      <c r="S40" s="49"/>
      <c r="T40" s="31">
        <v>1</v>
      </c>
      <c r="U40" s="8"/>
      <c r="V40" s="49"/>
      <c r="W40" s="31">
        <v>1</v>
      </c>
      <c r="X40" s="8"/>
      <c r="Y40" s="49"/>
      <c r="Z40" s="31">
        <v>1</v>
      </c>
      <c r="AA40" s="8"/>
      <c r="AB40" s="49"/>
      <c r="AC40" s="31">
        <v>1</v>
      </c>
      <c r="AD40" s="8"/>
      <c r="AE40" s="49"/>
      <c r="AF40" s="31">
        <v>1</v>
      </c>
      <c r="AG40" s="8"/>
      <c r="AH40" s="49"/>
      <c r="AI40" s="4"/>
      <c r="AJ40" s="6">
        <f t="shared" si="16"/>
        <v>10</v>
      </c>
      <c r="AK40" s="1"/>
      <c r="AL40" s="1"/>
      <c r="AM40" s="1"/>
      <c r="AN40" s="1"/>
      <c r="AO40" s="1"/>
      <c r="AP40" s="1"/>
      <c r="AQ40" s="1"/>
      <c r="AR40" s="1"/>
      <c r="AS40" s="1"/>
    </row>
    <row r="41" spans="1:45" ht="12" customHeight="1" x14ac:dyDescent="0.25">
      <c r="A41" s="9"/>
      <c r="B41" s="699"/>
      <c r="C41" s="684" t="s">
        <v>4</v>
      </c>
      <c r="D41" s="670"/>
      <c r="E41" s="28">
        <f>SUM(E30:E40)</f>
        <v>7</v>
      </c>
      <c r="F41" s="28">
        <f t="shared" ref="F41:S41" si="17">SUM(F30:F40)</f>
        <v>4</v>
      </c>
      <c r="G41" s="28">
        <f t="shared" si="17"/>
        <v>0</v>
      </c>
      <c r="H41" s="28">
        <f t="shared" si="17"/>
        <v>7</v>
      </c>
      <c r="I41" s="28">
        <f t="shared" si="17"/>
        <v>4</v>
      </c>
      <c r="J41" s="28">
        <f t="shared" si="17"/>
        <v>0</v>
      </c>
      <c r="K41" s="28">
        <f t="shared" si="17"/>
        <v>7</v>
      </c>
      <c r="L41" s="28">
        <f t="shared" si="17"/>
        <v>4</v>
      </c>
      <c r="M41" s="28">
        <f t="shared" si="17"/>
        <v>0</v>
      </c>
      <c r="N41" s="28">
        <f t="shared" si="17"/>
        <v>7</v>
      </c>
      <c r="O41" s="28">
        <f t="shared" si="17"/>
        <v>4</v>
      </c>
      <c r="P41" s="28">
        <f t="shared" si="17"/>
        <v>0</v>
      </c>
      <c r="Q41" s="28">
        <f t="shared" si="17"/>
        <v>7</v>
      </c>
      <c r="R41" s="28">
        <f t="shared" si="17"/>
        <v>4</v>
      </c>
      <c r="S41" s="28">
        <f t="shared" si="17"/>
        <v>0</v>
      </c>
      <c r="T41" s="28">
        <f>SUM(T30:T40)</f>
        <v>7</v>
      </c>
      <c r="U41" s="28">
        <f t="shared" ref="U41" si="18">SUM(U30:U40)</f>
        <v>4</v>
      </c>
      <c r="V41" s="28">
        <f t="shared" ref="V41" si="19">SUM(V30:V40)</f>
        <v>0</v>
      </c>
      <c r="W41" s="28">
        <f t="shared" ref="W41" si="20">SUM(W30:W40)</f>
        <v>7</v>
      </c>
      <c r="X41" s="28">
        <f t="shared" ref="X41" si="21">SUM(X30:X40)</f>
        <v>4</v>
      </c>
      <c r="Y41" s="28">
        <f t="shared" ref="Y41" si="22">SUM(Y30:Y40)</f>
        <v>0</v>
      </c>
      <c r="Z41" s="28">
        <f t="shared" ref="Z41" si="23">SUM(Z30:Z40)</f>
        <v>7</v>
      </c>
      <c r="AA41" s="28">
        <f t="shared" ref="AA41" si="24">SUM(AA30:AA40)</f>
        <v>4</v>
      </c>
      <c r="AB41" s="28">
        <f t="shared" ref="AB41" si="25">SUM(AB30:AB40)</f>
        <v>0</v>
      </c>
      <c r="AC41" s="28">
        <f t="shared" ref="AC41" si="26">SUM(AC30:AC40)</f>
        <v>7</v>
      </c>
      <c r="AD41" s="28">
        <f t="shared" ref="AD41" si="27">SUM(AD30:AD40)</f>
        <v>4</v>
      </c>
      <c r="AE41" s="28">
        <f t="shared" ref="AE41" si="28">SUM(AE30:AE40)</f>
        <v>0</v>
      </c>
      <c r="AF41" s="28">
        <f t="shared" ref="AF41" si="29">SUM(AF30:AF40)</f>
        <v>7</v>
      </c>
      <c r="AG41" s="28">
        <f t="shared" ref="AG41" si="30">SUM(AG30:AG40)</f>
        <v>4</v>
      </c>
      <c r="AH41" s="28">
        <f t="shared" ref="AH41" si="31">SUM(AH30:AH40)</f>
        <v>0</v>
      </c>
      <c r="AI41" s="4"/>
      <c r="AJ41" s="6">
        <f>SUM(E41:AI41)</f>
        <v>110</v>
      </c>
      <c r="AK41" s="1"/>
      <c r="AL41" s="1"/>
      <c r="AM41" s="1"/>
      <c r="AN41" s="1"/>
      <c r="AO41" s="1"/>
      <c r="AP41" s="1"/>
      <c r="AQ41" s="1"/>
      <c r="AR41" s="1"/>
      <c r="AS41" s="1"/>
    </row>
    <row r="42" spans="1:45" ht="37.5" customHeight="1" x14ac:dyDescent="0.25">
      <c r="A42" s="9"/>
      <c r="B42" s="32"/>
      <c r="C42" s="683" t="s">
        <v>5</v>
      </c>
      <c r="D42" s="670"/>
      <c r="E42" s="671"/>
      <c r="F42" s="669"/>
      <c r="G42" s="670"/>
      <c r="H42" s="717"/>
      <c r="I42" s="669"/>
      <c r="J42" s="672"/>
      <c r="K42" s="668"/>
      <c r="L42" s="669"/>
      <c r="M42" s="670"/>
      <c r="N42" s="671"/>
      <c r="O42" s="669"/>
      <c r="P42" s="672"/>
      <c r="Q42" s="668"/>
      <c r="R42" s="669"/>
      <c r="S42" s="670"/>
      <c r="T42" s="671"/>
      <c r="U42" s="669"/>
      <c r="V42" s="670"/>
      <c r="W42" s="717"/>
      <c r="X42" s="669"/>
      <c r="Y42" s="672"/>
      <c r="Z42" s="668"/>
      <c r="AA42" s="669"/>
      <c r="AB42" s="670"/>
      <c r="AC42" s="671"/>
      <c r="AD42" s="669"/>
      <c r="AE42" s="672"/>
      <c r="AF42" s="668"/>
      <c r="AG42" s="669"/>
      <c r="AH42" s="670"/>
      <c r="AI42" s="6"/>
      <c r="AJ42" s="6"/>
      <c r="AK42" s="1"/>
      <c r="AL42" s="1"/>
      <c r="AM42" s="1"/>
      <c r="AN42" s="1"/>
      <c r="AO42" s="1"/>
      <c r="AP42" s="1"/>
      <c r="AQ42" s="1"/>
      <c r="AR42" s="1"/>
      <c r="AS42" s="1"/>
    </row>
    <row r="43" spans="1:45" ht="12" customHeight="1" x14ac:dyDescent="0.25">
      <c r="A43" s="9"/>
      <c r="B43" s="716" t="s">
        <v>6</v>
      </c>
      <c r="C43" s="682" t="s">
        <v>6</v>
      </c>
      <c r="D43" s="670"/>
      <c r="E43" s="22" t="s">
        <v>0</v>
      </c>
      <c r="F43" s="23" t="s">
        <v>1</v>
      </c>
      <c r="G43" s="24" t="s">
        <v>2</v>
      </c>
      <c r="H43" s="22" t="s">
        <v>0</v>
      </c>
      <c r="I43" s="23" t="s">
        <v>1</v>
      </c>
      <c r="J43" s="25" t="s">
        <v>2</v>
      </c>
      <c r="K43" s="26" t="s">
        <v>0</v>
      </c>
      <c r="L43" s="23" t="s">
        <v>1</v>
      </c>
      <c r="M43" s="24" t="s">
        <v>2</v>
      </c>
      <c r="N43" s="22" t="s">
        <v>0</v>
      </c>
      <c r="O43" s="23" t="s">
        <v>1</v>
      </c>
      <c r="P43" s="25" t="s">
        <v>2</v>
      </c>
      <c r="Q43" s="26" t="s">
        <v>0</v>
      </c>
      <c r="R43" s="23" t="s">
        <v>1</v>
      </c>
      <c r="S43" s="24" t="s">
        <v>2</v>
      </c>
      <c r="T43" s="22" t="s">
        <v>0</v>
      </c>
      <c r="U43" s="23" t="s">
        <v>1</v>
      </c>
      <c r="V43" s="24" t="s">
        <v>2</v>
      </c>
      <c r="W43" s="22" t="s">
        <v>0</v>
      </c>
      <c r="X43" s="23" t="s">
        <v>1</v>
      </c>
      <c r="Y43" s="25" t="s">
        <v>2</v>
      </c>
      <c r="Z43" s="26" t="s">
        <v>0</v>
      </c>
      <c r="AA43" s="23" t="s">
        <v>1</v>
      </c>
      <c r="AB43" s="24" t="s">
        <v>2</v>
      </c>
      <c r="AC43" s="22" t="s">
        <v>0</v>
      </c>
      <c r="AD43" s="23" t="s">
        <v>1</v>
      </c>
      <c r="AE43" s="25" t="s">
        <v>2</v>
      </c>
      <c r="AF43" s="26" t="s">
        <v>0</v>
      </c>
      <c r="AG43" s="23" t="s">
        <v>1</v>
      </c>
      <c r="AH43" s="24" t="s">
        <v>2</v>
      </c>
      <c r="AI43" s="27"/>
      <c r="AJ43" s="30"/>
      <c r="AK43" s="1"/>
      <c r="AL43" s="1"/>
      <c r="AM43" s="1"/>
      <c r="AN43" s="1"/>
      <c r="AO43" s="1"/>
      <c r="AP43" s="1"/>
      <c r="AQ43" s="1"/>
      <c r="AR43" s="1"/>
      <c r="AS43" s="1"/>
    </row>
    <row r="44" spans="1:45" ht="12" customHeight="1" x14ac:dyDescent="0.25">
      <c r="A44" s="9">
        <v>1</v>
      </c>
      <c r="B44" s="698"/>
      <c r="C44" s="681" t="s">
        <v>33</v>
      </c>
      <c r="D44" s="670"/>
      <c r="E44" s="31">
        <v>1</v>
      </c>
      <c r="F44" s="8"/>
      <c r="G44" s="49"/>
      <c r="H44" s="31">
        <v>1</v>
      </c>
      <c r="I44" s="8"/>
      <c r="J44" s="49"/>
      <c r="K44" s="31">
        <v>1</v>
      </c>
      <c r="L44" s="8"/>
      <c r="M44" s="49"/>
      <c r="N44" s="31">
        <v>1</v>
      </c>
      <c r="O44" s="8"/>
      <c r="P44" s="49"/>
      <c r="Q44" s="31">
        <v>1</v>
      </c>
      <c r="R44" s="8"/>
      <c r="S44" s="49"/>
      <c r="T44" s="31">
        <v>1</v>
      </c>
      <c r="U44" s="8"/>
      <c r="V44" s="49"/>
      <c r="W44" s="31">
        <v>1</v>
      </c>
      <c r="X44" s="8"/>
      <c r="Y44" s="49"/>
      <c r="Z44" s="31">
        <v>1</v>
      </c>
      <c r="AA44" s="8"/>
      <c r="AB44" s="49"/>
      <c r="AC44" s="31">
        <v>1</v>
      </c>
      <c r="AD44" s="8"/>
      <c r="AE44" s="49"/>
      <c r="AF44" s="31">
        <v>1</v>
      </c>
      <c r="AG44" s="8"/>
      <c r="AH44" s="49"/>
      <c r="AI44" s="4"/>
      <c r="AJ44" s="6">
        <f t="shared" ref="AJ44:AJ55" si="32">SUM(E44:AI44)</f>
        <v>10</v>
      </c>
      <c r="AK44" s="1"/>
      <c r="AL44" s="1"/>
      <c r="AM44" s="1"/>
      <c r="AN44" s="1"/>
      <c r="AO44" s="1"/>
      <c r="AP44" s="1"/>
      <c r="AQ44" s="1"/>
      <c r="AR44" s="1"/>
      <c r="AS44" s="1"/>
    </row>
    <row r="45" spans="1:45" ht="12" customHeight="1" x14ac:dyDescent="0.25">
      <c r="A45" s="9">
        <v>2</v>
      </c>
      <c r="B45" s="698"/>
      <c r="C45" s="681" t="s">
        <v>34</v>
      </c>
      <c r="D45" s="670"/>
      <c r="E45" s="31">
        <v>1</v>
      </c>
      <c r="F45" s="8"/>
      <c r="G45" s="46"/>
      <c r="H45" s="31">
        <v>1</v>
      </c>
      <c r="I45" s="8"/>
      <c r="J45" s="46"/>
      <c r="K45" s="31">
        <v>1</v>
      </c>
      <c r="L45" s="8"/>
      <c r="M45" s="46"/>
      <c r="N45" s="31">
        <v>1</v>
      </c>
      <c r="O45" s="8"/>
      <c r="P45" s="46"/>
      <c r="Q45" s="31">
        <v>1</v>
      </c>
      <c r="R45" s="8"/>
      <c r="S45" s="46"/>
      <c r="T45" s="31">
        <v>1</v>
      </c>
      <c r="U45" s="8"/>
      <c r="V45" s="46"/>
      <c r="W45" s="31">
        <v>1</v>
      </c>
      <c r="X45" s="8"/>
      <c r="Y45" s="46"/>
      <c r="Z45" s="31">
        <v>1</v>
      </c>
      <c r="AA45" s="8"/>
      <c r="AB45" s="46"/>
      <c r="AC45" s="31">
        <v>1</v>
      </c>
      <c r="AD45" s="8"/>
      <c r="AE45" s="46"/>
      <c r="AF45" s="31">
        <v>1</v>
      </c>
      <c r="AG45" s="8"/>
      <c r="AH45" s="46"/>
      <c r="AI45" s="4"/>
      <c r="AJ45" s="6">
        <f t="shared" si="32"/>
        <v>10</v>
      </c>
      <c r="AK45" s="1"/>
      <c r="AL45" s="1"/>
      <c r="AM45" s="1"/>
      <c r="AN45" s="1"/>
      <c r="AO45" s="1"/>
      <c r="AP45" s="1"/>
      <c r="AQ45" s="1"/>
      <c r="AR45" s="1"/>
      <c r="AS45" s="1"/>
    </row>
    <row r="46" spans="1:45" ht="12" customHeight="1" x14ac:dyDescent="0.25">
      <c r="A46" s="9">
        <v>3</v>
      </c>
      <c r="B46" s="698"/>
      <c r="C46" s="681" t="s">
        <v>35</v>
      </c>
      <c r="D46" s="670"/>
      <c r="E46" s="31">
        <v>1</v>
      </c>
      <c r="F46" s="8"/>
      <c r="G46" s="46"/>
      <c r="H46" s="31">
        <v>1</v>
      </c>
      <c r="I46" s="8"/>
      <c r="J46" s="46"/>
      <c r="K46" s="31">
        <v>1</v>
      </c>
      <c r="L46" s="8"/>
      <c r="M46" s="46"/>
      <c r="N46" s="31">
        <v>1</v>
      </c>
      <c r="O46" s="8"/>
      <c r="P46" s="46"/>
      <c r="Q46" s="31">
        <v>1</v>
      </c>
      <c r="R46" s="8"/>
      <c r="S46" s="46"/>
      <c r="T46" s="31">
        <v>1</v>
      </c>
      <c r="U46" s="8"/>
      <c r="V46" s="46"/>
      <c r="W46" s="31">
        <v>1</v>
      </c>
      <c r="X46" s="8"/>
      <c r="Y46" s="46"/>
      <c r="Z46" s="31">
        <v>1</v>
      </c>
      <c r="AA46" s="8"/>
      <c r="AB46" s="46"/>
      <c r="AC46" s="31">
        <v>1</v>
      </c>
      <c r="AD46" s="8"/>
      <c r="AE46" s="46"/>
      <c r="AF46" s="31">
        <v>1</v>
      </c>
      <c r="AG46" s="8"/>
      <c r="AH46" s="46"/>
      <c r="AI46" s="4"/>
      <c r="AJ46" s="6">
        <f t="shared" si="32"/>
        <v>10</v>
      </c>
      <c r="AK46" s="1"/>
      <c r="AL46" s="1"/>
      <c r="AM46" s="1"/>
      <c r="AN46" s="1"/>
      <c r="AO46" s="1"/>
      <c r="AP46" s="1"/>
      <c r="AQ46" s="1"/>
      <c r="AR46" s="1"/>
      <c r="AS46" s="1"/>
    </row>
    <row r="47" spans="1:45" ht="12" customHeight="1" x14ac:dyDescent="0.25">
      <c r="A47" s="9">
        <v>4</v>
      </c>
      <c r="B47" s="698"/>
      <c r="C47" s="681" t="s">
        <v>36</v>
      </c>
      <c r="D47" s="670"/>
      <c r="E47" s="31">
        <v>1</v>
      </c>
      <c r="F47" s="8"/>
      <c r="G47" s="46"/>
      <c r="H47" s="31">
        <v>1</v>
      </c>
      <c r="I47" s="8"/>
      <c r="J47" s="46"/>
      <c r="K47" s="31">
        <v>1</v>
      </c>
      <c r="L47" s="8"/>
      <c r="M47" s="46"/>
      <c r="N47" s="31">
        <v>1</v>
      </c>
      <c r="O47" s="8"/>
      <c r="P47" s="46"/>
      <c r="Q47" s="31">
        <v>1</v>
      </c>
      <c r="R47" s="8"/>
      <c r="S47" s="46"/>
      <c r="T47" s="31">
        <v>1</v>
      </c>
      <c r="U47" s="8"/>
      <c r="V47" s="46"/>
      <c r="W47" s="31">
        <v>1</v>
      </c>
      <c r="X47" s="8"/>
      <c r="Y47" s="46"/>
      <c r="Z47" s="31">
        <v>1</v>
      </c>
      <c r="AA47" s="8"/>
      <c r="AB47" s="46"/>
      <c r="AC47" s="31">
        <v>1</v>
      </c>
      <c r="AD47" s="8"/>
      <c r="AE47" s="46"/>
      <c r="AF47" s="31">
        <v>1</v>
      </c>
      <c r="AG47" s="8"/>
      <c r="AH47" s="46"/>
      <c r="AI47" s="4"/>
      <c r="AJ47" s="6">
        <f t="shared" si="32"/>
        <v>10</v>
      </c>
      <c r="AK47" s="1"/>
      <c r="AL47" s="1"/>
      <c r="AM47" s="1"/>
      <c r="AN47" s="1"/>
      <c r="AO47" s="1"/>
      <c r="AP47" s="1"/>
      <c r="AQ47" s="1"/>
      <c r="AR47" s="1"/>
      <c r="AS47" s="1"/>
    </row>
    <row r="48" spans="1:45" ht="12" customHeight="1" x14ac:dyDescent="0.25">
      <c r="A48" s="9">
        <v>5</v>
      </c>
      <c r="B48" s="698"/>
      <c r="C48" s="681" t="s">
        <v>37</v>
      </c>
      <c r="D48" s="670"/>
      <c r="E48" s="31">
        <v>1</v>
      </c>
      <c r="F48" s="8"/>
      <c r="G48" s="46"/>
      <c r="H48" s="31">
        <v>1</v>
      </c>
      <c r="I48" s="8"/>
      <c r="J48" s="46"/>
      <c r="K48" s="31">
        <v>1</v>
      </c>
      <c r="L48" s="8"/>
      <c r="M48" s="46"/>
      <c r="N48" s="31">
        <v>1</v>
      </c>
      <c r="O48" s="8"/>
      <c r="P48" s="46"/>
      <c r="Q48" s="31">
        <v>1</v>
      </c>
      <c r="R48" s="8"/>
      <c r="S48" s="46"/>
      <c r="T48" s="31">
        <v>1</v>
      </c>
      <c r="U48" s="8"/>
      <c r="V48" s="46"/>
      <c r="W48" s="31">
        <v>1</v>
      </c>
      <c r="X48" s="8"/>
      <c r="Y48" s="46"/>
      <c r="Z48" s="31">
        <v>1</v>
      </c>
      <c r="AA48" s="8"/>
      <c r="AB48" s="46"/>
      <c r="AC48" s="31">
        <v>1</v>
      </c>
      <c r="AD48" s="8"/>
      <c r="AE48" s="46"/>
      <c r="AF48" s="31">
        <v>1</v>
      </c>
      <c r="AG48" s="8"/>
      <c r="AH48" s="46"/>
      <c r="AI48" s="4"/>
      <c r="AJ48" s="6">
        <f t="shared" si="32"/>
        <v>10</v>
      </c>
      <c r="AK48" s="1"/>
      <c r="AL48" s="1"/>
      <c r="AM48" s="1"/>
      <c r="AN48" s="1"/>
      <c r="AO48" s="1"/>
      <c r="AP48" s="1"/>
      <c r="AQ48" s="1"/>
      <c r="AR48" s="1"/>
      <c r="AS48" s="1"/>
    </row>
    <row r="49" spans="1:45" ht="12" customHeight="1" x14ac:dyDescent="0.25">
      <c r="A49" s="9">
        <v>6</v>
      </c>
      <c r="B49" s="698"/>
      <c r="C49" s="681" t="s">
        <v>38</v>
      </c>
      <c r="D49" s="670"/>
      <c r="E49" s="31">
        <v>1</v>
      </c>
      <c r="F49" s="8"/>
      <c r="G49" s="46"/>
      <c r="H49" s="31">
        <v>1</v>
      </c>
      <c r="I49" s="8"/>
      <c r="J49" s="46"/>
      <c r="K49" s="31">
        <v>1</v>
      </c>
      <c r="L49" s="8"/>
      <c r="M49" s="46"/>
      <c r="N49" s="31">
        <v>1</v>
      </c>
      <c r="O49" s="8"/>
      <c r="P49" s="46"/>
      <c r="Q49" s="31">
        <v>1</v>
      </c>
      <c r="R49" s="8"/>
      <c r="S49" s="46"/>
      <c r="T49" s="31">
        <v>1</v>
      </c>
      <c r="U49" s="8"/>
      <c r="V49" s="46"/>
      <c r="W49" s="31">
        <v>1</v>
      </c>
      <c r="X49" s="8"/>
      <c r="Y49" s="46"/>
      <c r="Z49" s="31">
        <v>1</v>
      </c>
      <c r="AA49" s="8"/>
      <c r="AB49" s="46"/>
      <c r="AC49" s="31">
        <v>1</v>
      </c>
      <c r="AD49" s="8"/>
      <c r="AE49" s="46"/>
      <c r="AF49" s="31">
        <v>1</v>
      </c>
      <c r="AG49" s="8"/>
      <c r="AH49" s="46"/>
      <c r="AI49" s="4"/>
      <c r="AJ49" s="6">
        <f t="shared" si="32"/>
        <v>10</v>
      </c>
      <c r="AK49" s="1"/>
      <c r="AL49" s="1"/>
      <c r="AM49" s="1"/>
      <c r="AN49" s="1"/>
      <c r="AO49" s="1"/>
      <c r="AP49" s="1"/>
      <c r="AQ49" s="1"/>
      <c r="AR49" s="1"/>
      <c r="AS49" s="1"/>
    </row>
    <row r="50" spans="1:45" s="55" customFormat="1" ht="18.75" customHeight="1" x14ac:dyDescent="0.25">
      <c r="A50" s="52">
        <v>7</v>
      </c>
      <c r="B50" s="699"/>
      <c r="C50" s="689" t="s">
        <v>57</v>
      </c>
      <c r="D50" s="690"/>
      <c r="E50" s="57"/>
      <c r="F50" s="58">
        <v>1</v>
      </c>
      <c r="G50" s="59"/>
      <c r="H50" s="57"/>
      <c r="I50" s="58">
        <v>1</v>
      </c>
      <c r="J50" s="59"/>
      <c r="K50" s="57"/>
      <c r="L50" s="58">
        <v>1</v>
      </c>
      <c r="M50" s="59"/>
      <c r="N50" s="57"/>
      <c r="O50" s="58">
        <v>1</v>
      </c>
      <c r="P50" s="59"/>
      <c r="Q50" s="57"/>
      <c r="R50" s="58">
        <v>1</v>
      </c>
      <c r="S50" s="59"/>
      <c r="T50" s="57"/>
      <c r="U50" s="58">
        <v>1</v>
      </c>
      <c r="V50" s="59"/>
      <c r="W50" s="57"/>
      <c r="X50" s="58">
        <v>1</v>
      </c>
      <c r="Y50" s="59"/>
      <c r="Z50" s="57"/>
      <c r="AA50" s="58">
        <v>1</v>
      </c>
      <c r="AB50" s="59"/>
      <c r="AC50" s="57"/>
      <c r="AD50" s="58">
        <v>1</v>
      </c>
      <c r="AE50" s="59"/>
      <c r="AF50" s="57"/>
      <c r="AG50" s="58">
        <v>1</v>
      </c>
      <c r="AH50" s="59"/>
      <c r="AI50" s="53"/>
      <c r="AJ50" s="6">
        <f t="shared" si="32"/>
        <v>10</v>
      </c>
      <c r="AK50" s="54"/>
      <c r="AL50" s="54"/>
      <c r="AM50" s="54"/>
      <c r="AN50" s="54"/>
      <c r="AO50" s="54"/>
      <c r="AP50" s="54"/>
      <c r="AQ50" s="54"/>
      <c r="AR50" s="54"/>
      <c r="AS50" s="54"/>
    </row>
    <row r="51" spans="1:45" s="55" customFormat="1" ht="18.75" customHeight="1" x14ac:dyDescent="0.25">
      <c r="A51" s="52">
        <v>8</v>
      </c>
      <c r="B51" s="699"/>
      <c r="C51" s="689" t="s">
        <v>77</v>
      </c>
      <c r="D51" s="690"/>
      <c r="E51" s="31"/>
      <c r="F51" s="8"/>
      <c r="G51" s="49">
        <v>1</v>
      </c>
      <c r="H51" s="31"/>
      <c r="I51" s="8"/>
      <c r="J51" s="49">
        <v>1</v>
      </c>
      <c r="K51" s="31"/>
      <c r="L51" s="8"/>
      <c r="M51" s="49">
        <v>1</v>
      </c>
      <c r="N51" s="31"/>
      <c r="O51" s="8"/>
      <c r="P51" s="49">
        <v>1</v>
      </c>
      <c r="Q51" s="31"/>
      <c r="R51" s="8"/>
      <c r="S51" s="49">
        <v>1</v>
      </c>
      <c r="T51" s="31"/>
      <c r="U51" s="8"/>
      <c r="V51" s="49">
        <v>1</v>
      </c>
      <c r="W51" s="31"/>
      <c r="X51" s="8"/>
      <c r="Y51" s="49">
        <v>1</v>
      </c>
      <c r="Z51" s="31"/>
      <c r="AA51" s="8"/>
      <c r="AB51" s="49">
        <v>1</v>
      </c>
      <c r="AC51" s="31"/>
      <c r="AD51" s="8"/>
      <c r="AE51" s="49">
        <v>1</v>
      </c>
      <c r="AF51" s="31"/>
      <c r="AG51" s="8"/>
      <c r="AH51" s="49">
        <v>1</v>
      </c>
      <c r="AI51" s="53"/>
      <c r="AJ51" s="6">
        <f t="shared" si="32"/>
        <v>10</v>
      </c>
      <c r="AK51" s="54"/>
      <c r="AL51" s="54"/>
      <c r="AM51" s="54"/>
      <c r="AN51" s="54"/>
      <c r="AO51" s="54"/>
      <c r="AP51" s="54"/>
      <c r="AQ51" s="54"/>
      <c r="AR51" s="54"/>
      <c r="AS51" s="54"/>
    </row>
    <row r="52" spans="1:45" s="55" customFormat="1" ht="12" customHeight="1" x14ac:dyDescent="0.25">
      <c r="A52" s="52">
        <v>9</v>
      </c>
      <c r="B52" s="698"/>
      <c r="C52" s="689" t="s">
        <v>39</v>
      </c>
      <c r="D52" s="690"/>
      <c r="E52" s="31">
        <v>1</v>
      </c>
      <c r="F52" s="8"/>
      <c r="G52" s="46"/>
      <c r="H52" s="31">
        <v>1</v>
      </c>
      <c r="I52" s="8"/>
      <c r="J52" s="46"/>
      <c r="K52" s="31">
        <v>1</v>
      </c>
      <c r="L52" s="8"/>
      <c r="M52" s="46"/>
      <c r="N52" s="31">
        <v>1</v>
      </c>
      <c r="O52" s="8"/>
      <c r="P52" s="46"/>
      <c r="Q52" s="31">
        <v>1</v>
      </c>
      <c r="R52" s="8"/>
      <c r="S52" s="46"/>
      <c r="T52" s="31">
        <v>1</v>
      </c>
      <c r="U52" s="8"/>
      <c r="V52" s="46"/>
      <c r="W52" s="31">
        <v>1</v>
      </c>
      <c r="X52" s="8"/>
      <c r="Y52" s="46"/>
      <c r="Z52" s="31">
        <v>1</v>
      </c>
      <c r="AA52" s="8"/>
      <c r="AB52" s="46"/>
      <c r="AC52" s="31">
        <v>1</v>
      </c>
      <c r="AD52" s="8"/>
      <c r="AE52" s="46"/>
      <c r="AF52" s="31">
        <v>1</v>
      </c>
      <c r="AG52" s="8"/>
      <c r="AH52" s="46"/>
      <c r="AI52" s="53"/>
      <c r="AJ52" s="6">
        <f t="shared" si="32"/>
        <v>10</v>
      </c>
      <c r="AK52" s="54"/>
      <c r="AL52" s="54"/>
      <c r="AM52" s="54"/>
      <c r="AN52" s="54"/>
      <c r="AO52" s="54"/>
      <c r="AP52" s="54"/>
      <c r="AQ52" s="54"/>
      <c r="AR52" s="54"/>
      <c r="AS52" s="54"/>
    </row>
    <row r="53" spans="1:45" s="55" customFormat="1" ht="12" customHeight="1" x14ac:dyDescent="0.25">
      <c r="A53" s="52">
        <v>10</v>
      </c>
      <c r="B53" s="699"/>
      <c r="C53" s="689" t="s">
        <v>69</v>
      </c>
      <c r="D53" s="690"/>
      <c r="E53" s="31"/>
      <c r="F53" s="8"/>
      <c r="G53" s="46">
        <v>1</v>
      </c>
      <c r="H53" s="31"/>
      <c r="I53" s="8"/>
      <c r="J53" s="46">
        <v>1</v>
      </c>
      <c r="K53" s="31"/>
      <c r="L53" s="8"/>
      <c r="M53" s="46">
        <v>1</v>
      </c>
      <c r="N53" s="31"/>
      <c r="O53" s="8"/>
      <c r="P53" s="46">
        <v>1</v>
      </c>
      <c r="Q53" s="31"/>
      <c r="R53" s="8"/>
      <c r="S53" s="46">
        <v>1</v>
      </c>
      <c r="T53" s="31"/>
      <c r="U53" s="8"/>
      <c r="V53" s="46">
        <v>1</v>
      </c>
      <c r="W53" s="31"/>
      <c r="X53" s="8"/>
      <c r="Y53" s="46">
        <v>1</v>
      </c>
      <c r="Z53" s="31"/>
      <c r="AA53" s="8"/>
      <c r="AB53" s="46">
        <v>1</v>
      </c>
      <c r="AC53" s="31"/>
      <c r="AD53" s="8"/>
      <c r="AE53" s="46">
        <v>1</v>
      </c>
      <c r="AF53" s="31"/>
      <c r="AG53" s="8"/>
      <c r="AH53" s="46">
        <v>1</v>
      </c>
      <c r="AI53" s="53"/>
      <c r="AJ53" s="6">
        <f t="shared" si="32"/>
        <v>10</v>
      </c>
      <c r="AK53" s="54"/>
      <c r="AL53" s="54"/>
      <c r="AM53" s="54"/>
      <c r="AN53" s="54"/>
      <c r="AO53" s="54"/>
      <c r="AP53" s="54"/>
      <c r="AQ53" s="54"/>
      <c r="AR53" s="54"/>
      <c r="AS53" s="54"/>
    </row>
    <row r="54" spans="1:45" s="55" customFormat="1" ht="12" customHeight="1" x14ac:dyDescent="0.25">
      <c r="A54" s="52">
        <v>11</v>
      </c>
      <c r="B54" s="698"/>
      <c r="C54" s="689" t="s">
        <v>40</v>
      </c>
      <c r="D54" s="690"/>
      <c r="E54" s="31">
        <v>1</v>
      </c>
      <c r="F54" s="8"/>
      <c r="G54" s="46"/>
      <c r="H54" s="31">
        <v>1</v>
      </c>
      <c r="I54" s="8"/>
      <c r="J54" s="46"/>
      <c r="K54" s="31">
        <v>1</v>
      </c>
      <c r="L54" s="8"/>
      <c r="M54" s="46"/>
      <c r="N54" s="31">
        <v>1</v>
      </c>
      <c r="O54" s="8"/>
      <c r="P54" s="46"/>
      <c r="Q54" s="31">
        <v>1</v>
      </c>
      <c r="R54" s="8"/>
      <c r="S54" s="46"/>
      <c r="T54" s="31">
        <v>1</v>
      </c>
      <c r="U54" s="8"/>
      <c r="V54" s="46"/>
      <c r="W54" s="31">
        <v>1</v>
      </c>
      <c r="X54" s="8"/>
      <c r="Y54" s="46"/>
      <c r="Z54" s="31">
        <v>1</v>
      </c>
      <c r="AA54" s="8"/>
      <c r="AB54" s="46"/>
      <c r="AC54" s="31">
        <v>1</v>
      </c>
      <c r="AD54" s="8"/>
      <c r="AE54" s="46"/>
      <c r="AF54" s="31">
        <v>1</v>
      </c>
      <c r="AG54" s="8"/>
      <c r="AH54" s="46"/>
      <c r="AI54" s="53"/>
      <c r="AJ54" s="6">
        <f t="shared" si="32"/>
        <v>10</v>
      </c>
      <c r="AK54" s="54"/>
      <c r="AL54" s="54"/>
      <c r="AM54" s="54"/>
      <c r="AN54" s="54"/>
      <c r="AO54" s="54"/>
      <c r="AP54" s="54"/>
      <c r="AQ54" s="54"/>
      <c r="AR54" s="54"/>
      <c r="AS54" s="54"/>
    </row>
    <row r="55" spans="1:45" ht="12" customHeight="1" x14ac:dyDescent="0.25">
      <c r="A55" s="9"/>
      <c r="B55" s="698"/>
      <c r="C55" s="684" t="s">
        <v>4</v>
      </c>
      <c r="D55" s="670"/>
      <c r="E55" s="28">
        <f>SUM(E44:E54)</f>
        <v>8</v>
      </c>
      <c r="F55" s="28">
        <f t="shared" ref="F55:S55" si="33">SUM(F44:F54)</f>
        <v>1</v>
      </c>
      <c r="G55" s="28">
        <f t="shared" si="33"/>
        <v>2</v>
      </c>
      <c r="H55" s="28">
        <f t="shared" si="33"/>
        <v>8</v>
      </c>
      <c r="I55" s="28">
        <f t="shared" si="33"/>
        <v>1</v>
      </c>
      <c r="J55" s="28">
        <f t="shared" si="33"/>
        <v>2</v>
      </c>
      <c r="K55" s="28">
        <f t="shared" si="33"/>
        <v>8</v>
      </c>
      <c r="L55" s="28">
        <f t="shared" si="33"/>
        <v>1</v>
      </c>
      <c r="M55" s="28">
        <f t="shared" si="33"/>
        <v>2</v>
      </c>
      <c r="N55" s="28">
        <f t="shared" si="33"/>
        <v>8</v>
      </c>
      <c r="O55" s="28">
        <f t="shared" si="33"/>
        <v>1</v>
      </c>
      <c r="P55" s="28">
        <f t="shared" si="33"/>
        <v>2</v>
      </c>
      <c r="Q55" s="28">
        <f t="shared" si="33"/>
        <v>8</v>
      </c>
      <c r="R55" s="28">
        <f t="shared" si="33"/>
        <v>1</v>
      </c>
      <c r="S55" s="28">
        <f t="shared" si="33"/>
        <v>2</v>
      </c>
      <c r="T55" s="28">
        <f>SUM(T44:T54)</f>
        <v>8</v>
      </c>
      <c r="U55" s="28">
        <f t="shared" ref="U55" si="34">SUM(U44:U54)</f>
        <v>1</v>
      </c>
      <c r="V55" s="28">
        <f t="shared" ref="V55" si="35">SUM(V44:V54)</f>
        <v>2</v>
      </c>
      <c r="W55" s="28">
        <f t="shared" ref="W55" si="36">SUM(W44:W54)</f>
        <v>8</v>
      </c>
      <c r="X55" s="28">
        <f t="shared" ref="X55" si="37">SUM(X44:X54)</f>
        <v>1</v>
      </c>
      <c r="Y55" s="28">
        <f t="shared" ref="Y55" si="38">SUM(Y44:Y54)</f>
        <v>2</v>
      </c>
      <c r="Z55" s="28">
        <f t="shared" ref="Z55" si="39">SUM(Z44:Z54)</f>
        <v>8</v>
      </c>
      <c r="AA55" s="28">
        <f t="shared" ref="AA55" si="40">SUM(AA44:AA54)</f>
        <v>1</v>
      </c>
      <c r="AB55" s="28">
        <f t="shared" ref="AB55" si="41">SUM(AB44:AB54)</f>
        <v>2</v>
      </c>
      <c r="AC55" s="28">
        <f t="shared" ref="AC55" si="42">SUM(AC44:AC54)</f>
        <v>8</v>
      </c>
      <c r="AD55" s="28">
        <f t="shared" ref="AD55" si="43">SUM(AD44:AD54)</f>
        <v>1</v>
      </c>
      <c r="AE55" s="28">
        <f t="shared" ref="AE55" si="44">SUM(AE44:AE54)</f>
        <v>2</v>
      </c>
      <c r="AF55" s="28">
        <f t="shared" ref="AF55" si="45">SUM(AF44:AF54)</f>
        <v>8</v>
      </c>
      <c r="AG55" s="28">
        <f t="shared" ref="AG55" si="46">SUM(AG44:AG54)</f>
        <v>1</v>
      </c>
      <c r="AH55" s="28">
        <f t="shared" ref="AH55" si="47">SUM(AH44:AH54)</f>
        <v>2</v>
      </c>
      <c r="AI55" s="4"/>
      <c r="AJ55" s="6">
        <f t="shared" si="32"/>
        <v>110</v>
      </c>
      <c r="AK55" s="1"/>
      <c r="AL55" s="1"/>
      <c r="AM55" s="1"/>
      <c r="AN55" s="1"/>
      <c r="AO55" s="1"/>
      <c r="AP55" s="1"/>
      <c r="AQ55" s="1"/>
      <c r="AR55" s="1"/>
      <c r="AS55" s="1"/>
    </row>
    <row r="56" spans="1:45" ht="12" customHeight="1" x14ac:dyDescent="0.25">
      <c r="A56" s="9"/>
      <c r="B56" s="700"/>
      <c r="C56" s="683" t="s">
        <v>5</v>
      </c>
      <c r="D56" s="670"/>
      <c r="E56" s="671"/>
      <c r="F56" s="669"/>
      <c r="G56" s="670"/>
      <c r="H56" s="671"/>
      <c r="I56" s="669"/>
      <c r="J56" s="672"/>
      <c r="K56" s="668"/>
      <c r="L56" s="669"/>
      <c r="M56" s="670"/>
      <c r="N56" s="671"/>
      <c r="O56" s="669"/>
      <c r="P56" s="672"/>
      <c r="Q56" s="668"/>
      <c r="R56" s="669"/>
      <c r="S56" s="670"/>
      <c r="T56" s="671"/>
      <c r="U56" s="669"/>
      <c r="V56" s="670"/>
      <c r="W56" s="671"/>
      <c r="X56" s="669"/>
      <c r="Y56" s="672"/>
      <c r="Z56" s="668"/>
      <c r="AA56" s="669"/>
      <c r="AB56" s="670"/>
      <c r="AC56" s="671"/>
      <c r="AD56" s="669"/>
      <c r="AE56" s="672"/>
      <c r="AF56" s="668"/>
      <c r="AG56" s="669"/>
      <c r="AH56" s="670"/>
      <c r="AI56" s="6"/>
      <c r="AJ56" s="6"/>
      <c r="AK56" s="1"/>
      <c r="AL56" s="1"/>
      <c r="AM56" s="1"/>
      <c r="AN56" s="1"/>
      <c r="AO56" s="1"/>
      <c r="AP56" s="1"/>
      <c r="AQ56" s="1"/>
      <c r="AR56" s="1"/>
      <c r="AS56" s="1"/>
    </row>
    <row r="57" spans="1:45" ht="12" customHeight="1" x14ac:dyDescent="0.25">
      <c r="A57" s="9"/>
      <c r="B57" s="716" t="s">
        <v>7</v>
      </c>
      <c r="C57" s="682" t="s">
        <v>7</v>
      </c>
      <c r="D57" s="670"/>
      <c r="E57" s="22" t="s">
        <v>0</v>
      </c>
      <c r="F57" s="23" t="s">
        <v>1</v>
      </c>
      <c r="G57" s="24" t="s">
        <v>2</v>
      </c>
      <c r="H57" s="22" t="s">
        <v>0</v>
      </c>
      <c r="I57" s="23" t="s">
        <v>1</v>
      </c>
      <c r="J57" s="25" t="s">
        <v>2</v>
      </c>
      <c r="K57" s="26" t="s">
        <v>0</v>
      </c>
      <c r="L57" s="23" t="s">
        <v>1</v>
      </c>
      <c r="M57" s="24" t="s">
        <v>2</v>
      </c>
      <c r="N57" s="22" t="s">
        <v>0</v>
      </c>
      <c r="O57" s="23" t="s">
        <v>1</v>
      </c>
      <c r="P57" s="25" t="s">
        <v>2</v>
      </c>
      <c r="Q57" s="26" t="s">
        <v>0</v>
      </c>
      <c r="R57" s="23" t="s">
        <v>1</v>
      </c>
      <c r="S57" s="24" t="s">
        <v>2</v>
      </c>
      <c r="T57" s="22" t="s">
        <v>0</v>
      </c>
      <c r="U57" s="23" t="s">
        <v>1</v>
      </c>
      <c r="V57" s="24" t="s">
        <v>2</v>
      </c>
      <c r="W57" s="22" t="s">
        <v>0</v>
      </c>
      <c r="X57" s="23" t="s">
        <v>1</v>
      </c>
      <c r="Y57" s="25" t="s">
        <v>2</v>
      </c>
      <c r="Z57" s="26" t="s">
        <v>0</v>
      </c>
      <c r="AA57" s="23" t="s">
        <v>1</v>
      </c>
      <c r="AB57" s="24" t="s">
        <v>2</v>
      </c>
      <c r="AC57" s="22" t="s">
        <v>0</v>
      </c>
      <c r="AD57" s="23" t="s">
        <v>1</v>
      </c>
      <c r="AE57" s="25" t="s">
        <v>2</v>
      </c>
      <c r="AF57" s="26" t="s">
        <v>0</v>
      </c>
      <c r="AG57" s="23" t="s">
        <v>1</v>
      </c>
      <c r="AH57" s="24" t="s">
        <v>2</v>
      </c>
      <c r="AI57" s="27"/>
      <c r="AJ57" s="30"/>
      <c r="AK57" s="1"/>
      <c r="AL57" s="1"/>
      <c r="AM57" s="1"/>
      <c r="AN57" s="1"/>
      <c r="AO57" s="1"/>
      <c r="AP57" s="1"/>
      <c r="AQ57" s="1"/>
      <c r="AR57" s="1"/>
      <c r="AS57" s="1"/>
    </row>
    <row r="58" spans="1:45" ht="22.5" customHeight="1" x14ac:dyDescent="0.25">
      <c r="A58" s="9">
        <v>1</v>
      </c>
      <c r="B58" s="698"/>
      <c r="C58" s="681" t="s">
        <v>41</v>
      </c>
      <c r="D58" s="670"/>
      <c r="E58" s="31">
        <v>1</v>
      </c>
      <c r="F58" s="8"/>
      <c r="G58" s="49"/>
      <c r="H58" s="31">
        <v>1</v>
      </c>
      <c r="I58" s="8"/>
      <c r="J58" s="49"/>
      <c r="K58" s="31">
        <v>1</v>
      </c>
      <c r="L58" s="8"/>
      <c r="M58" s="49"/>
      <c r="N58" s="31">
        <v>1</v>
      </c>
      <c r="O58" s="8"/>
      <c r="P58" s="49"/>
      <c r="Q58" s="31">
        <v>1</v>
      </c>
      <c r="R58" s="8"/>
      <c r="S58" s="49"/>
      <c r="T58" s="31">
        <v>1</v>
      </c>
      <c r="U58" s="8"/>
      <c r="V58" s="49"/>
      <c r="W58" s="31">
        <v>1</v>
      </c>
      <c r="X58" s="8"/>
      <c r="Y58" s="49"/>
      <c r="Z58" s="31">
        <v>1</v>
      </c>
      <c r="AA58" s="8"/>
      <c r="AB58" s="49"/>
      <c r="AC58" s="31">
        <v>1</v>
      </c>
      <c r="AD58" s="8"/>
      <c r="AE58" s="49"/>
      <c r="AF58" s="31">
        <v>1</v>
      </c>
      <c r="AG58" s="8"/>
      <c r="AH58" s="49"/>
      <c r="AI58" s="1"/>
      <c r="AJ58" s="6">
        <f>SUM(E58:AI58)</f>
        <v>10</v>
      </c>
      <c r="AK58" s="1"/>
      <c r="AL58" s="1"/>
      <c r="AM58" s="1"/>
      <c r="AN58" s="1"/>
      <c r="AO58" s="1"/>
      <c r="AP58" s="1"/>
      <c r="AQ58" s="1"/>
      <c r="AR58" s="1"/>
      <c r="AS58" s="1"/>
    </row>
    <row r="59" spans="1:45" s="55" customFormat="1" ht="22.5" customHeight="1" x14ac:dyDescent="0.25">
      <c r="A59" s="52">
        <v>2</v>
      </c>
      <c r="B59" s="699"/>
      <c r="C59" s="689" t="s">
        <v>79</v>
      </c>
      <c r="D59" s="690"/>
      <c r="E59" s="31"/>
      <c r="F59" s="8">
        <v>1</v>
      </c>
      <c r="G59" s="49"/>
      <c r="H59" s="31"/>
      <c r="I59" s="8">
        <v>1</v>
      </c>
      <c r="J59" s="49"/>
      <c r="K59" s="31"/>
      <c r="L59" s="8">
        <v>1</v>
      </c>
      <c r="M59" s="49"/>
      <c r="N59" s="31"/>
      <c r="O59" s="8">
        <v>1</v>
      </c>
      <c r="P59" s="49"/>
      <c r="Q59" s="31"/>
      <c r="R59" s="8">
        <v>1</v>
      </c>
      <c r="S59" s="49"/>
      <c r="T59" s="31"/>
      <c r="U59" s="8">
        <v>1</v>
      </c>
      <c r="V59" s="49"/>
      <c r="W59" s="31"/>
      <c r="X59" s="8">
        <v>1</v>
      </c>
      <c r="Y59" s="49"/>
      <c r="Z59" s="31"/>
      <c r="AA59" s="8">
        <v>1</v>
      </c>
      <c r="AB59" s="49"/>
      <c r="AC59" s="31"/>
      <c r="AD59" s="8">
        <v>1</v>
      </c>
      <c r="AE59" s="49"/>
      <c r="AF59" s="31"/>
      <c r="AG59" s="8">
        <v>1</v>
      </c>
      <c r="AH59" s="49"/>
      <c r="AI59" s="54"/>
      <c r="AJ59" s="6">
        <f>SUM(E59:AI59)</f>
        <v>10</v>
      </c>
      <c r="AK59" s="54"/>
      <c r="AL59" s="54"/>
      <c r="AM59" s="54"/>
      <c r="AN59" s="54"/>
      <c r="AO59" s="54"/>
      <c r="AP59" s="54"/>
      <c r="AQ59" s="54"/>
      <c r="AR59" s="54"/>
      <c r="AS59" s="54"/>
    </row>
    <row r="60" spans="1:45" s="55" customFormat="1" ht="22.5" customHeight="1" x14ac:dyDescent="0.25">
      <c r="A60" s="52">
        <v>3</v>
      </c>
      <c r="B60" s="699"/>
      <c r="C60" s="689" t="s">
        <v>58</v>
      </c>
      <c r="D60" s="690"/>
      <c r="E60" s="31"/>
      <c r="F60" s="8"/>
      <c r="G60" s="49">
        <v>1</v>
      </c>
      <c r="H60" s="31"/>
      <c r="I60" s="8"/>
      <c r="J60" s="49">
        <v>1</v>
      </c>
      <c r="K60" s="31"/>
      <c r="L60" s="8"/>
      <c r="M60" s="49">
        <v>1</v>
      </c>
      <c r="N60" s="31"/>
      <c r="O60" s="8"/>
      <c r="P60" s="49">
        <v>1</v>
      </c>
      <c r="Q60" s="31"/>
      <c r="R60" s="8"/>
      <c r="S60" s="49">
        <v>1</v>
      </c>
      <c r="T60" s="31"/>
      <c r="U60" s="8"/>
      <c r="V60" s="49">
        <v>1</v>
      </c>
      <c r="W60" s="31"/>
      <c r="X60" s="8"/>
      <c r="Y60" s="49">
        <v>1</v>
      </c>
      <c r="Z60" s="31"/>
      <c r="AA60" s="8"/>
      <c r="AB60" s="49">
        <v>1</v>
      </c>
      <c r="AC60" s="31"/>
      <c r="AD60" s="8"/>
      <c r="AE60" s="49">
        <v>1</v>
      </c>
      <c r="AF60" s="31"/>
      <c r="AG60" s="8"/>
      <c r="AH60" s="49">
        <v>1</v>
      </c>
      <c r="AI60" s="54"/>
      <c r="AJ60" s="6">
        <f>SUM(E60:AI60)</f>
        <v>10</v>
      </c>
      <c r="AK60" s="54"/>
      <c r="AL60" s="54"/>
      <c r="AM60" s="54"/>
      <c r="AN60" s="54"/>
      <c r="AO60" s="54"/>
      <c r="AP60" s="54"/>
      <c r="AQ60" s="54"/>
      <c r="AR60" s="54"/>
      <c r="AS60" s="54"/>
    </row>
    <row r="61" spans="1:45" ht="12" customHeight="1" x14ac:dyDescent="0.25">
      <c r="A61" s="9"/>
      <c r="B61" s="698"/>
      <c r="C61" s="684" t="s">
        <v>4</v>
      </c>
      <c r="D61" s="670"/>
      <c r="E61" s="28">
        <f>SUM(E58:E60)</f>
        <v>1</v>
      </c>
      <c r="F61" s="28">
        <f t="shared" ref="F61:S61" si="48">SUM(F58:F60)</f>
        <v>1</v>
      </c>
      <c r="G61" s="28">
        <f t="shared" si="48"/>
        <v>1</v>
      </c>
      <c r="H61" s="28">
        <f t="shared" si="48"/>
        <v>1</v>
      </c>
      <c r="I61" s="28">
        <f t="shared" si="48"/>
        <v>1</v>
      </c>
      <c r="J61" s="28">
        <f t="shared" si="48"/>
        <v>1</v>
      </c>
      <c r="K61" s="28">
        <f t="shared" si="48"/>
        <v>1</v>
      </c>
      <c r="L61" s="28">
        <f t="shared" si="48"/>
        <v>1</v>
      </c>
      <c r="M61" s="28">
        <f t="shared" si="48"/>
        <v>1</v>
      </c>
      <c r="N61" s="28">
        <f t="shared" si="48"/>
        <v>1</v>
      </c>
      <c r="O61" s="28">
        <f t="shared" si="48"/>
        <v>1</v>
      </c>
      <c r="P61" s="28">
        <f t="shared" si="48"/>
        <v>1</v>
      </c>
      <c r="Q61" s="28">
        <f t="shared" si="48"/>
        <v>1</v>
      </c>
      <c r="R61" s="28">
        <f t="shared" si="48"/>
        <v>1</v>
      </c>
      <c r="S61" s="28">
        <f t="shared" si="48"/>
        <v>1</v>
      </c>
      <c r="T61" s="28">
        <f>SUM(T58:T60)</f>
        <v>1</v>
      </c>
      <c r="U61" s="28">
        <f t="shared" ref="U61" si="49">SUM(U58:U60)</f>
        <v>1</v>
      </c>
      <c r="V61" s="28">
        <f t="shared" ref="V61" si="50">SUM(V58:V60)</f>
        <v>1</v>
      </c>
      <c r="W61" s="28">
        <f t="shared" ref="W61" si="51">SUM(W58:W60)</f>
        <v>1</v>
      </c>
      <c r="X61" s="28">
        <f t="shared" ref="X61" si="52">SUM(X58:X60)</f>
        <v>1</v>
      </c>
      <c r="Y61" s="28">
        <f t="shared" ref="Y61" si="53">SUM(Y58:Y60)</f>
        <v>1</v>
      </c>
      <c r="Z61" s="28">
        <f t="shared" ref="Z61" si="54">SUM(Z58:Z60)</f>
        <v>1</v>
      </c>
      <c r="AA61" s="28">
        <f t="shared" ref="AA61" si="55">SUM(AA58:AA60)</f>
        <v>1</v>
      </c>
      <c r="AB61" s="28">
        <f t="shared" ref="AB61" si="56">SUM(AB58:AB60)</f>
        <v>1</v>
      </c>
      <c r="AC61" s="28">
        <f t="shared" ref="AC61" si="57">SUM(AC58:AC60)</f>
        <v>1</v>
      </c>
      <c r="AD61" s="28">
        <f t="shared" ref="AD61" si="58">SUM(AD58:AD60)</f>
        <v>1</v>
      </c>
      <c r="AE61" s="28">
        <f t="shared" ref="AE61" si="59">SUM(AE58:AE60)</f>
        <v>1</v>
      </c>
      <c r="AF61" s="28">
        <f t="shared" ref="AF61" si="60">SUM(AF58:AF60)</f>
        <v>1</v>
      </c>
      <c r="AG61" s="28">
        <f t="shared" ref="AG61" si="61">SUM(AG58:AG60)</f>
        <v>1</v>
      </c>
      <c r="AH61" s="28">
        <f t="shared" ref="AH61" si="62">SUM(AH58:AH60)</f>
        <v>1</v>
      </c>
      <c r="AI61" s="4"/>
      <c r="AJ61" s="6">
        <f>SUM(E61:AI61)</f>
        <v>30</v>
      </c>
      <c r="AK61" s="1"/>
      <c r="AL61" s="1"/>
      <c r="AM61" s="1"/>
      <c r="AN61" s="1"/>
      <c r="AO61" s="1"/>
      <c r="AP61" s="1"/>
      <c r="AQ61" s="1"/>
      <c r="AR61" s="1"/>
      <c r="AS61" s="1"/>
    </row>
    <row r="62" spans="1:45" ht="12" customHeight="1" x14ac:dyDescent="0.25">
      <c r="A62" s="9"/>
      <c r="B62" s="700"/>
      <c r="C62" s="683" t="s">
        <v>5</v>
      </c>
      <c r="D62" s="670"/>
      <c r="E62" s="671"/>
      <c r="F62" s="669"/>
      <c r="G62" s="670"/>
      <c r="H62" s="671"/>
      <c r="I62" s="669"/>
      <c r="J62" s="672"/>
      <c r="K62" s="668"/>
      <c r="L62" s="669"/>
      <c r="M62" s="670"/>
      <c r="N62" s="671"/>
      <c r="O62" s="669"/>
      <c r="P62" s="672"/>
      <c r="Q62" s="668"/>
      <c r="R62" s="669"/>
      <c r="S62" s="670"/>
      <c r="T62" s="671"/>
      <c r="U62" s="669"/>
      <c r="V62" s="670"/>
      <c r="W62" s="671"/>
      <c r="X62" s="669"/>
      <c r="Y62" s="672"/>
      <c r="Z62" s="668"/>
      <c r="AA62" s="669"/>
      <c r="AB62" s="670"/>
      <c r="AC62" s="671"/>
      <c r="AD62" s="669"/>
      <c r="AE62" s="672"/>
      <c r="AF62" s="668"/>
      <c r="AG62" s="669"/>
      <c r="AH62" s="670"/>
      <c r="AI62" s="6"/>
      <c r="AJ62" s="6"/>
      <c r="AK62" s="1"/>
      <c r="AL62" s="1"/>
      <c r="AM62" s="1"/>
      <c r="AN62" s="1"/>
      <c r="AO62" s="1"/>
      <c r="AP62" s="1"/>
      <c r="AQ62" s="1"/>
      <c r="AR62" s="1"/>
      <c r="AS62" s="1"/>
    </row>
    <row r="63" spans="1:45" ht="12" customHeight="1" x14ac:dyDescent="0.25">
      <c r="A63" s="9"/>
      <c r="B63" s="713" t="s">
        <v>8</v>
      </c>
      <c r="C63" s="682" t="s">
        <v>8</v>
      </c>
      <c r="D63" s="670"/>
      <c r="E63" s="22" t="s">
        <v>0</v>
      </c>
      <c r="F63" s="23" t="s">
        <v>1</v>
      </c>
      <c r="G63" s="24" t="s">
        <v>2</v>
      </c>
      <c r="H63" s="22" t="s">
        <v>0</v>
      </c>
      <c r="I63" s="23" t="s">
        <v>1</v>
      </c>
      <c r="J63" s="25" t="s">
        <v>2</v>
      </c>
      <c r="K63" s="26" t="s">
        <v>0</v>
      </c>
      <c r="L63" s="23" t="s">
        <v>1</v>
      </c>
      <c r="M63" s="24" t="s">
        <v>2</v>
      </c>
      <c r="N63" s="22" t="s">
        <v>0</v>
      </c>
      <c r="O63" s="23" t="s">
        <v>1</v>
      </c>
      <c r="P63" s="25" t="s">
        <v>2</v>
      </c>
      <c r="Q63" s="26" t="s">
        <v>0</v>
      </c>
      <c r="R63" s="23" t="s">
        <v>1</v>
      </c>
      <c r="S63" s="24" t="s">
        <v>2</v>
      </c>
      <c r="T63" s="22" t="s">
        <v>0</v>
      </c>
      <c r="U63" s="23" t="s">
        <v>1</v>
      </c>
      <c r="V63" s="24" t="s">
        <v>2</v>
      </c>
      <c r="W63" s="22" t="s">
        <v>0</v>
      </c>
      <c r="X63" s="23" t="s">
        <v>1</v>
      </c>
      <c r="Y63" s="25" t="s">
        <v>2</v>
      </c>
      <c r="Z63" s="26" t="s">
        <v>0</v>
      </c>
      <c r="AA63" s="23" t="s">
        <v>1</v>
      </c>
      <c r="AB63" s="24" t="s">
        <v>2</v>
      </c>
      <c r="AC63" s="22" t="s">
        <v>0</v>
      </c>
      <c r="AD63" s="23" t="s">
        <v>1</v>
      </c>
      <c r="AE63" s="25" t="s">
        <v>2</v>
      </c>
      <c r="AF63" s="26" t="s">
        <v>0</v>
      </c>
      <c r="AG63" s="23" t="s">
        <v>1</v>
      </c>
      <c r="AH63" s="24" t="s">
        <v>2</v>
      </c>
      <c r="AI63" s="27"/>
      <c r="AJ63" s="30"/>
      <c r="AK63" s="1"/>
      <c r="AL63" s="1"/>
      <c r="AM63" s="1"/>
      <c r="AN63" s="1"/>
      <c r="AO63" s="1"/>
      <c r="AP63" s="1"/>
      <c r="AQ63" s="1"/>
      <c r="AR63" s="1"/>
      <c r="AS63" s="1"/>
    </row>
    <row r="64" spans="1:45" ht="12" customHeight="1" x14ac:dyDescent="0.25">
      <c r="A64" s="9">
        <v>1</v>
      </c>
      <c r="B64" s="698"/>
      <c r="C64" s="687" t="s">
        <v>42</v>
      </c>
      <c r="D64" s="670"/>
      <c r="E64" s="28"/>
      <c r="F64" s="5"/>
      <c r="G64" s="29">
        <v>1</v>
      </c>
      <c r="H64" s="28"/>
      <c r="I64" s="5"/>
      <c r="J64" s="29">
        <v>1</v>
      </c>
      <c r="K64" s="28"/>
      <c r="L64" s="5"/>
      <c r="M64" s="29">
        <v>1</v>
      </c>
      <c r="N64" s="28"/>
      <c r="O64" s="5"/>
      <c r="P64" s="29">
        <v>1</v>
      </c>
      <c r="Q64" s="28"/>
      <c r="R64" s="5"/>
      <c r="S64" s="29">
        <v>1</v>
      </c>
      <c r="T64" s="28"/>
      <c r="U64" s="5"/>
      <c r="V64" s="29">
        <v>1</v>
      </c>
      <c r="W64" s="28"/>
      <c r="X64" s="5"/>
      <c r="Y64" s="29">
        <v>1</v>
      </c>
      <c r="Z64" s="28"/>
      <c r="AA64" s="5"/>
      <c r="AB64" s="29">
        <v>1</v>
      </c>
      <c r="AC64" s="28"/>
      <c r="AD64" s="5"/>
      <c r="AE64" s="29">
        <v>1</v>
      </c>
      <c r="AF64" s="28"/>
      <c r="AG64" s="5"/>
      <c r="AH64" s="29">
        <v>1</v>
      </c>
      <c r="AI64" s="4"/>
      <c r="AJ64" s="6">
        <f>SUM(E64:AI64)</f>
        <v>10</v>
      </c>
      <c r="AK64" s="1"/>
      <c r="AL64" s="1"/>
      <c r="AM64" s="1"/>
      <c r="AN64" s="1"/>
      <c r="AO64" s="1"/>
      <c r="AP64" s="1"/>
      <c r="AQ64" s="1"/>
      <c r="AR64" s="1"/>
      <c r="AS64" s="1"/>
    </row>
    <row r="65" spans="1:45" s="44" customFormat="1" ht="12" customHeight="1" x14ac:dyDescent="0.25">
      <c r="A65" s="9">
        <v>2</v>
      </c>
      <c r="B65" s="699"/>
      <c r="C65" s="691" t="s">
        <v>68</v>
      </c>
      <c r="D65" s="692"/>
      <c r="E65" s="28">
        <v>1</v>
      </c>
      <c r="F65" s="5"/>
      <c r="G65" s="45"/>
      <c r="H65" s="28">
        <v>1</v>
      </c>
      <c r="I65" s="5"/>
      <c r="J65" s="45"/>
      <c r="K65" s="28">
        <v>1</v>
      </c>
      <c r="L65" s="5"/>
      <c r="M65" s="45"/>
      <c r="N65" s="28">
        <v>1</v>
      </c>
      <c r="O65" s="5"/>
      <c r="P65" s="45"/>
      <c r="Q65" s="28">
        <v>1</v>
      </c>
      <c r="R65" s="5"/>
      <c r="S65" s="45"/>
      <c r="T65" s="28">
        <v>1</v>
      </c>
      <c r="U65" s="5"/>
      <c r="V65" s="45"/>
      <c r="W65" s="28">
        <v>1</v>
      </c>
      <c r="X65" s="5"/>
      <c r="Y65" s="45"/>
      <c r="Z65" s="28">
        <v>1</v>
      </c>
      <c r="AA65" s="5"/>
      <c r="AB65" s="45"/>
      <c r="AC65" s="28">
        <v>1</v>
      </c>
      <c r="AD65" s="5"/>
      <c r="AE65" s="45"/>
      <c r="AF65" s="28">
        <v>1</v>
      </c>
      <c r="AG65" s="5"/>
      <c r="AH65" s="45"/>
      <c r="AI65" s="4"/>
      <c r="AJ65" s="6">
        <f>SUM(E65:AI65)</f>
        <v>10</v>
      </c>
      <c r="AK65" s="1"/>
      <c r="AL65" s="1"/>
      <c r="AM65" s="1"/>
      <c r="AN65" s="1"/>
      <c r="AO65" s="1"/>
      <c r="AP65" s="1"/>
      <c r="AQ65" s="1"/>
      <c r="AR65" s="1"/>
      <c r="AS65" s="1"/>
    </row>
    <row r="66" spans="1:45" ht="12" customHeight="1" x14ac:dyDescent="0.25">
      <c r="A66" s="9"/>
      <c r="B66" s="698"/>
      <c r="C66" s="684" t="s">
        <v>4</v>
      </c>
      <c r="D66" s="670"/>
      <c r="E66" s="28">
        <f>SUM(E64:E65)</f>
        <v>1</v>
      </c>
      <c r="F66" s="28">
        <f t="shared" ref="F66:S66" si="63">SUM(F64:F65)</f>
        <v>0</v>
      </c>
      <c r="G66" s="28">
        <f t="shared" si="63"/>
        <v>1</v>
      </c>
      <c r="H66" s="28">
        <f t="shared" si="63"/>
        <v>1</v>
      </c>
      <c r="I66" s="28">
        <f t="shared" si="63"/>
        <v>0</v>
      </c>
      <c r="J66" s="28">
        <f t="shared" si="63"/>
        <v>1</v>
      </c>
      <c r="K66" s="28">
        <f t="shared" si="63"/>
        <v>1</v>
      </c>
      <c r="L66" s="28">
        <f t="shared" si="63"/>
        <v>0</v>
      </c>
      <c r="M66" s="28">
        <f t="shared" si="63"/>
        <v>1</v>
      </c>
      <c r="N66" s="28">
        <f t="shared" si="63"/>
        <v>1</v>
      </c>
      <c r="O66" s="28">
        <f t="shared" si="63"/>
        <v>0</v>
      </c>
      <c r="P66" s="28">
        <f t="shared" si="63"/>
        <v>1</v>
      </c>
      <c r="Q66" s="28">
        <f t="shared" si="63"/>
        <v>1</v>
      </c>
      <c r="R66" s="28">
        <f t="shared" si="63"/>
        <v>0</v>
      </c>
      <c r="S66" s="28">
        <f t="shared" si="63"/>
        <v>1</v>
      </c>
      <c r="T66" s="28">
        <f>SUM(T64:T65)</f>
        <v>1</v>
      </c>
      <c r="U66" s="28">
        <f t="shared" ref="U66" si="64">SUM(U64:U65)</f>
        <v>0</v>
      </c>
      <c r="V66" s="28">
        <f t="shared" ref="V66" si="65">SUM(V64:V65)</f>
        <v>1</v>
      </c>
      <c r="W66" s="28">
        <f t="shared" ref="W66" si="66">SUM(W64:W65)</f>
        <v>1</v>
      </c>
      <c r="X66" s="28">
        <f t="shared" ref="X66" si="67">SUM(X64:X65)</f>
        <v>0</v>
      </c>
      <c r="Y66" s="28">
        <f t="shared" ref="Y66" si="68">SUM(Y64:Y65)</f>
        <v>1</v>
      </c>
      <c r="Z66" s="28">
        <f t="shared" ref="Z66" si="69">SUM(Z64:Z65)</f>
        <v>1</v>
      </c>
      <c r="AA66" s="28">
        <f t="shared" ref="AA66" si="70">SUM(AA64:AA65)</f>
        <v>0</v>
      </c>
      <c r="AB66" s="28">
        <f t="shared" ref="AB66" si="71">SUM(AB64:AB65)</f>
        <v>1</v>
      </c>
      <c r="AC66" s="28">
        <f t="shared" ref="AC66" si="72">SUM(AC64:AC65)</f>
        <v>1</v>
      </c>
      <c r="AD66" s="28">
        <f t="shared" ref="AD66" si="73">SUM(AD64:AD65)</f>
        <v>0</v>
      </c>
      <c r="AE66" s="28">
        <f t="shared" ref="AE66" si="74">SUM(AE64:AE65)</f>
        <v>1</v>
      </c>
      <c r="AF66" s="28">
        <f t="shared" ref="AF66" si="75">SUM(AF64:AF65)</f>
        <v>1</v>
      </c>
      <c r="AG66" s="28">
        <f t="shared" ref="AG66" si="76">SUM(AG64:AG65)</f>
        <v>0</v>
      </c>
      <c r="AH66" s="28">
        <f t="shared" ref="AH66" si="77">SUM(AH64:AH65)</f>
        <v>1</v>
      </c>
      <c r="AI66" s="4"/>
      <c r="AJ66" s="6">
        <f>SUM(E66:AI66)</f>
        <v>20</v>
      </c>
      <c r="AK66" s="1"/>
      <c r="AL66" s="1"/>
      <c r="AM66" s="1"/>
      <c r="AN66" s="1"/>
      <c r="AO66" s="1"/>
      <c r="AP66" s="1"/>
      <c r="AQ66" s="1"/>
      <c r="AR66" s="1"/>
      <c r="AS66" s="1"/>
    </row>
    <row r="67" spans="1:45" ht="12" customHeight="1" x14ac:dyDescent="0.25">
      <c r="A67" s="9"/>
      <c r="B67" s="700"/>
      <c r="C67" s="683" t="s">
        <v>5</v>
      </c>
      <c r="D67" s="670"/>
      <c r="E67" s="671"/>
      <c r="F67" s="669"/>
      <c r="G67" s="670"/>
      <c r="H67" s="671"/>
      <c r="I67" s="669"/>
      <c r="J67" s="672"/>
      <c r="K67" s="668"/>
      <c r="L67" s="669"/>
      <c r="M67" s="670"/>
      <c r="N67" s="671"/>
      <c r="O67" s="669"/>
      <c r="P67" s="672"/>
      <c r="Q67" s="668"/>
      <c r="R67" s="669"/>
      <c r="S67" s="670"/>
      <c r="T67" s="671"/>
      <c r="U67" s="669"/>
      <c r="V67" s="670"/>
      <c r="W67" s="671"/>
      <c r="X67" s="669"/>
      <c r="Y67" s="672"/>
      <c r="Z67" s="668"/>
      <c r="AA67" s="669"/>
      <c r="AB67" s="670"/>
      <c r="AC67" s="671"/>
      <c r="AD67" s="669"/>
      <c r="AE67" s="672"/>
      <c r="AF67" s="668"/>
      <c r="AG67" s="669"/>
      <c r="AH67" s="670"/>
      <c r="AI67" s="6"/>
      <c r="AJ67" s="6"/>
      <c r="AK67" s="1"/>
      <c r="AL67" s="1"/>
      <c r="AM67" s="1"/>
      <c r="AN67" s="1"/>
      <c r="AO67" s="1"/>
      <c r="AP67" s="1"/>
      <c r="AQ67" s="1"/>
      <c r="AR67" s="1"/>
      <c r="AS67" s="1"/>
    </row>
    <row r="68" spans="1:45" ht="12" customHeight="1" x14ac:dyDescent="0.25">
      <c r="A68" s="9"/>
      <c r="B68" s="713" t="s">
        <v>43</v>
      </c>
      <c r="C68" s="682" t="s">
        <v>43</v>
      </c>
      <c r="D68" s="672"/>
      <c r="E68" s="22" t="s">
        <v>0</v>
      </c>
      <c r="F68" s="23" t="s">
        <v>1</v>
      </c>
      <c r="G68" s="24" t="s">
        <v>2</v>
      </c>
      <c r="H68" s="22" t="s">
        <v>0</v>
      </c>
      <c r="I68" s="23" t="s">
        <v>1</v>
      </c>
      <c r="J68" s="25" t="s">
        <v>2</v>
      </c>
      <c r="K68" s="26" t="s">
        <v>0</v>
      </c>
      <c r="L68" s="23" t="s">
        <v>1</v>
      </c>
      <c r="M68" s="24" t="s">
        <v>2</v>
      </c>
      <c r="N68" s="22" t="s">
        <v>0</v>
      </c>
      <c r="O68" s="23" t="s">
        <v>1</v>
      </c>
      <c r="P68" s="25" t="s">
        <v>2</v>
      </c>
      <c r="Q68" s="26" t="s">
        <v>0</v>
      </c>
      <c r="R68" s="23" t="s">
        <v>1</v>
      </c>
      <c r="S68" s="24" t="s">
        <v>2</v>
      </c>
      <c r="T68" s="22" t="s">
        <v>0</v>
      </c>
      <c r="U68" s="23" t="s">
        <v>1</v>
      </c>
      <c r="V68" s="24" t="s">
        <v>2</v>
      </c>
      <c r="W68" s="22" t="s">
        <v>0</v>
      </c>
      <c r="X68" s="23" t="s">
        <v>1</v>
      </c>
      <c r="Y68" s="25" t="s">
        <v>2</v>
      </c>
      <c r="Z68" s="26" t="s">
        <v>0</v>
      </c>
      <c r="AA68" s="23" t="s">
        <v>1</v>
      </c>
      <c r="AB68" s="24" t="s">
        <v>2</v>
      </c>
      <c r="AC68" s="22" t="s">
        <v>0</v>
      </c>
      <c r="AD68" s="23" t="s">
        <v>1</v>
      </c>
      <c r="AE68" s="25" t="s">
        <v>2</v>
      </c>
      <c r="AF68" s="26" t="s">
        <v>0</v>
      </c>
      <c r="AG68" s="23" t="s">
        <v>1</v>
      </c>
      <c r="AH68" s="24" t="s">
        <v>2</v>
      </c>
      <c r="AI68" s="27"/>
      <c r="AJ68" s="30"/>
      <c r="AK68" s="1"/>
      <c r="AL68" s="1"/>
      <c r="AM68" s="1"/>
      <c r="AN68" s="1"/>
      <c r="AO68" s="1"/>
      <c r="AP68" s="1"/>
      <c r="AQ68" s="1"/>
      <c r="AR68" s="1"/>
      <c r="AS68" s="1"/>
    </row>
    <row r="69" spans="1:45" ht="18.75" customHeight="1" x14ac:dyDescent="0.25">
      <c r="A69" s="9">
        <v>1</v>
      </c>
      <c r="B69" s="698"/>
      <c r="C69" s="681" t="s">
        <v>44</v>
      </c>
      <c r="D69" s="672"/>
      <c r="E69" s="31">
        <v>1</v>
      </c>
      <c r="F69" s="8"/>
      <c r="G69" s="7"/>
      <c r="H69" s="31">
        <v>1</v>
      </c>
      <c r="I69" s="8"/>
      <c r="J69" s="49"/>
      <c r="K69" s="31">
        <v>1</v>
      </c>
      <c r="L69" s="8"/>
      <c r="M69" s="49"/>
      <c r="N69" s="31">
        <v>1</v>
      </c>
      <c r="O69" s="8"/>
      <c r="P69" s="49"/>
      <c r="Q69" s="31">
        <v>1</v>
      </c>
      <c r="R69" s="8"/>
      <c r="S69" s="49"/>
      <c r="T69" s="31">
        <v>1</v>
      </c>
      <c r="U69" s="8"/>
      <c r="V69" s="49"/>
      <c r="W69" s="31">
        <v>1</v>
      </c>
      <c r="X69" s="8"/>
      <c r="Y69" s="49"/>
      <c r="Z69" s="31">
        <v>1</v>
      </c>
      <c r="AA69" s="8"/>
      <c r="AB69" s="49"/>
      <c r="AC69" s="31">
        <v>1</v>
      </c>
      <c r="AD69" s="8"/>
      <c r="AE69" s="49"/>
      <c r="AF69" s="31">
        <v>1</v>
      </c>
      <c r="AG69" s="8"/>
      <c r="AH69" s="49"/>
      <c r="AI69" s="4"/>
      <c r="AJ69" s="6">
        <f t="shared" ref="AJ69:AJ77" si="78">SUM(E69:AI69)</f>
        <v>10</v>
      </c>
      <c r="AK69" s="1"/>
      <c r="AL69" s="1"/>
      <c r="AM69" s="1"/>
      <c r="AN69" s="1"/>
      <c r="AO69" s="1"/>
      <c r="AP69" s="1"/>
      <c r="AQ69" s="1"/>
      <c r="AR69" s="1"/>
      <c r="AS69" s="1"/>
    </row>
    <row r="70" spans="1:45" ht="18.75" customHeight="1" x14ac:dyDescent="0.25">
      <c r="A70" s="9">
        <v>2</v>
      </c>
      <c r="B70" s="698"/>
      <c r="C70" s="681" t="s">
        <v>45</v>
      </c>
      <c r="D70" s="672"/>
      <c r="E70" s="31">
        <v>1</v>
      </c>
      <c r="F70" s="8"/>
      <c r="G70" s="7"/>
      <c r="H70" s="31">
        <v>1</v>
      </c>
      <c r="I70" s="8"/>
      <c r="J70" s="49"/>
      <c r="K70" s="31">
        <v>1</v>
      </c>
      <c r="L70" s="8"/>
      <c r="M70" s="49"/>
      <c r="N70" s="31">
        <v>1</v>
      </c>
      <c r="O70" s="8"/>
      <c r="P70" s="49"/>
      <c r="Q70" s="31">
        <v>1</v>
      </c>
      <c r="R70" s="8"/>
      <c r="S70" s="49"/>
      <c r="T70" s="31">
        <v>1</v>
      </c>
      <c r="U70" s="8"/>
      <c r="V70" s="49"/>
      <c r="W70" s="31">
        <v>1</v>
      </c>
      <c r="X70" s="8"/>
      <c r="Y70" s="49"/>
      <c r="Z70" s="31">
        <v>1</v>
      </c>
      <c r="AA70" s="8"/>
      <c r="AB70" s="49"/>
      <c r="AC70" s="31">
        <v>1</v>
      </c>
      <c r="AD70" s="8"/>
      <c r="AE70" s="49"/>
      <c r="AF70" s="31">
        <v>1</v>
      </c>
      <c r="AG70" s="8"/>
      <c r="AH70" s="49"/>
      <c r="AI70" s="4"/>
      <c r="AJ70" s="6">
        <f t="shared" si="78"/>
        <v>10</v>
      </c>
      <c r="AK70" s="1"/>
      <c r="AL70" s="1"/>
      <c r="AM70" s="1"/>
      <c r="AN70" s="1"/>
      <c r="AO70" s="1"/>
      <c r="AP70" s="1"/>
      <c r="AQ70" s="1"/>
      <c r="AR70" s="1"/>
      <c r="AS70" s="1"/>
    </row>
    <row r="71" spans="1:45" s="55" customFormat="1" ht="18.75" customHeight="1" x14ac:dyDescent="0.25">
      <c r="A71" s="52">
        <v>3</v>
      </c>
      <c r="B71" s="699"/>
      <c r="C71" s="685" t="s">
        <v>60</v>
      </c>
      <c r="D71" s="686"/>
      <c r="E71" s="57"/>
      <c r="F71" s="58">
        <v>1</v>
      </c>
      <c r="G71" s="59"/>
      <c r="H71" s="57"/>
      <c r="I71" s="58">
        <v>1</v>
      </c>
      <c r="J71" s="59"/>
      <c r="K71" s="57"/>
      <c r="L71" s="58">
        <v>1</v>
      </c>
      <c r="M71" s="59"/>
      <c r="N71" s="57"/>
      <c r="O71" s="58">
        <v>1</v>
      </c>
      <c r="P71" s="59"/>
      <c r="Q71" s="57"/>
      <c r="R71" s="58">
        <v>1</v>
      </c>
      <c r="S71" s="59"/>
      <c r="T71" s="57"/>
      <c r="U71" s="58">
        <v>1</v>
      </c>
      <c r="V71" s="59"/>
      <c r="W71" s="57"/>
      <c r="X71" s="58">
        <v>1</v>
      </c>
      <c r="Y71" s="59"/>
      <c r="Z71" s="57"/>
      <c r="AA71" s="58">
        <v>1</v>
      </c>
      <c r="AB71" s="59"/>
      <c r="AC71" s="57"/>
      <c r="AD71" s="58">
        <v>1</v>
      </c>
      <c r="AE71" s="59"/>
      <c r="AF71" s="57"/>
      <c r="AG71" s="58">
        <v>1</v>
      </c>
      <c r="AH71" s="59"/>
      <c r="AI71" s="53"/>
      <c r="AJ71" s="6">
        <f t="shared" si="78"/>
        <v>10</v>
      </c>
      <c r="AK71" s="54"/>
      <c r="AL71" s="54"/>
      <c r="AM71" s="54"/>
      <c r="AN71" s="54"/>
      <c r="AO71" s="54"/>
      <c r="AP71" s="54"/>
      <c r="AQ71" s="54"/>
      <c r="AR71" s="54"/>
      <c r="AS71" s="54"/>
    </row>
    <row r="72" spans="1:45" s="55" customFormat="1" ht="18.75" customHeight="1" x14ac:dyDescent="0.25">
      <c r="A72" s="52">
        <v>4</v>
      </c>
      <c r="B72" s="698"/>
      <c r="C72" s="685" t="s">
        <v>46</v>
      </c>
      <c r="D72" s="686"/>
      <c r="E72" s="57">
        <v>1</v>
      </c>
      <c r="F72" s="58"/>
      <c r="G72" s="60"/>
      <c r="H72" s="57">
        <v>1</v>
      </c>
      <c r="I72" s="58"/>
      <c r="J72" s="60"/>
      <c r="K72" s="57">
        <v>1</v>
      </c>
      <c r="L72" s="58"/>
      <c r="M72" s="60"/>
      <c r="N72" s="57">
        <v>1</v>
      </c>
      <c r="O72" s="58"/>
      <c r="P72" s="60"/>
      <c r="Q72" s="57">
        <v>1</v>
      </c>
      <c r="R72" s="58"/>
      <c r="S72" s="60"/>
      <c r="T72" s="57">
        <v>1</v>
      </c>
      <c r="U72" s="58"/>
      <c r="V72" s="60"/>
      <c r="W72" s="57">
        <v>1</v>
      </c>
      <c r="X72" s="58"/>
      <c r="Y72" s="60"/>
      <c r="Z72" s="57">
        <v>1</v>
      </c>
      <c r="AA72" s="58"/>
      <c r="AB72" s="60"/>
      <c r="AC72" s="57">
        <v>1</v>
      </c>
      <c r="AD72" s="58"/>
      <c r="AE72" s="60"/>
      <c r="AF72" s="57">
        <v>1</v>
      </c>
      <c r="AG72" s="58"/>
      <c r="AH72" s="60"/>
      <c r="AI72" s="53"/>
      <c r="AJ72" s="6">
        <f t="shared" si="78"/>
        <v>10</v>
      </c>
      <c r="AK72" s="54"/>
      <c r="AL72" s="54"/>
      <c r="AM72" s="54"/>
      <c r="AN72" s="54"/>
      <c r="AO72" s="54"/>
      <c r="AP72" s="54"/>
      <c r="AQ72" s="54"/>
      <c r="AR72" s="54"/>
      <c r="AS72" s="54"/>
    </row>
    <row r="73" spans="1:45" s="55" customFormat="1" ht="18.75" customHeight="1" x14ac:dyDescent="0.25">
      <c r="A73" s="52">
        <v>5</v>
      </c>
      <c r="B73" s="698"/>
      <c r="C73" s="685" t="s">
        <v>47</v>
      </c>
      <c r="D73" s="686"/>
      <c r="E73" s="57">
        <v>1</v>
      </c>
      <c r="F73" s="58"/>
      <c r="G73" s="60"/>
      <c r="H73" s="57">
        <v>1</v>
      </c>
      <c r="I73" s="58"/>
      <c r="J73" s="60"/>
      <c r="K73" s="57">
        <v>1</v>
      </c>
      <c r="L73" s="58"/>
      <c r="M73" s="60"/>
      <c r="N73" s="57">
        <v>1</v>
      </c>
      <c r="O73" s="58"/>
      <c r="P73" s="60"/>
      <c r="Q73" s="57">
        <v>1</v>
      </c>
      <c r="R73" s="58"/>
      <c r="S73" s="60"/>
      <c r="T73" s="57">
        <v>1</v>
      </c>
      <c r="U73" s="58"/>
      <c r="V73" s="60"/>
      <c r="W73" s="57">
        <v>1</v>
      </c>
      <c r="X73" s="58"/>
      <c r="Y73" s="60"/>
      <c r="Z73" s="57">
        <v>1</v>
      </c>
      <c r="AA73" s="58"/>
      <c r="AB73" s="60"/>
      <c r="AC73" s="57">
        <v>1</v>
      </c>
      <c r="AD73" s="58"/>
      <c r="AE73" s="60"/>
      <c r="AF73" s="57">
        <v>1</v>
      </c>
      <c r="AG73" s="58"/>
      <c r="AH73" s="60"/>
      <c r="AI73" s="53"/>
      <c r="AJ73" s="6">
        <f t="shared" si="78"/>
        <v>10</v>
      </c>
      <c r="AK73" s="54"/>
      <c r="AL73" s="54"/>
      <c r="AM73" s="54"/>
      <c r="AN73" s="54"/>
      <c r="AO73" s="54"/>
      <c r="AP73" s="54"/>
      <c r="AQ73" s="54"/>
      <c r="AR73" s="54"/>
      <c r="AS73" s="54"/>
    </row>
    <row r="74" spans="1:45" s="55" customFormat="1" ht="18.75" customHeight="1" x14ac:dyDescent="0.25">
      <c r="A74" s="52">
        <v>6</v>
      </c>
      <c r="B74" s="698"/>
      <c r="C74" s="685" t="s">
        <v>59</v>
      </c>
      <c r="D74" s="686"/>
      <c r="E74" s="57"/>
      <c r="F74" s="58"/>
      <c r="G74" s="60">
        <v>1</v>
      </c>
      <c r="H74" s="57"/>
      <c r="I74" s="58"/>
      <c r="J74" s="60">
        <v>1</v>
      </c>
      <c r="K74" s="57"/>
      <c r="L74" s="58"/>
      <c r="M74" s="60">
        <v>1</v>
      </c>
      <c r="N74" s="57"/>
      <c r="O74" s="58"/>
      <c r="P74" s="60">
        <v>1</v>
      </c>
      <c r="Q74" s="57"/>
      <c r="R74" s="58"/>
      <c r="S74" s="60">
        <v>1</v>
      </c>
      <c r="T74" s="57"/>
      <c r="U74" s="58"/>
      <c r="V74" s="60">
        <v>1</v>
      </c>
      <c r="W74" s="57"/>
      <c r="X74" s="58"/>
      <c r="Y74" s="60">
        <v>1</v>
      </c>
      <c r="Z74" s="57"/>
      <c r="AA74" s="58"/>
      <c r="AB74" s="60">
        <v>1</v>
      </c>
      <c r="AC74" s="57"/>
      <c r="AD74" s="58"/>
      <c r="AE74" s="60">
        <v>1</v>
      </c>
      <c r="AF74" s="57"/>
      <c r="AG74" s="58"/>
      <c r="AH74" s="60">
        <v>1</v>
      </c>
      <c r="AI74" s="53"/>
      <c r="AJ74" s="6">
        <f t="shared" si="78"/>
        <v>10</v>
      </c>
      <c r="AK74" s="54"/>
      <c r="AL74" s="54"/>
      <c r="AM74" s="54"/>
      <c r="AN74" s="54"/>
      <c r="AO74" s="54"/>
      <c r="AP74" s="54"/>
      <c r="AQ74" s="54"/>
      <c r="AR74" s="54"/>
      <c r="AS74" s="54"/>
    </row>
    <row r="75" spans="1:45" s="55" customFormat="1" ht="18.75" customHeight="1" x14ac:dyDescent="0.25">
      <c r="A75" s="52">
        <v>7</v>
      </c>
      <c r="B75" s="698"/>
      <c r="C75" s="685" t="s">
        <v>48</v>
      </c>
      <c r="D75" s="686"/>
      <c r="E75" s="61">
        <v>1</v>
      </c>
      <c r="F75" s="62"/>
      <c r="G75" s="63"/>
      <c r="H75" s="61">
        <v>1</v>
      </c>
      <c r="I75" s="62"/>
      <c r="J75" s="63"/>
      <c r="K75" s="61">
        <v>1</v>
      </c>
      <c r="L75" s="62"/>
      <c r="M75" s="63"/>
      <c r="N75" s="61">
        <v>1</v>
      </c>
      <c r="O75" s="62"/>
      <c r="P75" s="63"/>
      <c r="Q75" s="61">
        <v>1</v>
      </c>
      <c r="R75" s="62"/>
      <c r="S75" s="63"/>
      <c r="T75" s="61">
        <v>1</v>
      </c>
      <c r="U75" s="62"/>
      <c r="V75" s="63"/>
      <c r="W75" s="61">
        <v>1</v>
      </c>
      <c r="X75" s="62"/>
      <c r="Y75" s="63"/>
      <c r="Z75" s="61">
        <v>1</v>
      </c>
      <c r="AA75" s="62"/>
      <c r="AB75" s="63"/>
      <c r="AC75" s="61">
        <v>1</v>
      </c>
      <c r="AD75" s="62"/>
      <c r="AE75" s="63"/>
      <c r="AF75" s="61">
        <v>1</v>
      </c>
      <c r="AG75" s="62"/>
      <c r="AH75" s="63"/>
      <c r="AI75" s="54"/>
      <c r="AJ75" s="6">
        <f t="shared" si="78"/>
        <v>10</v>
      </c>
      <c r="AK75" s="54"/>
      <c r="AL75" s="54"/>
      <c r="AM75" s="54"/>
      <c r="AN75" s="54"/>
      <c r="AO75" s="54"/>
      <c r="AP75" s="54"/>
      <c r="AQ75" s="54"/>
      <c r="AR75" s="54"/>
      <c r="AS75" s="54"/>
    </row>
    <row r="76" spans="1:45" s="55" customFormat="1" ht="18.75" customHeight="1" x14ac:dyDescent="0.25">
      <c r="A76" s="52">
        <v>8</v>
      </c>
      <c r="B76" s="699"/>
      <c r="C76" s="685" t="s">
        <v>49</v>
      </c>
      <c r="D76" s="686"/>
      <c r="E76" s="57"/>
      <c r="F76" s="58"/>
      <c r="G76" s="60">
        <v>1</v>
      </c>
      <c r="H76" s="57"/>
      <c r="I76" s="58"/>
      <c r="J76" s="60">
        <v>1</v>
      </c>
      <c r="K76" s="57"/>
      <c r="L76" s="58"/>
      <c r="M76" s="60">
        <v>1</v>
      </c>
      <c r="N76" s="57"/>
      <c r="O76" s="58"/>
      <c r="P76" s="60">
        <v>1</v>
      </c>
      <c r="Q76" s="57"/>
      <c r="R76" s="58"/>
      <c r="S76" s="60">
        <v>1</v>
      </c>
      <c r="T76" s="57"/>
      <c r="U76" s="58"/>
      <c r="V76" s="60">
        <v>1</v>
      </c>
      <c r="W76" s="57"/>
      <c r="X76" s="58"/>
      <c r="Y76" s="60">
        <v>1</v>
      </c>
      <c r="Z76" s="57"/>
      <c r="AA76" s="58"/>
      <c r="AB76" s="60">
        <v>1</v>
      </c>
      <c r="AC76" s="57"/>
      <c r="AD76" s="58"/>
      <c r="AE76" s="60">
        <v>1</v>
      </c>
      <c r="AF76" s="57"/>
      <c r="AG76" s="58"/>
      <c r="AH76" s="60">
        <v>1</v>
      </c>
      <c r="AI76" s="53"/>
      <c r="AJ76" s="6">
        <f t="shared" si="78"/>
        <v>10</v>
      </c>
      <c r="AK76" s="54"/>
      <c r="AL76" s="54"/>
      <c r="AM76" s="54"/>
      <c r="AN76" s="54"/>
      <c r="AO76" s="54"/>
      <c r="AP76" s="54"/>
      <c r="AQ76" s="54"/>
      <c r="AR76" s="54"/>
      <c r="AS76" s="54"/>
    </row>
    <row r="77" spans="1:45" ht="12" customHeight="1" x14ac:dyDescent="0.25">
      <c r="A77" s="9"/>
      <c r="B77" s="33"/>
      <c r="C77" s="684" t="s">
        <v>4</v>
      </c>
      <c r="D77" s="672"/>
      <c r="E77" s="28">
        <f>SUM(E69:E76)</f>
        <v>5</v>
      </c>
      <c r="F77" s="28">
        <f t="shared" ref="F77:S77" si="79">SUM(F69:F76)</f>
        <v>1</v>
      </c>
      <c r="G77" s="28">
        <f t="shared" si="79"/>
        <v>2</v>
      </c>
      <c r="H77" s="28">
        <f t="shared" si="79"/>
        <v>5</v>
      </c>
      <c r="I77" s="28">
        <f t="shared" si="79"/>
        <v>1</v>
      </c>
      <c r="J77" s="28">
        <f t="shared" si="79"/>
        <v>2</v>
      </c>
      <c r="K77" s="28">
        <f t="shared" si="79"/>
        <v>5</v>
      </c>
      <c r="L77" s="28">
        <f t="shared" si="79"/>
        <v>1</v>
      </c>
      <c r="M77" s="28">
        <f t="shared" si="79"/>
        <v>2</v>
      </c>
      <c r="N77" s="28">
        <f t="shared" si="79"/>
        <v>5</v>
      </c>
      <c r="O77" s="28">
        <f t="shared" si="79"/>
        <v>1</v>
      </c>
      <c r="P77" s="28">
        <f t="shared" si="79"/>
        <v>2</v>
      </c>
      <c r="Q77" s="28">
        <f t="shared" si="79"/>
        <v>5</v>
      </c>
      <c r="R77" s="28">
        <f t="shared" si="79"/>
        <v>1</v>
      </c>
      <c r="S77" s="28">
        <f t="shared" si="79"/>
        <v>2</v>
      </c>
      <c r="T77" s="28">
        <f>SUM(T69:T76)</f>
        <v>5</v>
      </c>
      <c r="U77" s="28">
        <f t="shared" ref="U77" si="80">SUM(U69:U76)</f>
        <v>1</v>
      </c>
      <c r="V77" s="28">
        <f t="shared" ref="V77" si="81">SUM(V69:V76)</f>
        <v>2</v>
      </c>
      <c r="W77" s="28">
        <f t="shared" ref="W77" si="82">SUM(W69:W76)</f>
        <v>5</v>
      </c>
      <c r="X77" s="28">
        <f t="shared" ref="X77" si="83">SUM(X69:X76)</f>
        <v>1</v>
      </c>
      <c r="Y77" s="28">
        <f t="shared" ref="Y77" si="84">SUM(Y69:Y76)</f>
        <v>2</v>
      </c>
      <c r="Z77" s="28">
        <f t="shared" ref="Z77" si="85">SUM(Z69:Z76)</f>
        <v>5</v>
      </c>
      <c r="AA77" s="28">
        <f t="shared" ref="AA77" si="86">SUM(AA69:AA76)</f>
        <v>1</v>
      </c>
      <c r="AB77" s="28">
        <f t="shared" ref="AB77" si="87">SUM(AB69:AB76)</f>
        <v>2</v>
      </c>
      <c r="AC77" s="28">
        <f t="shared" ref="AC77" si="88">SUM(AC69:AC76)</f>
        <v>5</v>
      </c>
      <c r="AD77" s="28">
        <f t="shared" ref="AD77" si="89">SUM(AD69:AD76)</f>
        <v>1</v>
      </c>
      <c r="AE77" s="28">
        <f t="shared" ref="AE77" si="90">SUM(AE69:AE76)</f>
        <v>2</v>
      </c>
      <c r="AF77" s="28">
        <f t="shared" ref="AF77" si="91">SUM(AF69:AF76)</f>
        <v>5</v>
      </c>
      <c r="AG77" s="28">
        <f t="shared" ref="AG77" si="92">SUM(AG69:AG76)</f>
        <v>1</v>
      </c>
      <c r="AH77" s="28">
        <f t="shared" ref="AH77" si="93">SUM(AH69:AH76)</f>
        <v>2</v>
      </c>
      <c r="AI77" s="4"/>
      <c r="AJ77" s="6">
        <f t="shared" si="78"/>
        <v>80</v>
      </c>
      <c r="AK77" s="1"/>
      <c r="AL77" s="1"/>
      <c r="AM77" s="1"/>
      <c r="AN77" s="1"/>
      <c r="AO77" s="1"/>
      <c r="AP77" s="1"/>
      <c r="AQ77" s="1"/>
      <c r="AR77" s="1"/>
      <c r="AS77" s="1"/>
    </row>
    <row r="78" spans="1:45" ht="33" customHeight="1" x14ac:dyDescent="0.25">
      <c r="A78" s="9"/>
      <c r="B78" s="34"/>
      <c r="C78" s="683" t="s">
        <v>5</v>
      </c>
      <c r="D78" s="672"/>
      <c r="E78" s="718"/>
      <c r="F78" s="669"/>
      <c r="G78" s="672"/>
      <c r="H78" s="718"/>
      <c r="I78" s="669"/>
      <c r="J78" s="672"/>
      <c r="K78" s="718"/>
      <c r="L78" s="669"/>
      <c r="M78" s="672"/>
      <c r="N78" s="718"/>
      <c r="O78" s="669"/>
      <c r="P78" s="672"/>
      <c r="Q78" s="718"/>
      <c r="R78" s="669"/>
      <c r="S78" s="672"/>
      <c r="T78" s="718"/>
      <c r="U78" s="669"/>
      <c r="V78" s="672"/>
      <c r="W78" s="718"/>
      <c r="X78" s="669"/>
      <c r="Y78" s="672"/>
      <c r="Z78" s="718"/>
      <c r="AA78" s="669"/>
      <c r="AB78" s="672"/>
      <c r="AC78" s="718"/>
      <c r="AD78" s="669"/>
      <c r="AE78" s="672"/>
      <c r="AF78" s="718"/>
      <c r="AG78" s="669"/>
      <c r="AH78" s="672"/>
      <c r="AI78" s="6"/>
      <c r="AJ78" s="6"/>
      <c r="AK78" s="1"/>
      <c r="AL78" s="1"/>
      <c r="AM78" s="1"/>
      <c r="AN78" s="1"/>
      <c r="AO78" s="1"/>
      <c r="AP78" s="1"/>
      <c r="AQ78" s="1"/>
      <c r="AR78" s="1"/>
      <c r="AS78" s="1"/>
    </row>
    <row r="79" spans="1:45" ht="12" customHeight="1" x14ac:dyDescent="0.25">
      <c r="A79" s="9"/>
      <c r="B79" s="713" t="s">
        <v>50</v>
      </c>
      <c r="C79" s="682" t="s">
        <v>50</v>
      </c>
      <c r="D79" s="670"/>
      <c r="E79" s="22" t="s">
        <v>0</v>
      </c>
      <c r="F79" s="23" t="s">
        <v>1</v>
      </c>
      <c r="G79" s="24" t="s">
        <v>2</v>
      </c>
      <c r="H79" s="22" t="s">
        <v>0</v>
      </c>
      <c r="I79" s="23" t="s">
        <v>1</v>
      </c>
      <c r="J79" s="25" t="s">
        <v>2</v>
      </c>
      <c r="K79" s="26" t="s">
        <v>0</v>
      </c>
      <c r="L79" s="23" t="s">
        <v>1</v>
      </c>
      <c r="M79" s="24" t="s">
        <v>2</v>
      </c>
      <c r="N79" s="22" t="s">
        <v>0</v>
      </c>
      <c r="O79" s="23" t="s">
        <v>1</v>
      </c>
      <c r="P79" s="25" t="s">
        <v>2</v>
      </c>
      <c r="Q79" s="26" t="s">
        <v>0</v>
      </c>
      <c r="R79" s="23" t="s">
        <v>1</v>
      </c>
      <c r="S79" s="24" t="s">
        <v>2</v>
      </c>
      <c r="T79" s="22" t="s">
        <v>0</v>
      </c>
      <c r="U79" s="23" t="s">
        <v>1</v>
      </c>
      <c r="V79" s="24" t="s">
        <v>2</v>
      </c>
      <c r="W79" s="22" t="s">
        <v>0</v>
      </c>
      <c r="X79" s="23" t="s">
        <v>1</v>
      </c>
      <c r="Y79" s="25" t="s">
        <v>2</v>
      </c>
      <c r="Z79" s="26" t="s">
        <v>0</v>
      </c>
      <c r="AA79" s="23" t="s">
        <v>1</v>
      </c>
      <c r="AB79" s="24" t="s">
        <v>2</v>
      </c>
      <c r="AC79" s="22" t="s">
        <v>0</v>
      </c>
      <c r="AD79" s="23" t="s">
        <v>1</v>
      </c>
      <c r="AE79" s="25" t="s">
        <v>2</v>
      </c>
      <c r="AF79" s="26" t="s">
        <v>0</v>
      </c>
      <c r="AG79" s="23" t="s">
        <v>1</v>
      </c>
      <c r="AH79" s="24" t="s">
        <v>2</v>
      </c>
      <c r="AI79" s="27"/>
      <c r="AJ79" s="30"/>
      <c r="AK79" s="1"/>
      <c r="AL79" s="1"/>
      <c r="AM79" s="1"/>
      <c r="AN79" s="1"/>
      <c r="AO79" s="1"/>
      <c r="AP79" s="1"/>
      <c r="AQ79" s="1"/>
      <c r="AR79" s="1"/>
      <c r="AS79" s="1"/>
    </row>
    <row r="80" spans="1:45" ht="28.5" customHeight="1" x14ac:dyDescent="0.25">
      <c r="A80" s="9">
        <v>1</v>
      </c>
      <c r="B80" s="698"/>
      <c r="C80" s="681" t="s">
        <v>51</v>
      </c>
      <c r="D80" s="670"/>
      <c r="E80" s="31">
        <v>1</v>
      </c>
      <c r="F80" s="8"/>
      <c r="G80" s="7"/>
      <c r="H80" s="31">
        <v>1</v>
      </c>
      <c r="I80" s="8"/>
      <c r="J80" s="49"/>
      <c r="K80" s="31">
        <v>1</v>
      </c>
      <c r="L80" s="8"/>
      <c r="M80" s="49"/>
      <c r="N80" s="31">
        <v>1</v>
      </c>
      <c r="O80" s="8"/>
      <c r="P80" s="49"/>
      <c r="Q80" s="31">
        <v>1</v>
      </c>
      <c r="R80" s="8"/>
      <c r="S80" s="49"/>
      <c r="T80" s="31">
        <v>1</v>
      </c>
      <c r="U80" s="8"/>
      <c r="V80" s="49"/>
      <c r="W80" s="31">
        <v>1</v>
      </c>
      <c r="X80" s="8"/>
      <c r="Y80" s="49"/>
      <c r="Z80" s="31">
        <v>1</v>
      </c>
      <c r="AA80" s="8"/>
      <c r="AB80" s="49"/>
      <c r="AC80" s="31">
        <v>1</v>
      </c>
      <c r="AD80" s="8"/>
      <c r="AE80" s="49"/>
      <c r="AF80" s="31">
        <v>1</v>
      </c>
      <c r="AG80" s="8"/>
      <c r="AH80" s="49"/>
      <c r="AI80" s="6"/>
      <c r="AJ80" s="6">
        <f t="shared" ref="AJ80:AJ95" si="94">SUM(E80:AI80)</f>
        <v>10</v>
      </c>
      <c r="AK80" s="1"/>
      <c r="AL80" s="1"/>
      <c r="AM80" s="1"/>
      <c r="AN80" s="1"/>
      <c r="AO80" s="1"/>
      <c r="AP80" s="1"/>
      <c r="AQ80" s="1"/>
      <c r="AR80" s="1"/>
      <c r="AS80" s="1"/>
    </row>
    <row r="81" spans="1:45" ht="22.5" customHeight="1" x14ac:dyDescent="0.25">
      <c r="A81" s="9">
        <v>2</v>
      </c>
      <c r="B81" s="698"/>
      <c r="C81" s="681" t="s">
        <v>52</v>
      </c>
      <c r="D81" s="670"/>
      <c r="E81" s="31">
        <v>1</v>
      </c>
      <c r="F81" s="8"/>
      <c r="G81" s="7"/>
      <c r="H81" s="31">
        <v>1</v>
      </c>
      <c r="I81" s="8"/>
      <c r="J81" s="49"/>
      <c r="K81" s="31">
        <v>1</v>
      </c>
      <c r="L81" s="8"/>
      <c r="M81" s="49"/>
      <c r="N81" s="31">
        <v>1</v>
      </c>
      <c r="O81" s="8"/>
      <c r="P81" s="49"/>
      <c r="Q81" s="31">
        <v>1</v>
      </c>
      <c r="R81" s="8"/>
      <c r="S81" s="49"/>
      <c r="T81" s="31">
        <v>1</v>
      </c>
      <c r="U81" s="8"/>
      <c r="V81" s="49"/>
      <c r="W81" s="31">
        <v>1</v>
      </c>
      <c r="X81" s="8"/>
      <c r="Y81" s="49"/>
      <c r="Z81" s="31">
        <v>1</v>
      </c>
      <c r="AA81" s="8"/>
      <c r="AB81" s="49"/>
      <c r="AC81" s="31">
        <v>1</v>
      </c>
      <c r="AD81" s="8"/>
      <c r="AE81" s="49"/>
      <c r="AF81" s="31">
        <v>1</v>
      </c>
      <c r="AG81" s="8"/>
      <c r="AH81" s="49"/>
      <c r="AI81" s="6"/>
      <c r="AJ81" s="6">
        <f t="shared" si="94"/>
        <v>10</v>
      </c>
      <c r="AK81" s="1"/>
      <c r="AL81" s="1"/>
      <c r="AM81" s="1"/>
      <c r="AN81" s="1"/>
      <c r="AO81" s="1"/>
      <c r="AP81" s="1"/>
      <c r="AQ81" s="1"/>
      <c r="AR81" s="1"/>
      <c r="AS81" s="1"/>
    </row>
    <row r="82" spans="1:45" ht="36.75" customHeight="1" x14ac:dyDescent="0.25">
      <c r="A82" s="9">
        <v>3</v>
      </c>
      <c r="B82" s="698"/>
      <c r="C82" s="681" t="s">
        <v>53</v>
      </c>
      <c r="D82" s="670"/>
      <c r="E82" s="31"/>
      <c r="F82" s="8">
        <v>1</v>
      </c>
      <c r="G82" s="7"/>
      <c r="H82" s="31"/>
      <c r="I82" s="8">
        <v>1</v>
      </c>
      <c r="J82" s="49"/>
      <c r="K82" s="31"/>
      <c r="L82" s="8">
        <v>1</v>
      </c>
      <c r="M82" s="49"/>
      <c r="N82" s="31"/>
      <c r="O82" s="8">
        <v>1</v>
      </c>
      <c r="P82" s="49"/>
      <c r="Q82" s="31"/>
      <c r="R82" s="8">
        <v>1</v>
      </c>
      <c r="S82" s="49"/>
      <c r="T82" s="31"/>
      <c r="U82" s="8">
        <v>1</v>
      </c>
      <c r="V82" s="49"/>
      <c r="W82" s="31"/>
      <c r="X82" s="8">
        <v>1</v>
      </c>
      <c r="Y82" s="49"/>
      <c r="Z82" s="31"/>
      <c r="AA82" s="8">
        <v>1</v>
      </c>
      <c r="AB82" s="49"/>
      <c r="AC82" s="31"/>
      <c r="AD82" s="8">
        <v>1</v>
      </c>
      <c r="AE82" s="49"/>
      <c r="AF82" s="31"/>
      <c r="AG82" s="8">
        <v>1</v>
      </c>
      <c r="AH82" s="49"/>
      <c r="AI82" s="6"/>
      <c r="AJ82" s="6">
        <f t="shared" si="94"/>
        <v>10</v>
      </c>
      <c r="AK82" s="1"/>
      <c r="AL82" s="1"/>
      <c r="AM82" s="1"/>
      <c r="AN82" s="1"/>
      <c r="AO82" s="1"/>
      <c r="AP82" s="1"/>
      <c r="AQ82" s="1"/>
      <c r="AR82" s="1"/>
      <c r="AS82" s="1"/>
    </row>
    <row r="83" spans="1:45" ht="22.5" customHeight="1" x14ac:dyDescent="0.25">
      <c r="A83" s="9">
        <v>4</v>
      </c>
      <c r="B83" s="698"/>
      <c r="C83" s="681" t="s">
        <v>54</v>
      </c>
      <c r="D83" s="670"/>
      <c r="E83" s="31">
        <v>1</v>
      </c>
      <c r="F83" s="8"/>
      <c r="G83" s="7"/>
      <c r="H83" s="31">
        <v>1</v>
      </c>
      <c r="I83" s="8"/>
      <c r="J83" s="49"/>
      <c r="K83" s="31">
        <v>1</v>
      </c>
      <c r="L83" s="8"/>
      <c r="M83" s="49"/>
      <c r="N83" s="31">
        <v>1</v>
      </c>
      <c r="O83" s="8"/>
      <c r="P83" s="49"/>
      <c r="Q83" s="31">
        <v>1</v>
      </c>
      <c r="R83" s="8"/>
      <c r="S83" s="49"/>
      <c r="T83" s="31">
        <v>1</v>
      </c>
      <c r="U83" s="8"/>
      <c r="V83" s="49"/>
      <c r="W83" s="31">
        <v>1</v>
      </c>
      <c r="X83" s="8"/>
      <c r="Y83" s="49"/>
      <c r="Z83" s="31">
        <v>1</v>
      </c>
      <c r="AA83" s="8"/>
      <c r="AB83" s="49"/>
      <c r="AC83" s="31">
        <v>1</v>
      </c>
      <c r="AD83" s="8"/>
      <c r="AE83" s="49"/>
      <c r="AF83" s="31">
        <v>1</v>
      </c>
      <c r="AG83" s="8"/>
      <c r="AH83" s="49"/>
      <c r="AI83" s="6"/>
      <c r="AJ83" s="6">
        <f t="shared" si="94"/>
        <v>10</v>
      </c>
      <c r="AK83" s="1"/>
      <c r="AL83" s="1"/>
      <c r="AM83" s="1"/>
      <c r="AN83" s="1"/>
      <c r="AO83" s="1"/>
      <c r="AP83" s="1"/>
      <c r="AQ83" s="1"/>
      <c r="AR83" s="1"/>
      <c r="AS83" s="1"/>
    </row>
    <row r="84" spans="1:45" ht="22.5" customHeight="1" x14ac:dyDescent="0.25">
      <c r="A84" s="9">
        <v>5</v>
      </c>
      <c r="B84" s="698"/>
      <c r="C84" s="681" t="s">
        <v>55</v>
      </c>
      <c r="D84" s="670"/>
      <c r="E84" s="31"/>
      <c r="F84" s="8"/>
      <c r="G84" s="7">
        <v>1</v>
      </c>
      <c r="H84" s="31"/>
      <c r="I84" s="8"/>
      <c r="J84" s="49">
        <v>1</v>
      </c>
      <c r="K84" s="31"/>
      <c r="L84" s="8"/>
      <c r="M84" s="49">
        <v>1</v>
      </c>
      <c r="N84" s="31"/>
      <c r="O84" s="8"/>
      <c r="P84" s="49">
        <v>1</v>
      </c>
      <c r="Q84" s="31"/>
      <c r="R84" s="8"/>
      <c r="S84" s="49">
        <v>1</v>
      </c>
      <c r="T84" s="31"/>
      <c r="U84" s="8"/>
      <c r="V84" s="49">
        <v>1</v>
      </c>
      <c r="W84" s="31"/>
      <c r="X84" s="8"/>
      <c r="Y84" s="49">
        <v>1</v>
      </c>
      <c r="Z84" s="31"/>
      <c r="AA84" s="8"/>
      <c r="AB84" s="49">
        <v>1</v>
      </c>
      <c r="AC84" s="31"/>
      <c r="AD84" s="8"/>
      <c r="AE84" s="49">
        <v>1</v>
      </c>
      <c r="AF84" s="31"/>
      <c r="AG84" s="8"/>
      <c r="AH84" s="49">
        <v>1</v>
      </c>
      <c r="AI84" s="6"/>
      <c r="AJ84" s="6">
        <f t="shared" si="94"/>
        <v>10</v>
      </c>
      <c r="AK84" s="1"/>
      <c r="AL84" s="1"/>
      <c r="AM84" s="1"/>
      <c r="AN84" s="1"/>
      <c r="AO84" s="1"/>
      <c r="AP84" s="1"/>
      <c r="AQ84" s="1"/>
      <c r="AR84" s="1"/>
      <c r="AS84" s="1"/>
    </row>
    <row r="85" spans="1:45" ht="12" customHeight="1" x14ac:dyDescent="0.25">
      <c r="A85" s="9"/>
      <c r="B85" s="698"/>
      <c r="C85" s="684" t="s">
        <v>4</v>
      </c>
      <c r="D85" s="670"/>
      <c r="E85" s="28">
        <f>SUM(E80:E84)</f>
        <v>3</v>
      </c>
      <c r="F85" s="28">
        <f t="shared" ref="F85:S85" si="95">SUM(F80:F84)</f>
        <v>1</v>
      </c>
      <c r="G85" s="28">
        <f t="shared" si="95"/>
        <v>1</v>
      </c>
      <c r="H85" s="28">
        <f t="shared" si="95"/>
        <v>3</v>
      </c>
      <c r="I85" s="28">
        <f t="shared" si="95"/>
        <v>1</v>
      </c>
      <c r="J85" s="28">
        <f t="shared" si="95"/>
        <v>1</v>
      </c>
      <c r="K85" s="28">
        <f t="shared" si="95"/>
        <v>3</v>
      </c>
      <c r="L85" s="28">
        <f t="shared" si="95"/>
        <v>1</v>
      </c>
      <c r="M85" s="28">
        <f t="shared" si="95"/>
        <v>1</v>
      </c>
      <c r="N85" s="28">
        <f t="shared" si="95"/>
        <v>3</v>
      </c>
      <c r="O85" s="28">
        <f t="shared" si="95"/>
        <v>1</v>
      </c>
      <c r="P85" s="28">
        <f t="shared" si="95"/>
        <v>1</v>
      </c>
      <c r="Q85" s="28">
        <f t="shared" si="95"/>
        <v>3</v>
      </c>
      <c r="R85" s="28">
        <f t="shared" si="95"/>
        <v>1</v>
      </c>
      <c r="S85" s="28">
        <f t="shared" si="95"/>
        <v>1</v>
      </c>
      <c r="T85" s="28">
        <f>SUM(T80:T84)</f>
        <v>3</v>
      </c>
      <c r="U85" s="28">
        <f t="shared" ref="U85" si="96">SUM(U80:U84)</f>
        <v>1</v>
      </c>
      <c r="V85" s="28">
        <f t="shared" ref="V85" si="97">SUM(V80:V84)</f>
        <v>1</v>
      </c>
      <c r="W85" s="28">
        <f t="shared" ref="W85" si="98">SUM(W80:W84)</f>
        <v>3</v>
      </c>
      <c r="X85" s="28">
        <f t="shared" ref="X85" si="99">SUM(X80:X84)</f>
        <v>1</v>
      </c>
      <c r="Y85" s="28">
        <f t="shared" ref="Y85" si="100">SUM(Y80:Y84)</f>
        <v>1</v>
      </c>
      <c r="Z85" s="28">
        <f t="shared" ref="Z85" si="101">SUM(Z80:Z84)</f>
        <v>3</v>
      </c>
      <c r="AA85" s="28">
        <f t="shared" ref="AA85" si="102">SUM(AA80:AA84)</f>
        <v>1</v>
      </c>
      <c r="AB85" s="28">
        <f t="shared" ref="AB85" si="103">SUM(AB80:AB84)</f>
        <v>1</v>
      </c>
      <c r="AC85" s="28">
        <f t="shared" ref="AC85" si="104">SUM(AC80:AC84)</f>
        <v>3</v>
      </c>
      <c r="AD85" s="28">
        <f t="shared" ref="AD85" si="105">SUM(AD80:AD84)</f>
        <v>1</v>
      </c>
      <c r="AE85" s="28">
        <f t="shared" ref="AE85" si="106">SUM(AE80:AE84)</f>
        <v>1</v>
      </c>
      <c r="AF85" s="28">
        <f t="shared" ref="AF85" si="107">SUM(AF80:AF84)</f>
        <v>3</v>
      </c>
      <c r="AG85" s="28">
        <f t="shared" ref="AG85" si="108">SUM(AG80:AG84)</f>
        <v>1</v>
      </c>
      <c r="AH85" s="28">
        <f t="shared" ref="AH85" si="109">SUM(AH80:AH84)</f>
        <v>1</v>
      </c>
      <c r="AI85" s="4"/>
      <c r="AJ85" s="6">
        <f t="shared" si="94"/>
        <v>50</v>
      </c>
      <c r="AK85" s="1"/>
      <c r="AL85" s="1"/>
      <c r="AM85" s="1"/>
      <c r="AN85" s="1"/>
      <c r="AO85" s="1"/>
      <c r="AP85" s="1"/>
      <c r="AQ85" s="1"/>
      <c r="AR85" s="1"/>
      <c r="AS85" s="1"/>
    </row>
    <row r="86" spans="1:45" ht="38.25" customHeight="1" x14ac:dyDescent="0.25">
      <c r="A86" s="9"/>
      <c r="B86" s="700"/>
      <c r="C86" s="683" t="s">
        <v>5</v>
      </c>
      <c r="D86" s="670"/>
      <c r="E86" s="717"/>
      <c r="F86" s="669"/>
      <c r="G86" s="670"/>
      <c r="H86" s="671"/>
      <c r="I86" s="669"/>
      <c r="J86" s="672"/>
      <c r="K86" s="668"/>
      <c r="L86" s="669"/>
      <c r="M86" s="670"/>
      <c r="N86" s="671"/>
      <c r="O86" s="669"/>
      <c r="P86" s="672"/>
      <c r="Q86" s="668"/>
      <c r="R86" s="669"/>
      <c r="S86" s="670"/>
      <c r="T86" s="717"/>
      <c r="U86" s="669"/>
      <c r="V86" s="670"/>
      <c r="W86" s="671"/>
      <c r="X86" s="669"/>
      <c r="Y86" s="672"/>
      <c r="Z86" s="668"/>
      <c r="AA86" s="669"/>
      <c r="AB86" s="670"/>
      <c r="AC86" s="671"/>
      <c r="AD86" s="669"/>
      <c r="AE86" s="672"/>
      <c r="AF86" s="668"/>
      <c r="AG86" s="669"/>
      <c r="AH86" s="670"/>
      <c r="AI86" s="6"/>
      <c r="AJ86" s="6"/>
      <c r="AK86" s="1"/>
      <c r="AL86" s="1"/>
      <c r="AM86" s="1"/>
      <c r="AN86" s="1"/>
      <c r="AO86" s="1"/>
      <c r="AP86" s="1"/>
      <c r="AQ86" s="1"/>
      <c r="AR86" s="1"/>
      <c r="AS86" s="1"/>
    </row>
    <row r="87" spans="1:45" ht="12" customHeight="1" x14ac:dyDescent="0.25">
      <c r="A87" s="9"/>
      <c r="B87" s="707" t="s">
        <v>56</v>
      </c>
      <c r="C87" s="682" t="s">
        <v>56</v>
      </c>
      <c r="D87" s="670"/>
      <c r="E87" s="22" t="s">
        <v>0</v>
      </c>
      <c r="F87" s="23" t="s">
        <v>1</v>
      </c>
      <c r="G87" s="24" t="s">
        <v>2</v>
      </c>
      <c r="H87" s="22" t="s">
        <v>0</v>
      </c>
      <c r="I87" s="23" t="s">
        <v>1</v>
      </c>
      <c r="J87" s="25" t="s">
        <v>2</v>
      </c>
      <c r="K87" s="26" t="s">
        <v>0</v>
      </c>
      <c r="L87" s="23" t="s">
        <v>1</v>
      </c>
      <c r="M87" s="24" t="s">
        <v>2</v>
      </c>
      <c r="N87" s="22" t="s">
        <v>0</v>
      </c>
      <c r="O87" s="23" t="s">
        <v>1</v>
      </c>
      <c r="P87" s="25" t="s">
        <v>2</v>
      </c>
      <c r="Q87" s="26" t="s">
        <v>0</v>
      </c>
      <c r="R87" s="23" t="s">
        <v>1</v>
      </c>
      <c r="S87" s="24" t="s">
        <v>2</v>
      </c>
      <c r="T87" s="22" t="s">
        <v>0</v>
      </c>
      <c r="U87" s="23" t="s">
        <v>1</v>
      </c>
      <c r="V87" s="24" t="s">
        <v>2</v>
      </c>
      <c r="W87" s="22" t="s">
        <v>0</v>
      </c>
      <c r="X87" s="23" t="s">
        <v>1</v>
      </c>
      <c r="Y87" s="25" t="s">
        <v>2</v>
      </c>
      <c r="Z87" s="26" t="s">
        <v>0</v>
      </c>
      <c r="AA87" s="23" t="s">
        <v>1</v>
      </c>
      <c r="AB87" s="24" t="s">
        <v>2</v>
      </c>
      <c r="AC87" s="22" t="s">
        <v>0</v>
      </c>
      <c r="AD87" s="23" t="s">
        <v>1</v>
      </c>
      <c r="AE87" s="25" t="s">
        <v>2</v>
      </c>
      <c r="AF87" s="26" t="s">
        <v>0</v>
      </c>
      <c r="AG87" s="23" t="s">
        <v>1</v>
      </c>
      <c r="AH87" s="24" t="s">
        <v>2</v>
      </c>
      <c r="AI87" s="27"/>
      <c r="AJ87" s="30"/>
      <c r="AK87" s="1"/>
      <c r="AL87" s="1"/>
      <c r="AM87" s="1"/>
      <c r="AN87" s="1"/>
      <c r="AO87" s="1"/>
      <c r="AP87" s="1"/>
      <c r="AQ87" s="1"/>
      <c r="AR87" s="1"/>
      <c r="AS87" s="1"/>
    </row>
    <row r="88" spans="1:45" ht="15" customHeight="1" x14ac:dyDescent="0.25">
      <c r="A88" s="9">
        <v>1</v>
      </c>
      <c r="B88" s="708"/>
      <c r="C88" s="711" t="s">
        <v>76</v>
      </c>
      <c r="D88" s="712"/>
      <c r="E88" s="31">
        <v>1</v>
      </c>
      <c r="F88" s="8"/>
      <c r="G88" s="7"/>
      <c r="H88" s="31">
        <v>1</v>
      </c>
      <c r="I88" s="8"/>
      <c r="J88" s="49"/>
      <c r="K88" s="31">
        <v>1</v>
      </c>
      <c r="L88" s="8"/>
      <c r="M88" s="49"/>
      <c r="N88" s="31">
        <v>1</v>
      </c>
      <c r="O88" s="8"/>
      <c r="P88" s="49"/>
      <c r="Q88" s="31">
        <v>1</v>
      </c>
      <c r="R88" s="8"/>
      <c r="S88" s="49"/>
      <c r="T88" s="31">
        <v>1</v>
      </c>
      <c r="U88" s="8"/>
      <c r="V88" s="49"/>
      <c r="W88" s="31">
        <v>1</v>
      </c>
      <c r="X88" s="8"/>
      <c r="Y88" s="49"/>
      <c r="Z88" s="31">
        <v>1</v>
      </c>
      <c r="AA88" s="8"/>
      <c r="AB88" s="49"/>
      <c r="AC88" s="31">
        <v>1</v>
      </c>
      <c r="AD88" s="8"/>
      <c r="AE88" s="49"/>
      <c r="AF88" s="31">
        <v>1</v>
      </c>
      <c r="AG88" s="8"/>
      <c r="AH88" s="49"/>
      <c r="AI88" s="35"/>
      <c r="AJ88" s="6">
        <f t="shared" si="94"/>
        <v>10</v>
      </c>
      <c r="AK88" s="1"/>
      <c r="AL88" s="1"/>
      <c r="AM88" s="1"/>
      <c r="AN88" s="1"/>
      <c r="AO88" s="1"/>
      <c r="AP88" s="1"/>
      <c r="AQ88" s="1"/>
      <c r="AR88" s="1"/>
      <c r="AS88" s="1"/>
    </row>
    <row r="89" spans="1:45" s="44" customFormat="1" ht="15" customHeight="1" x14ac:dyDescent="0.25">
      <c r="A89" s="9">
        <v>2</v>
      </c>
      <c r="B89" s="709"/>
      <c r="C89" s="711" t="s">
        <v>70</v>
      </c>
      <c r="D89" s="712"/>
      <c r="E89" s="31"/>
      <c r="F89" s="8">
        <v>1</v>
      </c>
      <c r="G89" s="46"/>
      <c r="H89" s="31"/>
      <c r="I89" s="8">
        <v>1</v>
      </c>
      <c r="J89" s="46"/>
      <c r="K89" s="31"/>
      <c r="L89" s="8">
        <v>1</v>
      </c>
      <c r="M89" s="46"/>
      <c r="N89" s="31"/>
      <c r="O89" s="8">
        <v>1</v>
      </c>
      <c r="P89" s="46"/>
      <c r="Q89" s="31"/>
      <c r="R89" s="8">
        <v>1</v>
      </c>
      <c r="S89" s="46"/>
      <c r="T89" s="31"/>
      <c r="U89" s="8">
        <v>1</v>
      </c>
      <c r="V89" s="46"/>
      <c r="W89" s="31"/>
      <c r="X89" s="8">
        <v>1</v>
      </c>
      <c r="Y89" s="46"/>
      <c r="Z89" s="31"/>
      <c r="AA89" s="8">
        <v>1</v>
      </c>
      <c r="AB89" s="46"/>
      <c r="AC89" s="31"/>
      <c r="AD89" s="8">
        <v>1</v>
      </c>
      <c r="AE89" s="46"/>
      <c r="AF89" s="31"/>
      <c r="AG89" s="8">
        <v>1</v>
      </c>
      <c r="AH89" s="46"/>
      <c r="AI89" s="35"/>
      <c r="AJ89" s="6">
        <f t="shared" si="94"/>
        <v>10</v>
      </c>
      <c r="AK89" s="1"/>
      <c r="AL89" s="1"/>
      <c r="AM89" s="1"/>
      <c r="AN89" s="1"/>
      <c r="AO89" s="1"/>
      <c r="AP89" s="1"/>
      <c r="AQ89" s="1"/>
      <c r="AR89" s="1"/>
      <c r="AS89" s="1"/>
    </row>
    <row r="90" spans="1:45" s="44" customFormat="1" ht="15" customHeight="1" x14ac:dyDescent="0.25">
      <c r="A90" s="9">
        <v>3</v>
      </c>
      <c r="B90" s="709"/>
      <c r="C90" s="711" t="s">
        <v>71</v>
      </c>
      <c r="D90" s="712"/>
      <c r="E90" s="31"/>
      <c r="F90" s="8"/>
      <c r="G90" s="46">
        <v>1</v>
      </c>
      <c r="H90" s="31"/>
      <c r="I90" s="8"/>
      <c r="J90" s="46">
        <v>1</v>
      </c>
      <c r="K90" s="31"/>
      <c r="L90" s="8"/>
      <c r="M90" s="46">
        <v>1</v>
      </c>
      <c r="N90" s="31"/>
      <c r="O90" s="8"/>
      <c r="P90" s="46">
        <v>1</v>
      </c>
      <c r="Q90" s="31"/>
      <c r="R90" s="8"/>
      <c r="S90" s="46">
        <v>1</v>
      </c>
      <c r="T90" s="31"/>
      <c r="U90" s="8"/>
      <c r="V90" s="46">
        <v>1</v>
      </c>
      <c r="W90" s="31"/>
      <c r="X90" s="8"/>
      <c r="Y90" s="46">
        <v>1</v>
      </c>
      <c r="Z90" s="31"/>
      <c r="AA90" s="8"/>
      <c r="AB90" s="46">
        <v>1</v>
      </c>
      <c r="AC90" s="31"/>
      <c r="AD90" s="8"/>
      <c r="AE90" s="46">
        <v>1</v>
      </c>
      <c r="AF90" s="31"/>
      <c r="AG90" s="8"/>
      <c r="AH90" s="46">
        <v>1</v>
      </c>
      <c r="AI90" s="35"/>
      <c r="AJ90" s="6">
        <f t="shared" si="94"/>
        <v>10</v>
      </c>
      <c r="AK90" s="1"/>
      <c r="AL90" s="1"/>
      <c r="AM90" s="1"/>
      <c r="AN90" s="1"/>
      <c r="AO90" s="1"/>
      <c r="AP90" s="1"/>
      <c r="AQ90" s="1"/>
      <c r="AR90" s="1"/>
      <c r="AS90" s="1"/>
    </row>
    <row r="91" spans="1:45" s="44" customFormat="1" ht="15" customHeight="1" x14ac:dyDescent="0.25">
      <c r="A91" s="9">
        <v>4</v>
      </c>
      <c r="B91" s="709"/>
      <c r="C91" s="711" t="s">
        <v>72</v>
      </c>
      <c r="D91" s="712"/>
      <c r="E91" s="31"/>
      <c r="F91" s="8">
        <v>1</v>
      </c>
      <c r="G91" s="46"/>
      <c r="H91" s="31"/>
      <c r="I91" s="8">
        <v>1</v>
      </c>
      <c r="J91" s="46"/>
      <c r="K91" s="31"/>
      <c r="L91" s="8">
        <v>1</v>
      </c>
      <c r="M91" s="46"/>
      <c r="N91" s="31"/>
      <c r="O91" s="8">
        <v>1</v>
      </c>
      <c r="P91" s="46"/>
      <c r="Q91" s="31"/>
      <c r="R91" s="8">
        <v>1</v>
      </c>
      <c r="S91" s="46"/>
      <c r="T91" s="31"/>
      <c r="U91" s="8">
        <v>1</v>
      </c>
      <c r="V91" s="46"/>
      <c r="W91" s="31"/>
      <c r="X91" s="8">
        <v>1</v>
      </c>
      <c r="Y91" s="46"/>
      <c r="Z91" s="31"/>
      <c r="AA91" s="8">
        <v>1</v>
      </c>
      <c r="AB91" s="46"/>
      <c r="AC91" s="31"/>
      <c r="AD91" s="8">
        <v>1</v>
      </c>
      <c r="AE91" s="46"/>
      <c r="AF91" s="31"/>
      <c r="AG91" s="8">
        <v>1</v>
      </c>
      <c r="AH91" s="46"/>
      <c r="AI91" s="35"/>
      <c r="AJ91" s="6">
        <f t="shared" si="94"/>
        <v>10</v>
      </c>
      <c r="AK91" s="1"/>
      <c r="AL91" s="1"/>
      <c r="AM91" s="1"/>
      <c r="AN91" s="1"/>
      <c r="AO91" s="1"/>
      <c r="AP91" s="1"/>
      <c r="AQ91" s="1"/>
      <c r="AR91" s="1"/>
      <c r="AS91" s="1"/>
    </row>
    <row r="92" spans="1:45" s="44" customFormat="1" ht="15" customHeight="1" x14ac:dyDescent="0.25">
      <c r="A92" s="9">
        <v>5</v>
      </c>
      <c r="B92" s="709"/>
      <c r="C92" s="711" t="s">
        <v>73</v>
      </c>
      <c r="D92" s="712"/>
      <c r="E92" s="31">
        <v>1</v>
      </c>
      <c r="F92" s="8"/>
      <c r="G92" s="46"/>
      <c r="H92" s="31">
        <v>1</v>
      </c>
      <c r="I92" s="8"/>
      <c r="J92" s="46"/>
      <c r="K92" s="31">
        <v>1</v>
      </c>
      <c r="L92" s="8"/>
      <c r="M92" s="46"/>
      <c r="N92" s="31">
        <v>1</v>
      </c>
      <c r="O92" s="8"/>
      <c r="P92" s="46"/>
      <c r="Q92" s="31">
        <v>1</v>
      </c>
      <c r="R92" s="8"/>
      <c r="S92" s="46"/>
      <c r="T92" s="31">
        <v>1</v>
      </c>
      <c r="U92" s="8"/>
      <c r="V92" s="46"/>
      <c r="W92" s="31">
        <v>1</v>
      </c>
      <c r="X92" s="8"/>
      <c r="Y92" s="46"/>
      <c r="Z92" s="31">
        <v>1</v>
      </c>
      <c r="AA92" s="8"/>
      <c r="AB92" s="46"/>
      <c r="AC92" s="31">
        <v>1</v>
      </c>
      <c r="AD92" s="8"/>
      <c r="AE92" s="46"/>
      <c r="AF92" s="31">
        <v>1</v>
      </c>
      <c r="AG92" s="8"/>
      <c r="AH92" s="46"/>
      <c r="AI92" s="35"/>
      <c r="AJ92" s="6">
        <f t="shared" si="94"/>
        <v>10</v>
      </c>
      <c r="AK92" s="1"/>
      <c r="AL92" s="1"/>
      <c r="AM92" s="1"/>
      <c r="AN92" s="1"/>
      <c r="AO92" s="1"/>
      <c r="AP92" s="1"/>
      <c r="AQ92" s="1"/>
      <c r="AR92" s="1"/>
      <c r="AS92" s="1"/>
    </row>
    <row r="93" spans="1:45" s="44" customFormat="1" ht="15" customHeight="1" x14ac:dyDescent="0.25">
      <c r="A93" s="9">
        <v>6</v>
      </c>
      <c r="B93" s="709"/>
      <c r="C93" s="711" t="s">
        <v>74</v>
      </c>
      <c r="D93" s="712"/>
      <c r="E93" s="31"/>
      <c r="F93" s="8">
        <v>1</v>
      </c>
      <c r="G93" s="46"/>
      <c r="H93" s="31"/>
      <c r="I93" s="8">
        <v>1</v>
      </c>
      <c r="J93" s="46"/>
      <c r="K93" s="31"/>
      <c r="L93" s="8">
        <v>1</v>
      </c>
      <c r="M93" s="46"/>
      <c r="N93" s="31"/>
      <c r="O93" s="8">
        <v>1</v>
      </c>
      <c r="P93" s="46"/>
      <c r="Q93" s="31"/>
      <c r="R93" s="8">
        <v>1</v>
      </c>
      <c r="S93" s="46"/>
      <c r="T93" s="31"/>
      <c r="U93" s="8">
        <v>1</v>
      </c>
      <c r="V93" s="46"/>
      <c r="W93" s="31"/>
      <c r="X93" s="8">
        <v>1</v>
      </c>
      <c r="Y93" s="46"/>
      <c r="Z93" s="31"/>
      <c r="AA93" s="8">
        <v>1</v>
      </c>
      <c r="AB93" s="46"/>
      <c r="AC93" s="31"/>
      <c r="AD93" s="8">
        <v>1</v>
      </c>
      <c r="AE93" s="46"/>
      <c r="AF93" s="31"/>
      <c r="AG93" s="8">
        <v>1</v>
      </c>
      <c r="AH93" s="46"/>
      <c r="AI93" s="35"/>
      <c r="AJ93" s="6">
        <f t="shared" si="94"/>
        <v>10</v>
      </c>
      <c r="AK93" s="1"/>
      <c r="AL93" s="1"/>
      <c r="AM93" s="1"/>
      <c r="AN93" s="1"/>
      <c r="AO93" s="1"/>
      <c r="AP93" s="1"/>
      <c r="AQ93" s="1"/>
      <c r="AR93" s="1"/>
      <c r="AS93" s="1"/>
    </row>
    <row r="94" spans="1:45" s="55" customFormat="1" ht="15" customHeight="1" x14ac:dyDescent="0.25">
      <c r="A94" s="52">
        <v>7</v>
      </c>
      <c r="B94" s="709"/>
      <c r="C94" s="714" t="s">
        <v>75</v>
      </c>
      <c r="D94" s="715"/>
      <c r="E94" s="57"/>
      <c r="F94" s="58"/>
      <c r="G94" s="59">
        <v>1</v>
      </c>
      <c r="H94" s="57"/>
      <c r="I94" s="58"/>
      <c r="J94" s="59">
        <v>1</v>
      </c>
      <c r="K94" s="57"/>
      <c r="L94" s="58"/>
      <c r="M94" s="59">
        <v>1</v>
      </c>
      <c r="N94" s="57"/>
      <c r="O94" s="58"/>
      <c r="P94" s="59">
        <v>1</v>
      </c>
      <c r="Q94" s="57"/>
      <c r="R94" s="58"/>
      <c r="S94" s="59">
        <v>1</v>
      </c>
      <c r="T94" s="57"/>
      <c r="U94" s="58"/>
      <c r="V94" s="59">
        <v>1</v>
      </c>
      <c r="W94" s="57"/>
      <c r="X94" s="58"/>
      <c r="Y94" s="59">
        <v>1</v>
      </c>
      <c r="Z94" s="57"/>
      <c r="AA94" s="58"/>
      <c r="AB94" s="59">
        <v>1</v>
      </c>
      <c r="AC94" s="57"/>
      <c r="AD94" s="58"/>
      <c r="AE94" s="59">
        <v>1</v>
      </c>
      <c r="AF94" s="57"/>
      <c r="AG94" s="58"/>
      <c r="AH94" s="59">
        <v>1</v>
      </c>
      <c r="AI94" s="64"/>
      <c r="AJ94" s="6">
        <f t="shared" si="94"/>
        <v>10</v>
      </c>
      <c r="AK94" s="54"/>
      <c r="AL94" s="54"/>
      <c r="AM94" s="54"/>
      <c r="AN94" s="54"/>
      <c r="AO94" s="54"/>
      <c r="AP94" s="54"/>
      <c r="AQ94" s="54"/>
      <c r="AR94" s="54"/>
      <c r="AS94" s="54"/>
    </row>
    <row r="95" spans="1:45" ht="12" customHeight="1" x14ac:dyDescent="0.25">
      <c r="A95" s="9"/>
      <c r="B95" s="708"/>
      <c r="C95" s="684" t="s">
        <v>4</v>
      </c>
      <c r="D95" s="670"/>
      <c r="E95" s="28">
        <f>SUM(E88:E94)</f>
        <v>2</v>
      </c>
      <c r="F95" s="28">
        <f t="shared" ref="F95:S95" si="110">SUM(F88:F94)</f>
        <v>3</v>
      </c>
      <c r="G95" s="28">
        <f t="shared" si="110"/>
        <v>2</v>
      </c>
      <c r="H95" s="28">
        <f t="shared" si="110"/>
        <v>2</v>
      </c>
      <c r="I95" s="28">
        <f t="shared" si="110"/>
        <v>3</v>
      </c>
      <c r="J95" s="28">
        <f t="shared" si="110"/>
        <v>2</v>
      </c>
      <c r="K95" s="28">
        <f t="shared" si="110"/>
        <v>2</v>
      </c>
      <c r="L95" s="28">
        <f t="shared" si="110"/>
        <v>3</v>
      </c>
      <c r="M95" s="28">
        <f t="shared" si="110"/>
        <v>2</v>
      </c>
      <c r="N95" s="28">
        <f t="shared" si="110"/>
        <v>2</v>
      </c>
      <c r="O95" s="28">
        <f t="shared" si="110"/>
        <v>3</v>
      </c>
      <c r="P95" s="28">
        <f t="shared" si="110"/>
        <v>2</v>
      </c>
      <c r="Q95" s="28">
        <f t="shared" si="110"/>
        <v>2</v>
      </c>
      <c r="R95" s="28">
        <f t="shared" si="110"/>
        <v>3</v>
      </c>
      <c r="S95" s="28">
        <f t="shared" si="110"/>
        <v>2</v>
      </c>
      <c r="T95" s="28">
        <f>SUM(T88:T94)</f>
        <v>2</v>
      </c>
      <c r="U95" s="28">
        <f t="shared" ref="U95" si="111">SUM(U88:U94)</f>
        <v>3</v>
      </c>
      <c r="V95" s="28">
        <f t="shared" ref="V95" si="112">SUM(V88:V94)</f>
        <v>2</v>
      </c>
      <c r="W95" s="28">
        <f t="shared" ref="W95" si="113">SUM(W88:W94)</f>
        <v>2</v>
      </c>
      <c r="X95" s="28">
        <f t="shared" ref="X95" si="114">SUM(X88:X94)</f>
        <v>3</v>
      </c>
      <c r="Y95" s="28">
        <f t="shared" ref="Y95" si="115">SUM(Y88:Y94)</f>
        <v>2</v>
      </c>
      <c r="Z95" s="28">
        <f t="shared" ref="Z95" si="116">SUM(Z88:Z94)</f>
        <v>2</v>
      </c>
      <c r="AA95" s="28">
        <f t="shared" ref="AA95" si="117">SUM(AA88:AA94)</f>
        <v>3</v>
      </c>
      <c r="AB95" s="28">
        <f t="shared" ref="AB95" si="118">SUM(AB88:AB94)</f>
        <v>2</v>
      </c>
      <c r="AC95" s="28">
        <f t="shared" ref="AC95" si="119">SUM(AC88:AC94)</f>
        <v>2</v>
      </c>
      <c r="AD95" s="28">
        <f t="shared" ref="AD95" si="120">SUM(AD88:AD94)</f>
        <v>3</v>
      </c>
      <c r="AE95" s="28">
        <f t="shared" ref="AE95" si="121">SUM(AE88:AE94)</f>
        <v>2</v>
      </c>
      <c r="AF95" s="28">
        <f t="shared" ref="AF95" si="122">SUM(AF88:AF94)</f>
        <v>2</v>
      </c>
      <c r="AG95" s="28">
        <f t="shared" ref="AG95" si="123">SUM(AG88:AG94)</f>
        <v>3</v>
      </c>
      <c r="AH95" s="28">
        <f t="shared" ref="AH95" si="124">SUM(AH88:AH94)</f>
        <v>2</v>
      </c>
      <c r="AI95" s="4"/>
      <c r="AJ95" s="6">
        <f t="shared" si="94"/>
        <v>70</v>
      </c>
      <c r="AK95" s="1"/>
      <c r="AL95" s="1"/>
      <c r="AM95" s="1"/>
      <c r="AN95" s="1"/>
      <c r="AO95" s="1"/>
      <c r="AP95" s="1"/>
      <c r="AQ95" s="1"/>
      <c r="AR95" s="1"/>
      <c r="AS95" s="1"/>
    </row>
    <row r="96" spans="1:45" ht="42" customHeight="1" thickBot="1" x14ac:dyDescent="0.3">
      <c r="A96" s="9"/>
      <c r="B96" s="710"/>
      <c r="C96" s="683" t="s">
        <v>5</v>
      </c>
      <c r="D96" s="670"/>
      <c r="E96" s="720"/>
      <c r="F96" s="721"/>
      <c r="G96" s="724"/>
      <c r="H96" s="720"/>
      <c r="I96" s="721"/>
      <c r="J96" s="722"/>
      <c r="K96" s="723"/>
      <c r="L96" s="721"/>
      <c r="M96" s="724"/>
      <c r="N96" s="720"/>
      <c r="O96" s="721"/>
      <c r="P96" s="722"/>
      <c r="Q96" s="723"/>
      <c r="R96" s="721"/>
      <c r="S96" s="724"/>
      <c r="T96" s="720"/>
      <c r="U96" s="721"/>
      <c r="V96" s="724"/>
      <c r="W96" s="720"/>
      <c r="X96" s="721"/>
      <c r="Y96" s="722"/>
      <c r="Z96" s="723"/>
      <c r="AA96" s="721"/>
      <c r="AB96" s="724"/>
      <c r="AC96" s="720"/>
      <c r="AD96" s="721"/>
      <c r="AE96" s="722"/>
      <c r="AF96" s="723"/>
      <c r="AG96" s="721"/>
      <c r="AH96" s="724"/>
      <c r="AI96" s="36"/>
      <c r="AJ96" s="6"/>
      <c r="AK96" s="1"/>
      <c r="AL96" s="1"/>
      <c r="AM96" s="1"/>
      <c r="AN96" s="1"/>
      <c r="AO96" s="1"/>
      <c r="AP96" s="1"/>
      <c r="AQ96" s="1"/>
      <c r="AR96" s="1"/>
      <c r="AS96" s="1"/>
    </row>
    <row r="97" spans="1:45" ht="12" customHeight="1" x14ac:dyDescent="0.25">
      <c r="A97" s="9">
        <f>+A94+A84+A76+A65+A60+A54+A40+A26</f>
        <v>59</v>
      </c>
      <c r="B97" s="35"/>
      <c r="C97" s="664"/>
      <c r="D97" s="656"/>
      <c r="E97" s="35">
        <f t="shared" ref="E97:S97" si="125">+E95+E85+E77+E66+E55+E41+E27+E61</f>
        <v>32</v>
      </c>
      <c r="F97" s="35">
        <f t="shared" si="125"/>
        <v>12</v>
      </c>
      <c r="G97" s="35">
        <f t="shared" si="125"/>
        <v>15</v>
      </c>
      <c r="H97" s="35">
        <f t="shared" si="125"/>
        <v>33</v>
      </c>
      <c r="I97" s="35">
        <f t="shared" si="125"/>
        <v>11</v>
      </c>
      <c r="J97" s="35">
        <f t="shared" si="125"/>
        <v>15</v>
      </c>
      <c r="K97" s="35">
        <f t="shared" si="125"/>
        <v>33</v>
      </c>
      <c r="L97" s="35">
        <f t="shared" si="125"/>
        <v>11</v>
      </c>
      <c r="M97" s="35">
        <f t="shared" si="125"/>
        <v>15</v>
      </c>
      <c r="N97" s="35">
        <f t="shared" si="125"/>
        <v>33</v>
      </c>
      <c r="O97" s="35">
        <f t="shared" si="125"/>
        <v>11</v>
      </c>
      <c r="P97" s="35">
        <f t="shared" si="125"/>
        <v>15</v>
      </c>
      <c r="Q97" s="35">
        <f t="shared" si="125"/>
        <v>33</v>
      </c>
      <c r="R97" s="35">
        <f t="shared" si="125"/>
        <v>11</v>
      </c>
      <c r="S97" s="35">
        <f t="shared" si="125"/>
        <v>15</v>
      </c>
      <c r="T97" s="35">
        <f t="shared" ref="T97:AH97" si="126">+T95+T85+T77+T66+T55+T41+T27+T61</f>
        <v>32</v>
      </c>
      <c r="U97" s="35">
        <f t="shared" si="126"/>
        <v>12</v>
      </c>
      <c r="V97" s="35">
        <f t="shared" si="126"/>
        <v>15</v>
      </c>
      <c r="W97" s="35">
        <f t="shared" si="126"/>
        <v>33</v>
      </c>
      <c r="X97" s="35">
        <f t="shared" si="126"/>
        <v>11</v>
      </c>
      <c r="Y97" s="35">
        <f t="shared" si="126"/>
        <v>15</v>
      </c>
      <c r="Z97" s="35">
        <f t="shared" si="126"/>
        <v>33</v>
      </c>
      <c r="AA97" s="35">
        <f t="shared" si="126"/>
        <v>11</v>
      </c>
      <c r="AB97" s="35">
        <f t="shared" si="126"/>
        <v>15</v>
      </c>
      <c r="AC97" s="35">
        <f t="shared" si="126"/>
        <v>33</v>
      </c>
      <c r="AD97" s="35">
        <f t="shared" si="126"/>
        <v>11</v>
      </c>
      <c r="AE97" s="35">
        <f t="shared" si="126"/>
        <v>15</v>
      </c>
      <c r="AF97" s="35">
        <f t="shared" si="126"/>
        <v>33</v>
      </c>
      <c r="AG97" s="35">
        <f t="shared" si="126"/>
        <v>11</v>
      </c>
      <c r="AH97" s="35">
        <f t="shared" si="126"/>
        <v>15</v>
      </c>
      <c r="AI97" s="35">
        <f>+AI95+AI85+AI77+AI66+AI55+AI41+AI27</f>
        <v>0</v>
      </c>
      <c r="AJ97" s="35">
        <f>SUM(AJ15:AJ96)</f>
        <v>1180</v>
      </c>
      <c r="AK97" s="37"/>
      <c r="AL97" s="37"/>
      <c r="AM97" s="37"/>
      <c r="AN97" s="37"/>
      <c r="AO97" s="37"/>
      <c r="AP97" s="37"/>
      <c r="AQ97" s="37"/>
      <c r="AR97" s="37"/>
      <c r="AS97" s="37"/>
    </row>
    <row r="98" spans="1:45" ht="12" customHeight="1" x14ac:dyDescent="0.25">
      <c r="A98" s="9"/>
      <c r="B98" s="35"/>
      <c r="C98" s="664"/>
      <c r="D98" s="656"/>
      <c r="E98" s="719">
        <f>+E97+F97+G97</f>
        <v>59</v>
      </c>
      <c r="F98" s="656"/>
      <c r="G98" s="656"/>
      <c r="H98" s="719">
        <f>+H97+I97+J97</f>
        <v>59</v>
      </c>
      <c r="I98" s="656"/>
      <c r="J98" s="656"/>
      <c r="K98" s="719">
        <f>+K97+L97+M97</f>
        <v>59</v>
      </c>
      <c r="L98" s="656"/>
      <c r="M98" s="656"/>
      <c r="N98" s="719">
        <f>+N97+O97+P97</f>
        <v>59</v>
      </c>
      <c r="O98" s="656"/>
      <c r="P98" s="656"/>
      <c r="Q98" s="719">
        <f>+Q97+R97+S97</f>
        <v>59</v>
      </c>
      <c r="R98" s="656"/>
      <c r="S98" s="656"/>
      <c r="T98" s="719">
        <f>+T97+U97+V97</f>
        <v>59</v>
      </c>
      <c r="U98" s="656"/>
      <c r="V98" s="656"/>
      <c r="W98" s="719">
        <f>+W97+X97+Y97</f>
        <v>59</v>
      </c>
      <c r="X98" s="656"/>
      <c r="Y98" s="656"/>
      <c r="Z98" s="719">
        <f>+Z97+AA97+AB97</f>
        <v>59</v>
      </c>
      <c r="AA98" s="656"/>
      <c r="AB98" s="656"/>
      <c r="AC98" s="719">
        <f>+AC97+AD97+AE97</f>
        <v>59</v>
      </c>
      <c r="AD98" s="656"/>
      <c r="AE98" s="656"/>
      <c r="AF98" s="719">
        <f>+AF97+AG97+AH97</f>
        <v>59</v>
      </c>
      <c r="AG98" s="656"/>
      <c r="AH98" s="656"/>
      <c r="AI98" s="37"/>
      <c r="AJ98" s="35">
        <f>38*5</f>
        <v>190</v>
      </c>
      <c r="AK98" s="37"/>
      <c r="AL98" s="37"/>
      <c r="AM98" s="37"/>
      <c r="AN98" s="37"/>
      <c r="AO98" s="37"/>
      <c r="AP98" s="37"/>
      <c r="AQ98" s="37"/>
      <c r="AR98" s="37"/>
      <c r="AS98" s="37"/>
    </row>
    <row r="99" spans="1:45" ht="12" customHeight="1" x14ac:dyDescent="0.25">
      <c r="A99" s="9"/>
      <c r="B99" s="35"/>
      <c r="C99" s="677" t="s">
        <v>0</v>
      </c>
      <c r="D99" s="678"/>
      <c r="E99" s="35">
        <f>+E97+H97+K97+N97+Q97+T97+W97+Z97+AC97+AF97</f>
        <v>328</v>
      </c>
      <c r="F99" s="38">
        <f t="shared" ref="F99:F102" si="127">+E99/$E$102</f>
        <v>0.55593220338983051</v>
      </c>
      <c r="G99" s="37"/>
      <c r="H99" s="37"/>
      <c r="I99" s="37"/>
      <c r="J99" s="37"/>
      <c r="K99" s="37"/>
      <c r="L99" s="37"/>
      <c r="M99" s="37"/>
      <c r="N99" s="37"/>
      <c r="O99" s="37"/>
      <c r="P99" s="37"/>
      <c r="Q99" s="37"/>
      <c r="R99" s="37"/>
      <c r="S99" s="37"/>
      <c r="T99" s="35"/>
      <c r="U99" s="38"/>
      <c r="V99" s="37"/>
      <c r="W99" s="37"/>
      <c r="X99" s="37"/>
      <c r="Y99" s="37"/>
      <c r="Z99" s="37"/>
      <c r="AA99" s="37"/>
      <c r="AB99" s="37"/>
      <c r="AC99" s="37"/>
      <c r="AD99" s="37"/>
      <c r="AE99" s="37"/>
      <c r="AF99" s="37"/>
      <c r="AG99" s="37"/>
      <c r="AH99" s="37"/>
      <c r="AI99" s="37"/>
      <c r="AJ99" s="39"/>
      <c r="AK99" s="37"/>
      <c r="AL99" s="37"/>
      <c r="AM99" s="37"/>
      <c r="AN99" s="37"/>
      <c r="AO99" s="37"/>
      <c r="AP99" s="37"/>
      <c r="AQ99" s="37"/>
      <c r="AR99" s="37"/>
      <c r="AS99" s="37"/>
    </row>
    <row r="100" spans="1:45" ht="12" customHeight="1" x14ac:dyDescent="0.25">
      <c r="A100" s="9"/>
      <c r="B100" s="35"/>
      <c r="C100" s="677" t="s">
        <v>1</v>
      </c>
      <c r="D100" s="678"/>
      <c r="E100" s="35">
        <f>+F97+I97+L97+O97+R97+U97+X97+AA97+AD97+AG97</f>
        <v>112</v>
      </c>
      <c r="F100" s="38">
        <f t="shared" si="127"/>
        <v>0.18983050847457628</v>
      </c>
      <c r="G100" s="37"/>
      <c r="H100" s="37"/>
      <c r="I100" s="37"/>
      <c r="J100" s="37"/>
      <c r="K100" s="37"/>
      <c r="L100" s="37"/>
      <c r="M100" s="37"/>
      <c r="N100" s="37"/>
      <c r="O100" s="37"/>
      <c r="P100" s="37"/>
      <c r="Q100" s="37"/>
      <c r="R100" s="37"/>
      <c r="S100" s="37"/>
      <c r="T100" s="35"/>
      <c r="U100" s="38"/>
      <c r="V100" s="37"/>
      <c r="W100" s="37"/>
      <c r="X100" s="37"/>
      <c r="Y100" s="37"/>
      <c r="Z100" s="37"/>
      <c r="AA100" s="37"/>
      <c r="AB100" s="37"/>
      <c r="AC100" s="37"/>
      <c r="AD100" s="37"/>
      <c r="AE100" s="37"/>
      <c r="AF100" s="37"/>
      <c r="AG100" s="37"/>
      <c r="AH100" s="37"/>
      <c r="AI100" s="37"/>
      <c r="AJ100" s="39"/>
      <c r="AK100" s="37"/>
      <c r="AL100" s="37"/>
      <c r="AM100" s="37"/>
      <c r="AN100" s="37"/>
      <c r="AO100" s="37"/>
      <c r="AP100" s="37"/>
      <c r="AQ100" s="37"/>
      <c r="AR100" s="37"/>
      <c r="AS100" s="37"/>
    </row>
    <row r="101" spans="1:45" ht="12" customHeight="1" x14ac:dyDescent="0.25">
      <c r="A101" s="9"/>
      <c r="B101" s="35"/>
      <c r="C101" s="677" t="s">
        <v>2</v>
      </c>
      <c r="D101" s="678"/>
      <c r="E101" s="35">
        <f>+G97+J97+M97+P97+S97+V97+Y97+AB97+AE97+AH97</f>
        <v>150</v>
      </c>
      <c r="F101" s="38">
        <f t="shared" si="127"/>
        <v>0.25423728813559321</v>
      </c>
      <c r="G101" s="37"/>
      <c r="H101" s="37"/>
      <c r="I101" s="37"/>
      <c r="J101" s="37"/>
      <c r="K101" s="37"/>
      <c r="L101" s="37"/>
      <c r="M101" s="37"/>
      <c r="N101" s="37"/>
      <c r="O101" s="37"/>
      <c r="P101" s="37"/>
      <c r="Q101" s="37"/>
      <c r="R101" s="37"/>
      <c r="S101" s="37"/>
      <c r="T101" s="35"/>
      <c r="U101" s="38"/>
      <c r="V101" s="37"/>
      <c r="W101" s="37"/>
      <c r="X101" s="37"/>
      <c r="Y101" s="37"/>
      <c r="Z101" s="37"/>
      <c r="AA101" s="37"/>
      <c r="AB101" s="37"/>
      <c r="AC101" s="37"/>
      <c r="AD101" s="37"/>
      <c r="AE101" s="37"/>
      <c r="AF101" s="37"/>
      <c r="AG101" s="37"/>
      <c r="AH101" s="37"/>
      <c r="AI101" s="37"/>
      <c r="AJ101" s="39"/>
      <c r="AK101" s="37"/>
      <c r="AL101" s="37"/>
      <c r="AM101" s="37"/>
      <c r="AN101" s="37"/>
      <c r="AO101" s="37"/>
      <c r="AP101" s="37"/>
      <c r="AQ101" s="37"/>
      <c r="AR101" s="37"/>
      <c r="AS101" s="37"/>
    </row>
    <row r="102" spans="1:45" ht="12" customHeight="1" x14ac:dyDescent="0.25">
      <c r="A102" s="9"/>
      <c r="B102" s="35"/>
      <c r="C102" s="664"/>
      <c r="D102" s="656"/>
      <c r="E102" s="35">
        <f>SUM(E99:E101)</f>
        <v>590</v>
      </c>
      <c r="F102" s="38">
        <f t="shared" si="127"/>
        <v>1</v>
      </c>
      <c r="G102" s="37"/>
      <c r="H102" s="37"/>
      <c r="I102" s="37"/>
      <c r="J102" s="37"/>
      <c r="K102" s="37"/>
      <c r="L102" s="37"/>
      <c r="M102" s="37"/>
      <c r="N102" s="37"/>
      <c r="O102" s="37"/>
      <c r="P102" s="37"/>
      <c r="Q102" s="37"/>
      <c r="R102" s="37"/>
      <c r="S102" s="37"/>
      <c r="T102" s="35"/>
      <c r="U102" s="38"/>
      <c r="V102" s="37"/>
      <c r="W102" s="37"/>
      <c r="X102" s="37"/>
      <c r="Y102" s="37"/>
      <c r="Z102" s="37"/>
      <c r="AA102" s="37"/>
      <c r="AB102" s="37"/>
      <c r="AC102" s="37"/>
      <c r="AD102" s="37"/>
      <c r="AE102" s="37"/>
      <c r="AF102" s="37"/>
      <c r="AG102" s="37"/>
      <c r="AH102" s="37"/>
      <c r="AI102" s="37"/>
      <c r="AJ102" s="39"/>
      <c r="AK102" s="37"/>
      <c r="AL102" s="37"/>
      <c r="AM102" s="37"/>
      <c r="AN102" s="37"/>
      <c r="AO102" s="37"/>
      <c r="AP102" s="37"/>
      <c r="AQ102" s="37"/>
      <c r="AR102" s="37"/>
      <c r="AS102" s="37"/>
    </row>
    <row r="103" spans="1:45" ht="12" customHeight="1" x14ac:dyDescent="0.25">
      <c r="A103" s="9"/>
      <c r="B103" s="35"/>
      <c r="C103" s="664"/>
      <c r="D103" s="656"/>
      <c r="E103" s="35"/>
      <c r="F103" s="3"/>
      <c r="G103" s="37"/>
      <c r="H103" s="37"/>
      <c r="I103" s="37"/>
      <c r="J103" s="37"/>
      <c r="K103" s="37"/>
      <c r="L103" s="37"/>
      <c r="M103" s="37"/>
      <c r="N103" s="37"/>
      <c r="O103" s="37"/>
      <c r="P103" s="37"/>
      <c r="Q103" s="37"/>
      <c r="R103" s="37"/>
      <c r="S103" s="37"/>
      <c r="T103" s="35"/>
      <c r="U103" s="48"/>
      <c r="V103" s="37"/>
      <c r="W103" s="37"/>
      <c r="X103" s="37"/>
      <c r="Y103" s="37"/>
      <c r="Z103" s="37"/>
      <c r="AA103" s="37"/>
      <c r="AB103" s="37"/>
      <c r="AC103" s="37"/>
      <c r="AD103" s="37"/>
      <c r="AE103" s="37"/>
      <c r="AF103" s="37"/>
      <c r="AG103" s="37"/>
      <c r="AH103" s="37"/>
      <c r="AI103" s="37"/>
      <c r="AJ103" s="39"/>
      <c r="AK103" s="37"/>
      <c r="AL103" s="37"/>
      <c r="AM103" s="37"/>
      <c r="AN103" s="37"/>
      <c r="AO103" s="37"/>
      <c r="AP103" s="37"/>
      <c r="AQ103" s="37"/>
      <c r="AR103" s="37"/>
      <c r="AS103" s="37"/>
    </row>
    <row r="104" spans="1:45" s="194" customFormat="1" ht="12" customHeight="1" x14ac:dyDescent="0.25">
      <c r="A104" s="9"/>
      <c r="B104" s="35"/>
      <c r="C104" s="196"/>
      <c r="E104" s="35"/>
      <c r="F104" s="48"/>
      <c r="G104" s="37"/>
      <c r="H104" s="37"/>
      <c r="I104" s="37"/>
      <c r="J104" s="37"/>
      <c r="K104" s="37"/>
      <c r="L104" s="37"/>
      <c r="M104" s="37"/>
      <c r="N104" s="37"/>
      <c r="O104" s="37"/>
      <c r="P104" s="37"/>
      <c r="Q104" s="37"/>
      <c r="R104" s="37"/>
      <c r="S104" s="37"/>
      <c r="T104" s="35"/>
      <c r="U104" s="48"/>
      <c r="V104" s="37"/>
      <c r="W104" s="37"/>
      <c r="X104" s="37"/>
      <c r="Y104" s="37"/>
      <c r="Z104" s="37"/>
      <c r="AA104" s="37"/>
      <c r="AB104" s="37"/>
      <c r="AC104" s="37"/>
      <c r="AD104" s="37"/>
      <c r="AE104" s="37"/>
      <c r="AF104" s="37"/>
      <c r="AG104" s="37"/>
      <c r="AH104" s="37"/>
      <c r="AI104" s="37"/>
      <c r="AJ104" s="39"/>
      <c r="AK104" s="37"/>
      <c r="AL104" s="37"/>
      <c r="AM104" s="37"/>
      <c r="AN104" s="37"/>
      <c r="AO104" s="37"/>
      <c r="AP104" s="37"/>
      <c r="AQ104" s="37"/>
      <c r="AR104" s="37"/>
      <c r="AS104" s="37"/>
    </row>
    <row r="105" spans="1:45" ht="12" customHeight="1" x14ac:dyDescent="0.25">
      <c r="A105" s="9"/>
      <c r="B105" s="35"/>
      <c r="C105" s="664"/>
      <c r="D105" s="664"/>
      <c r="E105" s="35"/>
      <c r="F105" s="3"/>
      <c r="G105" s="37"/>
      <c r="H105" s="37"/>
      <c r="I105" s="37"/>
      <c r="J105" s="37"/>
      <c r="K105" s="35"/>
      <c r="L105" s="37"/>
      <c r="M105" s="37"/>
      <c r="N105" s="37"/>
      <c r="O105" s="37"/>
      <c r="P105" s="37"/>
      <c r="Q105" s="37"/>
      <c r="R105" s="37"/>
      <c r="S105" s="37"/>
      <c r="T105" s="35"/>
      <c r="U105" s="48"/>
      <c r="V105" s="37"/>
      <c r="W105" s="37"/>
      <c r="X105" s="37"/>
      <c r="Y105" s="37"/>
      <c r="Z105" s="35"/>
      <c r="AA105" s="37"/>
      <c r="AB105" s="37"/>
      <c r="AC105" s="37"/>
      <c r="AD105" s="37"/>
      <c r="AE105" s="37"/>
      <c r="AF105" s="37"/>
      <c r="AG105" s="37"/>
      <c r="AH105" s="37"/>
      <c r="AI105" s="37"/>
      <c r="AJ105" s="39"/>
      <c r="AK105" s="37"/>
      <c r="AL105" s="37"/>
      <c r="AM105" s="37"/>
      <c r="AN105" s="37"/>
      <c r="AO105" s="37"/>
      <c r="AP105" s="37"/>
      <c r="AQ105" s="37"/>
      <c r="AR105" s="37"/>
      <c r="AS105" s="37"/>
    </row>
    <row r="106" spans="1:45" ht="12" customHeight="1" x14ac:dyDescent="0.25">
      <c r="A106" s="9"/>
      <c r="B106" s="35"/>
      <c r="C106" s="677" t="s">
        <v>620</v>
      </c>
      <c r="D106" s="678"/>
      <c r="E106" s="591">
        <f>+F99+F101</f>
        <v>0.81016949152542372</v>
      </c>
      <c r="F106" s="3"/>
      <c r="G106" s="37"/>
      <c r="H106" s="37"/>
      <c r="I106" s="37"/>
      <c r="J106" s="37"/>
      <c r="K106" s="37"/>
      <c r="L106" s="37"/>
      <c r="M106" s="37"/>
      <c r="N106" s="37"/>
      <c r="O106" s="37"/>
      <c r="P106" s="37"/>
      <c r="Q106" s="37"/>
      <c r="R106" s="37"/>
      <c r="S106" s="37"/>
      <c r="T106" s="67"/>
      <c r="U106" s="48"/>
      <c r="V106" s="37"/>
      <c r="W106" s="37"/>
      <c r="X106" s="37"/>
      <c r="Y106" s="37"/>
      <c r="Z106" s="37"/>
      <c r="AA106" s="37"/>
      <c r="AB106" s="37"/>
      <c r="AC106" s="37"/>
      <c r="AD106" s="37"/>
      <c r="AE106" s="37"/>
      <c r="AF106" s="37"/>
      <c r="AG106" s="37"/>
      <c r="AH106" s="37"/>
      <c r="AI106" s="37"/>
      <c r="AJ106" s="39"/>
      <c r="AK106" s="37"/>
      <c r="AL106" s="37"/>
      <c r="AM106" s="37"/>
      <c r="AN106" s="37"/>
      <c r="AO106" s="37"/>
      <c r="AP106" s="37"/>
      <c r="AQ106" s="37"/>
      <c r="AR106" s="37"/>
      <c r="AS106" s="37"/>
    </row>
    <row r="107" spans="1:45" ht="12" customHeight="1" x14ac:dyDescent="0.25">
      <c r="A107" s="9"/>
      <c r="B107" s="35"/>
      <c r="C107" s="664"/>
      <c r="D107" s="656"/>
      <c r="E107" s="35"/>
      <c r="F107" s="3"/>
      <c r="G107" s="37"/>
      <c r="H107" s="37"/>
      <c r="I107" s="37"/>
      <c r="J107" s="37"/>
      <c r="K107" s="37"/>
      <c r="L107" s="37"/>
      <c r="M107" s="37"/>
      <c r="N107" s="37"/>
      <c r="O107" s="37"/>
      <c r="P107" s="37"/>
      <c r="Q107" s="37"/>
      <c r="R107" s="37"/>
      <c r="S107" s="37"/>
      <c r="T107" s="35"/>
      <c r="U107" s="48"/>
      <c r="V107" s="37"/>
      <c r="W107" s="37"/>
      <c r="X107" s="37"/>
      <c r="Y107" s="37"/>
      <c r="Z107" s="37"/>
      <c r="AA107" s="37"/>
      <c r="AB107" s="37"/>
      <c r="AC107" s="37"/>
      <c r="AD107" s="37"/>
      <c r="AE107" s="37"/>
      <c r="AF107" s="37"/>
      <c r="AG107" s="37"/>
      <c r="AH107" s="37"/>
      <c r="AI107" s="37"/>
      <c r="AJ107" s="39"/>
      <c r="AK107" s="37"/>
      <c r="AL107" s="37"/>
      <c r="AM107" s="37"/>
      <c r="AN107" s="37"/>
      <c r="AO107" s="37"/>
      <c r="AP107" s="37"/>
      <c r="AQ107" s="37"/>
      <c r="AR107" s="37"/>
      <c r="AS107" s="37"/>
    </row>
    <row r="108" spans="1:45" ht="12" customHeight="1" x14ac:dyDescent="0.25">
      <c r="A108" s="9"/>
      <c r="B108" s="35"/>
      <c r="C108" s="664"/>
      <c r="D108" s="656"/>
      <c r="E108" s="35"/>
      <c r="F108" s="3"/>
      <c r="G108" s="37"/>
      <c r="H108" s="37"/>
      <c r="I108" s="37"/>
      <c r="J108" s="37"/>
      <c r="K108" s="37"/>
      <c r="L108" s="37"/>
      <c r="M108" s="37"/>
      <c r="N108" s="37"/>
      <c r="O108" s="37"/>
      <c r="P108" s="37"/>
      <c r="Q108" s="37"/>
      <c r="R108" s="37"/>
      <c r="S108" s="37"/>
      <c r="T108" s="35"/>
      <c r="U108" s="48"/>
      <c r="V108" s="37"/>
      <c r="W108" s="37"/>
      <c r="X108" s="37"/>
      <c r="Y108" s="37"/>
      <c r="Z108" s="37"/>
      <c r="AA108" s="37"/>
      <c r="AB108" s="37"/>
      <c r="AC108" s="37"/>
      <c r="AD108" s="37"/>
      <c r="AE108" s="37"/>
      <c r="AF108" s="37"/>
      <c r="AG108" s="37"/>
      <c r="AH108" s="37"/>
      <c r="AI108" s="37"/>
      <c r="AJ108" s="39"/>
      <c r="AK108" s="37"/>
      <c r="AL108" s="37"/>
      <c r="AM108" s="37"/>
      <c r="AN108" s="37"/>
      <c r="AO108" s="37"/>
      <c r="AP108" s="37"/>
      <c r="AQ108" s="37"/>
      <c r="AR108" s="37"/>
      <c r="AS108" s="37"/>
    </row>
    <row r="109" spans="1:45" ht="12" customHeight="1" x14ac:dyDescent="0.25">
      <c r="A109" s="9"/>
      <c r="B109" s="35"/>
      <c r="C109" s="664"/>
      <c r="D109" s="656"/>
      <c r="E109" s="35"/>
      <c r="F109" s="3"/>
      <c r="G109" s="37"/>
      <c r="H109" s="37"/>
      <c r="I109" s="37"/>
      <c r="J109" s="37"/>
      <c r="K109" s="37"/>
      <c r="L109" s="37"/>
      <c r="M109" s="37"/>
      <c r="N109" s="37"/>
      <c r="O109" s="37"/>
      <c r="P109" s="37"/>
      <c r="Q109" s="37"/>
      <c r="R109" s="37"/>
      <c r="S109" s="37"/>
      <c r="T109" s="35"/>
      <c r="U109" s="48"/>
      <c r="V109" s="37"/>
      <c r="W109" s="37"/>
      <c r="X109" s="37"/>
      <c r="Y109" s="37"/>
      <c r="Z109" s="37"/>
      <c r="AA109" s="37"/>
      <c r="AB109" s="37"/>
      <c r="AC109" s="37"/>
      <c r="AD109" s="37"/>
      <c r="AE109" s="37"/>
      <c r="AF109" s="37"/>
      <c r="AG109" s="37"/>
      <c r="AH109" s="37"/>
      <c r="AI109" s="37"/>
      <c r="AJ109" s="39"/>
      <c r="AK109" s="37"/>
      <c r="AL109" s="37"/>
      <c r="AM109" s="37"/>
      <c r="AN109" s="37"/>
      <c r="AO109" s="37"/>
      <c r="AP109" s="37"/>
      <c r="AQ109" s="37"/>
      <c r="AR109" s="37"/>
      <c r="AS109" s="37"/>
    </row>
    <row r="110" spans="1:45" ht="12" customHeight="1" x14ac:dyDescent="0.25">
      <c r="A110" s="9"/>
      <c r="B110" s="10"/>
      <c r="C110" s="11"/>
      <c r="D110" s="2"/>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9"/>
      <c r="AK110" s="37"/>
      <c r="AL110" s="37"/>
      <c r="AM110" s="37"/>
      <c r="AN110" s="37"/>
      <c r="AO110" s="37"/>
      <c r="AP110" s="37"/>
      <c r="AQ110" s="37"/>
      <c r="AR110" s="37"/>
      <c r="AS110" s="37"/>
    </row>
    <row r="111" spans="1:45" ht="12" customHeight="1" x14ac:dyDescent="0.25">
      <c r="A111" s="9"/>
      <c r="B111" s="10"/>
      <c r="C111" s="11"/>
      <c r="D111" s="2"/>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9"/>
      <c r="AK111" s="37"/>
      <c r="AL111" s="37"/>
      <c r="AM111" s="37"/>
      <c r="AN111" s="37"/>
      <c r="AO111" s="37"/>
      <c r="AP111" s="37"/>
      <c r="AQ111" s="37"/>
      <c r="AR111" s="37"/>
      <c r="AS111" s="37"/>
    </row>
    <row r="112" spans="1:45" ht="12" customHeight="1" x14ac:dyDescent="0.25">
      <c r="A112" s="9"/>
      <c r="B112" s="10"/>
      <c r="C112" s="11"/>
      <c r="D112" s="2"/>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9"/>
      <c r="AK112" s="37"/>
      <c r="AL112" s="37"/>
      <c r="AM112" s="37"/>
      <c r="AN112" s="37"/>
      <c r="AO112" s="37"/>
      <c r="AP112" s="37"/>
      <c r="AQ112" s="37"/>
      <c r="AR112" s="37"/>
      <c r="AS112" s="37"/>
    </row>
    <row r="113" spans="1:45" ht="12" customHeight="1" x14ac:dyDescent="0.25">
      <c r="A113" s="9"/>
      <c r="B113" s="10"/>
      <c r="C113" s="11"/>
      <c r="D113" s="2"/>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9"/>
      <c r="AK113" s="37"/>
      <c r="AL113" s="37"/>
      <c r="AM113" s="37"/>
      <c r="AN113" s="37"/>
      <c r="AO113" s="37"/>
      <c r="AP113" s="37"/>
      <c r="AQ113" s="37"/>
      <c r="AR113" s="37"/>
      <c r="AS113" s="37"/>
    </row>
    <row r="114" spans="1:45" ht="12" customHeight="1" x14ac:dyDescent="0.25">
      <c r="A114" s="9"/>
      <c r="B114" s="10"/>
      <c r="C114" s="11"/>
      <c r="D114" s="2"/>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9"/>
      <c r="AK114" s="37"/>
      <c r="AL114" s="37"/>
      <c r="AM114" s="37"/>
      <c r="AN114" s="37"/>
      <c r="AO114" s="37"/>
      <c r="AP114" s="37"/>
      <c r="AQ114" s="37"/>
      <c r="AR114" s="37"/>
      <c r="AS114" s="37"/>
    </row>
    <row r="115" spans="1:45" ht="12" customHeight="1" x14ac:dyDescent="0.25">
      <c r="A115" s="9"/>
      <c r="B115" s="10"/>
      <c r="C115" s="11"/>
      <c r="D115" s="2"/>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9"/>
      <c r="AK115" s="37"/>
      <c r="AL115" s="37"/>
      <c r="AM115" s="37"/>
      <c r="AN115" s="37"/>
      <c r="AO115" s="37"/>
      <c r="AP115" s="37"/>
      <c r="AQ115" s="37"/>
      <c r="AR115" s="37"/>
      <c r="AS115" s="37"/>
    </row>
    <row r="116" spans="1:45" ht="12" customHeight="1" x14ac:dyDescent="0.25">
      <c r="A116" s="9"/>
      <c r="B116" s="10"/>
      <c r="C116" s="11"/>
      <c r="D116" s="2"/>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9"/>
      <c r="AK116" s="37"/>
      <c r="AL116" s="37"/>
      <c r="AM116" s="37"/>
      <c r="AN116" s="37"/>
      <c r="AO116" s="37"/>
      <c r="AP116" s="37"/>
      <c r="AQ116" s="37"/>
      <c r="AR116" s="37"/>
      <c r="AS116" s="37"/>
    </row>
    <row r="117" spans="1:45" ht="12" customHeight="1" x14ac:dyDescent="0.25">
      <c r="A117" s="9"/>
      <c r="B117" s="10"/>
      <c r="C117" s="11"/>
      <c r="D117" s="2"/>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9"/>
      <c r="AK117" s="37"/>
      <c r="AL117" s="37"/>
      <c r="AM117" s="37"/>
      <c r="AN117" s="37"/>
      <c r="AO117" s="37"/>
      <c r="AP117" s="37"/>
      <c r="AQ117" s="37"/>
      <c r="AR117" s="37"/>
      <c r="AS117" s="37"/>
    </row>
    <row r="118" spans="1:45" ht="12" customHeight="1" x14ac:dyDescent="0.25">
      <c r="A118" s="9"/>
      <c r="B118" s="10"/>
      <c r="C118" s="11"/>
      <c r="D118" s="2"/>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9"/>
      <c r="AK118" s="37"/>
      <c r="AL118" s="37"/>
      <c r="AM118" s="37"/>
      <c r="AN118" s="37"/>
      <c r="AO118" s="37"/>
      <c r="AP118" s="37"/>
      <c r="AQ118" s="37"/>
      <c r="AR118" s="37"/>
      <c r="AS118" s="37"/>
    </row>
    <row r="119" spans="1:45" ht="12" customHeight="1" x14ac:dyDescent="0.25">
      <c r="A119" s="9"/>
      <c r="B119" s="10"/>
      <c r="C119" s="11"/>
      <c r="D119" s="2"/>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9"/>
      <c r="AK119" s="37"/>
      <c r="AL119" s="37"/>
      <c r="AM119" s="37"/>
      <c r="AN119" s="37"/>
      <c r="AO119" s="37"/>
      <c r="AP119" s="37"/>
      <c r="AQ119" s="37"/>
      <c r="AR119" s="37"/>
      <c r="AS119" s="37"/>
    </row>
    <row r="120" spans="1:45" ht="12" customHeight="1" x14ac:dyDescent="0.25">
      <c r="A120" s="9"/>
      <c r="B120" s="10"/>
      <c r="C120" s="11"/>
      <c r="D120" s="2"/>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9"/>
      <c r="AK120" s="37"/>
      <c r="AL120" s="37"/>
      <c r="AM120" s="37"/>
      <c r="AN120" s="37"/>
      <c r="AO120" s="37"/>
      <c r="AP120" s="37"/>
      <c r="AQ120" s="37"/>
      <c r="AR120" s="37"/>
      <c r="AS120" s="37"/>
    </row>
    <row r="121" spans="1:45" ht="12" customHeight="1" x14ac:dyDescent="0.25">
      <c r="A121" s="9"/>
      <c r="B121" s="10"/>
      <c r="C121" s="11"/>
      <c r="D121" s="2"/>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9"/>
      <c r="AK121" s="37"/>
      <c r="AL121" s="37"/>
      <c r="AM121" s="37"/>
      <c r="AN121" s="37"/>
      <c r="AO121" s="37"/>
      <c r="AP121" s="37"/>
      <c r="AQ121" s="37"/>
      <c r="AR121" s="37"/>
      <c r="AS121" s="37"/>
    </row>
    <row r="122" spans="1:45" ht="12" customHeight="1" x14ac:dyDescent="0.25">
      <c r="A122" s="9"/>
      <c r="B122" s="10"/>
      <c r="C122" s="11"/>
      <c r="D122" s="2"/>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9"/>
      <c r="AK122" s="37"/>
      <c r="AL122" s="37"/>
      <c r="AM122" s="37"/>
      <c r="AN122" s="37"/>
      <c r="AO122" s="37"/>
      <c r="AP122" s="37"/>
      <c r="AQ122" s="37"/>
      <c r="AR122" s="37"/>
      <c r="AS122" s="37"/>
    </row>
    <row r="123" spans="1:45" ht="12" customHeight="1" x14ac:dyDescent="0.25">
      <c r="A123" s="9"/>
      <c r="B123" s="10"/>
      <c r="C123" s="11"/>
      <c r="D123" s="2"/>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9"/>
      <c r="AK123" s="37"/>
      <c r="AL123" s="37"/>
      <c r="AM123" s="37"/>
      <c r="AN123" s="37"/>
      <c r="AO123" s="37"/>
      <c r="AP123" s="37"/>
      <c r="AQ123" s="37"/>
      <c r="AR123" s="37"/>
      <c r="AS123" s="37"/>
    </row>
    <row r="124" spans="1:45" ht="12" customHeight="1" x14ac:dyDescent="0.25">
      <c r="A124" s="9"/>
      <c r="B124" s="10"/>
      <c r="C124" s="11"/>
      <c r="D124" s="2"/>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9"/>
      <c r="AK124" s="37"/>
      <c r="AL124" s="37"/>
      <c r="AM124" s="37"/>
      <c r="AN124" s="37"/>
      <c r="AO124" s="37"/>
      <c r="AP124" s="37"/>
      <c r="AQ124" s="37"/>
      <c r="AR124" s="37"/>
      <c r="AS124" s="37"/>
    </row>
    <row r="125" spans="1:45" ht="12" customHeight="1" x14ac:dyDescent="0.25">
      <c r="A125" s="9"/>
      <c r="B125" s="10"/>
      <c r="C125" s="11"/>
      <c r="D125" s="2"/>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9"/>
      <c r="AK125" s="37"/>
      <c r="AL125" s="37"/>
      <c r="AM125" s="37"/>
      <c r="AN125" s="37"/>
      <c r="AO125" s="37"/>
      <c r="AP125" s="37"/>
      <c r="AQ125" s="37"/>
      <c r="AR125" s="37"/>
      <c r="AS125" s="37"/>
    </row>
    <row r="126" spans="1:45" ht="12" customHeight="1" x14ac:dyDescent="0.25">
      <c r="A126" s="9"/>
      <c r="B126" s="10"/>
      <c r="C126" s="11"/>
      <c r="D126" s="2"/>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9"/>
      <c r="AK126" s="37"/>
      <c r="AL126" s="37"/>
      <c r="AM126" s="37"/>
      <c r="AN126" s="37"/>
      <c r="AO126" s="37"/>
      <c r="AP126" s="37"/>
      <c r="AQ126" s="37"/>
      <c r="AR126" s="37"/>
      <c r="AS126" s="37"/>
    </row>
    <row r="127" spans="1:45" ht="12" customHeight="1" x14ac:dyDescent="0.25">
      <c r="A127" s="9"/>
      <c r="B127" s="10"/>
      <c r="C127" s="11"/>
      <c r="D127" s="2"/>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9"/>
      <c r="AK127" s="37"/>
      <c r="AL127" s="37"/>
      <c r="AM127" s="37"/>
      <c r="AN127" s="37"/>
      <c r="AO127" s="37"/>
      <c r="AP127" s="37"/>
      <c r="AQ127" s="37"/>
      <c r="AR127" s="37"/>
      <c r="AS127" s="37"/>
    </row>
    <row r="128" spans="1:45" ht="12" customHeight="1" x14ac:dyDescent="0.25">
      <c r="A128" s="9"/>
      <c r="B128" s="10"/>
      <c r="C128" s="11"/>
      <c r="D128" s="2"/>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9"/>
      <c r="AK128" s="37"/>
      <c r="AL128" s="37"/>
      <c r="AM128" s="37"/>
      <c r="AN128" s="37"/>
      <c r="AO128" s="37"/>
      <c r="AP128" s="37"/>
      <c r="AQ128" s="37"/>
      <c r="AR128" s="37"/>
      <c r="AS128" s="37"/>
    </row>
    <row r="129" spans="1:45" ht="12" customHeight="1" x14ac:dyDescent="0.25">
      <c r="A129" s="9"/>
      <c r="B129" s="10"/>
      <c r="C129" s="11"/>
      <c r="D129" s="2"/>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9"/>
      <c r="AK129" s="37"/>
      <c r="AL129" s="37"/>
      <c r="AM129" s="37"/>
      <c r="AN129" s="37"/>
      <c r="AO129" s="37"/>
      <c r="AP129" s="37"/>
      <c r="AQ129" s="37"/>
      <c r="AR129" s="37"/>
      <c r="AS129" s="37"/>
    </row>
    <row r="130" spans="1:45" ht="12" customHeight="1" x14ac:dyDescent="0.25">
      <c r="A130" s="9"/>
      <c r="B130" s="10"/>
      <c r="C130" s="11"/>
      <c r="D130" s="2"/>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9"/>
      <c r="AK130" s="37"/>
      <c r="AL130" s="37"/>
      <c r="AM130" s="37"/>
      <c r="AN130" s="37"/>
      <c r="AO130" s="37"/>
      <c r="AP130" s="37"/>
      <c r="AQ130" s="37"/>
      <c r="AR130" s="37"/>
      <c r="AS130" s="37"/>
    </row>
    <row r="131" spans="1:45" ht="12" customHeight="1" x14ac:dyDescent="0.25">
      <c r="A131" s="9"/>
      <c r="B131" s="10"/>
      <c r="C131" s="11"/>
      <c r="D131" s="2"/>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9"/>
      <c r="AK131" s="37"/>
      <c r="AL131" s="37"/>
      <c r="AM131" s="37"/>
      <c r="AN131" s="37"/>
      <c r="AO131" s="37"/>
      <c r="AP131" s="37"/>
      <c r="AQ131" s="37"/>
      <c r="AR131" s="37"/>
      <c r="AS131" s="37"/>
    </row>
    <row r="132" spans="1:45" ht="12" customHeight="1" x14ac:dyDescent="0.25">
      <c r="A132" s="9"/>
      <c r="B132" s="10"/>
      <c r="C132" s="11"/>
      <c r="D132" s="2"/>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9"/>
      <c r="AK132" s="37"/>
      <c r="AL132" s="37"/>
      <c r="AM132" s="37"/>
      <c r="AN132" s="37"/>
      <c r="AO132" s="37"/>
      <c r="AP132" s="37"/>
      <c r="AQ132" s="37"/>
      <c r="AR132" s="37"/>
      <c r="AS132" s="37"/>
    </row>
    <row r="133" spans="1:45" ht="12" customHeight="1" x14ac:dyDescent="0.25">
      <c r="A133" s="9"/>
      <c r="B133" s="10"/>
      <c r="C133" s="11"/>
      <c r="D133" s="2"/>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9"/>
      <c r="AK133" s="37"/>
      <c r="AL133" s="37"/>
      <c r="AM133" s="37"/>
      <c r="AN133" s="37"/>
      <c r="AO133" s="37"/>
      <c r="AP133" s="37"/>
      <c r="AQ133" s="37"/>
      <c r="AR133" s="37"/>
      <c r="AS133" s="37"/>
    </row>
    <row r="134" spans="1:45" ht="12" customHeight="1" x14ac:dyDescent="0.25">
      <c r="A134" s="9"/>
      <c r="B134" s="10"/>
      <c r="C134" s="11"/>
      <c r="D134" s="2"/>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9"/>
      <c r="AK134" s="37"/>
      <c r="AL134" s="37"/>
      <c r="AM134" s="37"/>
      <c r="AN134" s="37"/>
      <c r="AO134" s="37"/>
      <c r="AP134" s="37"/>
      <c r="AQ134" s="37"/>
      <c r="AR134" s="37"/>
      <c r="AS134" s="37"/>
    </row>
    <row r="135" spans="1:45" ht="12" customHeight="1" x14ac:dyDescent="0.25">
      <c r="A135" s="9"/>
      <c r="B135" s="10"/>
      <c r="C135" s="11"/>
      <c r="D135" s="2"/>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9"/>
      <c r="AK135" s="37"/>
      <c r="AL135" s="37"/>
      <c r="AM135" s="37"/>
      <c r="AN135" s="37"/>
      <c r="AO135" s="37"/>
      <c r="AP135" s="37"/>
      <c r="AQ135" s="37"/>
      <c r="AR135" s="37"/>
      <c r="AS135" s="37"/>
    </row>
    <row r="136" spans="1:45" ht="12" customHeight="1" x14ac:dyDescent="0.25">
      <c r="A136" s="9"/>
      <c r="B136" s="10"/>
      <c r="C136" s="11"/>
      <c r="D136" s="2"/>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9"/>
      <c r="AK136" s="37"/>
      <c r="AL136" s="37"/>
      <c r="AM136" s="37"/>
      <c r="AN136" s="37"/>
      <c r="AO136" s="37"/>
      <c r="AP136" s="37"/>
      <c r="AQ136" s="37"/>
      <c r="AR136" s="37"/>
      <c r="AS136" s="37"/>
    </row>
    <row r="137" spans="1:45" ht="12" customHeight="1" x14ac:dyDescent="0.25">
      <c r="A137" s="9"/>
      <c r="B137" s="10"/>
      <c r="C137" s="11"/>
      <c r="D137" s="2"/>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9"/>
      <c r="AK137" s="37"/>
      <c r="AL137" s="37"/>
      <c r="AM137" s="37"/>
      <c r="AN137" s="37"/>
      <c r="AO137" s="37"/>
      <c r="AP137" s="37"/>
      <c r="AQ137" s="37"/>
      <c r="AR137" s="37"/>
      <c r="AS137" s="37"/>
    </row>
    <row r="138" spans="1:45" ht="12" customHeight="1" x14ac:dyDescent="0.25">
      <c r="A138" s="9"/>
      <c r="B138" s="10"/>
      <c r="C138" s="11"/>
      <c r="D138" s="2"/>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9"/>
      <c r="AK138" s="37"/>
      <c r="AL138" s="37"/>
      <c r="AM138" s="37"/>
      <c r="AN138" s="37"/>
      <c r="AO138" s="37"/>
      <c r="AP138" s="37"/>
      <c r="AQ138" s="37"/>
      <c r="AR138" s="37"/>
      <c r="AS138" s="37"/>
    </row>
    <row r="139" spans="1:45" ht="12" customHeight="1" x14ac:dyDescent="0.25">
      <c r="A139" s="9"/>
      <c r="B139" s="10"/>
      <c r="C139" s="11"/>
      <c r="D139" s="2"/>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9"/>
      <c r="AK139" s="37"/>
      <c r="AL139" s="37"/>
      <c r="AM139" s="37"/>
      <c r="AN139" s="37"/>
      <c r="AO139" s="37"/>
      <c r="AP139" s="37"/>
      <c r="AQ139" s="37"/>
      <c r="AR139" s="37"/>
      <c r="AS139" s="37"/>
    </row>
    <row r="140" spans="1:45" ht="12" customHeight="1" x14ac:dyDescent="0.25">
      <c r="A140" s="9"/>
      <c r="B140" s="10"/>
      <c r="C140" s="11"/>
      <c r="D140" s="2"/>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9"/>
      <c r="AK140" s="37"/>
      <c r="AL140" s="37"/>
      <c r="AM140" s="37"/>
      <c r="AN140" s="37"/>
      <c r="AO140" s="37"/>
      <c r="AP140" s="37"/>
      <c r="AQ140" s="37"/>
      <c r="AR140" s="37"/>
      <c r="AS140" s="37"/>
    </row>
    <row r="141" spans="1:45" ht="12" customHeight="1" x14ac:dyDescent="0.25">
      <c r="A141" s="9"/>
      <c r="B141" s="10"/>
      <c r="C141" s="11"/>
      <c r="D141" s="2"/>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9"/>
      <c r="AK141" s="37"/>
      <c r="AL141" s="37"/>
      <c r="AM141" s="37"/>
      <c r="AN141" s="37"/>
      <c r="AO141" s="37"/>
      <c r="AP141" s="37"/>
      <c r="AQ141" s="37"/>
      <c r="AR141" s="37"/>
      <c r="AS141" s="37"/>
    </row>
    <row r="142" spans="1:45" ht="12" customHeight="1" x14ac:dyDescent="0.25">
      <c r="A142" s="9"/>
      <c r="B142" s="10"/>
      <c r="C142" s="11"/>
      <c r="D142" s="2"/>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9"/>
      <c r="AK142" s="37"/>
      <c r="AL142" s="37"/>
      <c r="AM142" s="37"/>
      <c r="AN142" s="37"/>
      <c r="AO142" s="37"/>
      <c r="AP142" s="37"/>
      <c r="AQ142" s="37"/>
      <c r="AR142" s="37"/>
      <c r="AS142" s="37"/>
    </row>
    <row r="143" spans="1:45" ht="12" customHeight="1" x14ac:dyDescent="0.25">
      <c r="A143" s="9"/>
      <c r="B143" s="10"/>
      <c r="C143" s="11"/>
      <c r="D143" s="2"/>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9"/>
      <c r="AK143" s="37"/>
      <c r="AL143" s="37"/>
      <c r="AM143" s="37"/>
      <c r="AN143" s="37"/>
      <c r="AO143" s="37"/>
      <c r="AP143" s="37"/>
      <c r="AQ143" s="37"/>
      <c r="AR143" s="37"/>
      <c r="AS143" s="37"/>
    </row>
    <row r="144" spans="1:45" ht="12" customHeight="1" x14ac:dyDescent="0.25">
      <c r="A144" s="9"/>
      <c r="B144" s="10"/>
      <c r="C144" s="11"/>
      <c r="D144" s="2"/>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9"/>
      <c r="AK144" s="37"/>
      <c r="AL144" s="37"/>
      <c r="AM144" s="37"/>
      <c r="AN144" s="37"/>
      <c r="AO144" s="37"/>
      <c r="AP144" s="37"/>
      <c r="AQ144" s="37"/>
      <c r="AR144" s="37"/>
      <c r="AS144" s="37"/>
    </row>
    <row r="145" spans="1:45" ht="12" customHeight="1" x14ac:dyDescent="0.25">
      <c r="A145" s="9"/>
      <c r="B145" s="10"/>
      <c r="C145" s="11"/>
      <c r="D145" s="2"/>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9"/>
      <c r="AK145" s="37"/>
      <c r="AL145" s="37"/>
      <c r="AM145" s="37"/>
      <c r="AN145" s="37"/>
      <c r="AO145" s="37"/>
      <c r="AP145" s="37"/>
      <c r="AQ145" s="37"/>
      <c r="AR145" s="37"/>
      <c r="AS145" s="37"/>
    </row>
    <row r="146" spans="1:45" ht="12" customHeight="1" x14ac:dyDescent="0.25">
      <c r="A146" s="9"/>
      <c r="B146" s="10"/>
      <c r="C146" s="11"/>
      <c r="D146" s="2"/>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9"/>
      <c r="AK146" s="37"/>
      <c r="AL146" s="37"/>
      <c r="AM146" s="37"/>
      <c r="AN146" s="37"/>
      <c r="AO146" s="37"/>
      <c r="AP146" s="37"/>
      <c r="AQ146" s="37"/>
      <c r="AR146" s="37"/>
      <c r="AS146" s="37"/>
    </row>
    <row r="147" spans="1:45" ht="12" customHeight="1" x14ac:dyDescent="0.25">
      <c r="A147" s="9"/>
      <c r="B147" s="10"/>
      <c r="C147" s="11"/>
      <c r="D147" s="2"/>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9"/>
      <c r="AK147" s="37"/>
      <c r="AL147" s="37"/>
      <c r="AM147" s="37"/>
      <c r="AN147" s="37"/>
      <c r="AO147" s="37"/>
      <c r="AP147" s="37"/>
      <c r="AQ147" s="37"/>
      <c r="AR147" s="37"/>
      <c r="AS147" s="37"/>
    </row>
    <row r="148" spans="1:45" ht="12" customHeight="1" x14ac:dyDescent="0.25">
      <c r="A148" s="9"/>
      <c r="B148" s="10"/>
      <c r="C148" s="11"/>
      <c r="D148" s="2"/>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9"/>
      <c r="AK148" s="37"/>
      <c r="AL148" s="37"/>
      <c r="AM148" s="37"/>
      <c r="AN148" s="37"/>
      <c r="AO148" s="37"/>
      <c r="AP148" s="37"/>
      <c r="AQ148" s="37"/>
      <c r="AR148" s="37"/>
      <c r="AS148" s="37"/>
    </row>
    <row r="149" spans="1:45" ht="12" customHeight="1" x14ac:dyDescent="0.25">
      <c r="A149" s="9"/>
      <c r="B149" s="10"/>
      <c r="C149" s="11"/>
      <c r="D149" s="2"/>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9"/>
      <c r="AK149" s="37"/>
      <c r="AL149" s="37"/>
      <c r="AM149" s="37"/>
      <c r="AN149" s="37"/>
      <c r="AO149" s="37"/>
      <c r="AP149" s="37"/>
      <c r="AQ149" s="37"/>
      <c r="AR149" s="37"/>
      <c r="AS149" s="37"/>
    </row>
    <row r="150" spans="1:45" ht="12" customHeight="1" x14ac:dyDescent="0.25">
      <c r="A150" s="9"/>
      <c r="B150" s="10"/>
      <c r="C150" s="11"/>
      <c r="D150" s="2"/>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9"/>
      <c r="AK150" s="37"/>
      <c r="AL150" s="37"/>
      <c r="AM150" s="37"/>
      <c r="AN150" s="37"/>
      <c r="AO150" s="37"/>
      <c r="AP150" s="37"/>
      <c r="AQ150" s="37"/>
      <c r="AR150" s="37"/>
      <c r="AS150" s="37"/>
    </row>
    <row r="151" spans="1:45" ht="12" customHeight="1" x14ac:dyDescent="0.25">
      <c r="A151" s="9"/>
      <c r="B151" s="10"/>
      <c r="C151" s="11"/>
      <c r="D151" s="2"/>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9"/>
      <c r="AK151" s="37"/>
      <c r="AL151" s="37"/>
      <c r="AM151" s="37"/>
      <c r="AN151" s="37"/>
      <c r="AO151" s="37"/>
      <c r="AP151" s="37"/>
      <c r="AQ151" s="37"/>
      <c r="AR151" s="37"/>
      <c r="AS151" s="37"/>
    </row>
    <row r="152" spans="1:45" ht="12" customHeight="1" x14ac:dyDescent="0.25">
      <c r="A152" s="9"/>
      <c r="B152" s="10"/>
      <c r="C152" s="11"/>
      <c r="D152" s="2"/>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9"/>
      <c r="AK152" s="37"/>
      <c r="AL152" s="37"/>
      <c r="AM152" s="37"/>
      <c r="AN152" s="37"/>
      <c r="AO152" s="37"/>
      <c r="AP152" s="37"/>
      <c r="AQ152" s="37"/>
      <c r="AR152" s="37"/>
      <c r="AS152" s="37"/>
    </row>
    <row r="153" spans="1:45" ht="12" customHeight="1" x14ac:dyDescent="0.25">
      <c r="A153" s="9"/>
      <c r="B153" s="10"/>
      <c r="C153" s="11"/>
      <c r="D153" s="2"/>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9"/>
      <c r="AK153" s="37"/>
      <c r="AL153" s="37"/>
      <c r="AM153" s="37"/>
      <c r="AN153" s="37"/>
      <c r="AO153" s="37"/>
      <c r="AP153" s="37"/>
      <c r="AQ153" s="37"/>
      <c r="AR153" s="37"/>
      <c r="AS153" s="37"/>
    </row>
    <row r="154" spans="1:45" ht="12" customHeight="1" x14ac:dyDescent="0.25">
      <c r="A154" s="9"/>
      <c r="B154" s="10"/>
      <c r="C154" s="11"/>
      <c r="D154" s="2"/>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9"/>
      <c r="AK154" s="37"/>
      <c r="AL154" s="37"/>
      <c r="AM154" s="37"/>
      <c r="AN154" s="37"/>
      <c r="AO154" s="37"/>
      <c r="AP154" s="37"/>
      <c r="AQ154" s="37"/>
      <c r="AR154" s="37"/>
      <c r="AS154" s="37"/>
    </row>
    <row r="155" spans="1:45" ht="12" customHeight="1" x14ac:dyDescent="0.25">
      <c r="A155" s="9"/>
      <c r="B155" s="10"/>
      <c r="C155" s="11"/>
      <c r="D155" s="2"/>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9"/>
      <c r="AK155" s="37"/>
      <c r="AL155" s="37"/>
      <c r="AM155" s="37"/>
      <c r="AN155" s="37"/>
      <c r="AO155" s="37"/>
      <c r="AP155" s="37"/>
      <c r="AQ155" s="37"/>
      <c r="AR155" s="37"/>
      <c r="AS155" s="37"/>
    </row>
    <row r="156" spans="1:45" ht="12" customHeight="1" x14ac:dyDescent="0.25">
      <c r="A156" s="9"/>
      <c r="B156" s="10"/>
      <c r="C156" s="11"/>
      <c r="D156" s="2"/>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9"/>
      <c r="AK156" s="37"/>
      <c r="AL156" s="37"/>
      <c r="AM156" s="37"/>
      <c r="AN156" s="37"/>
      <c r="AO156" s="37"/>
      <c r="AP156" s="37"/>
      <c r="AQ156" s="37"/>
      <c r="AR156" s="37"/>
      <c r="AS156" s="37"/>
    </row>
    <row r="157" spans="1:45" ht="12" customHeight="1" x14ac:dyDescent="0.25">
      <c r="A157" s="9"/>
      <c r="B157" s="10"/>
      <c r="C157" s="11"/>
      <c r="D157" s="2"/>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9"/>
      <c r="AK157" s="37"/>
      <c r="AL157" s="37"/>
      <c r="AM157" s="37"/>
      <c r="AN157" s="37"/>
      <c r="AO157" s="37"/>
      <c r="AP157" s="37"/>
      <c r="AQ157" s="37"/>
      <c r="AR157" s="37"/>
      <c r="AS157" s="37"/>
    </row>
    <row r="158" spans="1:45" ht="12" customHeight="1" x14ac:dyDescent="0.25">
      <c r="A158" s="9"/>
      <c r="B158" s="10"/>
      <c r="C158" s="11"/>
      <c r="D158" s="2"/>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9"/>
      <c r="AK158" s="37"/>
      <c r="AL158" s="37"/>
      <c r="AM158" s="37"/>
      <c r="AN158" s="37"/>
      <c r="AO158" s="37"/>
      <c r="AP158" s="37"/>
      <c r="AQ158" s="37"/>
      <c r="AR158" s="37"/>
      <c r="AS158" s="37"/>
    </row>
    <row r="159" spans="1:45" ht="12" customHeight="1" x14ac:dyDescent="0.25">
      <c r="A159" s="9"/>
      <c r="B159" s="10"/>
      <c r="C159" s="11"/>
      <c r="D159" s="2"/>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9"/>
      <c r="AK159" s="37"/>
      <c r="AL159" s="37"/>
      <c r="AM159" s="37"/>
      <c r="AN159" s="37"/>
      <c r="AO159" s="37"/>
      <c r="AP159" s="37"/>
      <c r="AQ159" s="37"/>
      <c r="AR159" s="37"/>
      <c r="AS159" s="37"/>
    </row>
    <row r="160" spans="1:45" ht="12" customHeight="1" x14ac:dyDescent="0.25">
      <c r="A160" s="9"/>
      <c r="B160" s="10"/>
      <c r="C160" s="11"/>
      <c r="D160" s="2"/>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9"/>
      <c r="AK160" s="37"/>
      <c r="AL160" s="37"/>
      <c r="AM160" s="37"/>
      <c r="AN160" s="37"/>
      <c r="AO160" s="37"/>
      <c r="AP160" s="37"/>
      <c r="AQ160" s="37"/>
      <c r="AR160" s="37"/>
      <c r="AS160" s="37"/>
    </row>
    <row r="161" spans="1:45" ht="12" customHeight="1" x14ac:dyDescent="0.25">
      <c r="A161" s="9"/>
      <c r="B161" s="10"/>
      <c r="C161" s="11"/>
      <c r="D161" s="2"/>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9"/>
      <c r="AK161" s="37"/>
      <c r="AL161" s="37"/>
      <c r="AM161" s="37"/>
      <c r="AN161" s="37"/>
      <c r="AO161" s="37"/>
      <c r="AP161" s="37"/>
      <c r="AQ161" s="37"/>
      <c r="AR161" s="37"/>
      <c r="AS161" s="37"/>
    </row>
    <row r="162" spans="1:45" ht="12" customHeight="1" x14ac:dyDescent="0.25">
      <c r="A162" s="9"/>
      <c r="B162" s="10"/>
      <c r="C162" s="11"/>
      <c r="D162" s="2"/>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9"/>
      <c r="AK162" s="37"/>
      <c r="AL162" s="37"/>
      <c r="AM162" s="37"/>
      <c r="AN162" s="37"/>
      <c r="AO162" s="37"/>
      <c r="AP162" s="37"/>
      <c r="AQ162" s="37"/>
      <c r="AR162" s="37"/>
      <c r="AS162" s="37"/>
    </row>
    <row r="163" spans="1:45" ht="12" customHeight="1" x14ac:dyDescent="0.25">
      <c r="A163" s="9"/>
      <c r="B163" s="10"/>
      <c r="C163" s="11"/>
      <c r="D163" s="2"/>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9"/>
      <c r="AK163" s="37"/>
      <c r="AL163" s="37"/>
      <c r="AM163" s="37"/>
      <c r="AN163" s="37"/>
      <c r="AO163" s="37"/>
      <c r="AP163" s="37"/>
      <c r="AQ163" s="37"/>
      <c r="AR163" s="37"/>
      <c r="AS163" s="37"/>
    </row>
    <row r="164" spans="1:45" ht="12" customHeight="1" x14ac:dyDescent="0.25">
      <c r="A164" s="9"/>
      <c r="B164" s="10"/>
      <c r="C164" s="11"/>
      <c r="D164" s="2"/>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9"/>
      <c r="AK164" s="37"/>
      <c r="AL164" s="37"/>
      <c r="AM164" s="37"/>
      <c r="AN164" s="37"/>
      <c r="AO164" s="37"/>
      <c r="AP164" s="37"/>
      <c r="AQ164" s="37"/>
      <c r="AR164" s="37"/>
      <c r="AS164" s="37"/>
    </row>
    <row r="165" spans="1:45" ht="12" customHeight="1" x14ac:dyDescent="0.25">
      <c r="A165" s="9"/>
      <c r="B165" s="10"/>
      <c r="C165" s="11"/>
      <c r="D165" s="2"/>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9"/>
      <c r="AK165" s="37"/>
      <c r="AL165" s="37"/>
      <c r="AM165" s="37"/>
      <c r="AN165" s="37"/>
      <c r="AO165" s="37"/>
      <c r="AP165" s="37"/>
      <c r="AQ165" s="37"/>
      <c r="AR165" s="37"/>
      <c r="AS165" s="37"/>
    </row>
    <row r="166" spans="1:45" ht="12" customHeight="1" x14ac:dyDescent="0.25">
      <c r="A166" s="9"/>
      <c r="B166" s="10"/>
      <c r="C166" s="11"/>
      <c r="D166" s="2"/>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9"/>
      <c r="AK166" s="37"/>
      <c r="AL166" s="37"/>
      <c r="AM166" s="37"/>
      <c r="AN166" s="37"/>
      <c r="AO166" s="37"/>
      <c r="AP166" s="37"/>
      <c r="AQ166" s="37"/>
      <c r="AR166" s="37"/>
      <c r="AS166" s="37"/>
    </row>
    <row r="167" spans="1:45" ht="12" customHeight="1" x14ac:dyDescent="0.25">
      <c r="A167" s="9"/>
      <c r="B167" s="10"/>
      <c r="C167" s="11"/>
      <c r="D167" s="2"/>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9"/>
      <c r="AK167" s="37"/>
      <c r="AL167" s="37"/>
      <c r="AM167" s="37"/>
      <c r="AN167" s="37"/>
      <c r="AO167" s="37"/>
      <c r="AP167" s="37"/>
      <c r="AQ167" s="37"/>
      <c r="AR167" s="37"/>
      <c r="AS167" s="37"/>
    </row>
    <row r="168" spans="1:45" ht="12" customHeight="1" x14ac:dyDescent="0.25">
      <c r="A168" s="9"/>
      <c r="B168" s="10"/>
      <c r="C168" s="11"/>
      <c r="D168" s="2"/>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9"/>
      <c r="AK168" s="37"/>
      <c r="AL168" s="37"/>
      <c r="AM168" s="37"/>
      <c r="AN168" s="37"/>
      <c r="AO168" s="37"/>
      <c r="AP168" s="37"/>
      <c r="AQ168" s="37"/>
      <c r="AR168" s="37"/>
      <c r="AS168" s="37"/>
    </row>
    <row r="169" spans="1:45" ht="12" customHeight="1" x14ac:dyDescent="0.25">
      <c r="A169" s="9"/>
      <c r="B169" s="10"/>
      <c r="C169" s="11"/>
      <c r="D169" s="2"/>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9"/>
      <c r="AK169" s="37"/>
      <c r="AL169" s="37"/>
      <c r="AM169" s="37"/>
      <c r="AN169" s="37"/>
      <c r="AO169" s="37"/>
      <c r="AP169" s="37"/>
      <c r="AQ169" s="37"/>
      <c r="AR169" s="37"/>
      <c r="AS169" s="37"/>
    </row>
    <row r="170" spans="1:45" ht="12" customHeight="1" x14ac:dyDescent="0.25">
      <c r="A170" s="9"/>
      <c r="B170" s="10"/>
      <c r="C170" s="11"/>
      <c r="D170" s="2"/>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9"/>
      <c r="AK170" s="37"/>
      <c r="AL170" s="37"/>
      <c r="AM170" s="37"/>
      <c r="AN170" s="37"/>
      <c r="AO170" s="37"/>
      <c r="AP170" s="37"/>
      <c r="AQ170" s="37"/>
      <c r="AR170" s="37"/>
      <c r="AS170" s="37"/>
    </row>
    <row r="171" spans="1:45" ht="12" customHeight="1" x14ac:dyDescent="0.25">
      <c r="A171" s="9"/>
      <c r="B171" s="10"/>
      <c r="C171" s="11"/>
      <c r="D171" s="2"/>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9"/>
      <c r="AK171" s="37"/>
      <c r="AL171" s="37"/>
      <c r="AM171" s="37"/>
      <c r="AN171" s="37"/>
      <c r="AO171" s="37"/>
      <c r="AP171" s="37"/>
      <c r="AQ171" s="37"/>
      <c r="AR171" s="37"/>
      <c r="AS171" s="37"/>
    </row>
    <row r="172" spans="1:45" ht="12" customHeight="1" x14ac:dyDescent="0.25">
      <c r="A172" s="9"/>
      <c r="B172" s="10"/>
      <c r="C172" s="11"/>
      <c r="D172" s="2"/>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9"/>
      <c r="AK172" s="37"/>
      <c r="AL172" s="37"/>
      <c r="AM172" s="37"/>
      <c r="AN172" s="37"/>
      <c r="AO172" s="37"/>
      <c r="AP172" s="37"/>
      <c r="AQ172" s="37"/>
      <c r="AR172" s="37"/>
      <c r="AS172" s="37"/>
    </row>
    <row r="173" spans="1:45" ht="12" customHeight="1" x14ac:dyDescent="0.25">
      <c r="A173" s="9"/>
      <c r="B173" s="10"/>
      <c r="C173" s="11"/>
      <c r="D173" s="2"/>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9"/>
      <c r="AK173" s="37"/>
      <c r="AL173" s="37"/>
      <c r="AM173" s="37"/>
      <c r="AN173" s="37"/>
      <c r="AO173" s="37"/>
      <c r="AP173" s="37"/>
      <c r="AQ173" s="37"/>
      <c r="AR173" s="37"/>
      <c r="AS173" s="37"/>
    </row>
    <row r="174" spans="1:45" ht="12" customHeight="1" x14ac:dyDescent="0.25">
      <c r="A174" s="9"/>
      <c r="B174" s="10"/>
      <c r="C174" s="11"/>
      <c r="D174" s="2"/>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9"/>
      <c r="AK174" s="37"/>
      <c r="AL174" s="37"/>
      <c r="AM174" s="37"/>
      <c r="AN174" s="37"/>
      <c r="AO174" s="37"/>
      <c r="AP174" s="37"/>
      <c r="AQ174" s="37"/>
      <c r="AR174" s="37"/>
      <c r="AS174" s="37"/>
    </row>
    <row r="175" spans="1:45" ht="12" customHeight="1" x14ac:dyDescent="0.25">
      <c r="A175" s="9"/>
      <c r="B175" s="10"/>
      <c r="C175" s="11"/>
      <c r="D175" s="2"/>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9"/>
      <c r="AK175" s="37"/>
      <c r="AL175" s="37"/>
      <c r="AM175" s="37"/>
      <c r="AN175" s="37"/>
      <c r="AO175" s="37"/>
      <c r="AP175" s="37"/>
      <c r="AQ175" s="37"/>
      <c r="AR175" s="37"/>
      <c r="AS175" s="37"/>
    </row>
    <row r="176" spans="1:45" ht="12" customHeight="1" x14ac:dyDescent="0.25">
      <c r="A176" s="9"/>
      <c r="B176" s="10"/>
      <c r="C176" s="11"/>
      <c r="D176" s="2"/>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9"/>
      <c r="AK176" s="37"/>
      <c r="AL176" s="37"/>
      <c r="AM176" s="37"/>
      <c r="AN176" s="37"/>
      <c r="AO176" s="37"/>
      <c r="AP176" s="37"/>
      <c r="AQ176" s="37"/>
      <c r="AR176" s="37"/>
      <c r="AS176" s="37"/>
    </row>
    <row r="177" spans="1:45" ht="12" customHeight="1" x14ac:dyDescent="0.25">
      <c r="A177" s="9"/>
      <c r="B177" s="10"/>
      <c r="C177" s="11"/>
      <c r="D177" s="2"/>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9"/>
      <c r="AK177" s="37"/>
      <c r="AL177" s="37"/>
      <c r="AM177" s="37"/>
      <c r="AN177" s="37"/>
      <c r="AO177" s="37"/>
      <c r="AP177" s="37"/>
      <c r="AQ177" s="37"/>
      <c r="AR177" s="37"/>
      <c r="AS177" s="37"/>
    </row>
    <row r="178" spans="1:45" ht="12" customHeight="1" x14ac:dyDescent="0.25">
      <c r="A178" s="9"/>
      <c r="B178" s="10"/>
      <c r="C178" s="11"/>
      <c r="D178" s="2"/>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9"/>
      <c r="AK178" s="37"/>
      <c r="AL178" s="37"/>
      <c r="AM178" s="37"/>
      <c r="AN178" s="37"/>
      <c r="AO178" s="37"/>
      <c r="AP178" s="37"/>
      <c r="AQ178" s="37"/>
      <c r="AR178" s="37"/>
      <c r="AS178" s="37"/>
    </row>
    <row r="179" spans="1:45" ht="12" customHeight="1" x14ac:dyDescent="0.25">
      <c r="A179" s="9"/>
      <c r="B179" s="10"/>
      <c r="C179" s="11"/>
      <c r="D179" s="2"/>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9"/>
      <c r="AK179" s="37"/>
      <c r="AL179" s="37"/>
      <c r="AM179" s="37"/>
      <c r="AN179" s="37"/>
      <c r="AO179" s="37"/>
      <c r="AP179" s="37"/>
      <c r="AQ179" s="37"/>
      <c r="AR179" s="37"/>
      <c r="AS179" s="37"/>
    </row>
    <row r="180" spans="1:45" ht="12" customHeight="1" x14ac:dyDescent="0.25">
      <c r="A180" s="9"/>
      <c r="B180" s="10"/>
      <c r="C180" s="11"/>
      <c r="D180" s="2"/>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9"/>
      <c r="AK180" s="37"/>
      <c r="AL180" s="37"/>
      <c r="AM180" s="37"/>
      <c r="AN180" s="37"/>
      <c r="AO180" s="37"/>
      <c r="AP180" s="37"/>
      <c r="AQ180" s="37"/>
      <c r="AR180" s="37"/>
      <c r="AS180" s="37"/>
    </row>
    <row r="181" spans="1:45" ht="12" customHeight="1" x14ac:dyDescent="0.25">
      <c r="A181" s="9"/>
      <c r="B181" s="10"/>
      <c r="C181" s="11"/>
      <c r="D181" s="2"/>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9"/>
      <c r="AK181" s="37"/>
      <c r="AL181" s="37"/>
      <c r="AM181" s="37"/>
      <c r="AN181" s="37"/>
      <c r="AO181" s="37"/>
      <c r="AP181" s="37"/>
      <c r="AQ181" s="37"/>
      <c r="AR181" s="37"/>
      <c r="AS181" s="37"/>
    </row>
    <row r="182" spans="1:45" ht="12" customHeight="1" x14ac:dyDescent="0.25">
      <c r="A182" s="9"/>
      <c r="B182" s="10"/>
      <c r="C182" s="11"/>
      <c r="D182" s="2"/>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9"/>
      <c r="AK182" s="37"/>
      <c r="AL182" s="37"/>
      <c r="AM182" s="37"/>
      <c r="AN182" s="37"/>
      <c r="AO182" s="37"/>
      <c r="AP182" s="37"/>
      <c r="AQ182" s="37"/>
      <c r="AR182" s="37"/>
      <c r="AS182" s="37"/>
    </row>
    <row r="183" spans="1:45" ht="12" customHeight="1" x14ac:dyDescent="0.25">
      <c r="A183" s="9"/>
      <c r="B183" s="10"/>
      <c r="C183" s="11"/>
      <c r="D183" s="2"/>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9"/>
      <c r="AK183" s="37"/>
      <c r="AL183" s="37"/>
      <c r="AM183" s="37"/>
      <c r="AN183" s="37"/>
      <c r="AO183" s="37"/>
      <c r="AP183" s="37"/>
      <c r="AQ183" s="37"/>
      <c r="AR183" s="37"/>
      <c r="AS183" s="37"/>
    </row>
    <row r="184" spans="1:45" ht="12" customHeight="1" x14ac:dyDescent="0.25">
      <c r="A184" s="9"/>
      <c r="B184" s="10"/>
      <c r="C184" s="11"/>
      <c r="D184" s="2"/>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9"/>
      <c r="AK184" s="37"/>
      <c r="AL184" s="37"/>
      <c r="AM184" s="37"/>
      <c r="AN184" s="37"/>
      <c r="AO184" s="37"/>
      <c r="AP184" s="37"/>
      <c r="AQ184" s="37"/>
      <c r="AR184" s="37"/>
      <c r="AS184" s="37"/>
    </row>
    <row r="185" spans="1:45" ht="12" customHeight="1" x14ac:dyDescent="0.25">
      <c r="A185" s="9"/>
      <c r="B185" s="10"/>
      <c r="C185" s="11"/>
      <c r="D185" s="2"/>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9"/>
      <c r="AK185" s="37"/>
      <c r="AL185" s="37"/>
      <c r="AM185" s="37"/>
      <c r="AN185" s="37"/>
      <c r="AO185" s="37"/>
      <c r="AP185" s="37"/>
      <c r="AQ185" s="37"/>
      <c r="AR185" s="37"/>
      <c r="AS185" s="37"/>
    </row>
    <row r="186" spans="1:45" ht="12" customHeight="1" x14ac:dyDescent="0.25">
      <c r="A186" s="9"/>
      <c r="B186" s="10"/>
      <c r="C186" s="11"/>
      <c r="D186" s="2"/>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9"/>
      <c r="AK186" s="37"/>
      <c r="AL186" s="37"/>
      <c r="AM186" s="37"/>
      <c r="AN186" s="37"/>
      <c r="AO186" s="37"/>
      <c r="AP186" s="37"/>
      <c r="AQ186" s="37"/>
      <c r="AR186" s="37"/>
      <c r="AS186" s="37"/>
    </row>
    <row r="187" spans="1:45" ht="12" customHeight="1" x14ac:dyDescent="0.25">
      <c r="A187" s="9"/>
      <c r="B187" s="10"/>
      <c r="C187" s="11"/>
      <c r="D187" s="2"/>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9"/>
      <c r="AK187" s="37"/>
      <c r="AL187" s="37"/>
      <c r="AM187" s="37"/>
      <c r="AN187" s="37"/>
      <c r="AO187" s="37"/>
      <c r="AP187" s="37"/>
      <c r="AQ187" s="37"/>
      <c r="AR187" s="37"/>
      <c r="AS187" s="37"/>
    </row>
    <row r="188" spans="1:45" ht="12" customHeight="1" x14ac:dyDescent="0.25">
      <c r="A188" s="9"/>
      <c r="B188" s="10"/>
      <c r="C188" s="11"/>
      <c r="D188" s="2"/>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9"/>
      <c r="AK188" s="37"/>
      <c r="AL188" s="37"/>
      <c r="AM188" s="37"/>
      <c r="AN188" s="37"/>
      <c r="AO188" s="37"/>
      <c r="AP188" s="37"/>
      <c r="AQ188" s="37"/>
      <c r="AR188" s="37"/>
      <c r="AS188" s="37"/>
    </row>
    <row r="189" spans="1:45" ht="12" customHeight="1" x14ac:dyDescent="0.25">
      <c r="A189" s="9"/>
      <c r="B189" s="10"/>
      <c r="C189" s="11"/>
      <c r="D189" s="2"/>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9"/>
      <c r="AK189" s="37"/>
      <c r="AL189" s="37"/>
      <c r="AM189" s="37"/>
      <c r="AN189" s="37"/>
      <c r="AO189" s="37"/>
      <c r="AP189" s="37"/>
      <c r="AQ189" s="37"/>
      <c r="AR189" s="37"/>
      <c r="AS189" s="37"/>
    </row>
    <row r="190" spans="1:45" ht="12" customHeight="1" x14ac:dyDescent="0.25">
      <c r="A190" s="9"/>
      <c r="B190" s="10"/>
      <c r="C190" s="11"/>
      <c r="D190" s="2"/>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9"/>
      <c r="AK190" s="37"/>
      <c r="AL190" s="37"/>
      <c r="AM190" s="37"/>
      <c r="AN190" s="37"/>
      <c r="AO190" s="37"/>
      <c r="AP190" s="37"/>
      <c r="AQ190" s="37"/>
      <c r="AR190" s="37"/>
      <c r="AS190" s="37"/>
    </row>
    <row r="191" spans="1:45" ht="12" customHeight="1" x14ac:dyDescent="0.25">
      <c r="A191" s="9"/>
      <c r="B191" s="10"/>
      <c r="C191" s="11"/>
      <c r="D191" s="2"/>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9"/>
      <c r="AK191" s="37"/>
      <c r="AL191" s="37"/>
      <c r="AM191" s="37"/>
      <c r="AN191" s="37"/>
      <c r="AO191" s="37"/>
      <c r="AP191" s="37"/>
      <c r="AQ191" s="37"/>
      <c r="AR191" s="37"/>
      <c r="AS191" s="37"/>
    </row>
    <row r="192" spans="1:45" ht="12" customHeight="1" x14ac:dyDescent="0.25">
      <c r="A192" s="9"/>
      <c r="B192" s="10"/>
      <c r="C192" s="11"/>
      <c r="D192" s="2"/>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9"/>
      <c r="AK192" s="37"/>
      <c r="AL192" s="37"/>
      <c r="AM192" s="37"/>
      <c r="AN192" s="37"/>
      <c r="AO192" s="37"/>
      <c r="AP192" s="37"/>
      <c r="AQ192" s="37"/>
      <c r="AR192" s="37"/>
      <c r="AS192" s="37"/>
    </row>
    <row r="193" spans="1:45" ht="12" customHeight="1" x14ac:dyDescent="0.25">
      <c r="A193" s="9"/>
      <c r="B193" s="10"/>
      <c r="C193" s="11"/>
      <c r="D193" s="2"/>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9"/>
      <c r="AK193" s="37"/>
      <c r="AL193" s="37"/>
      <c r="AM193" s="37"/>
      <c r="AN193" s="37"/>
      <c r="AO193" s="37"/>
      <c r="AP193" s="37"/>
      <c r="AQ193" s="37"/>
      <c r="AR193" s="37"/>
      <c r="AS193" s="37"/>
    </row>
    <row r="194" spans="1:45" ht="12" customHeight="1" x14ac:dyDescent="0.25">
      <c r="A194" s="9"/>
      <c r="B194" s="10"/>
      <c r="C194" s="11"/>
      <c r="D194" s="2"/>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9"/>
      <c r="AK194" s="37"/>
      <c r="AL194" s="37"/>
      <c r="AM194" s="37"/>
      <c r="AN194" s="37"/>
      <c r="AO194" s="37"/>
      <c r="AP194" s="37"/>
      <c r="AQ194" s="37"/>
      <c r="AR194" s="37"/>
      <c r="AS194" s="37"/>
    </row>
    <row r="195" spans="1:45" ht="12" customHeight="1" x14ac:dyDescent="0.25">
      <c r="A195" s="9"/>
      <c r="B195" s="10"/>
      <c r="C195" s="11"/>
      <c r="D195" s="2"/>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9"/>
      <c r="AK195" s="37"/>
      <c r="AL195" s="37"/>
      <c r="AM195" s="37"/>
      <c r="AN195" s="37"/>
      <c r="AO195" s="37"/>
      <c r="AP195" s="37"/>
      <c r="AQ195" s="37"/>
      <c r="AR195" s="37"/>
      <c r="AS195" s="37"/>
    </row>
    <row r="196" spans="1:45" ht="12" customHeight="1" x14ac:dyDescent="0.25">
      <c r="A196" s="9"/>
      <c r="B196" s="10"/>
      <c r="C196" s="11"/>
      <c r="D196" s="2"/>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9"/>
      <c r="AK196" s="37"/>
      <c r="AL196" s="37"/>
      <c r="AM196" s="37"/>
      <c r="AN196" s="37"/>
      <c r="AO196" s="37"/>
      <c r="AP196" s="37"/>
      <c r="AQ196" s="37"/>
      <c r="AR196" s="37"/>
      <c r="AS196" s="37"/>
    </row>
    <row r="197" spans="1:45" ht="12" customHeight="1" x14ac:dyDescent="0.25">
      <c r="A197" s="9"/>
      <c r="B197" s="10"/>
      <c r="C197" s="11"/>
      <c r="D197" s="2"/>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9"/>
      <c r="AK197" s="37"/>
      <c r="AL197" s="37"/>
      <c r="AM197" s="37"/>
      <c r="AN197" s="37"/>
      <c r="AO197" s="37"/>
      <c r="AP197" s="37"/>
      <c r="AQ197" s="37"/>
      <c r="AR197" s="37"/>
      <c r="AS197" s="37"/>
    </row>
    <row r="198" spans="1:45" ht="12" customHeight="1" x14ac:dyDescent="0.25">
      <c r="A198" s="9"/>
      <c r="B198" s="10"/>
      <c r="C198" s="11"/>
      <c r="D198" s="2"/>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9"/>
      <c r="AK198" s="37"/>
      <c r="AL198" s="37"/>
      <c r="AM198" s="37"/>
      <c r="AN198" s="37"/>
      <c r="AO198" s="37"/>
      <c r="AP198" s="37"/>
      <c r="AQ198" s="37"/>
      <c r="AR198" s="37"/>
      <c r="AS198" s="37"/>
    </row>
    <row r="199" spans="1:45" ht="12" customHeight="1" x14ac:dyDescent="0.25">
      <c r="A199" s="9"/>
      <c r="B199" s="10"/>
      <c r="C199" s="11"/>
      <c r="D199" s="2"/>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9"/>
      <c r="AK199" s="37"/>
      <c r="AL199" s="37"/>
      <c r="AM199" s="37"/>
      <c r="AN199" s="37"/>
      <c r="AO199" s="37"/>
      <c r="AP199" s="37"/>
      <c r="AQ199" s="37"/>
      <c r="AR199" s="37"/>
      <c r="AS199" s="37"/>
    </row>
    <row r="200" spans="1:45" ht="12" customHeight="1" x14ac:dyDescent="0.25">
      <c r="A200" s="9"/>
      <c r="B200" s="10"/>
      <c r="C200" s="11"/>
      <c r="D200" s="2"/>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9"/>
      <c r="AK200" s="37"/>
      <c r="AL200" s="37"/>
      <c r="AM200" s="37"/>
      <c r="AN200" s="37"/>
      <c r="AO200" s="37"/>
      <c r="AP200" s="37"/>
      <c r="AQ200" s="37"/>
      <c r="AR200" s="37"/>
      <c r="AS200" s="37"/>
    </row>
    <row r="201" spans="1:45" ht="12" customHeight="1" x14ac:dyDescent="0.25">
      <c r="A201" s="9"/>
      <c r="B201" s="10"/>
      <c r="C201" s="11"/>
      <c r="D201" s="2"/>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9"/>
      <c r="AK201" s="37"/>
      <c r="AL201" s="37"/>
      <c r="AM201" s="37"/>
      <c r="AN201" s="37"/>
      <c r="AO201" s="37"/>
      <c r="AP201" s="37"/>
      <c r="AQ201" s="37"/>
      <c r="AR201" s="37"/>
      <c r="AS201" s="37"/>
    </row>
    <row r="202" spans="1:45" ht="12" customHeight="1" x14ac:dyDescent="0.25">
      <c r="A202" s="9"/>
      <c r="B202" s="10"/>
      <c r="C202" s="11"/>
      <c r="D202" s="2"/>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9"/>
      <c r="AK202" s="37"/>
      <c r="AL202" s="37"/>
      <c r="AM202" s="37"/>
      <c r="AN202" s="37"/>
      <c r="AO202" s="37"/>
      <c r="AP202" s="37"/>
      <c r="AQ202" s="37"/>
      <c r="AR202" s="37"/>
      <c r="AS202" s="37"/>
    </row>
    <row r="203" spans="1:45" ht="12" customHeight="1" x14ac:dyDescent="0.25">
      <c r="A203" s="9"/>
      <c r="B203" s="10"/>
      <c r="C203" s="11"/>
      <c r="D203" s="2"/>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9"/>
      <c r="AK203" s="37"/>
      <c r="AL203" s="37"/>
      <c r="AM203" s="37"/>
      <c r="AN203" s="37"/>
      <c r="AO203" s="37"/>
      <c r="AP203" s="37"/>
      <c r="AQ203" s="37"/>
      <c r="AR203" s="37"/>
      <c r="AS203" s="37"/>
    </row>
    <row r="204" spans="1:45" ht="12" customHeight="1" x14ac:dyDescent="0.25">
      <c r="A204" s="9"/>
      <c r="B204" s="10"/>
      <c r="C204" s="11"/>
      <c r="D204" s="2"/>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9"/>
      <c r="AK204" s="37"/>
      <c r="AL204" s="37"/>
      <c r="AM204" s="37"/>
      <c r="AN204" s="37"/>
      <c r="AO204" s="37"/>
      <c r="AP204" s="37"/>
      <c r="AQ204" s="37"/>
      <c r="AR204" s="37"/>
      <c r="AS204" s="37"/>
    </row>
    <row r="205" spans="1:45" ht="12" customHeight="1" x14ac:dyDescent="0.25">
      <c r="A205" s="9"/>
      <c r="B205" s="10"/>
      <c r="C205" s="11"/>
      <c r="D205" s="2"/>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9"/>
      <c r="AK205" s="37"/>
      <c r="AL205" s="37"/>
      <c r="AM205" s="37"/>
      <c r="AN205" s="37"/>
      <c r="AO205" s="37"/>
      <c r="AP205" s="37"/>
      <c r="AQ205" s="37"/>
      <c r="AR205" s="37"/>
      <c r="AS205" s="37"/>
    </row>
    <row r="206" spans="1:45" ht="12" customHeight="1" x14ac:dyDescent="0.25">
      <c r="A206" s="9"/>
      <c r="B206" s="10"/>
      <c r="C206" s="11"/>
      <c r="D206" s="2"/>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9"/>
      <c r="AK206" s="37"/>
      <c r="AL206" s="37"/>
      <c r="AM206" s="37"/>
      <c r="AN206" s="37"/>
      <c r="AO206" s="37"/>
      <c r="AP206" s="37"/>
      <c r="AQ206" s="37"/>
      <c r="AR206" s="37"/>
      <c r="AS206" s="37"/>
    </row>
    <row r="207" spans="1:45" ht="12" customHeight="1" x14ac:dyDescent="0.25">
      <c r="A207" s="9"/>
      <c r="B207" s="10"/>
      <c r="C207" s="11"/>
      <c r="D207" s="2"/>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9"/>
      <c r="AK207" s="37"/>
      <c r="AL207" s="37"/>
      <c r="AM207" s="37"/>
      <c r="AN207" s="37"/>
      <c r="AO207" s="37"/>
      <c r="AP207" s="37"/>
      <c r="AQ207" s="37"/>
      <c r="AR207" s="37"/>
      <c r="AS207" s="37"/>
    </row>
    <row r="208" spans="1:45" ht="12" customHeight="1" x14ac:dyDescent="0.25">
      <c r="A208" s="9"/>
      <c r="B208" s="10"/>
      <c r="C208" s="11"/>
      <c r="D208" s="2"/>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9"/>
      <c r="AK208" s="37"/>
      <c r="AL208" s="37"/>
      <c r="AM208" s="37"/>
      <c r="AN208" s="37"/>
      <c r="AO208" s="37"/>
      <c r="AP208" s="37"/>
      <c r="AQ208" s="37"/>
      <c r="AR208" s="37"/>
      <c r="AS208" s="37"/>
    </row>
    <row r="209" spans="1:45" ht="12" customHeight="1" x14ac:dyDescent="0.25">
      <c r="A209" s="9"/>
      <c r="B209" s="10"/>
      <c r="C209" s="11"/>
      <c r="D209" s="2"/>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9"/>
      <c r="AK209" s="37"/>
      <c r="AL209" s="37"/>
      <c r="AM209" s="37"/>
      <c r="AN209" s="37"/>
      <c r="AO209" s="37"/>
      <c r="AP209" s="37"/>
      <c r="AQ209" s="37"/>
      <c r="AR209" s="37"/>
      <c r="AS209" s="37"/>
    </row>
    <row r="210" spans="1:45" ht="12" customHeight="1" x14ac:dyDescent="0.25">
      <c r="A210" s="9"/>
      <c r="B210" s="10"/>
      <c r="C210" s="11"/>
      <c r="D210" s="2"/>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9"/>
      <c r="AK210" s="37"/>
      <c r="AL210" s="37"/>
      <c r="AM210" s="37"/>
      <c r="AN210" s="37"/>
      <c r="AO210" s="37"/>
      <c r="AP210" s="37"/>
      <c r="AQ210" s="37"/>
      <c r="AR210" s="37"/>
      <c r="AS210" s="37"/>
    </row>
    <row r="211" spans="1:45" ht="12" customHeight="1" x14ac:dyDescent="0.25">
      <c r="A211" s="9"/>
      <c r="B211" s="10"/>
      <c r="C211" s="11"/>
      <c r="D211" s="2"/>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9"/>
      <c r="AK211" s="37"/>
      <c r="AL211" s="37"/>
      <c r="AM211" s="37"/>
      <c r="AN211" s="37"/>
      <c r="AO211" s="37"/>
      <c r="AP211" s="37"/>
      <c r="AQ211" s="37"/>
      <c r="AR211" s="37"/>
      <c r="AS211" s="37"/>
    </row>
    <row r="212" spans="1:45" ht="12" customHeight="1" x14ac:dyDescent="0.25">
      <c r="A212" s="9"/>
      <c r="B212" s="10"/>
      <c r="C212" s="11"/>
      <c r="D212" s="2"/>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9"/>
      <c r="AK212" s="37"/>
      <c r="AL212" s="37"/>
      <c r="AM212" s="37"/>
      <c r="AN212" s="37"/>
      <c r="AO212" s="37"/>
      <c r="AP212" s="37"/>
      <c r="AQ212" s="37"/>
      <c r="AR212" s="37"/>
      <c r="AS212" s="37"/>
    </row>
    <row r="213" spans="1:45" ht="12" customHeight="1" x14ac:dyDescent="0.25">
      <c r="A213" s="9"/>
      <c r="B213" s="10"/>
      <c r="C213" s="11"/>
      <c r="D213" s="2"/>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9"/>
      <c r="AK213" s="37"/>
      <c r="AL213" s="37"/>
      <c r="AM213" s="37"/>
      <c r="AN213" s="37"/>
      <c r="AO213" s="37"/>
      <c r="AP213" s="37"/>
      <c r="AQ213" s="37"/>
      <c r="AR213" s="37"/>
      <c r="AS213" s="37"/>
    </row>
    <row r="214" spans="1:45" ht="12" customHeight="1" x14ac:dyDescent="0.25">
      <c r="A214" s="9"/>
      <c r="B214" s="10"/>
      <c r="C214" s="11"/>
      <c r="D214" s="2"/>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9"/>
      <c r="AK214" s="37"/>
      <c r="AL214" s="37"/>
      <c r="AM214" s="37"/>
      <c r="AN214" s="37"/>
      <c r="AO214" s="37"/>
      <c r="AP214" s="37"/>
      <c r="AQ214" s="37"/>
      <c r="AR214" s="37"/>
      <c r="AS214" s="37"/>
    </row>
    <row r="215" spans="1:45" ht="12" customHeight="1" x14ac:dyDescent="0.25">
      <c r="A215" s="9"/>
      <c r="B215" s="10"/>
      <c r="C215" s="11"/>
      <c r="D215" s="2"/>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9"/>
      <c r="AK215" s="37"/>
      <c r="AL215" s="37"/>
      <c r="AM215" s="37"/>
      <c r="AN215" s="37"/>
      <c r="AO215" s="37"/>
      <c r="AP215" s="37"/>
      <c r="AQ215" s="37"/>
      <c r="AR215" s="37"/>
      <c r="AS215" s="37"/>
    </row>
    <row r="216" spans="1:45" ht="12" customHeight="1" x14ac:dyDescent="0.25">
      <c r="A216" s="9"/>
      <c r="B216" s="10"/>
      <c r="C216" s="11"/>
      <c r="D216" s="2"/>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9"/>
      <c r="AK216" s="37"/>
      <c r="AL216" s="37"/>
      <c r="AM216" s="37"/>
      <c r="AN216" s="37"/>
      <c r="AO216" s="37"/>
      <c r="AP216" s="37"/>
      <c r="AQ216" s="37"/>
      <c r="AR216" s="37"/>
      <c r="AS216" s="37"/>
    </row>
    <row r="217" spans="1:45" ht="12" customHeight="1" x14ac:dyDescent="0.25">
      <c r="A217" s="9"/>
      <c r="B217" s="10"/>
      <c r="C217" s="11"/>
      <c r="D217" s="2"/>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9"/>
      <c r="AK217" s="37"/>
      <c r="AL217" s="37"/>
      <c r="AM217" s="37"/>
      <c r="AN217" s="37"/>
      <c r="AO217" s="37"/>
      <c r="AP217" s="37"/>
      <c r="AQ217" s="37"/>
      <c r="AR217" s="37"/>
      <c r="AS217" s="37"/>
    </row>
    <row r="218" spans="1:45" ht="12" customHeight="1" x14ac:dyDescent="0.25">
      <c r="A218" s="9"/>
      <c r="B218" s="10"/>
      <c r="C218" s="11"/>
      <c r="D218" s="2"/>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9"/>
      <c r="AK218" s="37"/>
      <c r="AL218" s="37"/>
      <c r="AM218" s="37"/>
      <c r="AN218" s="37"/>
      <c r="AO218" s="37"/>
      <c r="AP218" s="37"/>
      <c r="AQ218" s="37"/>
      <c r="AR218" s="37"/>
      <c r="AS218" s="37"/>
    </row>
    <row r="219" spans="1:45" ht="12" customHeight="1" x14ac:dyDescent="0.25">
      <c r="A219" s="9"/>
      <c r="B219" s="10"/>
      <c r="C219" s="11"/>
      <c r="D219" s="2"/>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9"/>
      <c r="AK219" s="37"/>
      <c r="AL219" s="37"/>
      <c r="AM219" s="37"/>
      <c r="AN219" s="37"/>
      <c r="AO219" s="37"/>
      <c r="AP219" s="37"/>
      <c r="AQ219" s="37"/>
      <c r="AR219" s="37"/>
      <c r="AS219" s="37"/>
    </row>
    <row r="220" spans="1:45" ht="12" customHeight="1" x14ac:dyDescent="0.25">
      <c r="A220" s="9"/>
      <c r="B220" s="10"/>
      <c r="C220" s="11"/>
      <c r="D220" s="2"/>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9"/>
      <c r="AK220" s="37"/>
      <c r="AL220" s="37"/>
      <c r="AM220" s="37"/>
      <c r="AN220" s="37"/>
      <c r="AO220" s="37"/>
      <c r="AP220" s="37"/>
      <c r="AQ220" s="37"/>
      <c r="AR220" s="37"/>
      <c r="AS220" s="37"/>
    </row>
    <row r="221" spans="1:45" ht="12" customHeight="1" x14ac:dyDescent="0.25">
      <c r="A221" s="9"/>
      <c r="B221" s="10"/>
      <c r="C221" s="11"/>
      <c r="D221" s="2"/>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9"/>
      <c r="AK221" s="37"/>
      <c r="AL221" s="37"/>
      <c r="AM221" s="37"/>
      <c r="AN221" s="37"/>
      <c r="AO221" s="37"/>
      <c r="AP221" s="37"/>
      <c r="AQ221" s="37"/>
      <c r="AR221" s="37"/>
      <c r="AS221" s="37"/>
    </row>
    <row r="222" spans="1:45" ht="12" customHeight="1" x14ac:dyDescent="0.25">
      <c r="A222" s="9"/>
      <c r="B222" s="10"/>
      <c r="C222" s="11"/>
      <c r="D222" s="2"/>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9"/>
      <c r="AK222" s="37"/>
      <c r="AL222" s="37"/>
      <c r="AM222" s="37"/>
      <c r="AN222" s="37"/>
      <c r="AO222" s="37"/>
      <c r="AP222" s="37"/>
      <c r="AQ222" s="37"/>
      <c r="AR222" s="37"/>
      <c r="AS222" s="37"/>
    </row>
    <row r="223" spans="1:45" ht="12" customHeight="1" x14ac:dyDescent="0.25">
      <c r="A223" s="9"/>
      <c r="B223" s="10"/>
      <c r="C223" s="11"/>
      <c r="D223" s="2"/>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9"/>
      <c r="AK223" s="37"/>
      <c r="AL223" s="37"/>
      <c r="AM223" s="37"/>
      <c r="AN223" s="37"/>
      <c r="AO223" s="37"/>
      <c r="AP223" s="37"/>
      <c r="AQ223" s="37"/>
      <c r="AR223" s="37"/>
      <c r="AS223" s="37"/>
    </row>
    <row r="224" spans="1:45" ht="12" customHeight="1" x14ac:dyDescent="0.25">
      <c r="A224" s="9"/>
      <c r="B224" s="10"/>
      <c r="C224" s="11"/>
      <c r="D224" s="2"/>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9"/>
      <c r="AK224" s="37"/>
      <c r="AL224" s="37"/>
      <c r="AM224" s="37"/>
      <c r="AN224" s="37"/>
      <c r="AO224" s="37"/>
      <c r="AP224" s="37"/>
      <c r="AQ224" s="37"/>
      <c r="AR224" s="37"/>
      <c r="AS224" s="37"/>
    </row>
    <row r="225" spans="1:45" ht="12" customHeight="1" x14ac:dyDescent="0.25">
      <c r="A225" s="9"/>
      <c r="B225" s="10"/>
      <c r="C225" s="11"/>
      <c r="D225" s="2"/>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9"/>
      <c r="AK225" s="37"/>
      <c r="AL225" s="37"/>
      <c r="AM225" s="37"/>
      <c r="AN225" s="37"/>
      <c r="AO225" s="37"/>
      <c r="AP225" s="37"/>
      <c r="AQ225" s="37"/>
      <c r="AR225" s="37"/>
      <c r="AS225" s="37"/>
    </row>
    <row r="226" spans="1:45" ht="12" customHeight="1" x14ac:dyDescent="0.25">
      <c r="A226" s="9"/>
      <c r="B226" s="10"/>
      <c r="C226" s="11"/>
      <c r="D226" s="2"/>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9"/>
      <c r="AK226" s="37"/>
      <c r="AL226" s="37"/>
      <c r="AM226" s="37"/>
      <c r="AN226" s="37"/>
      <c r="AO226" s="37"/>
      <c r="AP226" s="37"/>
      <c r="AQ226" s="37"/>
      <c r="AR226" s="37"/>
      <c r="AS226" s="37"/>
    </row>
    <row r="227" spans="1:45" ht="12" customHeight="1" x14ac:dyDescent="0.25">
      <c r="A227" s="9"/>
      <c r="B227" s="10"/>
      <c r="C227" s="11"/>
      <c r="D227" s="2"/>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9"/>
      <c r="AK227" s="37"/>
      <c r="AL227" s="37"/>
      <c r="AM227" s="37"/>
      <c r="AN227" s="37"/>
      <c r="AO227" s="37"/>
      <c r="AP227" s="37"/>
      <c r="AQ227" s="37"/>
      <c r="AR227" s="37"/>
      <c r="AS227" s="37"/>
    </row>
    <row r="228" spans="1:45" ht="12" customHeight="1" x14ac:dyDescent="0.25">
      <c r="A228" s="9"/>
      <c r="B228" s="10"/>
      <c r="C228" s="11"/>
      <c r="D228" s="2"/>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9"/>
      <c r="AK228" s="37"/>
      <c r="AL228" s="37"/>
      <c r="AM228" s="37"/>
      <c r="AN228" s="37"/>
      <c r="AO228" s="37"/>
      <c r="AP228" s="37"/>
      <c r="AQ228" s="37"/>
      <c r="AR228" s="37"/>
      <c r="AS228" s="37"/>
    </row>
    <row r="229" spans="1:45" ht="12" customHeight="1" x14ac:dyDescent="0.25">
      <c r="A229" s="9"/>
      <c r="B229" s="10"/>
      <c r="C229" s="11"/>
      <c r="D229" s="2"/>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9"/>
      <c r="AK229" s="37"/>
      <c r="AL229" s="37"/>
      <c r="AM229" s="37"/>
      <c r="AN229" s="37"/>
      <c r="AO229" s="37"/>
      <c r="AP229" s="37"/>
      <c r="AQ229" s="37"/>
      <c r="AR229" s="37"/>
      <c r="AS229" s="37"/>
    </row>
    <row r="230" spans="1:45" ht="12" customHeight="1" x14ac:dyDescent="0.25">
      <c r="A230" s="9"/>
      <c r="B230" s="10"/>
      <c r="C230" s="11"/>
      <c r="D230" s="2"/>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9"/>
      <c r="AK230" s="37"/>
      <c r="AL230" s="37"/>
      <c r="AM230" s="37"/>
      <c r="AN230" s="37"/>
      <c r="AO230" s="37"/>
      <c r="AP230" s="37"/>
      <c r="AQ230" s="37"/>
      <c r="AR230" s="37"/>
      <c r="AS230" s="37"/>
    </row>
    <row r="231" spans="1:45" ht="12" customHeight="1" x14ac:dyDescent="0.25">
      <c r="A231" s="9"/>
      <c r="B231" s="10"/>
      <c r="C231" s="11"/>
      <c r="D231" s="2"/>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9"/>
      <c r="AK231" s="37"/>
      <c r="AL231" s="37"/>
      <c r="AM231" s="37"/>
      <c r="AN231" s="37"/>
      <c r="AO231" s="37"/>
      <c r="AP231" s="37"/>
      <c r="AQ231" s="37"/>
      <c r="AR231" s="37"/>
      <c r="AS231" s="37"/>
    </row>
    <row r="232" spans="1:45" ht="12" customHeight="1" x14ac:dyDescent="0.25">
      <c r="A232" s="9"/>
      <c r="B232" s="10"/>
      <c r="C232" s="11"/>
      <c r="D232" s="2"/>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9"/>
      <c r="AK232" s="37"/>
      <c r="AL232" s="37"/>
      <c r="AM232" s="37"/>
      <c r="AN232" s="37"/>
      <c r="AO232" s="37"/>
      <c r="AP232" s="37"/>
      <c r="AQ232" s="37"/>
      <c r="AR232" s="37"/>
      <c r="AS232" s="37"/>
    </row>
    <row r="233" spans="1:45" ht="12" customHeight="1" x14ac:dyDescent="0.25">
      <c r="A233" s="9"/>
      <c r="B233" s="10"/>
      <c r="C233" s="11"/>
      <c r="D233" s="2"/>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9"/>
      <c r="AK233" s="37"/>
      <c r="AL233" s="37"/>
      <c r="AM233" s="37"/>
      <c r="AN233" s="37"/>
      <c r="AO233" s="37"/>
      <c r="AP233" s="37"/>
      <c r="AQ233" s="37"/>
      <c r="AR233" s="37"/>
      <c r="AS233" s="37"/>
    </row>
    <row r="234" spans="1:45" ht="12" customHeight="1" x14ac:dyDescent="0.25">
      <c r="A234" s="9"/>
      <c r="B234" s="10"/>
      <c r="C234" s="11"/>
      <c r="D234" s="2"/>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9"/>
      <c r="AK234" s="37"/>
      <c r="AL234" s="37"/>
      <c r="AM234" s="37"/>
      <c r="AN234" s="37"/>
      <c r="AO234" s="37"/>
      <c r="AP234" s="37"/>
      <c r="AQ234" s="37"/>
      <c r="AR234" s="37"/>
      <c r="AS234" s="37"/>
    </row>
    <row r="235" spans="1:45" ht="12" customHeight="1" x14ac:dyDescent="0.25">
      <c r="A235" s="9"/>
      <c r="B235" s="10"/>
      <c r="C235" s="11"/>
      <c r="D235" s="2"/>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9"/>
      <c r="AK235" s="37"/>
      <c r="AL235" s="37"/>
      <c r="AM235" s="37"/>
      <c r="AN235" s="37"/>
      <c r="AO235" s="37"/>
      <c r="AP235" s="37"/>
      <c r="AQ235" s="37"/>
      <c r="AR235" s="37"/>
      <c r="AS235" s="37"/>
    </row>
    <row r="236" spans="1:45" ht="12" customHeight="1" x14ac:dyDescent="0.25">
      <c r="A236" s="9"/>
      <c r="B236" s="10"/>
      <c r="C236" s="11"/>
      <c r="D236" s="2"/>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9"/>
      <c r="AK236" s="37"/>
      <c r="AL236" s="37"/>
      <c r="AM236" s="37"/>
      <c r="AN236" s="37"/>
      <c r="AO236" s="37"/>
      <c r="AP236" s="37"/>
      <c r="AQ236" s="37"/>
      <c r="AR236" s="37"/>
      <c r="AS236" s="37"/>
    </row>
    <row r="237" spans="1:45" ht="12" customHeight="1" x14ac:dyDescent="0.25">
      <c r="A237" s="9"/>
      <c r="B237" s="10"/>
      <c r="C237" s="11"/>
      <c r="D237" s="2"/>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9"/>
      <c r="AK237" s="37"/>
      <c r="AL237" s="37"/>
      <c r="AM237" s="37"/>
      <c r="AN237" s="37"/>
      <c r="AO237" s="37"/>
      <c r="AP237" s="37"/>
      <c r="AQ237" s="37"/>
      <c r="AR237" s="37"/>
      <c r="AS237" s="37"/>
    </row>
    <row r="238" spans="1:45" ht="12" customHeight="1" x14ac:dyDescent="0.25">
      <c r="A238" s="9"/>
      <c r="B238" s="10"/>
      <c r="C238" s="11"/>
      <c r="D238" s="2"/>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9"/>
      <c r="AK238" s="37"/>
      <c r="AL238" s="37"/>
      <c r="AM238" s="37"/>
      <c r="AN238" s="37"/>
      <c r="AO238" s="37"/>
      <c r="AP238" s="37"/>
      <c r="AQ238" s="37"/>
      <c r="AR238" s="37"/>
      <c r="AS238" s="37"/>
    </row>
    <row r="239" spans="1:45" ht="12" customHeight="1" x14ac:dyDescent="0.25">
      <c r="A239" s="9"/>
      <c r="B239" s="10"/>
      <c r="C239" s="11"/>
      <c r="D239" s="2"/>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9"/>
      <c r="AK239" s="37"/>
      <c r="AL239" s="37"/>
      <c r="AM239" s="37"/>
      <c r="AN239" s="37"/>
      <c r="AO239" s="37"/>
      <c r="AP239" s="37"/>
      <c r="AQ239" s="37"/>
      <c r="AR239" s="37"/>
      <c r="AS239" s="37"/>
    </row>
    <row r="240" spans="1:45" ht="12" customHeight="1" x14ac:dyDescent="0.25">
      <c r="A240" s="9"/>
      <c r="B240" s="10"/>
      <c r="C240" s="11"/>
      <c r="D240" s="2"/>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9"/>
      <c r="AK240" s="37"/>
      <c r="AL240" s="37"/>
      <c r="AM240" s="37"/>
      <c r="AN240" s="37"/>
      <c r="AO240" s="37"/>
      <c r="AP240" s="37"/>
      <c r="AQ240" s="37"/>
      <c r="AR240" s="37"/>
      <c r="AS240" s="37"/>
    </row>
    <row r="241" spans="1:45" ht="12" customHeight="1" x14ac:dyDescent="0.25">
      <c r="A241" s="9"/>
      <c r="B241" s="10"/>
      <c r="C241" s="11"/>
      <c r="D241" s="2"/>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9"/>
      <c r="AK241" s="37"/>
      <c r="AL241" s="37"/>
      <c r="AM241" s="37"/>
      <c r="AN241" s="37"/>
      <c r="AO241" s="37"/>
      <c r="AP241" s="37"/>
      <c r="AQ241" s="37"/>
      <c r="AR241" s="37"/>
      <c r="AS241" s="37"/>
    </row>
    <row r="242" spans="1:45" ht="12" customHeight="1" x14ac:dyDescent="0.25">
      <c r="A242" s="9"/>
      <c r="B242" s="10"/>
      <c r="C242" s="11"/>
      <c r="D242" s="2"/>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9"/>
      <c r="AK242" s="37"/>
      <c r="AL242" s="37"/>
      <c r="AM242" s="37"/>
      <c r="AN242" s="37"/>
      <c r="AO242" s="37"/>
      <c r="AP242" s="37"/>
      <c r="AQ242" s="37"/>
      <c r="AR242" s="37"/>
      <c r="AS242" s="37"/>
    </row>
    <row r="243" spans="1:45" ht="12" customHeight="1" x14ac:dyDescent="0.25">
      <c r="A243" s="9"/>
      <c r="B243" s="10"/>
      <c r="C243" s="11"/>
      <c r="D243" s="2"/>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9"/>
      <c r="AK243" s="37"/>
      <c r="AL243" s="37"/>
      <c r="AM243" s="37"/>
      <c r="AN243" s="37"/>
      <c r="AO243" s="37"/>
      <c r="AP243" s="37"/>
      <c r="AQ243" s="37"/>
      <c r="AR243" s="37"/>
      <c r="AS243" s="37"/>
    </row>
    <row r="244" spans="1:45" ht="12" customHeight="1" x14ac:dyDescent="0.25">
      <c r="A244" s="9"/>
      <c r="B244" s="10"/>
      <c r="C244" s="11"/>
      <c r="D244" s="2"/>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9"/>
      <c r="AK244" s="37"/>
      <c r="AL244" s="37"/>
      <c r="AM244" s="37"/>
      <c r="AN244" s="37"/>
      <c r="AO244" s="37"/>
      <c r="AP244" s="37"/>
      <c r="AQ244" s="37"/>
      <c r="AR244" s="37"/>
      <c r="AS244" s="37"/>
    </row>
    <row r="245" spans="1:45" ht="12" customHeight="1" x14ac:dyDescent="0.25">
      <c r="A245" s="9"/>
      <c r="B245" s="10"/>
      <c r="C245" s="11"/>
      <c r="D245" s="2"/>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9"/>
      <c r="AK245" s="37"/>
      <c r="AL245" s="37"/>
      <c r="AM245" s="37"/>
      <c r="AN245" s="37"/>
      <c r="AO245" s="37"/>
      <c r="AP245" s="37"/>
      <c r="AQ245" s="37"/>
      <c r="AR245" s="37"/>
      <c r="AS245" s="37"/>
    </row>
    <row r="246" spans="1:45" ht="12" customHeight="1" x14ac:dyDescent="0.25">
      <c r="A246" s="9"/>
      <c r="B246" s="10"/>
      <c r="C246" s="11"/>
      <c r="D246" s="2"/>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9"/>
      <c r="AK246" s="37"/>
      <c r="AL246" s="37"/>
      <c r="AM246" s="37"/>
      <c r="AN246" s="37"/>
      <c r="AO246" s="37"/>
      <c r="AP246" s="37"/>
      <c r="AQ246" s="37"/>
      <c r="AR246" s="37"/>
      <c r="AS246" s="37"/>
    </row>
    <row r="247" spans="1:45" ht="12" customHeight="1" x14ac:dyDescent="0.25">
      <c r="A247" s="9"/>
      <c r="B247" s="10"/>
      <c r="C247" s="11"/>
      <c r="D247" s="2"/>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9"/>
      <c r="AK247" s="37"/>
      <c r="AL247" s="37"/>
      <c r="AM247" s="37"/>
      <c r="AN247" s="37"/>
      <c r="AO247" s="37"/>
      <c r="AP247" s="37"/>
      <c r="AQ247" s="37"/>
      <c r="AR247" s="37"/>
      <c r="AS247" s="37"/>
    </row>
    <row r="248" spans="1:45" ht="12" customHeight="1" x14ac:dyDescent="0.25">
      <c r="A248" s="9"/>
      <c r="B248" s="10"/>
      <c r="C248" s="11"/>
      <c r="D248" s="2"/>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9"/>
      <c r="AK248" s="37"/>
      <c r="AL248" s="37"/>
      <c r="AM248" s="37"/>
      <c r="AN248" s="37"/>
      <c r="AO248" s="37"/>
      <c r="AP248" s="37"/>
      <c r="AQ248" s="37"/>
      <c r="AR248" s="37"/>
      <c r="AS248" s="37"/>
    </row>
    <row r="249" spans="1:45" ht="12" customHeight="1" x14ac:dyDescent="0.25">
      <c r="A249" s="9"/>
      <c r="B249" s="10"/>
      <c r="C249" s="11"/>
      <c r="D249" s="2"/>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9"/>
      <c r="AK249" s="37"/>
      <c r="AL249" s="37"/>
      <c r="AM249" s="37"/>
      <c r="AN249" s="37"/>
      <c r="AO249" s="37"/>
      <c r="AP249" s="37"/>
      <c r="AQ249" s="37"/>
      <c r="AR249" s="37"/>
      <c r="AS249" s="37"/>
    </row>
    <row r="250" spans="1:45" ht="12" customHeight="1" x14ac:dyDescent="0.25">
      <c r="A250" s="9"/>
      <c r="B250" s="10"/>
      <c r="C250" s="11"/>
      <c r="D250" s="2"/>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9"/>
      <c r="AK250" s="37"/>
      <c r="AL250" s="37"/>
      <c r="AM250" s="37"/>
      <c r="AN250" s="37"/>
      <c r="AO250" s="37"/>
      <c r="AP250" s="37"/>
      <c r="AQ250" s="37"/>
      <c r="AR250" s="37"/>
      <c r="AS250" s="37"/>
    </row>
    <row r="251" spans="1:45" ht="12" customHeight="1" x14ac:dyDescent="0.25">
      <c r="A251" s="9"/>
      <c r="B251" s="10"/>
      <c r="C251" s="11"/>
      <c r="D251" s="2"/>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9"/>
      <c r="AK251" s="37"/>
      <c r="AL251" s="37"/>
      <c r="AM251" s="37"/>
      <c r="AN251" s="37"/>
      <c r="AO251" s="37"/>
      <c r="AP251" s="37"/>
      <c r="AQ251" s="37"/>
      <c r="AR251" s="37"/>
      <c r="AS251" s="37"/>
    </row>
    <row r="252" spans="1:45" ht="12" customHeight="1" x14ac:dyDescent="0.25">
      <c r="A252" s="9"/>
      <c r="B252" s="10"/>
      <c r="C252" s="11"/>
      <c r="D252" s="2"/>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9"/>
      <c r="AK252" s="37"/>
      <c r="AL252" s="37"/>
      <c r="AM252" s="37"/>
      <c r="AN252" s="37"/>
      <c r="AO252" s="37"/>
      <c r="AP252" s="37"/>
      <c r="AQ252" s="37"/>
      <c r="AR252" s="37"/>
      <c r="AS252" s="37"/>
    </row>
    <row r="253" spans="1:45" ht="12" customHeight="1" x14ac:dyDescent="0.25">
      <c r="A253" s="9"/>
      <c r="B253" s="10"/>
      <c r="C253" s="11"/>
      <c r="D253" s="2"/>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9"/>
      <c r="AK253" s="37"/>
      <c r="AL253" s="37"/>
      <c r="AM253" s="37"/>
      <c r="AN253" s="37"/>
      <c r="AO253" s="37"/>
      <c r="AP253" s="37"/>
      <c r="AQ253" s="37"/>
      <c r="AR253" s="37"/>
      <c r="AS253" s="37"/>
    </row>
    <row r="254" spans="1:45" ht="12" customHeight="1" x14ac:dyDescent="0.25">
      <c r="A254" s="9"/>
      <c r="B254" s="10"/>
      <c r="C254" s="11"/>
      <c r="D254" s="2"/>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9"/>
      <c r="AK254" s="37"/>
      <c r="AL254" s="37"/>
      <c r="AM254" s="37"/>
      <c r="AN254" s="37"/>
      <c r="AO254" s="37"/>
      <c r="AP254" s="37"/>
      <c r="AQ254" s="37"/>
      <c r="AR254" s="37"/>
      <c r="AS254" s="37"/>
    </row>
    <row r="255" spans="1:45" ht="12" customHeight="1" x14ac:dyDescent="0.25">
      <c r="A255" s="9"/>
      <c r="B255" s="10"/>
      <c r="C255" s="11"/>
      <c r="D255" s="2"/>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9"/>
      <c r="AK255" s="37"/>
      <c r="AL255" s="37"/>
      <c r="AM255" s="37"/>
      <c r="AN255" s="37"/>
      <c r="AO255" s="37"/>
      <c r="AP255" s="37"/>
      <c r="AQ255" s="37"/>
      <c r="AR255" s="37"/>
      <c r="AS255" s="37"/>
    </row>
    <row r="256" spans="1:45" ht="12" customHeight="1" x14ac:dyDescent="0.25">
      <c r="A256" s="9"/>
      <c r="B256" s="10"/>
      <c r="C256" s="11"/>
      <c r="D256" s="2"/>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9"/>
      <c r="AK256" s="37"/>
      <c r="AL256" s="37"/>
      <c r="AM256" s="37"/>
      <c r="AN256" s="37"/>
      <c r="AO256" s="37"/>
      <c r="AP256" s="37"/>
      <c r="AQ256" s="37"/>
      <c r="AR256" s="37"/>
      <c r="AS256" s="37"/>
    </row>
    <row r="257" spans="1:45" ht="12" customHeight="1" x14ac:dyDescent="0.25">
      <c r="A257" s="9"/>
      <c r="B257" s="10"/>
      <c r="C257" s="11"/>
      <c r="D257" s="2"/>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9"/>
      <c r="AK257" s="37"/>
      <c r="AL257" s="37"/>
      <c r="AM257" s="37"/>
      <c r="AN257" s="37"/>
      <c r="AO257" s="37"/>
      <c r="AP257" s="37"/>
      <c r="AQ257" s="37"/>
      <c r="AR257" s="37"/>
      <c r="AS257" s="37"/>
    </row>
    <row r="258" spans="1:45" ht="12" customHeight="1" x14ac:dyDescent="0.25">
      <c r="A258" s="9"/>
      <c r="B258" s="10"/>
      <c r="C258" s="11"/>
      <c r="D258" s="2"/>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9"/>
      <c r="AK258" s="37"/>
      <c r="AL258" s="37"/>
      <c r="AM258" s="37"/>
      <c r="AN258" s="37"/>
      <c r="AO258" s="37"/>
      <c r="AP258" s="37"/>
      <c r="AQ258" s="37"/>
      <c r="AR258" s="37"/>
      <c r="AS258" s="37"/>
    </row>
    <row r="259" spans="1:45" ht="12" customHeight="1" x14ac:dyDescent="0.25">
      <c r="A259" s="9"/>
      <c r="B259" s="10"/>
      <c r="C259" s="11"/>
      <c r="D259" s="2"/>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9"/>
      <c r="AK259" s="37"/>
      <c r="AL259" s="37"/>
      <c r="AM259" s="37"/>
      <c r="AN259" s="37"/>
      <c r="AO259" s="37"/>
      <c r="AP259" s="37"/>
      <c r="AQ259" s="37"/>
      <c r="AR259" s="37"/>
      <c r="AS259" s="37"/>
    </row>
    <row r="260" spans="1:45" ht="12" customHeight="1" x14ac:dyDescent="0.25">
      <c r="A260" s="9"/>
      <c r="B260" s="10"/>
      <c r="C260" s="11"/>
      <c r="D260" s="2"/>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9"/>
      <c r="AK260" s="37"/>
      <c r="AL260" s="37"/>
      <c r="AM260" s="37"/>
      <c r="AN260" s="37"/>
      <c r="AO260" s="37"/>
      <c r="AP260" s="37"/>
      <c r="AQ260" s="37"/>
      <c r="AR260" s="37"/>
      <c r="AS260" s="37"/>
    </row>
    <row r="261" spans="1:45" ht="12" customHeight="1" x14ac:dyDescent="0.25">
      <c r="A261" s="9"/>
      <c r="B261" s="10"/>
      <c r="C261" s="11"/>
      <c r="D261" s="2"/>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9"/>
      <c r="AK261" s="37"/>
      <c r="AL261" s="37"/>
      <c r="AM261" s="37"/>
      <c r="AN261" s="37"/>
      <c r="AO261" s="37"/>
      <c r="AP261" s="37"/>
      <c r="AQ261" s="37"/>
      <c r="AR261" s="37"/>
      <c r="AS261" s="37"/>
    </row>
    <row r="262" spans="1:45" ht="12" customHeight="1" x14ac:dyDescent="0.25">
      <c r="A262" s="9"/>
      <c r="B262" s="10"/>
      <c r="C262" s="11"/>
      <c r="D262" s="2"/>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9"/>
      <c r="AK262" s="37"/>
      <c r="AL262" s="37"/>
      <c r="AM262" s="37"/>
      <c r="AN262" s="37"/>
      <c r="AO262" s="37"/>
      <c r="AP262" s="37"/>
      <c r="AQ262" s="37"/>
      <c r="AR262" s="37"/>
      <c r="AS262" s="37"/>
    </row>
    <row r="263" spans="1:45" ht="12" customHeight="1" x14ac:dyDescent="0.25">
      <c r="A263" s="9"/>
      <c r="B263" s="10"/>
      <c r="C263" s="11"/>
      <c r="D263" s="2"/>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9"/>
      <c r="AK263" s="37"/>
      <c r="AL263" s="37"/>
      <c r="AM263" s="37"/>
      <c r="AN263" s="37"/>
      <c r="AO263" s="37"/>
      <c r="AP263" s="37"/>
      <c r="AQ263" s="37"/>
      <c r="AR263" s="37"/>
      <c r="AS263" s="37"/>
    </row>
    <row r="264" spans="1:45" ht="12" customHeight="1" x14ac:dyDescent="0.25">
      <c r="A264" s="9"/>
      <c r="B264" s="10"/>
      <c r="C264" s="11"/>
      <c r="D264" s="2"/>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9"/>
      <c r="AK264" s="37"/>
      <c r="AL264" s="37"/>
      <c r="AM264" s="37"/>
      <c r="AN264" s="37"/>
      <c r="AO264" s="37"/>
      <c r="AP264" s="37"/>
      <c r="AQ264" s="37"/>
      <c r="AR264" s="37"/>
      <c r="AS264" s="37"/>
    </row>
    <row r="265" spans="1:45" ht="12" customHeight="1" x14ac:dyDescent="0.25">
      <c r="A265" s="9"/>
      <c r="B265" s="10"/>
      <c r="C265" s="11"/>
      <c r="D265" s="2"/>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9"/>
      <c r="AK265" s="37"/>
      <c r="AL265" s="37"/>
      <c r="AM265" s="37"/>
      <c r="AN265" s="37"/>
      <c r="AO265" s="37"/>
      <c r="AP265" s="37"/>
      <c r="AQ265" s="37"/>
      <c r="AR265" s="37"/>
      <c r="AS265" s="37"/>
    </row>
    <row r="266" spans="1:45" ht="12" customHeight="1" x14ac:dyDescent="0.25">
      <c r="A266" s="9"/>
      <c r="B266" s="10"/>
      <c r="C266" s="11"/>
      <c r="D266" s="2"/>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9"/>
      <c r="AK266" s="37"/>
      <c r="AL266" s="37"/>
      <c r="AM266" s="37"/>
      <c r="AN266" s="37"/>
      <c r="AO266" s="37"/>
      <c r="AP266" s="37"/>
      <c r="AQ266" s="37"/>
      <c r="AR266" s="37"/>
      <c r="AS266" s="37"/>
    </row>
    <row r="267" spans="1:45" ht="12" customHeight="1" x14ac:dyDescent="0.25">
      <c r="A267" s="9"/>
      <c r="B267" s="10"/>
      <c r="C267" s="11"/>
      <c r="D267" s="2"/>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9"/>
      <c r="AK267" s="37"/>
      <c r="AL267" s="37"/>
      <c r="AM267" s="37"/>
      <c r="AN267" s="37"/>
      <c r="AO267" s="37"/>
      <c r="AP267" s="37"/>
      <c r="AQ267" s="37"/>
      <c r="AR267" s="37"/>
      <c r="AS267" s="37"/>
    </row>
    <row r="268" spans="1:45" ht="12" customHeight="1" x14ac:dyDescent="0.25">
      <c r="A268" s="9"/>
      <c r="B268" s="10"/>
      <c r="C268" s="11"/>
      <c r="D268" s="2"/>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9"/>
      <c r="AK268" s="37"/>
      <c r="AL268" s="37"/>
      <c r="AM268" s="37"/>
      <c r="AN268" s="37"/>
      <c r="AO268" s="37"/>
      <c r="AP268" s="37"/>
      <c r="AQ268" s="37"/>
      <c r="AR268" s="37"/>
      <c r="AS268" s="37"/>
    </row>
    <row r="269" spans="1:45" ht="12" customHeight="1" x14ac:dyDescent="0.25">
      <c r="A269" s="9"/>
      <c r="B269" s="10"/>
      <c r="C269" s="11"/>
      <c r="D269" s="2"/>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9"/>
      <c r="AK269" s="37"/>
      <c r="AL269" s="37"/>
      <c r="AM269" s="37"/>
      <c r="AN269" s="37"/>
      <c r="AO269" s="37"/>
      <c r="AP269" s="37"/>
      <c r="AQ269" s="37"/>
      <c r="AR269" s="37"/>
      <c r="AS269" s="37"/>
    </row>
    <row r="270" spans="1:45" ht="12" customHeight="1" x14ac:dyDescent="0.25">
      <c r="A270" s="9"/>
      <c r="B270" s="10"/>
      <c r="C270" s="11"/>
      <c r="D270" s="2"/>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9"/>
      <c r="AK270" s="37"/>
      <c r="AL270" s="37"/>
      <c r="AM270" s="37"/>
      <c r="AN270" s="37"/>
      <c r="AO270" s="37"/>
      <c r="AP270" s="37"/>
      <c r="AQ270" s="37"/>
      <c r="AR270" s="37"/>
      <c r="AS270" s="37"/>
    </row>
    <row r="271" spans="1:45" ht="12" customHeight="1" x14ac:dyDescent="0.25">
      <c r="A271" s="9"/>
      <c r="B271" s="10"/>
      <c r="C271" s="11"/>
      <c r="D271" s="2"/>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9"/>
      <c r="AK271" s="37"/>
      <c r="AL271" s="37"/>
      <c r="AM271" s="37"/>
      <c r="AN271" s="37"/>
      <c r="AO271" s="37"/>
      <c r="AP271" s="37"/>
      <c r="AQ271" s="37"/>
      <c r="AR271" s="37"/>
      <c r="AS271" s="37"/>
    </row>
    <row r="272" spans="1:45" ht="12" customHeight="1" x14ac:dyDescent="0.25">
      <c r="A272" s="9"/>
      <c r="B272" s="10"/>
      <c r="C272" s="11"/>
      <c r="D272" s="2"/>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9"/>
      <c r="AK272" s="37"/>
      <c r="AL272" s="37"/>
      <c r="AM272" s="37"/>
      <c r="AN272" s="37"/>
      <c r="AO272" s="37"/>
      <c r="AP272" s="37"/>
      <c r="AQ272" s="37"/>
      <c r="AR272" s="37"/>
      <c r="AS272" s="37"/>
    </row>
    <row r="273" spans="1:45" ht="12" customHeight="1" x14ac:dyDescent="0.25">
      <c r="A273" s="9"/>
      <c r="B273" s="10"/>
      <c r="C273" s="11"/>
      <c r="D273" s="2"/>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9"/>
      <c r="AK273" s="37"/>
      <c r="AL273" s="37"/>
      <c r="AM273" s="37"/>
      <c r="AN273" s="37"/>
      <c r="AO273" s="37"/>
      <c r="AP273" s="37"/>
      <c r="AQ273" s="37"/>
      <c r="AR273" s="37"/>
      <c r="AS273" s="37"/>
    </row>
    <row r="274" spans="1:45" ht="12" customHeight="1" x14ac:dyDescent="0.25">
      <c r="A274" s="9"/>
      <c r="B274" s="10"/>
      <c r="C274" s="11"/>
      <c r="D274" s="2"/>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9"/>
      <c r="AK274" s="37"/>
      <c r="AL274" s="37"/>
      <c r="AM274" s="37"/>
      <c r="AN274" s="37"/>
      <c r="AO274" s="37"/>
      <c r="AP274" s="37"/>
      <c r="AQ274" s="37"/>
      <c r="AR274" s="37"/>
      <c r="AS274" s="37"/>
    </row>
    <row r="275" spans="1:45" ht="12" customHeight="1" x14ac:dyDescent="0.25">
      <c r="A275" s="9"/>
      <c r="B275" s="10"/>
      <c r="C275" s="11"/>
      <c r="D275" s="2"/>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9"/>
      <c r="AK275" s="37"/>
      <c r="AL275" s="37"/>
      <c r="AM275" s="37"/>
      <c r="AN275" s="37"/>
      <c r="AO275" s="37"/>
      <c r="AP275" s="37"/>
      <c r="AQ275" s="37"/>
      <c r="AR275" s="37"/>
      <c r="AS275" s="37"/>
    </row>
    <row r="276" spans="1:45" ht="12" customHeight="1" x14ac:dyDescent="0.25">
      <c r="A276" s="9"/>
      <c r="B276" s="10"/>
      <c r="C276" s="11"/>
      <c r="D276" s="2"/>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9"/>
      <c r="AK276" s="37"/>
      <c r="AL276" s="37"/>
      <c r="AM276" s="37"/>
      <c r="AN276" s="37"/>
      <c r="AO276" s="37"/>
      <c r="AP276" s="37"/>
      <c r="AQ276" s="37"/>
      <c r="AR276" s="37"/>
      <c r="AS276" s="37"/>
    </row>
    <row r="277" spans="1:45" ht="12" customHeight="1" x14ac:dyDescent="0.25">
      <c r="A277" s="9"/>
      <c r="B277" s="10"/>
      <c r="C277" s="11"/>
      <c r="D277" s="2"/>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9"/>
      <c r="AK277" s="37"/>
      <c r="AL277" s="37"/>
      <c r="AM277" s="37"/>
      <c r="AN277" s="37"/>
      <c r="AO277" s="37"/>
      <c r="AP277" s="37"/>
      <c r="AQ277" s="37"/>
      <c r="AR277" s="37"/>
      <c r="AS277" s="37"/>
    </row>
    <row r="278" spans="1:45" ht="12" customHeight="1" x14ac:dyDescent="0.25">
      <c r="A278" s="9"/>
      <c r="B278" s="10"/>
      <c r="C278" s="11"/>
      <c r="D278" s="2"/>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9"/>
      <c r="AK278" s="37"/>
      <c r="AL278" s="37"/>
      <c r="AM278" s="37"/>
      <c r="AN278" s="37"/>
      <c r="AO278" s="37"/>
      <c r="AP278" s="37"/>
      <c r="AQ278" s="37"/>
      <c r="AR278" s="37"/>
      <c r="AS278" s="37"/>
    </row>
    <row r="279" spans="1:45" ht="12" customHeight="1" x14ac:dyDescent="0.25">
      <c r="A279" s="9"/>
      <c r="B279" s="10"/>
      <c r="C279" s="11"/>
      <c r="D279" s="2"/>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9"/>
      <c r="AK279" s="37"/>
      <c r="AL279" s="37"/>
      <c r="AM279" s="37"/>
      <c r="AN279" s="37"/>
      <c r="AO279" s="37"/>
      <c r="AP279" s="37"/>
      <c r="AQ279" s="37"/>
      <c r="AR279" s="37"/>
      <c r="AS279" s="37"/>
    </row>
    <row r="280" spans="1:45" ht="12" customHeight="1" x14ac:dyDescent="0.25">
      <c r="A280" s="9"/>
      <c r="B280" s="10"/>
      <c r="C280" s="11"/>
      <c r="D280" s="2"/>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9"/>
      <c r="AK280" s="37"/>
      <c r="AL280" s="37"/>
      <c r="AM280" s="37"/>
      <c r="AN280" s="37"/>
      <c r="AO280" s="37"/>
      <c r="AP280" s="37"/>
      <c r="AQ280" s="37"/>
      <c r="AR280" s="37"/>
      <c r="AS280" s="37"/>
    </row>
    <row r="281" spans="1:45" ht="12" customHeight="1" x14ac:dyDescent="0.25">
      <c r="A281" s="9"/>
      <c r="B281" s="10"/>
      <c r="C281" s="11"/>
      <c r="D281" s="2"/>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9"/>
      <c r="AK281" s="37"/>
      <c r="AL281" s="37"/>
      <c r="AM281" s="37"/>
      <c r="AN281" s="37"/>
      <c r="AO281" s="37"/>
      <c r="AP281" s="37"/>
      <c r="AQ281" s="37"/>
      <c r="AR281" s="37"/>
      <c r="AS281" s="37"/>
    </row>
    <row r="282" spans="1:45" ht="12" customHeight="1" x14ac:dyDescent="0.25">
      <c r="A282" s="9"/>
      <c r="B282" s="10"/>
      <c r="C282" s="11"/>
      <c r="D282" s="2"/>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9"/>
      <c r="AK282" s="37"/>
      <c r="AL282" s="37"/>
      <c r="AM282" s="37"/>
      <c r="AN282" s="37"/>
      <c r="AO282" s="37"/>
      <c r="AP282" s="37"/>
      <c r="AQ282" s="37"/>
      <c r="AR282" s="37"/>
      <c r="AS282" s="37"/>
    </row>
    <row r="283" spans="1:45" ht="12" customHeight="1" x14ac:dyDescent="0.25">
      <c r="A283" s="9"/>
      <c r="B283" s="10"/>
      <c r="C283" s="11"/>
      <c r="D283" s="2"/>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9"/>
      <c r="AK283" s="37"/>
      <c r="AL283" s="37"/>
      <c r="AM283" s="37"/>
      <c r="AN283" s="37"/>
      <c r="AO283" s="37"/>
      <c r="AP283" s="37"/>
      <c r="AQ283" s="37"/>
      <c r="AR283" s="37"/>
      <c r="AS283" s="37"/>
    </row>
    <row r="284" spans="1:45" ht="12" customHeight="1" x14ac:dyDescent="0.25">
      <c r="A284" s="9"/>
      <c r="B284" s="10"/>
      <c r="C284" s="11"/>
      <c r="D284" s="2"/>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9"/>
      <c r="AK284" s="37"/>
      <c r="AL284" s="37"/>
      <c r="AM284" s="37"/>
      <c r="AN284" s="37"/>
      <c r="AO284" s="37"/>
      <c r="AP284" s="37"/>
      <c r="AQ284" s="37"/>
      <c r="AR284" s="37"/>
      <c r="AS284" s="37"/>
    </row>
    <row r="285" spans="1:45" ht="12" customHeight="1" x14ac:dyDescent="0.25">
      <c r="A285" s="9"/>
      <c r="B285" s="10"/>
      <c r="C285" s="11"/>
      <c r="D285" s="2"/>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9"/>
      <c r="AK285" s="37"/>
      <c r="AL285" s="37"/>
      <c r="AM285" s="37"/>
      <c r="AN285" s="37"/>
      <c r="AO285" s="37"/>
      <c r="AP285" s="37"/>
      <c r="AQ285" s="37"/>
      <c r="AR285" s="37"/>
      <c r="AS285" s="37"/>
    </row>
    <row r="286" spans="1:45" ht="12" customHeight="1" x14ac:dyDescent="0.25">
      <c r="A286" s="9"/>
      <c r="B286" s="10"/>
      <c r="C286" s="11"/>
      <c r="D286" s="2"/>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9"/>
      <c r="AK286" s="37"/>
      <c r="AL286" s="37"/>
      <c r="AM286" s="37"/>
      <c r="AN286" s="37"/>
      <c r="AO286" s="37"/>
      <c r="AP286" s="37"/>
      <c r="AQ286" s="37"/>
      <c r="AR286" s="37"/>
      <c r="AS286" s="37"/>
    </row>
    <row r="287" spans="1:45" ht="12" customHeight="1" x14ac:dyDescent="0.25">
      <c r="A287" s="9"/>
      <c r="B287" s="10"/>
      <c r="C287" s="11"/>
      <c r="D287" s="2"/>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9"/>
      <c r="AK287" s="37"/>
      <c r="AL287" s="37"/>
      <c r="AM287" s="37"/>
      <c r="AN287" s="37"/>
      <c r="AO287" s="37"/>
      <c r="AP287" s="37"/>
      <c r="AQ287" s="37"/>
      <c r="AR287" s="37"/>
      <c r="AS287" s="37"/>
    </row>
    <row r="288" spans="1:45" ht="12" customHeight="1" x14ac:dyDescent="0.25">
      <c r="A288" s="9"/>
      <c r="B288" s="10"/>
      <c r="C288" s="11"/>
      <c r="D288" s="2"/>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9"/>
      <c r="AK288" s="37"/>
      <c r="AL288" s="37"/>
      <c r="AM288" s="37"/>
      <c r="AN288" s="37"/>
      <c r="AO288" s="37"/>
      <c r="AP288" s="37"/>
      <c r="AQ288" s="37"/>
      <c r="AR288" s="37"/>
      <c r="AS288" s="37"/>
    </row>
    <row r="289" spans="1:45" ht="12" customHeight="1" x14ac:dyDescent="0.25">
      <c r="A289" s="9"/>
      <c r="B289" s="10"/>
      <c r="C289" s="11"/>
      <c r="D289" s="2"/>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9"/>
      <c r="AK289" s="37"/>
      <c r="AL289" s="37"/>
      <c r="AM289" s="37"/>
      <c r="AN289" s="37"/>
      <c r="AO289" s="37"/>
      <c r="AP289" s="37"/>
      <c r="AQ289" s="37"/>
      <c r="AR289" s="37"/>
      <c r="AS289" s="37"/>
    </row>
    <row r="290" spans="1:45" ht="12" customHeight="1" x14ac:dyDescent="0.25">
      <c r="A290" s="9"/>
      <c r="B290" s="10"/>
      <c r="C290" s="11"/>
      <c r="D290" s="2"/>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9"/>
      <c r="AK290" s="37"/>
      <c r="AL290" s="37"/>
      <c r="AM290" s="37"/>
      <c r="AN290" s="37"/>
      <c r="AO290" s="37"/>
      <c r="AP290" s="37"/>
      <c r="AQ290" s="37"/>
      <c r="AR290" s="37"/>
      <c r="AS290" s="37"/>
    </row>
    <row r="291" spans="1:45" ht="12" customHeight="1" x14ac:dyDescent="0.25">
      <c r="A291" s="9"/>
      <c r="B291" s="10"/>
      <c r="C291" s="11"/>
      <c r="D291" s="2"/>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9"/>
      <c r="AK291" s="37"/>
      <c r="AL291" s="37"/>
      <c r="AM291" s="37"/>
      <c r="AN291" s="37"/>
      <c r="AO291" s="37"/>
      <c r="AP291" s="37"/>
      <c r="AQ291" s="37"/>
      <c r="AR291" s="37"/>
      <c r="AS291" s="37"/>
    </row>
    <row r="292" spans="1:45" ht="12" customHeight="1" x14ac:dyDescent="0.25">
      <c r="A292" s="9"/>
      <c r="B292" s="10"/>
      <c r="C292" s="11"/>
      <c r="D292" s="2"/>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9"/>
      <c r="AK292" s="37"/>
      <c r="AL292" s="37"/>
      <c r="AM292" s="37"/>
      <c r="AN292" s="37"/>
      <c r="AO292" s="37"/>
      <c r="AP292" s="37"/>
      <c r="AQ292" s="37"/>
      <c r="AR292" s="37"/>
      <c r="AS292" s="37"/>
    </row>
    <row r="293" spans="1:45" ht="12" customHeight="1" x14ac:dyDescent="0.25">
      <c r="A293" s="9"/>
      <c r="B293" s="10"/>
      <c r="C293" s="11"/>
      <c r="D293" s="2"/>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9"/>
      <c r="AK293" s="37"/>
      <c r="AL293" s="37"/>
      <c r="AM293" s="37"/>
      <c r="AN293" s="37"/>
      <c r="AO293" s="37"/>
      <c r="AP293" s="37"/>
      <c r="AQ293" s="37"/>
      <c r="AR293" s="37"/>
      <c r="AS293" s="37"/>
    </row>
    <row r="294" spans="1:45" ht="12" customHeight="1" x14ac:dyDescent="0.25">
      <c r="A294" s="9"/>
      <c r="B294" s="10"/>
      <c r="C294" s="11"/>
      <c r="D294" s="2"/>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9"/>
      <c r="AK294" s="37"/>
      <c r="AL294" s="37"/>
      <c r="AM294" s="37"/>
      <c r="AN294" s="37"/>
      <c r="AO294" s="37"/>
      <c r="AP294" s="37"/>
      <c r="AQ294" s="37"/>
      <c r="AR294" s="37"/>
      <c r="AS294" s="37"/>
    </row>
    <row r="295" spans="1:45" ht="12" customHeight="1" x14ac:dyDescent="0.25">
      <c r="A295" s="9"/>
      <c r="B295" s="10"/>
      <c r="C295" s="11"/>
      <c r="D295" s="2"/>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9"/>
      <c r="AK295" s="37"/>
      <c r="AL295" s="37"/>
      <c r="AM295" s="37"/>
      <c r="AN295" s="37"/>
      <c r="AO295" s="37"/>
      <c r="AP295" s="37"/>
      <c r="AQ295" s="37"/>
      <c r="AR295" s="37"/>
      <c r="AS295" s="37"/>
    </row>
    <row r="296" spans="1:45" ht="12" customHeight="1" x14ac:dyDescent="0.25">
      <c r="A296" s="9"/>
      <c r="B296" s="10"/>
      <c r="C296" s="11"/>
      <c r="D296" s="2"/>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9"/>
      <c r="AK296" s="37"/>
      <c r="AL296" s="37"/>
      <c r="AM296" s="37"/>
      <c r="AN296" s="37"/>
      <c r="AO296" s="37"/>
      <c r="AP296" s="37"/>
      <c r="AQ296" s="37"/>
      <c r="AR296" s="37"/>
      <c r="AS296" s="37"/>
    </row>
    <row r="297" spans="1:45" ht="12" customHeight="1" x14ac:dyDescent="0.25">
      <c r="A297" s="9"/>
      <c r="B297" s="10"/>
      <c r="C297" s="11"/>
      <c r="D297" s="2"/>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9"/>
      <c r="AK297" s="37"/>
      <c r="AL297" s="37"/>
      <c r="AM297" s="37"/>
      <c r="AN297" s="37"/>
      <c r="AO297" s="37"/>
      <c r="AP297" s="37"/>
      <c r="AQ297" s="37"/>
      <c r="AR297" s="37"/>
      <c r="AS297" s="37"/>
    </row>
    <row r="298" spans="1:45" ht="12" customHeight="1" x14ac:dyDescent="0.25">
      <c r="A298" s="9"/>
      <c r="B298" s="10"/>
      <c r="C298" s="11"/>
      <c r="D298" s="2"/>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9"/>
      <c r="AK298" s="37"/>
      <c r="AL298" s="37"/>
      <c r="AM298" s="37"/>
      <c r="AN298" s="37"/>
      <c r="AO298" s="37"/>
      <c r="AP298" s="37"/>
      <c r="AQ298" s="37"/>
      <c r="AR298" s="37"/>
      <c r="AS298" s="37"/>
    </row>
    <row r="299" spans="1:45" ht="12" customHeight="1" x14ac:dyDescent="0.25">
      <c r="A299" s="9"/>
      <c r="B299" s="10"/>
      <c r="C299" s="11"/>
      <c r="D299" s="2"/>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9"/>
      <c r="AK299" s="37"/>
      <c r="AL299" s="37"/>
      <c r="AM299" s="37"/>
      <c r="AN299" s="37"/>
      <c r="AO299" s="37"/>
      <c r="AP299" s="37"/>
      <c r="AQ299" s="37"/>
      <c r="AR299" s="37"/>
      <c r="AS299" s="37"/>
    </row>
    <row r="300" spans="1:45" ht="12" customHeight="1" x14ac:dyDescent="0.25">
      <c r="A300" s="9"/>
      <c r="B300" s="10"/>
      <c r="C300" s="11"/>
      <c r="D300" s="2"/>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9"/>
      <c r="AK300" s="37"/>
      <c r="AL300" s="37"/>
      <c r="AM300" s="37"/>
      <c r="AN300" s="37"/>
      <c r="AO300" s="37"/>
      <c r="AP300" s="37"/>
      <c r="AQ300" s="37"/>
      <c r="AR300" s="37"/>
      <c r="AS300" s="37"/>
    </row>
    <row r="301" spans="1:45" ht="12" customHeight="1" x14ac:dyDescent="0.25">
      <c r="A301" s="9"/>
      <c r="B301" s="10"/>
      <c r="C301" s="11"/>
      <c r="D301" s="2"/>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9"/>
      <c r="AK301" s="37"/>
      <c r="AL301" s="37"/>
      <c r="AM301" s="37"/>
      <c r="AN301" s="37"/>
      <c r="AO301" s="37"/>
      <c r="AP301" s="37"/>
      <c r="AQ301" s="37"/>
      <c r="AR301" s="37"/>
      <c r="AS301" s="37"/>
    </row>
    <row r="302" spans="1:45" ht="12" customHeight="1" x14ac:dyDescent="0.25">
      <c r="A302" s="9"/>
      <c r="B302" s="10"/>
      <c r="C302" s="11"/>
      <c r="D302" s="2"/>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9"/>
      <c r="AK302" s="37"/>
      <c r="AL302" s="37"/>
      <c r="AM302" s="37"/>
      <c r="AN302" s="37"/>
      <c r="AO302" s="37"/>
      <c r="AP302" s="37"/>
      <c r="AQ302" s="37"/>
      <c r="AR302" s="37"/>
      <c r="AS302" s="37"/>
    </row>
    <row r="303" spans="1:45" ht="12" customHeight="1" x14ac:dyDescent="0.25">
      <c r="A303" s="9"/>
      <c r="B303" s="10"/>
      <c r="C303" s="11"/>
      <c r="D303" s="2"/>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9"/>
      <c r="AK303" s="37"/>
      <c r="AL303" s="37"/>
      <c r="AM303" s="37"/>
      <c r="AN303" s="37"/>
      <c r="AO303" s="37"/>
      <c r="AP303" s="37"/>
      <c r="AQ303" s="37"/>
      <c r="AR303" s="37"/>
      <c r="AS303" s="37"/>
    </row>
  </sheetData>
  <mergeCells count="215">
    <mergeCell ref="T96:V96"/>
    <mergeCell ref="W96:Y96"/>
    <mergeCell ref="Z96:AB96"/>
    <mergeCell ref="AC96:AE96"/>
    <mergeCell ref="AF96:AH96"/>
    <mergeCell ref="T98:V98"/>
    <mergeCell ref="W98:Y98"/>
    <mergeCell ref="Z98:AB98"/>
    <mergeCell ref="AC98:AE98"/>
    <mergeCell ref="AF98:AH98"/>
    <mergeCell ref="T78:V78"/>
    <mergeCell ref="W78:Y78"/>
    <mergeCell ref="Z78:AB78"/>
    <mergeCell ref="AC78:AE78"/>
    <mergeCell ref="AF78:AH78"/>
    <mergeCell ref="T86:V86"/>
    <mergeCell ref="W86:Y86"/>
    <mergeCell ref="Z86:AB86"/>
    <mergeCell ref="AC86:AE86"/>
    <mergeCell ref="AF86:AH86"/>
    <mergeCell ref="T62:V62"/>
    <mergeCell ref="W62:Y62"/>
    <mergeCell ref="Z62:AB62"/>
    <mergeCell ref="AC62:AE62"/>
    <mergeCell ref="AF62:AH62"/>
    <mergeCell ref="T67:V67"/>
    <mergeCell ref="W67:Y67"/>
    <mergeCell ref="Z67:AB67"/>
    <mergeCell ref="AC67:AE67"/>
    <mergeCell ref="AF67:AH67"/>
    <mergeCell ref="T42:V42"/>
    <mergeCell ref="W42:Y42"/>
    <mergeCell ref="Z42:AB42"/>
    <mergeCell ref="AC42:AE42"/>
    <mergeCell ref="AF42:AH42"/>
    <mergeCell ref="T56:V56"/>
    <mergeCell ref="W56:Y56"/>
    <mergeCell ref="Z56:AB56"/>
    <mergeCell ref="AC56:AE56"/>
    <mergeCell ref="AF56:AH56"/>
    <mergeCell ref="AD11:AH11"/>
    <mergeCell ref="T13:V13"/>
    <mergeCell ref="W13:Y13"/>
    <mergeCell ref="Z13:AB13"/>
    <mergeCell ref="AC13:AE13"/>
    <mergeCell ref="AF13:AH13"/>
    <mergeCell ref="T28:V28"/>
    <mergeCell ref="W28:Y28"/>
    <mergeCell ref="Z28:AB28"/>
    <mergeCell ref="AC28:AE28"/>
    <mergeCell ref="AF28:AH28"/>
    <mergeCell ref="C22:D22"/>
    <mergeCell ref="C23:D23"/>
    <mergeCell ref="C24:D24"/>
    <mergeCell ref="C31:D31"/>
    <mergeCell ref="C38:D38"/>
    <mergeCell ref="C50:D50"/>
    <mergeCell ref="C51:D51"/>
    <mergeCell ref="C53:D53"/>
    <mergeCell ref="C59:D59"/>
    <mergeCell ref="Q98:S98"/>
    <mergeCell ref="H96:J96"/>
    <mergeCell ref="K96:M96"/>
    <mergeCell ref="N96:P96"/>
    <mergeCell ref="Q96:S96"/>
    <mergeCell ref="H98:J98"/>
    <mergeCell ref="K98:M98"/>
    <mergeCell ref="N98:P98"/>
    <mergeCell ref="E98:G98"/>
    <mergeCell ref="E96:G96"/>
    <mergeCell ref="Q86:S86"/>
    <mergeCell ref="N78:P78"/>
    <mergeCell ref="Q78:S78"/>
    <mergeCell ref="C76:D76"/>
    <mergeCell ref="C77:D77"/>
    <mergeCell ref="C78:D78"/>
    <mergeCell ref="E78:G78"/>
    <mergeCell ref="K86:M86"/>
    <mergeCell ref="E86:G86"/>
    <mergeCell ref="H86:J86"/>
    <mergeCell ref="H78:J78"/>
    <mergeCell ref="K78:M78"/>
    <mergeCell ref="B68:B76"/>
    <mergeCell ref="B63:B67"/>
    <mergeCell ref="B57:B62"/>
    <mergeCell ref="B43:B56"/>
    <mergeCell ref="C68:D68"/>
    <mergeCell ref="Q67:S67"/>
    <mergeCell ref="Q42:S42"/>
    <mergeCell ref="N56:P56"/>
    <mergeCell ref="Q56:S56"/>
    <mergeCell ref="N42:P42"/>
    <mergeCell ref="C42:D42"/>
    <mergeCell ref="E42:G42"/>
    <mergeCell ref="H42:J42"/>
    <mergeCell ref="K42:M42"/>
    <mergeCell ref="C57:D57"/>
    <mergeCell ref="C58:D58"/>
    <mergeCell ref="C61:D61"/>
    <mergeCell ref="C62:D62"/>
    <mergeCell ref="C52:D52"/>
    <mergeCell ref="C54:D54"/>
    <mergeCell ref="C55:D55"/>
    <mergeCell ref="C56:D56"/>
    <mergeCell ref="C43:D43"/>
    <mergeCell ref="C44:D44"/>
    <mergeCell ref="B87:B96"/>
    <mergeCell ref="C87:D87"/>
    <mergeCell ref="C88:D88"/>
    <mergeCell ref="C95:D95"/>
    <mergeCell ref="C96:D96"/>
    <mergeCell ref="C79:D79"/>
    <mergeCell ref="C80:D80"/>
    <mergeCell ref="C81:D81"/>
    <mergeCell ref="C82:D82"/>
    <mergeCell ref="C83:D83"/>
    <mergeCell ref="C84:D84"/>
    <mergeCell ref="C85:D85"/>
    <mergeCell ref="C86:D86"/>
    <mergeCell ref="B79:B86"/>
    <mergeCell ref="C89:D89"/>
    <mergeCell ref="C90:D90"/>
    <mergeCell ref="C91:D91"/>
    <mergeCell ref="C92:D92"/>
    <mergeCell ref="C93:D93"/>
    <mergeCell ref="C94:D94"/>
    <mergeCell ref="C17:D17"/>
    <mergeCell ref="C18:D18"/>
    <mergeCell ref="C29:D29"/>
    <mergeCell ref="C30:D30"/>
    <mergeCell ref="C32:D32"/>
    <mergeCell ref="C33:D33"/>
    <mergeCell ref="B8:C8"/>
    <mergeCell ref="B9:C9"/>
    <mergeCell ref="B10:C10"/>
    <mergeCell ref="B29:B41"/>
    <mergeCell ref="B14:B28"/>
    <mergeCell ref="C25:D25"/>
    <mergeCell ref="C26:D26"/>
    <mergeCell ref="C27:D27"/>
    <mergeCell ref="D11:H11"/>
    <mergeCell ref="E13:G13"/>
    <mergeCell ref="H13:J13"/>
    <mergeCell ref="C14:D14"/>
    <mergeCell ref="C15:D15"/>
    <mergeCell ref="C16:D16"/>
    <mergeCell ref="B11:C11"/>
    <mergeCell ref="C19:D19"/>
    <mergeCell ref="C20:D20"/>
    <mergeCell ref="C21:D21"/>
    <mergeCell ref="C72:D72"/>
    <mergeCell ref="C73:D73"/>
    <mergeCell ref="C74:D74"/>
    <mergeCell ref="C75:D75"/>
    <mergeCell ref="C67:D67"/>
    <mergeCell ref="C63:D63"/>
    <mergeCell ref="C64:D64"/>
    <mergeCell ref="E28:G28"/>
    <mergeCell ref="H28:J28"/>
    <mergeCell ref="C66:D66"/>
    <mergeCell ref="C45:D45"/>
    <mergeCell ref="C46:D46"/>
    <mergeCell ref="C47:D47"/>
    <mergeCell ref="C48:D48"/>
    <mergeCell ref="C60:D60"/>
    <mergeCell ref="C65:D65"/>
    <mergeCell ref="C71:D71"/>
    <mergeCell ref="C106:D106"/>
    <mergeCell ref="C107:D107"/>
    <mergeCell ref="C36:D36"/>
    <mergeCell ref="C37:D37"/>
    <mergeCell ref="C39:D39"/>
    <mergeCell ref="C40:D40"/>
    <mergeCell ref="C13:D13"/>
    <mergeCell ref="C49:D49"/>
    <mergeCell ref="N67:P67"/>
    <mergeCell ref="N86:P86"/>
    <mergeCell ref="C99:D99"/>
    <mergeCell ref="C100:D100"/>
    <mergeCell ref="C101:D101"/>
    <mergeCell ref="C102:D102"/>
    <mergeCell ref="C97:D97"/>
    <mergeCell ref="C98:D98"/>
    <mergeCell ref="C28:D28"/>
    <mergeCell ref="C41:D41"/>
    <mergeCell ref="C34:D34"/>
    <mergeCell ref="C35:D35"/>
    <mergeCell ref="C103:D103"/>
    <mergeCell ref="E56:G56"/>
    <mergeCell ref="C69:D69"/>
    <mergeCell ref="C70:D70"/>
    <mergeCell ref="K13:M13"/>
    <mergeCell ref="D2:AK4"/>
    <mergeCell ref="D8:H8"/>
    <mergeCell ref="D9:AI9"/>
    <mergeCell ref="D10:H10"/>
    <mergeCell ref="C108:D108"/>
    <mergeCell ref="C109:D109"/>
    <mergeCell ref="O11:S11"/>
    <mergeCell ref="K28:M28"/>
    <mergeCell ref="Q13:S13"/>
    <mergeCell ref="Q62:S62"/>
    <mergeCell ref="E67:G67"/>
    <mergeCell ref="H67:J67"/>
    <mergeCell ref="K67:M67"/>
    <mergeCell ref="E62:G62"/>
    <mergeCell ref="H62:J62"/>
    <mergeCell ref="K62:M62"/>
    <mergeCell ref="N62:P62"/>
    <mergeCell ref="H56:J56"/>
    <mergeCell ref="K56:M56"/>
    <mergeCell ref="N28:P28"/>
    <mergeCell ref="Q28:S28"/>
    <mergeCell ref="N13:P13"/>
    <mergeCell ref="C105:D105"/>
  </mergeCells>
  <conditionalFormatting sqref="AJ15:AJ95">
    <cfRule type="cellIs" dxfId="47" priority="1" operator="notEqual">
      <formula>$AJ$14</formula>
    </cfRule>
  </conditionalFormatting>
  <dataValidations count="6">
    <dataValidation type="whole" operator="equal" allowBlank="1" showInputMessage="1" showErrorMessage="1" sqref="E15:AH26">
      <formula1>1</formula1>
    </dataValidation>
    <dataValidation type="whole" errorStyle="warning" operator="equal" showInputMessage="1" showErrorMessage="1" errorTitle="REGISTRO ERRADO " error="SOLO PUEDE REGISTRAR 1 " sqref="E30:AH40">
      <formula1>1</formula1>
    </dataValidation>
    <dataValidation type="whole" errorStyle="warning" operator="equal" allowBlank="1" showInputMessage="1" showErrorMessage="1" errorTitle="REGISTRO ERRADO" error="SOLO PUEDE REGISTRAR 1 " sqref="E44:AH54">
      <formula1>1</formula1>
    </dataValidation>
    <dataValidation type="whole" operator="equal" allowBlank="1" showInputMessage="1" showErrorMessage="1" errorTitle="REGISTRO ERRADO" error="SOLO PUEDE REGISTRAR 1" sqref="E58:AH61">
      <formula1>1</formula1>
    </dataValidation>
    <dataValidation type="whole" operator="equal" allowBlank="1" showInputMessage="1" showErrorMessage="1" errorTitle="REGISTRO ERRADO " error="SOLO PUEDE REGISTRAR 1 " sqref="E88:AH94 E64:AH65">
      <formula1>1</formula1>
    </dataValidation>
    <dataValidation type="whole" operator="equal" allowBlank="1" showInputMessage="1" showErrorMessage="1" errorTitle="REGISTRO ERRADO" error="SOLO PUEDE REGISTRAR 1 " sqref="E80:AH84 E69:AH76">
      <formula1>1</formula1>
    </dataValidation>
  </dataValidations>
  <pageMargins left="0.7" right="0.7" top="0.75" bottom="0.75" header="0" footer="0"/>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383"/>
  <sheetViews>
    <sheetView workbookViewId="0">
      <selection activeCell="F88" sqref="F88:G88"/>
    </sheetView>
  </sheetViews>
  <sheetFormatPr baseColWidth="10" defaultColWidth="11.42578125" defaultRowHeight="12.75" x14ac:dyDescent="0.2"/>
  <cols>
    <col min="1" max="1" width="3.42578125" style="9" customWidth="1"/>
    <col min="2" max="2" width="7.42578125" style="301" customWidth="1"/>
    <col min="3" max="3" width="14.7109375" style="300" customWidth="1"/>
    <col min="4" max="4" width="14.85546875" style="203" customWidth="1"/>
    <col min="5" max="19" width="6.42578125" style="149" customWidth="1"/>
    <col min="20" max="20" width="2.7109375" style="149" customWidth="1"/>
    <col min="21" max="21" width="9.85546875" style="182" customWidth="1"/>
    <col min="22" max="22" width="17" style="149" customWidth="1"/>
    <col min="23" max="16384" width="11.42578125" style="149"/>
  </cols>
  <sheetData>
    <row r="1" spans="1:30" ht="15" customHeight="1" x14ac:dyDescent="0.2">
      <c r="A1" s="750"/>
      <c r="B1" s="750"/>
      <c r="C1" s="750"/>
    </row>
    <row r="2" spans="1:30" ht="12.6" customHeight="1" x14ac:dyDescent="0.2">
      <c r="A2" s="750"/>
      <c r="B2" s="750"/>
      <c r="C2" s="750"/>
      <c r="D2" s="751" t="s">
        <v>243</v>
      </c>
      <c r="E2" s="751"/>
      <c r="F2" s="751"/>
      <c r="G2" s="751"/>
      <c r="H2" s="751"/>
      <c r="I2" s="751"/>
      <c r="J2" s="751"/>
      <c r="K2" s="751"/>
      <c r="L2" s="751"/>
      <c r="M2" s="751"/>
      <c r="N2" s="751"/>
      <c r="O2" s="751"/>
      <c r="P2" s="751"/>
      <c r="Q2" s="751"/>
      <c r="R2" s="751"/>
      <c r="S2" s="751"/>
      <c r="T2" s="751"/>
      <c r="U2" s="751"/>
      <c r="V2" s="204"/>
    </row>
    <row r="3" spans="1:30" ht="12.6" customHeight="1" x14ac:dyDescent="0.2">
      <c r="A3" s="750"/>
      <c r="B3" s="750"/>
      <c r="C3" s="750"/>
      <c r="D3" s="751"/>
      <c r="E3" s="751"/>
      <c r="F3" s="751"/>
      <c r="G3" s="751"/>
      <c r="H3" s="751"/>
      <c r="I3" s="751"/>
      <c r="J3" s="751"/>
      <c r="K3" s="751"/>
      <c r="L3" s="751"/>
      <c r="M3" s="751"/>
      <c r="N3" s="751"/>
      <c r="O3" s="751"/>
      <c r="P3" s="751"/>
      <c r="Q3" s="751"/>
      <c r="R3" s="751"/>
      <c r="S3" s="751"/>
      <c r="T3" s="751"/>
      <c r="U3" s="751"/>
      <c r="V3" s="204"/>
    </row>
    <row r="4" spans="1:30" x14ac:dyDescent="0.2">
      <c r="A4" s="750"/>
      <c r="B4" s="750"/>
      <c r="C4" s="750"/>
      <c r="D4" s="751"/>
      <c r="E4" s="751"/>
      <c r="F4" s="751"/>
      <c r="G4" s="751"/>
      <c r="H4" s="751"/>
      <c r="I4" s="751"/>
      <c r="J4" s="751"/>
      <c r="K4" s="751"/>
      <c r="L4" s="751"/>
      <c r="M4" s="751"/>
      <c r="N4" s="751"/>
      <c r="O4" s="751"/>
      <c r="P4" s="751"/>
      <c r="Q4" s="751"/>
      <c r="R4" s="751"/>
      <c r="S4" s="751"/>
      <c r="T4" s="751"/>
      <c r="U4" s="751"/>
      <c r="V4" s="204"/>
    </row>
    <row r="5" spans="1:30" x14ac:dyDescent="0.2">
      <c r="A5" s="750"/>
      <c r="B5" s="750"/>
      <c r="C5" s="750"/>
      <c r="D5" s="205"/>
      <c r="E5" s="206"/>
      <c r="F5" s="206"/>
      <c r="G5" s="206"/>
      <c r="H5" s="206"/>
      <c r="I5" s="206"/>
      <c r="J5" s="206"/>
      <c r="K5" s="206"/>
      <c r="L5" s="206"/>
      <c r="M5" s="206"/>
      <c r="N5" s="206"/>
      <c r="O5" s="206"/>
      <c r="P5" s="206"/>
      <c r="Q5" s="206"/>
      <c r="R5" s="207"/>
      <c r="S5" s="208"/>
      <c r="T5" s="207"/>
      <c r="V5" s="204"/>
    </row>
    <row r="6" spans="1:30" x14ac:dyDescent="0.2">
      <c r="B6" s="206"/>
      <c r="C6" s="205"/>
      <c r="D6" s="205"/>
      <c r="E6" s="206"/>
      <c r="F6" s="206"/>
      <c r="G6" s="206"/>
      <c r="H6" s="206"/>
      <c r="I6" s="206"/>
      <c r="J6" s="206"/>
      <c r="K6" s="206"/>
      <c r="L6" s="206"/>
      <c r="M6" s="206"/>
      <c r="N6" s="206"/>
      <c r="O6" s="206"/>
      <c r="P6" s="206"/>
      <c r="Q6" s="206"/>
      <c r="R6" s="207"/>
      <c r="S6" s="208"/>
      <c r="T6" s="207"/>
      <c r="V6" s="204"/>
    </row>
    <row r="7" spans="1:30" x14ac:dyDescent="0.2">
      <c r="B7" s="206"/>
      <c r="C7" s="205"/>
      <c r="D7" s="205"/>
      <c r="E7" s="206"/>
      <c r="F7" s="206"/>
      <c r="G7" s="206"/>
      <c r="H7" s="206"/>
      <c r="I7" s="206"/>
      <c r="J7" s="206"/>
      <c r="K7" s="206"/>
      <c r="L7" s="206"/>
      <c r="M7" s="206"/>
      <c r="N7" s="206"/>
      <c r="O7" s="206"/>
      <c r="P7" s="206"/>
      <c r="Q7" s="206"/>
      <c r="R7" s="207"/>
      <c r="S7" s="208"/>
      <c r="T7" s="207"/>
      <c r="V7" s="204"/>
    </row>
    <row r="8" spans="1:30" ht="15" customHeight="1" thickBot="1" x14ac:dyDescent="0.25">
      <c r="B8" s="729" t="s">
        <v>9</v>
      </c>
      <c r="C8" s="729"/>
      <c r="D8" s="730"/>
      <c r="E8" s="730"/>
      <c r="F8" s="730"/>
      <c r="G8" s="730"/>
      <c r="H8" s="730"/>
      <c r="I8" s="209"/>
      <c r="J8" s="209"/>
      <c r="K8" s="209"/>
      <c r="L8" s="209"/>
      <c r="M8" s="209"/>
      <c r="N8" s="209"/>
      <c r="O8" s="209"/>
      <c r="P8" s="209"/>
      <c r="Q8" s="210"/>
      <c r="R8" s="210"/>
      <c r="S8" s="211"/>
      <c r="T8" s="210"/>
    </row>
    <row r="9" spans="1:30" ht="13.5" customHeight="1" x14ac:dyDescent="0.2">
      <c r="B9" s="752" t="s">
        <v>10</v>
      </c>
      <c r="C9" s="752"/>
      <c r="D9" s="732"/>
      <c r="E9" s="732"/>
      <c r="F9" s="732"/>
      <c r="G9" s="732"/>
      <c r="H9" s="732"/>
      <c r="I9" s="732"/>
      <c r="J9" s="732"/>
      <c r="K9" s="732"/>
      <c r="L9" s="732"/>
      <c r="M9" s="732"/>
      <c r="N9" s="732"/>
      <c r="O9" s="732"/>
      <c r="P9" s="732"/>
      <c r="Q9" s="732"/>
      <c r="R9" s="732"/>
      <c r="S9" s="732"/>
      <c r="T9" s="732"/>
    </row>
    <row r="10" spans="1:30" ht="15" customHeight="1" thickBot="1" x14ac:dyDescent="0.25">
      <c r="B10" s="729" t="s">
        <v>244</v>
      </c>
      <c r="C10" s="729"/>
      <c r="D10" s="730"/>
      <c r="E10" s="730"/>
      <c r="F10" s="730"/>
      <c r="G10" s="730"/>
      <c r="H10" s="730"/>
      <c r="I10" s="209"/>
      <c r="J10" s="209"/>
      <c r="K10" s="209"/>
      <c r="L10" s="209"/>
      <c r="M10" s="210"/>
      <c r="N10" s="210"/>
      <c r="O10" s="210"/>
      <c r="P10" s="210"/>
      <c r="Q10" s="210"/>
      <c r="R10" s="210"/>
      <c r="S10" s="211"/>
      <c r="T10" s="210"/>
      <c r="V10" s="209"/>
      <c r="W10" s="209"/>
      <c r="X10" s="209"/>
      <c r="Y10" s="209"/>
      <c r="Z10" s="209"/>
      <c r="AA10" s="209"/>
      <c r="AB10" s="209"/>
      <c r="AC10" s="209"/>
      <c r="AD10" s="209"/>
    </row>
    <row r="11" spans="1:30" ht="13.5" customHeight="1" thickBot="1" x14ac:dyDescent="0.25">
      <c r="B11" s="729" t="s">
        <v>12</v>
      </c>
      <c r="C11" s="729"/>
      <c r="D11" s="731"/>
      <c r="E11" s="731"/>
      <c r="F11" s="731"/>
      <c r="G11" s="731"/>
      <c r="H11" s="731"/>
      <c r="J11" s="212"/>
      <c r="K11" s="212"/>
      <c r="O11" s="732"/>
      <c r="P11" s="732"/>
      <c r="Q11" s="732"/>
      <c r="R11" s="732"/>
      <c r="S11" s="732"/>
      <c r="T11" s="213"/>
      <c r="U11" s="213"/>
    </row>
    <row r="12" spans="1:30" ht="13.5" thickBot="1" x14ac:dyDescent="0.25">
      <c r="B12" s="210"/>
      <c r="C12" s="214"/>
      <c r="D12" s="214"/>
      <c r="E12" s="210"/>
      <c r="F12" s="210"/>
      <c r="G12" s="210"/>
      <c r="H12" s="210"/>
      <c r="I12" s="210"/>
      <c r="J12" s="210"/>
      <c r="K12" s="210"/>
      <c r="L12" s="210"/>
      <c r="M12" s="210"/>
      <c r="N12" s="210"/>
      <c r="O12" s="210"/>
      <c r="P12" s="210"/>
      <c r="Q12" s="210"/>
      <c r="R12" s="210"/>
      <c r="S12" s="211"/>
      <c r="T12" s="210"/>
      <c r="U12" s="215"/>
      <c r="V12" s="52"/>
    </row>
    <row r="13" spans="1:30" ht="33.950000000000003" customHeight="1" thickBot="1" x14ac:dyDescent="0.25">
      <c r="B13" s="216"/>
      <c r="C13" s="733" t="s">
        <v>14</v>
      </c>
      <c r="D13" s="734"/>
      <c r="E13" s="735"/>
      <c r="F13" s="736"/>
      <c r="G13" s="737"/>
      <c r="H13" s="735"/>
      <c r="I13" s="736"/>
      <c r="J13" s="738"/>
      <c r="K13" s="739"/>
      <c r="L13" s="736"/>
      <c r="M13" s="737"/>
      <c r="N13" s="735"/>
      <c r="O13" s="736"/>
      <c r="P13" s="738"/>
      <c r="Q13" s="735"/>
      <c r="R13" s="736"/>
      <c r="S13" s="738"/>
      <c r="T13" s="217"/>
      <c r="U13" s="215"/>
      <c r="V13" s="52"/>
    </row>
    <row r="14" spans="1:30" ht="12.75" customHeight="1" x14ac:dyDescent="0.2">
      <c r="B14" s="765" t="s">
        <v>15</v>
      </c>
      <c r="C14" s="767" t="s">
        <v>16</v>
      </c>
      <c r="D14" s="768"/>
      <c r="E14" s="218" t="s">
        <v>0</v>
      </c>
      <c r="F14" s="219" t="s">
        <v>1</v>
      </c>
      <c r="G14" s="220" t="s">
        <v>2</v>
      </c>
      <c r="H14" s="221" t="s">
        <v>0</v>
      </c>
      <c r="I14" s="219" t="s">
        <v>1</v>
      </c>
      <c r="J14" s="222" t="s">
        <v>2</v>
      </c>
      <c r="K14" s="218" t="s">
        <v>0</v>
      </c>
      <c r="L14" s="219" t="s">
        <v>1</v>
      </c>
      <c r="M14" s="220" t="s">
        <v>2</v>
      </c>
      <c r="N14" s="221" t="s">
        <v>0</v>
      </c>
      <c r="O14" s="219" t="s">
        <v>1</v>
      </c>
      <c r="P14" s="222" t="s">
        <v>2</v>
      </c>
      <c r="Q14" s="221" t="s">
        <v>0</v>
      </c>
      <c r="R14" s="219" t="s">
        <v>1</v>
      </c>
      <c r="S14" s="222" t="s">
        <v>2</v>
      </c>
      <c r="T14" s="223"/>
      <c r="U14" s="182">
        <v>5</v>
      </c>
    </row>
    <row r="15" spans="1:30" ht="18" customHeight="1" x14ac:dyDescent="0.2">
      <c r="A15" s="9">
        <v>1</v>
      </c>
      <c r="B15" s="765"/>
      <c r="C15" s="769" t="s">
        <v>245</v>
      </c>
      <c r="D15" s="770"/>
      <c r="E15" s="224">
        <v>1</v>
      </c>
      <c r="F15" s="225"/>
      <c r="G15" s="226"/>
      <c r="H15" s="227"/>
      <c r="I15" s="225"/>
      <c r="J15" s="228"/>
      <c r="K15" s="224"/>
      <c r="L15" s="225"/>
      <c r="M15" s="226"/>
      <c r="N15" s="227"/>
      <c r="O15" s="225"/>
      <c r="P15" s="229"/>
      <c r="Q15" s="227"/>
      <c r="R15" s="225"/>
      <c r="S15" s="229"/>
      <c r="U15" s="182">
        <f>SUM(E15:S15)</f>
        <v>1</v>
      </c>
    </row>
    <row r="16" spans="1:30" ht="18" customHeight="1" x14ac:dyDescent="0.2">
      <c r="A16" s="9">
        <v>2</v>
      </c>
      <c r="B16" s="765"/>
      <c r="C16" s="769" t="s">
        <v>246</v>
      </c>
      <c r="D16" s="770"/>
      <c r="E16" s="230"/>
      <c r="F16" s="231">
        <v>1</v>
      </c>
      <c r="G16" s="232"/>
      <c r="H16" s="233"/>
      <c r="I16" s="231"/>
      <c r="J16" s="234"/>
      <c r="K16" s="230"/>
      <c r="L16" s="231"/>
      <c r="M16" s="232"/>
      <c r="N16" s="233"/>
      <c r="O16" s="231"/>
      <c r="P16" s="234"/>
      <c r="Q16" s="233"/>
      <c r="R16" s="231"/>
      <c r="S16" s="234"/>
      <c r="T16" s="181"/>
      <c r="U16" s="182">
        <f t="shared" ref="U16:U77" si="0">SUM(E16:S16)</f>
        <v>1</v>
      </c>
    </row>
    <row r="17" spans="1:21" x14ac:dyDescent="0.2">
      <c r="A17" s="9">
        <v>3</v>
      </c>
      <c r="B17" s="765"/>
      <c r="C17" s="769" t="s">
        <v>247</v>
      </c>
      <c r="D17" s="770"/>
      <c r="E17" s="235"/>
      <c r="F17" s="236"/>
      <c r="G17" s="237">
        <v>1</v>
      </c>
      <c r="H17" s="238"/>
      <c r="I17" s="236"/>
      <c r="J17" s="239"/>
      <c r="K17" s="235"/>
      <c r="L17" s="236"/>
      <c r="M17" s="237"/>
      <c r="N17" s="238"/>
      <c r="O17" s="236"/>
      <c r="P17" s="239"/>
      <c r="Q17" s="238"/>
      <c r="R17" s="236"/>
      <c r="S17" s="239"/>
      <c r="T17" s="181"/>
      <c r="U17" s="182">
        <f t="shared" si="0"/>
        <v>1</v>
      </c>
    </row>
    <row r="18" spans="1:21" x14ac:dyDescent="0.2">
      <c r="A18" s="9">
        <v>4</v>
      </c>
      <c r="B18" s="765"/>
      <c r="C18" s="769" t="s">
        <v>248</v>
      </c>
      <c r="D18" s="770"/>
      <c r="E18" s="235"/>
      <c r="F18" s="236">
        <v>1</v>
      </c>
      <c r="G18" s="237"/>
      <c r="H18" s="238"/>
      <c r="I18" s="240"/>
      <c r="J18" s="239"/>
      <c r="K18" s="235"/>
      <c r="L18" s="236"/>
      <c r="M18" s="237"/>
      <c r="N18" s="238"/>
      <c r="O18" s="236"/>
      <c r="P18" s="239"/>
      <c r="Q18" s="238"/>
      <c r="R18" s="236"/>
      <c r="S18" s="239"/>
      <c r="T18" s="181"/>
      <c r="U18" s="182">
        <f t="shared" si="0"/>
        <v>1</v>
      </c>
    </row>
    <row r="19" spans="1:21" x14ac:dyDescent="0.2">
      <c r="A19" s="9">
        <v>5</v>
      </c>
      <c r="B19" s="765"/>
      <c r="C19" s="771" t="s">
        <v>249</v>
      </c>
      <c r="D19" s="772"/>
      <c r="E19" s="235">
        <v>1</v>
      </c>
      <c r="F19" s="236"/>
      <c r="G19" s="237"/>
      <c r="H19" s="241"/>
      <c r="I19" s="236"/>
      <c r="J19" s="242"/>
      <c r="K19" s="235"/>
      <c r="L19" s="236"/>
      <c r="M19" s="237"/>
      <c r="N19" s="238"/>
      <c r="O19" s="236"/>
      <c r="P19" s="239"/>
      <c r="Q19" s="238"/>
      <c r="R19" s="236"/>
      <c r="S19" s="239"/>
      <c r="T19" s="181"/>
      <c r="U19" s="182">
        <f t="shared" si="0"/>
        <v>1</v>
      </c>
    </row>
    <row r="20" spans="1:21" x14ac:dyDescent="0.2">
      <c r="A20" s="9">
        <v>6</v>
      </c>
      <c r="B20" s="765"/>
      <c r="C20" s="771" t="s">
        <v>250</v>
      </c>
      <c r="D20" s="772"/>
      <c r="E20" s="235"/>
      <c r="F20" s="236">
        <v>1</v>
      </c>
      <c r="G20" s="237"/>
      <c r="H20" s="238"/>
      <c r="I20" s="243"/>
      <c r="J20" s="239"/>
      <c r="K20" s="235"/>
      <c r="L20" s="236"/>
      <c r="M20" s="237"/>
      <c r="N20" s="238"/>
      <c r="O20" s="236"/>
      <c r="P20" s="239"/>
      <c r="Q20" s="238"/>
      <c r="R20" s="236"/>
      <c r="S20" s="239"/>
      <c r="T20" s="181"/>
      <c r="U20" s="182">
        <f t="shared" si="0"/>
        <v>1</v>
      </c>
    </row>
    <row r="21" spans="1:21" x14ac:dyDescent="0.2">
      <c r="A21" s="9">
        <v>7</v>
      </c>
      <c r="B21" s="765"/>
      <c r="C21" s="742" t="s">
        <v>251</v>
      </c>
      <c r="D21" s="743"/>
      <c r="E21" s="235"/>
      <c r="F21" s="235"/>
      <c r="G21" s="244">
        <v>1</v>
      </c>
      <c r="H21" s="245"/>
      <c r="I21" s="236"/>
      <c r="J21" s="246"/>
      <c r="K21" s="235"/>
      <c r="L21" s="235"/>
      <c r="M21" s="244"/>
      <c r="N21" s="238"/>
      <c r="O21" s="235"/>
      <c r="P21" s="239"/>
      <c r="Q21" s="238"/>
      <c r="R21" s="235"/>
      <c r="S21" s="242"/>
      <c r="T21" s="181"/>
      <c r="U21" s="182">
        <f t="shared" si="0"/>
        <v>1</v>
      </c>
    </row>
    <row r="22" spans="1:21" x14ac:dyDescent="0.2">
      <c r="A22" s="9">
        <v>8</v>
      </c>
      <c r="B22" s="765"/>
      <c r="C22" s="740" t="s">
        <v>252</v>
      </c>
      <c r="D22" s="741"/>
      <c r="E22" s="235"/>
      <c r="F22" s="235">
        <v>1</v>
      </c>
      <c r="G22" s="244"/>
      <c r="H22" s="245"/>
      <c r="I22" s="236"/>
      <c r="J22" s="246"/>
      <c r="K22" s="235"/>
      <c r="L22" s="235"/>
      <c r="M22" s="244"/>
      <c r="N22" s="238"/>
      <c r="O22" s="235"/>
      <c r="P22" s="239"/>
      <c r="Q22" s="238"/>
      <c r="R22" s="235"/>
      <c r="S22" s="242"/>
      <c r="T22" s="181"/>
      <c r="U22" s="182">
        <f t="shared" si="0"/>
        <v>1</v>
      </c>
    </row>
    <row r="23" spans="1:21" x14ac:dyDescent="0.2">
      <c r="A23" s="9">
        <v>9</v>
      </c>
      <c r="B23" s="765"/>
      <c r="C23" s="742" t="s">
        <v>253</v>
      </c>
      <c r="D23" s="743"/>
      <c r="E23" s="235">
        <v>1</v>
      </c>
      <c r="F23" s="235"/>
      <c r="G23" s="244"/>
      <c r="H23" s="245"/>
      <c r="I23" s="236"/>
      <c r="J23" s="246"/>
      <c r="K23" s="235"/>
      <c r="L23" s="235"/>
      <c r="M23" s="244"/>
      <c r="N23" s="238"/>
      <c r="O23" s="235"/>
      <c r="P23" s="239"/>
      <c r="Q23" s="238"/>
      <c r="R23" s="235"/>
      <c r="S23" s="242"/>
      <c r="T23" s="181"/>
      <c r="U23" s="182">
        <f t="shared" si="0"/>
        <v>1</v>
      </c>
    </row>
    <row r="24" spans="1:21" x14ac:dyDescent="0.2">
      <c r="A24" s="9">
        <v>10</v>
      </c>
      <c r="B24" s="765"/>
      <c r="C24" s="742" t="s">
        <v>254</v>
      </c>
      <c r="D24" s="743"/>
      <c r="E24" s="235"/>
      <c r="F24" s="235">
        <v>1</v>
      </c>
      <c r="G24" s="244"/>
      <c r="H24" s="245"/>
      <c r="I24" s="236"/>
      <c r="J24" s="246"/>
      <c r="K24" s="235"/>
      <c r="L24" s="235"/>
      <c r="M24" s="244"/>
      <c r="N24" s="238"/>
      <c r="O24" s="235"/>
      <c r="P24" s="239"/>
      <c r="Q24" s="238"/>
      <c r="R24" s="235"/>
      <c r="S24" s="242"/>
      <c r="T24" s="181"/>
      <c r="U24" s="182">
        <f t="shared" si="0"/>
        <v>1</v>
      </c>
    </row>
    <row r="25" spans="1:21" x14ac:dyDescent="0.2">
      <c r="A25" s="9">
        <v>11</v>
      </c>
      <c r="B25" s="765"/>
      <c r="C25" s="744" t="s">
        <v>255</v>
      </c>
      <c r="D25" s="745"/>
      <c r="E25" s="235"/>
      <c r="F25" s="235"/>
      <c r="G25" s="244">
        <v>1</v>
      </c>
      <c r="H25" s="245"/>
      <c r="I25" s="236"/>
      <c r="J25" s="246"/>
      <c r="K25" s="235"/>
      <c r="L25" s="235"/>
      <c r="M25" s="244"/>
      <c r="N25" s="238"/>
      <c r="O25" s="235"/>
      <c r="P25" s="239"/>
      <c r="Q25" s="238"/>
      <c r="R25" s="235"/>
      <c r="S25" s="242"/>
      <c r="T25" s="181"/>
      <c r="U25" s="182">
        <f t="shared" si="0"/>
        <v>1</v>
      </c>
    </row>
    <row r="26" spans="1:21" x14ac:dyDescent="0.2">
      <c r="A26" s="9">
        <v>12</v>
      </c>
      <c r="B26" s="765"/>
      <c r="C26" s="746" t="s">
        <v>256</v>
      </c>
      <c r="D26" s="747"/>
      <c r="E26" s="235"/>
      <c r="F26" s="235">
        <v>1</v>
      </c>
      <c r="G26" s="244"/>
      <c r="H26" s="245"/>
      <c r="I26" s="236"/>
      <c r="J26" s="246"/>
      <c r="K26" s="235"/>
      <c r="L26" s="235"/>
      <c r="M26" s="244"/>
      <c r="N26" s="238"/>
      <c r="O26" s="235"/>
      <c r="P26" s="239"/>
      <c r="Q26" s="238"/>
      <c r="R26" s="235"/>
      <c r="S26" s="242"/>
      <c r="T26" s="181"/>
      <c r="U26" s="182">
        <f t="shared" si="0"/>
        <v>1</v>
      </c>
    </row>
    <row r="27" spans="1:21" x14ac:dyDescent="0.2">
      <c r="B27" s="765"/>
      <c r="C27" s="773" t="s">
        <v>4</v>
      </c>
      <c r="D27" s="774"/>
      <c r="E27" s="235">
        <f>SUM(E15:E26)</f>
        <v>3</v>
      </c>
      <c r="F27" s="235">
        <f t="shared" ref="F27:H27" si="1">SUM(F15:F26)</f>
        <v>6</v>
      </c>
      <c r="G27" s="235">
        <f t="shared" si="1"/>
        <v>3</v>
      </c>
      <c r="H27" s="235">
        <f t="shared" si="1"/>
        <v>0</v>
      </c>
      <c r="I27" s="235">
        <f t="shared" ref="I27" si="2">SUM(I15:I26)</f>
        <v>0</v>
      </c>
      <c r="J27" s="235">
        <f t="shared" ref="J27:K27" si="3">SUM(J15:J26)</f>
        <v>0</v>
      </c>
      <c r="K27" s="235">
        <f t="shared" si="3"/>
        <v>0</v>
      </c>
      <c r="L27" s="235">
        <f t="shared" ref="L27" si="4">SUM(L15:L26)</f>
        <v>0</v>
      </c>
      <c r="M27" s="235">
        <f t="shared" ref="M27:N27" si="5">SUM(M15:M26)</f>
        <v>0</v>
      </c>
      <c r="N27" s="235">
        <f t="shared" si="5"/>
        <v>0</v>
      </c>
      <c r="O27" s="235">
        <f t="shared" ref="O27" si="6">SUM(O15:O26)</f>
        <v>0</v>
      </c>
      <c r="P27" s="235">
        <f t="shared" ref="P27:Q27" si="7">SUM(P15:P26)</f>
        <v>0</v>
      </c>
      <c r="Q27" s="235">
        <f t="shared" si="7"/>
        <v>0</v>
      </c>
      <c r="R27" s="235">
        <f t="shared" ref="R27" si="8">SUM(R15:R26)</f>
        <v>0</v>
      </c>
      <c r="S27" s="235">
        <f t="shared" ref="S27" si="9">SUM(S15:S26)</f>
        <v>0</v>
      </c>
      <c r="T27" s="181"/>
      <c r="U27" s="182">
        <f t="shared" si="0"/>
        <v>12</v>
      </c>
    </row>
    <row r="28" spans="1:21" ht="13.5" thickBot="1" x14ac:dyDescent="0.25">
      <c r="B28" s="766"/>
      <c r="C28" s="781" t="s">
        <v>5</v>
      </c>
      <c r="D28" s="782"/>
      <c r="E28" s="748"/>
      <c r="F28" s="748"/>
      <c r="G28" s="748"/>
      <c r="H28" s="749"/>
      <c r="I28" s="749"/>
      <c r="J28" s="749"/>
      <c r="K28" s="748"/>
      <c r="L28" s="748"/>
      <c r="M28" s="748"/>
      <c r="N28" s="749"/>
      <c r="O28" s="749"/>
      <c r="P28" s="749"/>
      <c r="Q28" s="749"/>
      <c r="R28" s="749"/>
      <c r="S28" s="749"/>
      <c r="T28" s="182"/>
      <c r="U28" s="182">
        <f t="shared" si="0"/>
        <v>0</v>
      </c>
    </row>
    <row r="29" spans="1:21" ht="13.5" thickBot="1" x14ac:dyDescent="0.25">
      <c r="B29" s="753" t="s">
        <v>23</v>
      </c>
      <c r="C29" s="755" t="s">
        <v>23</v>
      </c>
      <c r="D29" s="756"/>
      <c r="E29" s="247" t="s">
        <v>0</v>
      </c>
      <c r="F29" s="248" t="s">
        <v>1</v>
      </c>
      <c r="G29" s="249" t="s">
        <v>2</v>
      </c>
      <c r="H29" s="250" t="s">
        <v>0</v>
      </c>
      <c r="I29" s="248" t="s">
        <v>1</v>
      </c>
      <c r="J29" s="251" t="s">
        <v>2</v>
      </c>
      <c r="K29" s="247" t="s">
        <v>0</v>
      </c>
      <c r="L29" s="248" t="s">
        <v>1</v>
      </c>
      <c r="M29" s="249" t="s">
        <v>2</v>
      </c>
      <c r="N29" s="250" t="s">
        <v>0</v>
      </c>
      <c r="O29" s="248" t="s">
        <v>1</v>
      </c>
      <c r="P29" s="251" t="s">
        <v>2</v>
      </c>
      <c r="Q29" s="252" t="s">
        <v>0</v>
      </c>
      <c r="R29" s="253" t="s">
        <v>1</v>
      </c>
      <c r="S29" s="254" t="s">
        <v>2</v>
      </c>
      <c r="T29" s="223"/>
      <c r="U29" s="182">
        <f t="shared" si="0"/>
        <v>0</v>
      </c>
    </row>
    <row r="30" spans="1:21" x14ac:dyDescent="0.2">
      <c r="A30" s="9">
        <v>1</v>
      </c>
      <c r="B30" s="754"/>
      <c r="C30" s="757" t="s">
        <v>257</v>
      </c>
      <c r="D30" s="758"/>
      <c r="E30" s="224">
        <v>1</v>
      </c>
      <c r="F30" s="225"/>
      <c r="G30" s="226"/>
      <c r="H30" s="238"/>
      <c r="I30" s="236"/>
      <c r="J30" s="239"/>
      <c r="K30" s="235"/>
      <c r="L30" s="236"/>
      <c r="M30" s="237"/>
      <c r="N30" s="238"/>
      <c r="O30" s="236"/>
      <c r="P30" s="239"/>
      <c r="Q30" s="255"/>
      <c r="R30" s="256"/>
      <c r="S30" s="257"/>
      <c r="T30" s="181"/>
      <c r="U30" s="182">
        <f t="shared" si="0"/>
        <v>1</v>
      </c>
    </row>
    <row r="31" spans="1:21" x14ac:dyDescent="0.2">
      <c r="A31" s="9">
        <v>2</v>
      </c>
      <c r="B31" s="754"/>
      <c r="C31" s="759" t="s">
        <v>258</v>
      </c>
      <c r="D31" s="760"/>
      <c r="E31" s="230"/>
      <c r="F31" s="231">
        <v>1</v>
      </c>
      <c r="G31" s="232"/>
      <c r="H31" s="238"/>
      <c r="I31" s="236"/>
      <c r="J31" s="239"/>
      <c r="K31" s="235"/>
      <c r="L31" s="236"/>
      <c r="M31" s="237"/>
      <c r="N31" s="238"/>
      <c r="O31" s="236"/>
      <c r="P31" s="239"/>
      <c r="Q31" s="238"/>
      <c r="R31" s="236"/>
      <c r="S31" s="239"/>
      <c r="T31" s="181"/>
      <c r="U31" s="182">
        <f t="shared" si="0"/>
        <v>1</v>
      </c>
    </row>
    <row r="32" spans="1:21" x14ac:dyDescent="0.2">
      <c r="A32" s="9">
        <v>3</v>
      </c>
      <c r="B32" s="754"/>
      <c r="C32" s="761" t="s">
        <v>259</v>
      </c>
      <c r="D32" s="762"/>
      <c r="E32" s="235"/>
      <c r="F32" s="236"/>
      <c r="G32" s="237">
        <v>1</v>
      </c>
      <c r="H32" s="238"/>
      <c r="I32" s="236"/>
      <c r="J32" s="239"/>
      <c r="K32" s="235"/>
      <c r="L32" s="236"/>
      <c r="M32" s="237"/>
      <c r="N32" s="238"/>
      <c r="O32" s="236"/>
      <c r="P32" s="239"/>
      <c r="Q32" s="238"/>
      <c r="R32" s="236"/>
      <c r="S32" s="239"/>
      <c r="T32" s="181"/>
      <c r="U32" s="182">
        <f t="shared" si="0"/>
        <v>1</v>
      </c>
    </row>
    <row r="33" spans="1:21" x14ac:dyDescent="0.2">
      <c r="A33" s="9">
        <v>4</v>
      </c>
      <c r="B33" s="754"/>
      <c r="C33" s="740" t="s">
        <v>260</v>
      </c>
      <c r="D33" s="741"/>
      <c r="E33" s="235"/>
      <c r="F33" s="236">
        <v>1</v>
      </c>
      <c r="G33" s="237"/>
      <c r="H33" s="238"/>
      <c r="I33" s="236"/>
      <c r="J33" s="239"/>
      <c r="K33" s="235"/>
      <c r="L33" s="236"/>
      <c r="M33" s="237"/>
      <c r="N33" s="238"/>
      <c r="O33" s="236"/>
      <c r="P33" s="239"/>
      <c r="Q33" s="238"/>
      <c r="R33" s="236"/>
      <c r="S33" s="239"/>
      <c r="T33" s="181"/>
      <c r="U33" s="182">
        <f t="shared" si="0"/>
        <v>1</v>
      </c>
    </row>
    <row r="34" spans="1:21" x14ac:dyDescent="0.2">
      <c r="A34" s="9">
        <v>5</v>
      </c>
      <c r="B34" s="754"/>
      <c r="C34" s="763" t="s">
        <v>261</v>
      </c>
      <c r="D34" s="764"/>
      <c r="E34" s="235">
        <v>1</v>
      </c>
      <c r="F34" s="236"/>
      <c r="G34" s="237"/>
      <c r="H34" s="238"/>
      <c r="I34" s="236"/>
      <c r="J34" s="239"/>
      <c r="K34" s="235"/>
      <c r="L34" s="236"/>
      <c r="M34" s="237"/>
      <c r="N34" s="238"/>
      <c r="O34" s="236"/>
      <c r="P34" s="239"/>
      <c r="Q34" s="238"/>
      <c r="R34" s="236"/>
      <c r="S34" s="239"/>
      <c r="T34" s="181"/>
      <c r="U34" s="182">
        <f t="shared" si="0"/>
        <v>1</v>
      </c>
    </row>
    <row r="35" spans="1:21" x14ac:dyDescent="0.2">
      <c r="A35" s="9">
        <v>6</v>
      </c>
      <c r="B35" s="754"/>
      <c r="C35" s="763" t="s">
        <v>262</v>
      </c>
      <c r="D35" s="764"/>
      <c r="E35" s="235"/>
      <c r="F35" s="236">
        <v>1</v>
      </c>
      <c r="G35" s="237"/>
      <c r="H35" s="238"/>
      <c r="I35" s="236"/>
      <c r="J35" s="239"/>
      <c r="K35" s="235"/>
      <c r="L35" s="236"/>
      <c r="M35" s="237"/>
      <c r="N35" s="238"/>
      <c r="O35" s="236"/>
      <c r="P35" s="239"/>
      <c r="Q35" s="238"/>
      <c r="R35" s="236"/>
      <c r="S35" s="239"/>
      <c r="T35" s="181"/>
      <c r="U35" s="182">
        <f t="shared" si="0"/>
        <v>1</v>
      </c>
    </row>
    <row r="36" spans="1:21" x14ac:dyDescent="0.2">
      <c r="A36" s="9">
        <v>7</v>
      </c>
      <c r="B36" s="754"/>
      <c r="C36" s="775" t="s">
        <v>263</v>
      </c>
      <c r="D36" s="776"/>
      <c r="E36" s="235"/>
      <c r="F36" s="235"/>
      <c r="G36" s="244">
        <v>1</v>
      </c>
      <c r="H36" s="261"/>
      <c r="I36" s="259"/>
      <c r="J36" s="262"/>
      <c r="K36" s="258"/>
      <c r="L36" s="259"/>
      <c r="M36" s="260"/>
      <c r="N36" s="261"/>
      <c r="O36" s="259"/>
      <c r="P36" s="262"/>
      <c r="Q36" s="261"/>
      <c r="R36" s="259"/>
      <c r="S36" s="234"/>
      <c r="T36" s="181"/>
      <c r="U36" s="182">
        <f t="shared" si="0"/>
        <v>1</v>
      </c>
    </row>
    <row r="37" spans="1:21" x14ac:dyDescent="0.2">
      <c r="A37" s="9">
        <v>8</v>
      </c>
      <c r="B37" s="754"/>
      <c r="C37" s="777" t="s">
        <v>264</v>
      </c>
      <c r="D37" s="778"/>
      <c r="E37" s="235"/>
      <c r="F37" s="235">
        <v>1</v>
      </c>
      <c r="G37" s="244"/>
      <c r="H37" s="261"/>
      <c r="I37" s="259"/>
      <c r="J37" s="262"/>
      <c r="K37" s="258"/>
      <c r="L37" s="259"/>
      <c r="M37" s="260"/>
      <c r="N37" s="261"/>
      <c r="O37" s="259"/>
      <c r="P37" s="262"/>
      <c r="Q37" s="261"/>
      <c r="R37" s="259"/>
      <c r="S37" s="234"/>
      <c r="T37" s="181"/>
      <c r="U37" s="182">
        <f t="shared" si="0"/>
        <v>1</v>
      </c>
    </row>
    <row r="38" spans="1:21" x14ac:dyDescent="0.2">
      <c r="A38" s="9">
        <v>9</v>
      </c>
      <c r="B38" s="754"/>
      <c r="C38" s="775" t="s">
        <v>265</v>
      </c>
      <c r="D38" s="776"/>
      <c r="E38" s="235">
        <v>1</v>
      </c>
      <c r="F38" s="235"/>
      <c r="G38" s="244"/>
      <c r="H38" s="261"/>
      <c r="I38" s="259"/>
      <c r="J38" s="262"/>
      <c r="K38" s="258"/>
      <c r="L38" s="259"/>
      <c r="M38" s="260"/>
      <c r="N38" s="261"/>
      <c r="O38" s="259"/>
      <c r="P38" s="262"/>
      <c r="Q38" s="261"/>
      <c r="R38" s="259"/>
      <c r="S38" s="234"/>
      <c r="T38" s="181"/>
      <c r="U38" s="182">
        <f t="shared" si="0"/>
        <v>1</v>
      </c>
    </row>
    <row r="39" spans="1:21" x14ac:dyDescent="0.2">
      <c r="A39" s="9">
        <v>10</v>
      </c>
      <c r="B39" s="754"/>
      <c r="C39" s="740" t="s">
        <v>266</v>
      </c>
      <c r="D39" s="741"/>
      <c r="E39" s="235"/>
      <c r="F39" s="235">
        <v>1</v>
      </c>
      <c r="G39" s="244"/>
      <c r="H39" s="261"/>
      <c r="I39" s="259"/>
      <c r="J39" s="262"/>
      <c r="K39" s="258"/>
      <c r="L39" s="259"/>
      <c r="M39" s="260"/>
      <c r="N39" s="261"/>
      <c r="O39" s="259"/>
      <c r="P39" s="262"/>
      <c r="Q39" s="261"/>
      <c r="R39" s="259"/>
      <c r="S39" s="234"/>
      <c r="T39" s="181"/>
      <c r="U39" s="182">
        <f t="shared" si="0"/>
        <v>1</v>
      </c>
    </row>
    <row r="40" spans="1:21" x14ac:dyDescent="0.2">
      <c r="A40" s="9">
        <v>11</v>
      </c>
      <c r="B40" s="754"/>
      <c r="C40" s="740" t="s">
        <v>267</v>
      </c>
      <c r="D40" s="764"/>
      <c r="E40" s="235"/>
      <c r="F40" s="235"/>
      <c r="G40" s="244">
        <v>1</v>
      </c>
      <c r="H40" s="261"/>
      <c r="I40" s="259"/>
      <c r="J40" s="262"/>
      <c r="K40" s="258"/>
      <c r="L40" s="259"/>
      <c r="M40" s="260"/>
      <c r="N40" s="261"/>
      <c r="O40" s="259"/>
      <c r="P40" s="262"/>
      <c r="Q40" s="261"/>
      <c r="R40" s="259"/>
      <c r="S40" s="234"/>
      <c r="T40" s="181"/>
      <c r="U40" s="182">
        <f t="shared" si="0"/>
        <v>1</v>
      </c>
    </row>
    <row r="41" spans="1:21" ht="13.5" thickBot="1" x14ac:dyDescent="0.25">
      <c r="B41" s="754"/>
      <c r="C41" s="779" t="s">
        <v>4</v>
      </c>
      <c r="D41" s="780"/>
      <c r="E41" s="235">
        <f>SUM(E30:E40)</f>
        <v>3</v>
      </c>
      <c r="F41" s="235">
        <f t="shared" ref="F41:G41" si="10">SUM(F30:F40)</f>
        <v>5</v>
      </c>
      <c r="G41" s="235">
        <f t="shared" si="10"/>
        <v>3</v>
      </c>
      <c r="H41" s="233">
        <f t="shared" ref="H41:S41" si="11">SUM(H30:H40)</f>
        <v>0</v>
      </c>
      <c r="I41" s="231">
        <f t="shared" si="11"/>
        <v>0</v>
      </c>
      <c r="J41" s="234">
        <f t="shared" si="11"/>
        <v>0</v>
      </c>
      <c r="K41" s="230">
        <f t="shared" si="11"/>
        <v>0</v>
      </c>
      <c r="L41" s="231">
        <f t="shared" si="11"/>
        <v>0</v>
      </c>
      <c r="M41" s="232">
        <f t="shared" si="11"/>
        <v>0</v>
      </c>
      <c r="N41" s="233">
        <f t="shared" si="11"/>
        <v>0</v>
      </c>
      <c r="O41" s="231">
        <f t="shared" si="11"/>
        <v>0</v>
      </c>
      <c r="P41" s="234">
        <f t="shared" si="11"/>
        <v>0</v>
      </c>
      <c r="Q41" s="263">
        <f t="shared" si="11"/>
        <v>0</v>
      </c>
      <c r="R41" s="264">
        <f t="shared" si="11"/>
        <v>0</v>
      </c>
      <c r="S41" s="265">
        <f t="shared" si="11"/>
        <v>0</v>
      </c>
      <c r="T41" s="181"/>
      <c r="U41" s="182">
        <f t="shared" si="0"/>
        <v>11</v>
      </c>
    </row>
    <row r="42" spans="1:21" x14ac:dyDescent="0.2">
      <c r="B42" s="266"/>
      <c r="C42" s="792" t="s">
        <v>5</v>
      </c>
      <c r="D42" s="793"/>
      <c r="E42" s="794"/>
      <c r="F42" s="794"/>
      <c r="G42" s="794"/>
      <c r="H42" s="794"/>
      <c r="I42" s="794"/>
      <c r="J42" s="794"/>
      <c r="K42" s="794"/>
      <c r="L42" s="794"/>
      <c r="M42" s="794"/>
      <c r="N42" s="794"/>
      <c r="O42" s="794"/>
      <c r="P42" s="794"/>
      <c r="Q42" s="267"/>
      <c r="R42" s="267"/>
      <c r="S42" s="267"/>
      <c r="T42" s="182"/>
      <c r="U42" s="182">
        <f t="shared" si="0"/>
        <v>0</v>
      </c>
    </row>
    <row r="43" spans="1:21" ht="13.5" thickBot="1" x14ac:dyDescent="0.25">
      <c r="B43" s="795" t="s">
        <v>6</v>
      </c>
      <c r="C43" s="798" t="s">
        <v>6</v>
      </c>
      <c r="D43" s="799"/>
      <c r="E43" s="218" t="s">
        <v>0</v>
      </c>
      <c r="F43" s="219" t="s">
        <v>1</v>
      </c>
      <c r="G43" s="220" t="s">
        <v>2</v>
      </c>
      <c r="H43" s="221" t="s">
        <v>0</v>
      </c>
      <c r="I43" s="219" t="s">
        <v>1</v>
      </c>
      <c r="J43" s="222" t="s">
        <v>2</v>
      </c>
      <c r="K43" s="218" t="s">
        <v>0</v>
      </c>
      <c r="L43" s="219" t="s">
        <v>1</v>
      </c>
      <c r="M43" s="220" t="s">
        <v>2</v>
      </c>
      <c r="N43" s="221" t="s">
        <v>0</v>
      </c>
      <c r="O43" s="219" t="s">
        <v>1</v>
      </c>
      <c r="P43" s="222" t="s">
        <v>2</v>
      </c>
      <c r="Q43" s="268" t="s">
        <v>0</v>
      </c>
      <c r="R43" s="269" t="s">
        <v>1</v>
      </c>
      <c r="S43" s="270" t="s">
        <v>2</v>
      </c>
      <c r="T43" s="223"/>
      <c r="U43" s="182">
        <f t="shared" si="0"/>
        <v>0</v>
      </c>
    </row>
    <row r="44" spans="1:21" x14ac:dyDescent="0.2">
      <c r="A44" s="9">
        <v>1</v>
      </c>
      <c r="B44" s="796"/>
      <c r="C44" s="800" t="s">
        <v>268</v>
      </c>
      <c r="D44" s="801"/>
      <c r="E44" s="224">
        <v>1</v>
      </c>
      <c r="F44" s="225"/>
      <c r="G44" s="226"/>
      <c r="H44" s="233"/>
      <c r="I44" s="231"/>
      <c r="J44" s="234"/>
      <c r="K44" s="230"/>
      <c r="L44" s="231"/>
      <c r="M44" s="232"/>
      <c r="N44" s="233"/>
      <c r="O44" s="231"/>
      <c r="P44" s="234"/>
      <c r="Q44" s="271"/>
      <c r="R44" s="272"/>
      <c r="S44" s="273"/>
      <c r="T44" s="181"/>
      <c r="U44" s="182">
        <f t="shared" si="0"/>
        <v>1</v>
      </c>
    </row>
    <row r="45" spans="1:21" x14ac:dyDescent="0.2">
      <c r="A45" s="9">
        <v>2</v>
      </c>
      <c r="B45" s="796"/>
      <c r="C45" s="800" t="s">
        <v>269</v>
      </c>
      <c r="D45" s="801"/>
      <c r="E45" s="230"/>
      <c r="F45" s="231">
        <v>1</v>
      </c>
      <c r="G45" s="232"/>
      <c r="H45" s="233"/>
      <c r="I45" s="231"/>
      <c r="J45" s="234"/>
      <c r="K45" s="230"/>
      <c r="L45" s="231"/>
      <c r="M45" s="232"/>
      <c r="N45" s="233"/>
      <c r="O45" s="231"/>
      <c r="P45" s="234"/>
      <c r="Q45" s="274"/>
      <c r="R45" s="275"/>
      <c r="S45" s="276"/>
      <c r="T45" s="181"/>
      <c r="U45" s="182">
        <f t="shared" si="0"/>
        <v>1</v>
      </c>
    </row>
    <row r="46" spans="1:21" x14ac:dyDescent="0.2">
      <c r="A46" s="9">
        <v>3</v>
      </c>
      <c r="B46" s="796"/>
      <c r="C46" s="783" t="s">
        <v>270</v>
      </c>
      <c r="D46" s="784"/>
      <c r="E46" s="235"/>
      <c r="F46" s="236"/>
      <c r="G46" s="237">
        <v>1</v>
      </c>
      <c r="H46" s="233"/>
      <c r="I46" s="231"/>
      <c r="J46" s="234"/>
      <c r="K46" s="230"/>
      <c r="L46" s="231"/>
      <c r="M46" s="232"/>
      <c r="N46" s="233"/>
      <c r="O46" s="231"/>
      <c r="P46" s="234"/>
      <c r="Q46" s="233"/>
      <c r="R46" s="231"/>
      <c r="S46" s="234"/>
      <c r="T46" s="181"/>
      <c r="U46" s="182">
        <f t="shared" si="0"/>
        <v>1</v>
      </c>
    </row>
    <row r="47" spans="1:21" x14ac:dyDescent="0.2">
      <c r="A47" s="9">
        <v>4</v>
      </c>
      <c r="B47" s="796"/>
      <c r="C47" s="800" t="s">
        <v>271</v>
      </c>
      <c r="D47" s="801"/>
      <c r="E47" s="235"/>
      <c r="F47" s="236">
        <v>1</v>
      </c>
      <c r="G47" s="237"/>
      <c r="H47" s="233"/>
      <c r="I47" s="231"/>
      <c r="J47" s="234"/>
      <c r="K47" s="230"/>
      <c r="L47" s="231"/>
      <c r="M47" s="232"/>
      <c r="N47" s="233"/>
      <c r="O47" s="231"/>
      <c r="P47" s="234"/>
      <c r="Q47" s="233"/>
      <c r="R47" s="231"/>
      <c r="S47" s="234"/>
      <c r="T47" s="181"/>
      <c r="U47" s="182">
        <f t="shared" si="0"/>
        <v>1</v>
      </c>
    </row>
    <row r="48" spans="1:21" x14ac:dyDescent="0.2">
      <c r="A48" s="9">
        <v>5</v>
      </c>
      <c r="B48" s="796"/>
      <c r="C48" s="783" t="s">
        <v>272</v>
      </c>
      <c r="D48" s="784"/>
      <c r="E48" s="235">
        <v>1</v>
      </c>
      <c r="F48" s="236"/>
      <c r="G48" s="237"/>
      <c r="H48" s="233"/>
      <c r="I48" s="231"/>
      <c r="J48" s="234"/>
      <c r="K48" s="230"/>
      <c r="L48" s="231"/>
      <c r="M48" s="232"/>
      <c r="N48" s="233"/>
      <c r="O48" s="231"/>
      <c r="P48" s="234"/>
      <c r="Q48" s="233"/>
      <c r="R48" s="231"/>
      <c r="S48" s="234"/>
      <c r="T48" s="181"/>
      <c r="U48" s="182">
        <f t="shared" si="0"/>
        <v>1</v>
      </c>
    </row>
    <row r="49" spans="1:22" ht="13.5" customHeight="1" x14ac:dyDescent="0.2">
      <c r="A49" s="9">
        <v>6</v>
      </c>
      <c r="B49" s="796"/>
      <c r="C49" s="783" t="s">
        <v>273</v>
      </c>
      <c r="D49" s="784"/>
      <c r="E49" s="235"/>
      <c r="F49" s="236">
        <v>1</v>
      </c>
      <c r="G49" s="237"/>
      <c r="H49" s="233"/>
      <c r="I49" s="231"/>
      <c r="J49" s="234"/>
      <c r="K49" s="230"/>
      <c r="L49" s="231"/>
      <c r="M49" s="232"/>
      <c r="N49" s="233"/>
      <c r="O49" s="231"/>
      <c r="P49" s="234"/>
      <c r="Q49" s="233"/>
      <c r="R49" s="231"/>
      <c r="S49" s="234"/>
      <c r="T49" s="181"/>
      <c r="U49" s="182">
        <f t="shared" si="0"/>
        <v>1</v>
      </c>
    </row>
    <row r="50" spans="1:22" ht="13.5" thickBot="1" x14ac:dyDescent="0.25">
      <c r="B50" s="796"/>
      <c r="C50" s="785" t="s">
        <v>4</v>
      </c>
      <c r="D50" s="786"/>
      <c r="E50" s="230">
        <f>SUM(E44:E49)</f>
        <v>2</v>
      </c>
      <c r="F50" s="230">
        <f t="shared" ref="F50:G50" si="12">SUM(F44:F49)</f>
        <v>3</v>
      </c>
      <c r="G50" s="230">
        <f t="shared" si="12"/>
        <v>1</v>
      </c>
      <c r="H50" s="233"/>
      <c r="I50" s="231"/>
      <c r="J50" s="234"/>
      <c r="K50" s="230"/>
      <c r="L50" s="231"/>
      <c r="M50" s="232"/>
      <c r="N50" s="233"/>
      <c r="O50" s="231"/>
      <c r="P50" s="234"/>
      <c r="Q50" s="263"/>
      <c r="R50" s="264"/>
      <c r="S50" s="265"/>
      <c r="T50" s="181"/>
      <c r="U50" s="182">
        <f t="shared" si="0"/>
        <v>6</v>
      </c>
    </row>
    <row r="51" spans="1:22" ht="13.5" thickBot="1" x14ac:dyDescent="0.25">
      <c r="B51" s="797"/>
      <c r="C51" s="787" t="s">
        <v>5</v>
      </c>
      <c r="D51" s="788"/>
      <c r="E51" s="789"/>
      <c r="F51" s="790"/>
      <c r="G51" s="791"/>
      <c r="H51" s="802"/>
      <c r="I51" s="790"/>
      <c r="J51" s="791"/>
      <c r="K51" s="789"/>
      <c r="L51" s="790"/>
      <c r="M51" s="791"/>
      <c r="N51" s="802"/>
      <c r="O51" s="790"/>
      <c r="P51" s="803"/>
      <c r="Q51" s="804"/>
      <c r="R51" s="805"/>
      <c r="S51" s="806"/>
      <c r="T51" s="182"/>
      <c r="U51" s="182">
        <f t="shared" si="0"/>
        <v>0</v>
      </c>
    </row>
    <row r="52" spans="1:22" ht="13.5" thickBot="1" x14ac:dyDescent="0.25">
      <c r="B52" s="795" t="s">
        <v>7</v>
      </c>
      <c r="C52" s="767" t="s">
        <v>7</v>
      </c>
      <c r="D52" s="768"/>
      <c r="E52" s="218" t="s">
        <v>0</v>
      </c>
      <c r="F52" s="219" t="s">
        <v>1</v>
      </c>
      <c r="G52" s="220" t="s">
        <v>2</v>
      </c>
      <c r="H52" s="221" t="s">
        <v>0</v>
      </c>
      <c r="I52" s="219" t="s">
        <v>1</v>
      </c>
      <c r="J52" s="222" t="s">
        <v>2</v>
      </c>
      <c r="K52" s="218" t="s">
        <v>0</v>
      </c>
      <c r="L52" s="219" t="s">
        <v>1</v>
      </c>
      <c r="M52" s="220" t="s">
        <v>2</v>
      </c>
      <c r="N52" s="221" t="s">
        <v>0</v>
      </c>
      <c r="O52" s="219" t="s">
        <v>1</v>
      </c>
      <c r="P52" s="222" t="s">
        <v>2</v>
      </c>
      <c r="Q52" s="268" t="s">
        <v>0</v>
      </c>
      <c r="R52" s="269" t="s">
        <v>1</v>
      </c>
      <c r="S52" s="270" t="s">
        <v>2</v>
      </c>
      <c r="T52" s="223"/>
      <c r="U52" s="182">
        <f t="shared" si="0"/>
        <v>0</v>
      </c>
    </row>
    <row r="53" spans="1:22" x14ac:dyDescent="0.2">
      <c r="A53" s="9">
        <v>1</v>
      </c>
      <c r="B53" s="796"/>
      <c r="C53" s="807" t="s">
        <v>274</v>
      </c>
      <c r="D53" s="808"/>
      <c r="E53" s="224">
        <v>1</v>
      </c>
      <c r="F53" s="225"/>
      <c r="G53" s="226"/>
      <c r="H53" s="227"/>
      <c r="I53" s="231"/>
      <c r="J53" s="234"/>
      <c r="K53" s="224"/>
      <c r="L53" s="231"/>
      <c r="M53" s="232"/>
      <c r="N53" s="227"/>
      <c r="O53" s="231"/>
      <c r="P53" s="234"/>
      <c r="Q53" s="277"/>
      <c r="R53" s="272"/>
      <c r="S53" s="273"/>
      <c r="U53" s="182">
        <f t="shared" si="0"/>
        <v>1</v>
      </c>
    </row>
    <row r="54" spans="1:22" x14ac:dyDescent="0.2">
      <c r="A54" s="9">
        <v>2</v>
      </c>
      <c r="B54" s="796"/>
      <c r="C54" s="809" t="s">
        <v>275</v>
      </c>
      <c r="D54" s="810"/>
      <c r="E54" s="230"/>
      <c r="F54" s="231">
        <v>1</v>
      </c>
      <c r="G54" s="232"/>
      <c r="H54" s="227"/>
      <c r="I54" s="231"/>
      <c r="J54" s="234"/>
      <c r="K54" s="224"/>
      <c r="L54" s="231"/>
      <c r="M54" s="232"/>
      <c r="N54" s="227"/>
      <c r="O54" s="231"/>
      <c r="P54" s="234"/>
      <c r="Q54" s="227"/>
      <c r="R54" s="231"/>
      <c r="S54" s="234"/>
      <c r="U54" s="182">
        <f t="shared" si="0"/>
        <v>1</v>
      </c>
    </row>
    <row r="55" spans="1:22" x14ac:dyDescent="0.2">
      <c r="A55" s="9">
        <v>3</v>
      </c>
      <c r="B55" s="796"/>
      <c r="C55" s="809" t="s">
        <v>276</v>
      </c>
      <c r="D55" s="810"/>
      <c r="E55" s="235"/>
      <c r="F55" s="236"/>
      <c r="G55" s="237">
        <v>1</v>
      </c>
      <c r="H55" s="227"/>
      <c r="I55" s="231"/>
      <c r="J55" s="234"/>
      <c r="K55" s="224"/>
      <c r="L55" s="231"/>
      <c r="M55" s="232"/>
      <c r="N55" s="227"/>
      <c r="O55" s="231"/>
      <c r="P55" s="234"/>
      <c r="Q55" s="227"/>
      <c r="R55" s="231"/>
      <c r="S55" s="234"/>
      <c r="U55" s="182">
        <f t="shared" si="0"/>
        <v>1</v>
      </c>
    </row>
    <row r="56" spans="1:22" x14ac:dyDescent="0.2">
      <c r="A56" s="9">
        <v>4</v>
      </c>
      <c r="B56" s="796"/>
      <c r="C56" s="809" t="s">
        <v>277</v>
      </c>
      <c r="D56" s="810"/>
      <c r="E56" s="235"/>
      <c r="F56" s="236">
        <v>1</v>
      </c>
      <c r="G56" s="237"/>
      <c r="H56" s="227"/>
      <c r="I56" s="231"/>
      <c r="J56" s="234"/>
      <c r="K56" s="224"/>
      <c r="L56" s="231"/>
      <c r="M56" s="232"/>
      <c r="N56" s="227"/>
      <c r="O56" s="231"/>
      <c r="P56" s="234"/>
      <c r="Q56" s="227"/>
      <c r="R56" s="231"/>
      <c r="S56" s="234"/>
      <c r="U56" s="182">
        <f t="shared" si="0"/>
        <v>1</v>
      </c>
    </row>
    <row r="57" spans="1:22" x14ac:dyDescent="0.2">
      <c r="A57" s="9">
        <v>5</v>
      </c>
      <c r="B57" s="796"/>
      <c r="C57" s="809" t="s">
        <v>278</v>
      </c>
      <c r="D57" s="810"/>
      <c r="E57" s="235">
        <v>1</v>
      </c>
      <c r="F57" s="236"/>
      <c r="G57" s="237"/>
      <c r="H57" s="227"/>
      <c r="I57" s="231"/>
      <c r="J57" s="234"/>
      <c r="K57" s="224"/>
      <c r="L57" s="231"/>
      <c r="M57" s="232"/>
      <c r="N57" s="227"/>
      <c r="O57" s="231"/>
      <c r="P57" s="234"/>
      <c r="Q57" s="227"/>
      <c r="R57" s="231"/>
      <c r="S57" s="234"/>
      <c r="U57" s="182">
        <f t="shared" si="0"/>
        <v>1</v>
      </c>
    </row>
    <row r="58" spans="1:22" x14ac:dyDescent="0.2">
      <c r="A58" s="9">
        <v>6</v>
      </c>
      <c r="B58" s="796"/>
      <c r="C58" s="809" t="s">
        <v>279</v>
      </c>
      <c r="D58" s="810"/>
      <c r="E58" s="235"/>
      <c r="F58" s="236">
        <v>1</v>
      </c>
      <c r="G58" s="237"/>
      <c r="H58" s="227"/>
      <c r="I58" s="231"/>
      <c r="J58" s="234"/>
      <c r="K58" s="224"/>
      <c r="L58" s="231"/>
      <c r="M58" s="232"/>
      <c r="N58" s="227"/>
      <c r="O58" s="231"/>
      <c r="P58" s="234"/>
      <c r="Q58" s="227"/>
      <c r="R58" s="231"/>
      <c r="S58" s="234"/>
      <c r="U58" s="182">
        <f t="shared" si="0"/>
        <v>1</v>
      </c>
    </row>
    <row r="59" spans="1:22" x14ac:dyDescent="0.2">
      <c r="A59" s="9">
        <v>7</v>
      </c>
      <c r="B59" s="796"/>
      <c r="C59" s="809" t="s">
        <v>280</v>
      </c>
      <c r="D59" s="810"/>
      <c r="E59" s="235"/>
      <c r="F59" s="235"/>
      <c r="G59" s="244">
        <v>1</v>
      </c>
      <c r="H59" s="227"/>
      <c r="I59" s="231"/>
      <c r="J59" s="234"/>
      <c r="K59" s="224"/>
      <c r="L59" s="231"/>
      <c r="M59" s="232"/>
      <c r="N59" s="227"/>
      <c r="O59" s="231"/>
      <c r="P59" s="234"/>
      <c r="Q59" s="227"/>
      <c r="R59" s="231"/>
      <c r="S59" s="234"/>
      <c r="U59" s="182">
        <f t="shared" si="0"/>
        <v>1</v>
      </c>
    </row>
    <row r="60" spans="1:22" x14ac:dyDescent="0.2">
      <c r="A60" s="9">
        <v>8</v>
      </c>
      <c r="B60" s="796"/>
      <c r="C60" s="809" t="s">
        <v>281</v>
      </c>
      <c r="D60" s="810"/>
      <c r="E60" s="235"/>
      <c r="F60" s="235">
        <v>1</v>
      </c>
      <c r="G60" s="244"/>
      <c r="H60" s="227"/>
      <c r="I60" s="231"/>
      <c r="J60" s="234"/>
      <c r="K60" s="224"/>
      <c r="L60" s="231"/>
      <c r="M60" s="232"/>
      <c r="N60" s="227"/>
      <c r="O60" s="231"/>
      <c r="P60" s="234"/>
      <c r="Q60" s="227"/>
      <c r="R60" s="231"/>
      <c r="S60" s="234"/>
      <c r="U60" s="182">
        <f t="shared" si="0"/>
        <v>1</v>
      </c>
    </row>
    <row r="61" spans="1:22" ht="15" x14ac:dyDescent="0.25">
      <c r="A61" s="9">
        <v>9</v>
      </c>
      <c r="B61" s="796"/>
      <c r="C61" s="822" t="s">
        <v>282</v>
      </c>
      <c r="D61" s="823"/>
      <c r="E61" s="235">
        <v>1</v>
      </c>
      <c r="F61" s="235"/>
      <c r="G61" s="244"/>
      <c r="H61" s="227"/>
      <c r="I61" s="231"/>
      <c r="J61" s="234"/>
      <c r="K61" s="224"/>
      <c r="L61" s="231"/>
      <c r="M61" s="232"/>
      <c r="N61" s="227"/>
      <c r="O61" s="231"/>
      <c r="P61" s="234"/>
      <c r="Q61" s="227"/>
      <c r="R61" s="231"/>
      <c r="S61" s="234"/>
      <c r="U61" s="182">
        <f t="shared" si="0"/>
        <v>1</v>
      </c>
      <c r="V61" s="278"/>
    </row>
    <row r="62" spans="1:22" ht="15" x14ac:dyDescent="0.25">
      <c r="A62" s="9">
        <v>10</v>
      </c>
      <c r="B62" s="796"/>
      <c r="C62" s="809" t="s">
        <v>283</v>
      </c>
      <c r="D62" s="810"/>
      <c r="E62" s="235"/>
      <c r="F62" s="235">
        <v>1</v>
      </c>
      <c r="G62" s="244"/>
      <c r="H62" s="227"/>
      <c r="I62" s="231"/>
      <c r="J62" s="234"/>
      <c r="K62" s="224"/>
      <c r="L62" s="231"/>
      <c r="M62" s="232"/>
      <c r="N62" s="227"/>
      <c r="O62" s="231"/>
      <c r="P62" s="234"/>
      <c r="Q62" s="227"/>
      <c r="R62" s="231"/>
      <c r="S62" s="234"/>
      <c r="U62" s="182">
        <f t="shared" si="0"/>
        <v>1</v>
      </c>
      <c r="V62" s="278"/>
    </row>
    <row r="63" spans="1:22" x14ac:dyDescent="0.2">
      <c r="A63" s="9">
        <v>11</v>
      </c>
      <c r="B63" s="796"/>
      <c r="C63" s="811" t="s">
        <v>284</v>
      </c>
      <c r="D63" s="812"/>
      <c r="E63" s="235"/>
      <c r="F63" s="235"/>
      <c r="G63" s="244">
        <v>1</v>
      </c>
      <c r="H63" s="227"/>
      <c r="I63" s="231"/>
      <c r="J63" s="234"/>
      <c r="K63" s="224"/>
      <c r="L63" s="231"/>
      <c r="M63" s="232"/>
      <c r="N63" s="227"/>
      <c r="O63" s="231"/>
      <c r="P63" s="234"/>
      <c r="Q63" s="227"/>
      <c r="R63" s="231"/>
      <c r="S63" s="234"/>
      <c r="U63" s="182">
        <f t="shared" si="0"/>
        <v>1</v>
      </c>
    </row>
    <row r="64" spans="1:22" ht="13.5" thickBot="1" x14ac:dyDescent="0.25">
      <c r="B64" s="796"/>
      <c r="C64" s="813" t="s">
        <v>4</v>
      </c>
      <c r="D64" s="814"/>
      <c r="E64" s="235">
        <f>SUM(E53:E63)</f>
        <v>3</v>
      </c>
      <c r="F64" s="235">
        <f t="shared" ref="F64" si="13">SUM(F53:F63)</f>
        <v>5</v>
      </c>
      <c r="G64" s="235">
        <f t="shared" ref="G64" si="14">SUM(G53:G63)</f>
        <v>3</v>
      </c>
      <c r="H64" s="233">
        <f t="shared" ref="H64:S64" si="15">SUM(H53)</f>
        <v>0</v>
      </c>
      <c r="I64" s="231">
        <f t="shared" si="15"/>
        <v>0</v>
      </c>
      <c r="J64" s="234">
        <f t="shared" si="15"/>
        <v>0</v>
      </c>
      <c r="K64" s="230">
        <f t="shared" si="15"/>
        <v>0</v>
      </c>
      <c r="L64" s="231">
        <f t="shared" si="15"/>
        <v>0</v>
      </c>
      <c r="M64" s="232">
        <f t="shared" si="15"/>
        <v>0</v>
      </c>
      <c r="N64" s="233">
        <f t="shared" si="15"/>
        <v>0</v>
      </c>
      <c r="O64" s="231">
        <f t="shared" si="15"/>
        <v>0</v>
      </c>
      <c r="P64" s="234">
        <f t="shared" si="15"/>
        <v>0</v>
      </c>
      <c r="Q64" s="263">
        <f t="shared" si="15"/>
        <v>0</v>
      </c>
      <c r="R64" s="264">
        <f t="shared" si="15"/>
        <v>0</v>
      </c>
      <c r="S64" s="265">
        <f t="shared" si="15"/>
        <v>0</v>
      </c>
      <c r="T64" s="181"/>
      <c r="U64" s="182">
        <f t="shared" si="0"/>
        <v>11</v>
      </c>
    </row>
    <row r="65" spans="1:22" ht="13.5" thickBot="1" x14ac:dyDescent="0.25">
      <c r="B65" s="797"/>
      <c r="C65" s="792" t="s">
        <v>5</v>
      </c>
      <c r="D65" s="793"/>
      <c r="E65" s="789"/>
      <c r="F65" s="815"/>
      <c r="G65" s="816"/>
      <c r="H65" s="817"/>
      <c r="I65" s="818"/>
      <c r="J65" s="819"/>
      <c r="K65" s="820"/>
      <c r="L65" s="818"/>
      <c r="M65" s="821"/>
      <c r="N65" s="817"/>
      <c r="O65" s="818"/>
      <c r="P65" s="819"/>
      <c r="Q65" s="824"/>
      <c r="R65" s="825"/>
      <c r="S65" s="826"/>
      <c r="T65" s="182"/>
      <c r="U65" s="182">
        <f t="shared" si="0"/>
        <v>0</v>
      </c>
    </row>
    <row r="66" spans="1:22" x14ac:dyDescent="0.2">
      <c r="B66" s="827" t="s">
        <v>285</v>
      </c>
      <c r="C66" s="829" t="s">
        <v>43</v>
      </c>
      <c r="D66" s="830"/>
      <c r="E66" s="218" t="s">
        <v>0</v>
      </c>
      <c r="F66" s="219" t="s">
        <v>1</v>
      </c>
      <c r="G66" s="220" t="s">
        <v>2</v>
      </c>
      <c r="H66" s="221" t="s">
        <v>0</v>
      </c>
      <c r="I66" s="219" t="s">
        <v>1</v>
      </c>
      <c r="J66" s="222" t="s">
        <v>2</v>
      </c>
      <c r="K66" s="218" t="s">
        <v>0</v>
      </c>
      <c r="L66" s="219" t="s">
        <v>1</v>
      </c>
      <c r="M66" s="220" t="s">
        <v>2</v>
      </c>
      <c r="N66" s="221" t="s">
        <v>0</v>
      </c>
      <c r="O66" s="219" t="s">
        <v>1</v>
      </c>
      <c r="P66" s="222" t="s">
        <v>2</v>
      </c>
      <c r="Q66" s="279" t="s">
        <v>0</v>
      </c>
      <c r="R66" s="280" t="s">
        <v>1</v>
      </c>
      <c r="S66" s="281" t="s">
        <v>2</v>
      </c>
      <c r="T66" s="223"/>
      <c r="U66" s="182">
        <f t="shared" si="0"/>
        <v>0</v>
      </c>
    </row>
    <row r="67" spans="1:22" x14ac:dyDescent="0.2">
      <c r="A67" s="9">
        <v>1</v>
      </c>
      <c r="B67" s="828"/>
      <c r="C67" s="831" t="s">
        <v>286</v>
      </c>
      <c r="D67" s="832"/>
      <c r="E67" s="235"/>
      <c r="F67" s="235">
        <v>1</v>
      </c>
      <c r="G67" s="244"/>
      <c r="H67" s="261"/>
      <c r="I67" s="259"/>
      <c r="J67" s="262"/>
      <c r="K67" s="258"/>
      <c r="L67" s="259"/>
      <c r="M67" s="260"/>
      <c r="N67" s="261"/>
      <c r="O67" s="259"/>
      <c r="P67" s="262"/>
      <c r="Q67" s="261"/>
      <c r="R67" s="259"/>
      <c r="S67" s="262"/>
      <c r="T67" s="181"/>
      <c r="U67" s="182">
        <f t="shared" si="0"/>
        <v>1</v>
      </c>
    </row>
    <row r="68" spans="1:22" x14ac:dyDescent="0.2">
      <c r="A68" s="9">
        <v>2</v>
      </c>
      <c r="B68" s="828"/>
      <c r="C68" s="831" t="s">
        <v>287</v>
      </c>
      <c r="D68" s="832"/>
      <c r="E68" s="235">
        <v>1</v>
      </c>
      <c r="F68" s="235"/>
      <c r="G68" s="244"/>
      <c r="H68" s="261"/>
      <c r="I68" s="259"/>
      <c r="J68" s="262"/>
      <c r="K68" s="258"/>
      <c r="L68" s="259"/>
      <c r="M68" s="260"/>
      <c r="N68" s="261"/>
      <c r="O68" s="259"/>
      <c r="P68" s="262"/>
      <c r="Q68" s="261"/>
      <c r="R68" s="259"/>
      <c r="S68" s="262"/>
      <c r="T68" s="181"/>
      <c r="U68" s="182">
        <f t="shared" si="0"/>
        <v>1</v>
      </c>
    </row>
    <row r="69" spans="1:22" x14ac:dyDescent="0.2">
      <c r="A69" s="9">
        <v>2</v>
      </c>
      <c r="B69" s="828"/>
      <c r="C69" s="831" t="s">
        <v>288</v>
      </c>
      <c r="D69" s="832"/>
      <c r="E69" s="235"/>
      <c r="F69" s="235">
        <v>1</v>
      </c>
      <c r="G69" s="244"/>
      <c r="H69" s="261"/>
      <c r="I69" s="259"/>
      <c r="J69" s="262"/>
      <c r="K69" s="258"/>
      <c r="L69" s="259"/>
      <c r="M69" s="260"/>
      <c r="N69" s="261"/>
      <c r="O69" s="259"/>
      <c r="P69" s="262"/>
      <c r="Q69" s="261"/>
      <c r="R69" s="259"/>
      <c r="S69" s="262"/>
      <c r="T69" s="181"/>
      <c r="U69" s="182">
        <f t="shared" si="0"/>
        <v>1</v>
      </c>
    </row>
    <row r="70" spans="1:22" x14ac:dyDescent="0.2">
      <c r="A70" s="9">
        <v>4</v>
      </c>
      <c r="B70" s="828"/>
      <c r="C70" s="833" t="s">
        <v>289</v>
      </c>
      <c r="D70" s="834"/>
      <c r="E70" s="235"/>
      <c r="F70" s="235"/>
      <c r="G70" s="244">
        <v>1</v>
      </c>
      <c r="H70" s="261"/>
      <c r="I70" s="259"/>
      <c r="J70" s="262"/>
      <c r="K70" s="258"/>
      <c r="L70" s="259"/>
      <c r="M70" s="260"/>
      <c r="N70" s="261"/>
      <c r="O70" s="259"/>
      <c r="P70" s="262"/>
      <c r="Q70" s="261"/>
      <c r="R70" s="259"/>
      <c r="S70" s="262"/>
      <c r="T70" s="181"/>
      <c r="U70" s="182">
        <f t="shared" si="0"/>
        <v>1</v>
      </c>
    </row>
    <row r="71" spans="1:22" x14ac:dyDescent="0.2">
      <c r="A71" s="9">
        <v>5</v>
      </c>
      <c r="B71" s="828"/>
      <c r="C71" s="831" t="s">
        <v>290</v>
      </c>
      <c r="D71" s="832"/>
      <c r="E71" s="235"/>
      <c r="F71" s="235"/>
      <c r="G71" s="244">
        <v>1</v>
      </c>
      <c r="H71" s="261"/>
      <c r="I71" s="259"/>
      <c r="J71" s="262"/>
      <c r="K71" s="258"/>
      <c r="L71" s="259"/>
      <c r="M71" s="260"/>
      <c r="N71" s="261"/>
      <c r="O71" s="259"/>
      <c r="P71" s="262"/>
      <c r="Q71" s="261"/>
      <c r="R71" s="259"/>
      <c r="S71" s="262"/>
      <c r="T71" s="181"/>
      <c r="U71" s="182">
        <f t="shared" si="0"/>
        <v>1</v>
      </c>
    </row>
    <row r="72" spans="1:22" ht="13.5" thickBot="1" x14ac:dyDescent="0.25">
      <c r="B72" s="282"/>
      <c r="C72" s="835" t="s">
        <v>4</v>
      </c>
      <c r="D72" s="836"/>
      <c r="E72" s="230">
        <f t="shared" ref="E72:S72" si="16">SUM(E67:E71)</f>
        <v>1</v>
      </c>
      <c r="F72" s="231">
        <f t="shared" si="16"/>
        <v>2</v>
      </c>
      <c r="G72" s="232">
        <f t="shared" si="16"/>
        <v>2</v>
      </c>
      <c r="H72" s="233">
        <f t="shared" si="16"/>
        <v>0</v>
      </c>
      <c r="I72" s="231">
        <f t="shared" si="16"/>
        <v>0</v>
      </c>
      <c r="J72" s="234">
        <f t="shared" si="16"/>
        <v>0</v>
      </c>
      <c r="K72" s="230">
        <f t="shared" si="16"/>
        <v>0</v>
      </c>
      <c r="L72" s="231">
        <f t="shared" si="16"/>
        <v>0</v>
      </c>
      <c r="M72" s="232">
        <f t="shared" si="16"/>
        <v>0</v>
      </c>
      <c r="N72" s="233">
        <f t="shared" si="16"/>
        <v>0</v>
      </c>
      <c r="O72" s="231">
        <f t="shared" si="16"/>
        <v>0</v>
      </c>
      <c r="P72" s="234">
        <f t="shared" si="16"/>
        <v>0</v>
      </c>
      <c r="Q72" s="263">
        <f t="shared" si="16"/>
        <v>0</v>
      </c>
      <c r="R72" s="264">
        <f t="shared" si="16"/>
        <v>0</v>
      </c>
      <c r="S72" s="265">
        <f t="shared" si="16"/>
        <v>0</v>
      </c>
      <c r="T72" s="181"/>
      <c r="U72" s="182">
        <f t="shared" si="0"/>
        <v>5</v>
      </c>
      <c r="V72" s="283"/>
    </row>
    <row r="73" spans="1:22" ht="13.5" thickBot="1" x14ac:dyDescent="0.25">
      <c r="B73" s="284"/>
      <c r="C73" s="837" t="s">
        <v>5</v>
      </c>
      <c r="D73" s="838"/>
      <c r="E73" s="839"/>
      <c r="F73" s="839"/>
      <c r="G73" s="839"/>
      <c r="H73" s="839"/>
      <c r="I73" s="839"/>
      <c r="J73" s="840"/>
      <c r="K73" s="841"/>
      <c r="L73" s="839"/>
      <c r="M73" s="839"/>
      <c r="N73" s="794"/>
      <c r="O73" s="794"/>
      <c r="P73" s="794"/>
      <c r="Q73" s="285"/>
      <c r="R73" s="285"/>
      <c r="S73" s="285"/>
      <c r="T73" s="182"/>
      <c r="U73" s="182">
        <f t="shared" si="0"/>
        <v>0</v>
      </c>
    </row>
    <row r="74" spans="1:22" x14ac:dyDescent="0.2">
      <c r="B74" s="842" t="s">
        <v>56</v>
      </c>
      <c r="C74" s="798" t="s">
        <v>56</v>
      </c>
      <c r="D74" s="799"/>
      <c r="E74" s="279" t="s">
        <v>0</v>
      </c>
      <c r="F74" s="280" t="s">
        <v>1</v>
      </c>
      <c r="G74" s="281" t="s">
        <v>2</v>
      </c>
      <c r="H74" s="279" t="s">
        <v>0</v>
      </c>
      <c r="I74" s="280" t="s">
        <v>1</v>
      </c>
      <c r="J74" s="281" t="s">
        <v>2</v>
      </c>
      <c r="K74" s="279" t="s">
        <v>0</v>
      </c>
      <c r="L74" s="280" t="s">
        <v>1</v>
      </c>
      <c r="M74" s="281" t="s">
        <v>2</v>
      </c>
      <c r="N74" s="221" t="s">
        <v>0</v>
      </c>
      <c r="O74" s="219" t="s">
        <v>1</v>
      </c>
      <c r="P74" s="222" t="s">
        <v>2</v>
      </c>
      <c r="Q74" s="279" t="s">
        <v>0</v>
      </c>
      <c r="R74" s="280" t="s">
        <v>1</v>
      </c>
      <c r="S74" s="281" t="s">
        <v>2</v>
      </c>
      <c r="T74" s="223"/>
      <c r="U74" s="182">
        <f t="shared" si="0"/>
        <v>0</v>
      </c>
    </row>
    <row r="75" spans="1:22" x14ac:dyDescent="0.2">
      <c r="A75" s="9">
        <v>1</v>
      </c>
      <c r="B75" s="843"/>
      <c r="C75" s="844" t="s">
        <v>291</v>
      </c>
      <c r="D75" s="845"/>
      <c r="E75" s="235"/>
      <c r="F75" s="235">
        <v>1</v>
      </c>
      <c r="G75" s="244"/>
      <c r="H75" s="261"/>
      <c r="I75" s="259"/>
      <c r="J75" s="262"/>
      <c r="K75" s="261"/>
      <c r="L75" s="259"/>
      <c r="M75" s="262"/>
      <c r="N75" s="261"/>
      <c r="O75" s="259"/>
      <c r="P75" s="262"/>
      <c r="Q75" s="261"/>
      <c r="R75" s="259"/>
      <c r="S75" s="262"/>
      <c r="T75" s="286"/>
      <c r="U75" s="182">
        <f t="shared" si="0"/>
        <v>1</v>
      </c>
    </row>
    <row r="76" spans="1:22" x14ac:dyDescent="0.2">
      <c r="A76" s="9">
        <v>2</v>
      </c>
      <c r="B76" s="843"/>
      <c r="C76" s="846" t="s">
        <v>292</v>
      </c>
      <c r="D76" s="847"/>
      <c r="E76" s="235">
        <v>1</v>
      </c>
      <c r="F76" s="235"/>
      <c r="G76" s="244"/>
      <c r="H76" s="261"/>
      <c r="I76" s="259"/>
      <c r="J76" s="262"/>
      <c r="K76" s="261"/>
      <c r="L76" s="259"/>
      <c r="M76" s="262"/>
      <c r="N76" s="261"/>
      <c r="O76" s="259"/>
      <c r="P76" s="262"/>
      <c r="Q76" s="261"/>
      <c r="R76" s="259"/>
      <c r="S76" s="262"/>
      <c r="T76" s="286"/>
      <c r="U76" s="182">
        <f t="shared" si="0"/>
        <v>1</v>
      </c>
    </row>
    <row r="77" spans="1:22" x14ac:dyDescent="0.2">
      <c r="A77" s="9">
        <v>3</v>
      </c>
      <c r="B77" s="843"/>
      <c r="C77" s="846" t="s">
        <v>293</v>
      </c>
      <c r="D77" s="847"/>
      <c r="E77" s="235"/>
      <c r="F77" s="235">
        <v>1</v>
      </c>
      <c r="G77" s="244"/>
      <c r="H77" s="261"/>
      <c r="I77" s="259"/>
      <c r="J77" s="262"/>
      <c r="K77" s="261"/>
      <c r="L77" s="259"/>
      <c r="M77" s="262"/>
      <c r="N77" s="261"/>
      <c r="O77" s="259"/>
      <c r="P77" s="262"/>
      <c r="Q77" s="261"/>
      <c r="R77" s="259"/>
      <c r="S77" s="262"/>
      <c r="T77" s="286"/>
      <c r="U77" s="182">
        <f t="shared" si="0"/>
        <v>1</v>
      </c>
    </row>
    <row r="78" spans="1:22" x14ac:dyDescent="0.2">
      <c r="A78" s="9">
        <v>4</v>
      </c>
      <c r="B78" s="843"/>
      <c r="C78" s="846" t="s">
        <v>294</v>
      </c>
      <c r="D78" s="847"/>
      <c r="E78" s="235"/>
      <c r="F78" s="235"/>
      <c r="G78" s="244">
        <v>1</v>
      </c>
      <c r="H78" s="287"/>
      <c r="I78" s="259"/>
      <c r="J78" s="262"/>
      <c r="K78" s="261"/>
      <c r="L78" s="259"/>
      <c r="M78" s="262"/>
      <c r="N78" s="261"/>
      <c r="O78" s="259"/>
      <c r="P78" s="262"/>
      <c r="Q78" s="261"/>
      <c r="R78" s="259"/>
      <c r="S78" s="262"/>
      <c r="T78" s="286"/>
      <c r="U78" s="182">
        <f t="shared" ref="U78:U79" si="17">SUM(E78:S78)</f>
        <v>1</v>
      </c>
    </row>
    <row r="79" spans="1:22" ht="13.5" thickBot="1" x14ac:dyDescent="0.25">
      <c r="B79" s="843"/>
      <c r="C79" s="835" t="s">
        <v>4</v>
      </c>
      <c r="D79" s="836"/>
      <c r="E79" s="263">
        <f>SUM(E75:E78)</f>
        <v>1</v>
      </c>
      <c r="F79" s="263">
        <f t="shared" ref="F79:G79" si="18">SUM(F75:F78)</f>
        <v>2</v>
      </c>
      <c r="G79" s="263">
        <f t="shared" si="18"/>
        <v>1</v>
      </c>
      <c r="H79" s="288">
        <f t="shared" ref="H79:S79" si="19">SUM(H75:H75)</f>
        <v>0</v>
      </c>
      <c r="I79" s="264">
        <f t="shared" si="19"/>
        <v>0</v>
      </c>
      <c r="J79" s="265">
        <f t="shared" si="19"/>
        <v>0</v>
      </c>
      <c r="K79" s="263">
        <f t="shared" si="19"/>
        <v>0</v>
      </c>
      <c r="L79" s="264">
        <f t="shared" si="19"/>
        <v>0</v>
      </c>
      <c r="M79" s="265">
        <f t="shared" si="19"/>
        <v>0</v>
      </c>
      <c r="N79" s="233">
        <f t="shared" si="19"/>
        <v>0</v>
      </c>
      <c r="O79" s="231">
        <f t="shared" si="19"/>
        <v>0</v>
      </c>
      <c r="P79" s="234">
        <f t="shared" si="19"/>
        <v>0</v>
      </c>
      <c r="Q79" s="263">
        <f t="shared" si="19"/>
        <v>0</v>
      </c>
      <c r="R79" s="264">
        <f t="shared" si="19"/>
        <v>0</v>
      </c>
      <c r="S79" s="265">
        <f t="shared" si="19"/>
        <v>0</v>
      </c>
      <c r="T79" s="181"/>
      <c r="U79" s="182">
        <f t="shared" si="17"/>
        <v>4</v>
      </c>
    </row>
    <row r="80" spans="1:22" ht="13.5" thickBot="1" x14ac:dyDescent="0.25">
      <c r="B80" s="843"/>
      <c r="C80" s="853" t="s">
        <v>5</v>
      </c>
      <c r="D80" s="854"/>
      <c r="E80" s="848"/>
      <c r="F80" s="849"/>
      <c r="G80" s="855"/>
      <c r="H80" s="856"/>
      <c r="I80" s="849"/>
      <c r="J80" s="855"/>
      <c r="K80" s="856"/>
      <c r="L80" s="849"/>
      <c r="M80" s="855"/>
      <c r="N80" s="857"/>
      <c r="O80" s="858"/>
      <c r="P80" s="859"/>
      <c r="Q80" s="848"/>
      <c r="R80" s="849"/>
      <c r="S80" s="850"/>
      <c r="T80" s="289"/>
    </row>
    <row r="81" spans="1:21" s="290" customFormat="1" x14ac:dyDescent="0.2">
      <c r="A81" s="9">
        <f>SUM(A26+A40+A49+A63+A71+A78)</f>
        <v>49</v>
      </c>
      <c r="B81" s="286"/>
      <c r="C81" s="851"/>
      <c r="D81" s="851"/>
      <c r="E81" s="286">
        <f>+E79+E72+E64+E50+E41+E27</f>
        <v>13</v>
      </c>
      <c r="F81" s="286">
        <f t="shared" ref="F81:S81" si="20">+F79+F72+F64+F50+F41+F27</f>
        <v>23</v>
      </c>
      <c r="G81" s="286">
        <f t="shared" si="20"/>
        <v>13</v>
      </c>
      <c r="H81" s="286">
        <f t="shared" si="20"/>
        <v>0</v>
      </c>
      <c r="I81" s="286">
        <f t="shared" si="20"/>
        <v>0</v>
      </c>
      <c r="J81" s="286">
        <f t="shared" si="20"/>
        <v>0</v>
      </c>
      <c r="K81" s="286">
        <f t="shared" si="20"/>
        <v>0</v>
      </c>
      <c r="L81" s="286">
        <f t="shared" si="20"/>
        <v>0</v>
      </c>
      <c r="M81" s="286">
        <f t="shared" si="20"/>
        <v>0</v>
      </c>
      <c r="N81" s="286">
        <f t="shared" si="20"/>
        <v>0</v>
      </c>
      <c r="O81" s="286">
        <f t="shared" si="20"/>
        <v>0</v>
      </c>
      <c r="P81" s="286">
        <f t="shared" si="20"/>
        <v>0</v>
      </c>
      <c r="Q81" s="286">
        <f t="shared" si="20"/>
        <v>0</v>
      </c>
      <c r="R81" s="286">
        <f t="shared" si="20"/>
        <v>0</v>
      </c>
      <c r="S81" s="286">
        <f t="shared" si="20"/>
        <v>0</v>
      </c>
      <c r="T81" s="286" t="e">
        <f>+T79+#REF!+T72+#REF!+T50+T41+T27</f>
        <v>#REF!</v>
      </c>
      <c r="U81" s="286">
        <f>SUM(U15:U80)</f>
        <v>98</v>
      </c>
    </row>
    <row r="82" spans="1:21" s="290" customFormat="1" x14ac:dyDescent="0.2">
      <c r="A82" s="9"/>
      <c r="B82" s="286"/>
      <c r="C82" s="851"/>
      <c r="D82" s="851"/>
      <c r="E82" s="852">
        <f>+E81+F81+G81</f>
        <v>49</v>
      </c>
      <c r="F82" s="852"/>
      <c r="G82" s="852"/>
      <c r="H82" s="852">
        <f>+H81+I81+J81</f>
        <v>0</v>
      </c>
      <c r="I82" s="852"/>
      <c r="J82" s="852"/>
      <c r="K82" s="852">
        <f>+K81+L81+M81</f>
        <v>0</v>
      </c>
      <c r="L82" s="852"/>
      <c r="M82" s="852"/>
      <c r="N82" s="852">
        <f>+N81+O81+P81</f>
        <v>0</v>
      </c>
      <c r="O82" s="852"/>
      <c r="P82" s="852"/>
      <c r="Q82" s="852">
        <f>+Q81+R81+S81</f>
        <v>0</v>
      </c>
      <c r="R82" s="852"/>
      <c r="S82" s="852"/>
      <c r="U82" s="286">
        <f>38*5</f>
        <v>190</v>
      </c>
    </row>
    <row r="83" spans="1:21" s="290" customFormat="1" x14ac:dyDescent="0.2">
      <c r="A83" s="9"/>
      <c r="B83" s="286"/>
      <c r="C83" s="861" t="s">
        <v>0</v>
      </c>
      <c r="D83" s="862"/>
      <c r="E83" s="286">
        <f>+E81+H81+K81+N81+Q81</f>
        <v>13</v>
      </c>
      <c r="F83" s="292">
        <f>+E83/$E$86</f>
        <v>0.26530612244897961</v>
      </c>
      <c r="U83" s="293"/>
    </row>
    <row r="84" spans="1:21" s="290" customFormat="1" x14ac:dyDescent="0.2">
      <c r="A84" s="9"/>
      <c r="B84" s="286"/>
      <c r="C84" s="861" t="s">
        <v>1</v>
      </c>
      <c r="D84" s="862" t="s">
        <v>1</v>
      </c>
      <c r="E84" s="286">
        <f>+F81+I81+L81+O81+R81</f>
        <v>23</v>
      </c>
      <c r="F84" s="292">
        <f>+E84/$E$86</f>
        <v>0.46938775510204084</v>
      </c>
      <c r="U84" s="293"/>
    </row>
    <row r="85" spans="1:21" s="290" customFormat="1" x14ac:dyDescent="0.2">
      <c r="A85" s="9"/>
      <c r="B85" s="286"/>
      <c r="C85" s="861" t="s">
        <v>2</v>
      </c>
      <c r="D85" s="862" t="s">
        <v>2</v>
      </c>
      <c r="E85" s="286">
        <f>+G81+J81+M81+P81+S81</f>
        <v>13</v>
      </c>
      <c r="F85" s="292">
        <f>+E85/$E$86</f>
        <v>0.26530612244897961</v>
      </c>
      <c r="U85" s="293"/>
    </row>
    <row r="86" spans="1:21" s="290" customFormat="1" x14ac:dyDescent="0.2">
      <c r="A86" s="9"/>
      <c r="B86" s="286"/>
      <c r="C86" s="851"/>
      <c r="D86" s="851"/>
      <c r="E86" s="286">
        <f>SUM(E83:E85)</f>
        <v>49</v>
      </c>
      <c r="F86" s="292">
        <f>+E86/$E$86</f>
        <v>1</v>
      </c>
      <c r="U86" s="293"/>
    </row>
    <row r="87" spans="1:21" s="290" customFormat="1" x14ac:dyDescent="0.2">
      <c r="A87" s="9"/>
      <c r="B87" s="286"/>
      <c r="C87" s="851"/>
      <c r="D87" s="851"/>
      <c r="E87" s="286"/>
      <c r="F87" s="294"/>
      <c r="U87" s="293"/>
    </row>
    <row r="88" spans="1:21" s="297" customFormat="1" ht="15" customHeight="1" x14ac:dyDescent="0.2">
      <c r="A88" s="9"/>
      <c r="B88" s="295"/>
      <c r="C88" s="861" t="s">
        <v>80</v>
      </c>
      <c r="D88" s="862"/>
      <c r="E88" s="295"/>
      <c r="F88" s="727">
        <f>F83+F85</f>
        <v>0.53061224489795922</v>
      </c>
      <c r="G88" s="728"/>
      <c r="U88" s="298"/>
    </row>
    <row r="89" spans="1:21" s="297" customFormat="1" x14ac:dyDescent="0.2">
      <c r="A89" s="9"/>
      <c r="B89" s="295"/>
      <c r="C89" s="860"/>
      <c r="D89" s="860"/>
      <c r="E89" s="295"/>
      <c r="F89" s="296"/>
      <c r="U89" s="298"/>
    </row>
    <row r="90" spans="1:21" s="297" customFormat="1" x14ac:dyDescent="0.2">
      <c r="A90" s="9"/>
      <c r="B90" s="295"/>
      <c r="C90" s="860"/>
      <c r="D90" s="860"/>
      <c r="E90" s="295"/>
      <c r="F90" s="296"/>
      <c r="U90" s="298"/>
    </row>
    <row r="91" spans="1:21" s="297" customFormat="1" x14ac:dyDescent="0.2">
      <c r="A91" s="9"/>
      <c r="B91" s="295"/>
      <c r="C91" s="860"/>
      <c r="D91" s="860"/>
      <c r="E91" s="295"/>
      <c r="F91" s="296"/>
      <c r="U91" s="298"/>
    </row>
    <row r="92" spans="1:21" s="297" customFormat="1" x14ac:dyDescent="0.2">
      <c r="A92" s="9"/>
      <c r="B92" s="295"/>
      <c r="C92" s="860"/>
      <c r="D92" s="860"/>
      <c r="E92" s="295"/>
      <c r="F92" s="296"/>
      <c r="U92" s="298"/>
    </row>
    <row r="93" spans="1:21" s="297" customFormat="1" x14ac:dyDescent="0.2">
      <c r="A93" s="9"/>
      <c r="B93" s="299"/>
      <c r="C93" s="300"/>
      <c r="D93" s="203"/>
      <c r="U93" s="298"/>
    </row>
    <row r="94" spans="1:21" s="297" customFormat="1" x14ac:dyDescent="0.2">
      <c r="A94" s="9"/>
      <c r="B94" s="299"/>
      <c r="C94" s="300"/>
      <c r="D94" s="203"/>
      <c r="U94" s="298"/>
    </row>
    <row r="95" spans="1:21" s="297" customFormat="1" x14ac:dyDescent="0.2">
      <c r="A95" s="9"/>
      <c r="B95" s="299"/>
      <c r="C95" s="300"/>
      <c r="D95" s="203"/>
      <c r="U95" s="298"/>
    </row>
    <row r="96" spans="1:21" s="297" customFormat="1" x14ac:dyDescent="0.2">
      <c r="A96" s="9"/>
      <c r="B96" s="299"/>
      <c r="C96" s="300"/>
      <c r="D96" s="203"/>
      <c r="U96" s="298"/>
    </row>
    <row r="97" spans="1:21" s="297" customFormat="1" x14ac:dyDescent="0.2">
      <c r="A97" s="9"/>
      <c r="B97" s="299"/>
      <c r="C97" s="300"/>
      <c r="D97" s="203"/>
      <c r="U97" s="298"/>
    </row>
    <row r="98" spans="1:21" s="297" customFormat="1" x14ac:dyDescent="0.2">
      <c r="A98" s="9"/>
      <c r="B98" s="299"/>
      <c r="C98" s="300"/>
      <c r="D98" s="203"/>
      <c r="U98" s="298"/>
    </row>
    <row r="99" spans="1:21" s="297" customFormat="1" x14ac:dyDescent="0.2">
      <c r="A99" s="9"/>
      <c r="B99" s="299"/>
      <c r="C99" s="300"/>
      <c r="D99" s="203"/>
      <c r="U99" s="298"/>
    </row>
    <row r="100" spans="1:21" s="297" customFormat="1" x14ac:dyDescent="0.2">
      <c r="A100" s="9"/>
      <c r="B100" s="299"/>
      <c r="C100" s="300"/>
      <c r="D100" s="203"/>
      <c r="U100" s="298"/>
    </row>
    <row r="101" spans="1:21" s="297" customFormat="1" x14ac:dyDescent="0.2">
      <c r="A101" s="9"/>
      <c r="B101" s="299"/>
      <c r="C101" s="300"/>
      <c r="D101" s="203"/>
      <c r="U101" s="298"/>
    </row>
    <row r="102" spans="1:21" s="297" customFormat="1" x14ac:dyDescent="0.2">
      <c r="A102" s="9"/>
      <c r="B102" s="299"/>
      <c r="C102" s="300"/>
      <c r="D102" s="203"/>
      <c r="U102" s="298"/>
    </row>
    <row r="103" spans="1:21" s="297" customFormat="1" x14ac:dyDescent="0.2">
      <c r="A103" s="9"/>
      <c r="B103" s="299"/>
      <c r="C103" s="300"/>
      <c r="D103" s="203"/>
      <c r="U103" s="298"/>
    </row>
    <row r="104" spans="1:21" s="297" customFormat="1" x14ac:dyDescent="0.2">
      <c r="A104" s="9"/>
      <c r="B104" s="299"/>
      <c r="C104" s="300"/>
      <c r="D104" s="203"/>
      <c r="U104" s="298"/>
    </row>
    <row r="105" spans="1:21" s="297" customFormat="1" x14ac:dyDescent="0.2">
      <c r="A105" s="9"/>
      <c r="B105" s="299"/>
      <c r="C105" s="300"/>
      <c r="D105" s="203"/>
      <c r="U105" s="298"/>
    </row>
    <row r="106" spans="1:21" s="297" customFormat="1" x14ac:dyDescent="0.2">
      <c r="A106" s="9"/>
      <c r="B106" s="299"/>
      <c r="C106" s="300"/>
      <c r="D106" s="203"/>
      <c r="U106" s="298"/>
    </row>
    <row r="107" spans="1:21" s="297" customFormat="1" x14ac:dyDescent="0.2">
      <c r="A107" s="9"/>
      <c r="B107" s="299"/>
      <c r="C107" s="300"/>
      <c r="D107" s="203"/>
      <c r="U107" s="298"/>
    </row>
    <row r="108" spans="1:21" s="297" customFormat="1" x14ac:dyDescent="0.2">
      <c r="A108" s="9"/>
      <c r="B108" s="299"/>
      <c r="C108" s="300"/>
      <c r="D108" s="203"/>
      <c r="U108" s="298"/>
    </row>
    <row r="109" spans="1:21" s="297" customFormat="1" x14ac:dyDescent="0.2">
      <c r="A109" s="9"/>
      <c r="B109" s="299"/>
      <c r="C109" s="300"/>
      <c r="D109" s="203"/>
      <c r="U109" s="298"/>
    </row>
    <row r="110" spans="1:21" s="297" customFormat="1" x14ac:dyDescent="0.2">
      <c r="A110" s="9"/>
      <c r="B110" s="299"/>
      <c r="C110" s="300"/>
      <c r="D110" s="203"/>
      <c r="U110" s="298"/>
    </row>
    <row r="111" spans="1:21" s="297" customFormat="1" x14ac:dyDescent="0.2">
      <c r="A111" s="9"/>
      <c r="B111" s="299"/>
      <c r="C111" s="300"/>
      <c r="D111" s="203"/>
      <c r="U111" s="298"/>
    </row>
    <row r="112" spans="1:21" s="297" customFormat="1" x14ac:dyDescent="0.2">
      <c r="A112" s="9"/>
      <c r="B112" s="299"/>
      <c r="C112" s="300"/>
      <c r="D112" s="203"/>
      <c r="U112" s="298"/>
    </row>
    <row r="113" spans="1:21" s="297" customFormat="1" x14ac:dyDescent="0.2">
      <c r="A113" s="9"/>
      <c r="B113" s="299"/>
      <c r="C113" s="300"/>
      <c r="D113" s="203"/>
      <c r="U113" s="298"/>
    </row>
    <row r="114" spans="1:21" s="297" customFormat="1" x14ac:dyDescent="0.2">
      <c r="A114" s="9"/>
      <c r="B114" s="299"/>
      <c r="C114" s="300"/>
      <c r="D114" s="203"/>
      <c r="U114" s="298"/>
    </row>
    <row r="115" spans="1:21" s="297" customFormat="1" x14ac:dyDescent="0.2">
      <c r="A115" s="9"/>
      <c r="B115" s="299"/>
      <c r="C115" s="300"/>
      <c r="D115" s="203"/>
      <c r="U115" s="298"/>
    </row>
    <row r="116" spans="1:21" s="297" customFormat="1" x14ac:dyDescent="0.2">
      <c r="A116" s="9"/>
      <c r="B116" s="299"/>
      <c r="C116" s="300"/>
      <c r="D116" s="203"/>
      <c r="U116" s="298"/>
    </row>
    <row r="117" spans="1:21" s="297" customFormat="1" x14ac:dyDescent="0.2">
      <c r="A117" s="9"/>
      <c r="B117" s="299"/>
      <c r="C117" s="300"/>
      <c r="D117" s="203"/>
      <c r="U117" s="298"/>
    </row>
    <row r="118" spans="1:21" s="297" customFormat="1" x14ac:dyDescent="0.2">
      <c r="A118" s="9"/>
      <c r="B118" s="299"/>
      <c r="C118" s="300"/>
      <c r="D118" s="203"/>
      <c r="U118" s="298"/>
    </row>
    <row r="119" spans="1:21" s="297" customFormat="1" x14ac:dyDescent="0.2">
      <c r="A119" s="9"/>
      <c r="B119" s="299"/>
      <c r="C119" s="300"/>
      <c r="D119" s="203"/>
      <c r="U119" s="298"/>
    </row>
    <row r="120" spans="1:21" s="297" customFormat="1" x14ac:dyDescent="0.2">
      <c r="A120" s="9"/>
      <c r="B120" s="299"/>
      <c r="C120" s="300"/>
      <c r="D120" s="203"/>
      <c r="U120" s="298"/>
    </row>
    <row r="121" spans="1:21" s="297" customFormat="1" x14ac:dyDescent="0.2">
      <c r="A121" s="9"/>
      <c r="B121" s="299"/>
      <c r="C121" s="300"/>
      <c r="D121" s="203"/>
      <c r="U121" s="298"/>
    </row>
    <row r="122" spans="1:21" s="297" customFormat="1" x14ac:dyDescent="0.2">
      <c r="A122" s="9"/>
      <c r="B122" s="299"/>
      <c r="C122" s="300"/>
      <c r="D122" s="203"/>
      <c r="U122" s="298"/>
    </row>
    <row r="123" spans="1:21" s="297" customFormat="1" x14ac:dyDescent="0.2">
      <c r="A123" s="9"/>
      <c r="B123" s="299"/>
      <c r="C123" s="300"/>
      <c r="D123" s="203"/>
      <c r="U123" s="298"/>
    </row>
    <row r="124" spans="1:21" s="297" customFormat="1" x14ac:dyDescent="0.2">
      <c r="A124" s="9"/>
      <c r="B124" s="299"/>
      <c r="C124" s="300"/>
      <c r="D124" s="203"/>
      <c r="U124" s="298"/>
    </row>
    <row r="125" spans="1:21" s="297" customFormat="1" x14ac:dyDescent="0.2">
      <c r="A125" s="9"/>
      <c r="B125" s="299"/>
      <c r="C125" s="300"/>
      <c r="D125" s="203"/>
      <c r="U125" s="298"/>
    </row>
    <row r="126" spans="1:21" s="297" customFormat="1" x14ac:dyDescent="0.2">
      <c r="A126" s="9"/>
      <c r="B126" s="299"/>
      <c r="C126" s="300"/>
      <c r="D126" s="203"/>
      <c r="U126" s="298"/>
    </row>
    <row r="127" spans="1:21" s="297" customFormat="1" x14ac:dyDescent="0.2">
      <c r="A127" s="9"/>
      <c r="B127" s="299"/>
      <c r="C127" s="300"/>
      <c r="D127" s="203"/>
      <c r="U127" s="298"/>
    </row>
    <row r="128" spans="1:21" s="297" customFormat="1" x14ac:dyDescent="0.2">
      <c r="A128" s="9"/>
      <c r="B128" s="299"/>
      <c r="C128" s="300"/>
      <c r="D128" s="203"/>
      <c r="U128" s="298"/>
    </row>
    <row r="129" spans="1:21" s="297" customFormat="1" x14ac:dyDescent="0.2">
      <c r="A129" s="9"/>
      <c r="B129" s="299"/>
      <c r="C129" s="300"/>
      <c r="D129" s="203"/>
      <c r="U129" s="298"/>
    </row>
    <row r="130" spans="1:21" s="297" customFormat="1" x14ac:dyDescent="0.2">
      <c r="A130" s="9"/>
      <c r="B130" s="299"/>
      <c r="C130" s="300"/>
      <c r="D130" s="203"/>
      <c r="U130" s="298"/>
    </row>
    <row r="131" spans="1:21" s="297" customFormat="1" x14ac:dyDescent="0.2">
      <c r="A131" s="9"/>
      <c r="B131" s="299"/>
      <c r="C131" s="300"/>
      <c r="D131" s="203"/>
      <c r="U131" s="298"/>
    </row>
    <row r="132" spans="1:21" s="297" customFormat="1" x14ac:dyDescent="0.2">
      <c r="A132" s="9"/>
      <c r="B132" s="299"/>
      <c r="C132" s="300"/>
      <c r="D132" s="203"/>
      <c r="U132" s="298"/>
    </row>
    <row r="133" spans="1:21" s="297" customFormat="1" x14ac:dyDescent="0.2">
      <c r="A133" s="9"/>
      <c r="B133" s="299"/>
      <c r="C133" s="300"/>
      <c r="D133" s="203"/>
      <c r="U133" s="298"/>
    </row>
    <row r="134" spans="1:21" s="297" customFormat="1" x14ac:dyDescent="0.2">
      <c r="A134" s="9"/>
      <c r="B134" s="299"/>
      <c r="C134" s="300"/>
      <c r="D134" s="203"/>
      <c r="U134" s="298"/>
    </row>
    <row r="135" spans="1:21" s="297" customFormat="1" x14ac:dyDescent="0.2">
      <c r="A135" s="9"/>
      <c r="B135" s="299"/>
      <c r="C135" s="300"/>
      <c r="D135" s="203"/>
      <c r="U135" s="298"/>
    </row>
    <row r="136" spans="1:21" s="297" customFormat="1" x14ac:dyDescent="0.2">
      <c r="A136" s="9"/>
      <c r="B136" s="299"/>
      <c r="C136" s="300"/>
      <c r="D136" s="203"/>
      <c r="U136" s="298"/>
    </row>
    <row r="137" spans="1:21" s="297" customFormat="1" x14ac:dyDescent="0.2">
      <c r="A137" s="9"/>
      <c r="B137" s="299"/>
      <c r="C137" s="300"/>
      <c r="D137" s="203"/>
      <c r="U137" s="298"/>
    </row>
    <row r="138" spans="1:21" s="297" customFormat="1" x14ac:dyDescent="0.2">
      <c r="A138" s="9"/>
      <c r="B138" s="299"/>
      <c r="C138" s="300"/>
      <c r="D138" s="203"/>
      <c r="U138" s="298"/>
    </row>
    <row r="139" spans="1:21" s="297" customFormat="1" x14ac:dyDescent="0.2">
      <c r="A139" s="9"/>
      <c r="B139" s="299"/>
      <c r="C139" s="300"/>
      <c r="D139" s="203"/>
      <c r="U139" s="298"/>
    </row>
    <row r="140" spans="1:21" s="297" customFormat="1" x14ac:dyDescent="0.2">
      <c r="A140" s="9"/>
      <c r="B140" s="299"/>
      <c r="C140" s="300"/>
      <c r="D140" s="203"/>
      <c r="U140" s="298"/>
    </row>
    <row r="141" spans="1:21" s="297" customFormat="1" x14ac:dyDescent="0.2">
      <c r="A141" s="9"/>
      <c r="B141" s="299"/>
      <c r="C141" s="300"/>
      <c r="D141" s="203"/>
      <c r="U141" s="298"/>
    </row>
    <row r="142" spans="1:21" s="297" customFormat="1" x14ac:dyDescent="0.2">
      <c r="A142" s="9"/>
      <c r="B142" s="299"/>
      <c r="C142" s="300"/>
      <c r="D142" s="203"/>
      <c r="U142" s="298"/>
    </row>
    <row r="143" spans="1:21" s="297" customFormat="1" x14ac:dyDescent="0.2">
      <c r="A143" s="9"/>
      <c r="B143" s="299"/>
      <c r="C143" s="300"/>
      <c r="D143" s="203"/>
      <c r="U143" s="298"/>
    </row>
    <row r="144" spans="1:21" s="297" customFormat="1" x14ac:dyDescent="0.2">
      <c r="A144" s="9"/>
      <c r="B144" s="299"/>
      <c r="C144" s="300"/>
      <c r="D144" s="203"/>
      <c r="U144" s="298"/>
    </row>
    <row r="145" spans="1:21" s="297" customFormat="1" x14ac:dyDescent="0.2">
      <c r="A145" s="9"/>
      <c r="B145" s="299"/>
      <c r="C145" s="300"/>
      <c r="D145" s="203"/>
      <c r="U145" s="298"/>
    </row>
    <row r="146" spans="1:21" s="297" customFormat="1" x14ac:dyDescent="0.2">
      <c r="A146" s="9"/>
      <c r="B146" s="299"/>
      <c r="C146" s="300"/>
      <c r="D146" s="203"/>
      <c r="U146" s="298"/>
    </row>
    <row r="147" spans="1:21" s="297" customFormat="1" x14ac:dyDescent="0.2">
      <c r="A147" s="9"/>
      <c r="B147" s="299"/>
      <c r="C147" s="300"/>
      <c r="D147" s="203"/>
      <c r="U147" s="298"/>
    </row>
    <row r="148" spans="1:21" s="297" customFormat="1" x14ac:dyDescent="0.2">
      <c r="A148" s="9"/>
      <c r="B148" s="299"/>
      <c r="C148" s="300"/>
      <c r="D148" s="203"/>
      <c r="U148" s="298"/>
    </row>
    <row r="149" spans="1:21" s="297" customFormat="1" x14ac:dyDescent="0.2">
      <c r="A149" s="9"/>
      <c r="B149" s="299"/>
      <c r="C149" s="300"/>
      <c r="D149" s="203"/>
      <c r="U149" s="298"/>
    </row>
    <row r="150" spans="1:21" s="297" customFormat="1" x14ac:dyDescent="0.2">
      <c r="A150" s="9"/>
      <c r="B150" s="299"/>
      <c r="C150" s="300"/>
      <c r="D150" s="203"/>
      <c r="U150" s="298"/>
    </row>
    <row r="151" spans="1:21" s="297" customFormat="1" x14ac:dyDescent="0.2">
      <c r="A151" s="9"/>
      <c r="B151" s="299"/>
      <c r="C151" s="300"/>
      <c r="D151" s="203"/>
      <c r="U151" s="298"/>
    </row>
    <row r="152" spans="1:21" s="297" customFormat="1" x14ac:dyDescent="0.2">
      <c r="A152" s="9"/>
      <c r="B152" s="299"/>
      <c r="C152" s="300"/>
      <c r="D152" s="203"/>
      <c r="U152" s="298"/>
    </row>
    <row r="153" spans="1:21" s="297" customFormat="1" x14ac:dyDescent="0.2">
      <c r="A153" s="9"/>
      <c r="B153" s="299"/>
      <c r="C153" s="300"/>
      <c r="D153" s="203"/>
      <c r="U153" s="298"/>
    </row>
    <row r="154" spans="1:21" s="297" customFormat="1" x14ac:dyDescent="0.2">
      <c r="A154" s="9"/>
      <c r="B154" s="299"/>
      <c r="C154" s="300"/>
      <c r="D154" s="203"/>
      <c r="U154" s="298"/>
    </row>
    <row r="155" spans="1:21" s="297" customFormat="1" x14ac:dyDescent="0.2">
      <c r="A155" s="9"/>
      <c r="B155" s="299"/>
      <c r="C155" s="300"/>
      <c r="D155" s="203"/>
      <c r="U155" s="298"/>
    </row>
    <row r="156" spans="1:21" s="297" customFormat="1" x14ac:dyDescent="0.2">
      <c r="A156" s="9"/>
      <c r="B156" s="299"/>
      <c r="C156" s="300"/>
      <c r="D156" s="203"/>
      <c r="U156" s="298"/>
    </row>
    <row r="157" spans="1:21" s="297" customFormat="1" x14ac:dyDescent="0.2">
      <c r="A157" s="9"/>
      <c r="B157" s="299"/>
      <c r="C157" s="300"/>
      <c r="D157" s="203"/>
      <c r="U157" s="298"/>
    </row>
    <row r="158" spans="1:21" s="297" customFormat="1" x14ac:dyDescent="0.2">
      <c r="A158" s="9"/>
      <c r="B158" s="299"/>
      <c r="C158" s="300"/>
      <c r="D158" s="203"/>
      <c r="U158" s="298"/>
    </row>
    <row r="159" spans="1:21" s="297" customFormat="1" x14ac:dyDescent="0.2">
      <c r="A159" s="9"/>
      <c r="B159" s="299"/>
      <c r="C159" s="300"/>
      <c r="D159" s="203"/>
      <c r="U159" s="298"/>
    </row>
    <row r="160" spans="1:21" s="297" customFormat="1" x14ac:dyDescent="0.2">
      <c r="A160" s="9"/>
      <c r="B160" s="299"/>
      <c r="C160" s="300"/>
      <c r="D160" s="203"/>
      <c r="U160" s="298"/>
    </row>
    <row r="161" spans="1:21" s="297" customFormat="1" x14ac:dyDescent="0.2">
      <c r="A161" s="9"/>
      <c r="B161" s="299"/>
      <c r="C161" s="300"/>
      <c r="D161" s="203"/>
      <c r="U161" s="298"/>
    </row>
    <row r="162" spans="1:21" s="297" customFormat="1" x14ac:dyDescent="0.2">
      <c r="A162" s="9"/>
      <c r="B162" s="299"/>
      <c r="C162" s="300"/>
      <c r="D162" s="203"/>
      <c r="U162" s="298"/>
    </row>
    <row r="163" spans="1:21" s="297" customFormat="1" x14ac:dyDescent="0.2">
      <c r="A163" s="9"/>
      <c r="B163" s="299"/>
      <c r="C163" s="300"/>
      <c r="D163" s="203"/>
      <c r="U163" s="298"/>
    </row>
    <row r="164" spans="1:21" s="297" customFormat="1" x14ac:dyDescent="0.2">
      <c r="A164" s="9"/>
      <c r="B164" s="299"/>
      <c r="C164" s="300"/>
      <c r="D164" s="203"/>
      <c r="U164" s="298"/>
    </row>
    <row r="165" spans="1:21" s="297" customFormat="1" x14ac:dyDescent="0.2">
      <c r="A165" s="9"/>
      <c r="B165" s="299"/>
      <c r="C165" s="300"/>
      <c r="D165" s="203"/>
      <c r="U165" s="298"/>
    </row>
    <row r="166" spans="1:21" s="297" customFormat="1" x14ac:dyDescent="0.2">
      <c r="A166" s="9"/>
      <c r="B166" s="299"/>
      <c r="C166" s="300"/>
      <c r="D166" s="203"/>
      <c r="U166" s="298"/>
    </row>
    <row r="167" spans="1:21" s="297" customFormat="1" x14ac:dyDescent="0.2">
      <c r="A167" s="9"/>
      <c r="B167" s="299"/>
      <c r="C167" s="300"/>
      <c r="D167" s="203"/>
      <c r="U167" s="298"/>
    </row>
    <row r="168" spans="1:21" s="297" customFormat="1" x14ac:dyDescent="0.2">
      <c r="A168" s="9"/>
      <c r="B168" s="299"/>
      <c r="C168" s="300"/>
      <c r="D168" s="203"/>
      <c r="U168" s="298"/>
    </row>
    <row r="169" spans="1:21" s="297" customFormat="1" x14ac:dyDescent="0.2">
      <c r="A169" s="9"/>
      <c r="B169" s="299"/>
      <c r="C169" s="300"/>
      <c r="D169" s="203"/>
      <c r="U169" s="298"/>
    </row>
    <row r="170" spans="1:21" s="297" customFormat="1" x14ac:dyDescent="0.2">
      <c r="A170" s="9"/>
      <c r="B170" s="299"/>
      <c r="C170" s="300"/>
      <c r="D170" s="203"/>
      <c r="U170" s="298"/>
    </row>
    <row r="171" spans="1:21" s="297" customFormat="1" x14ac:dyDescent="0.2">
      <c r="A171" s="9"/>
      <c r="B171" s="299"/>
      <c r="C171" s="300"/>
      <c r="D171" s="203"/>
      <c r="U171" s="298"/>
    </row>
    <row r="172" spans="1:21" s="297" customFormat="1" x14ac:dyDescent="0.2">
      <c r="A172" s="9"/>
      <c r="B172" s="299"/>
      <c r="C172" s="300"/>
      <c r="D172" s="203"/>
      <c r="U172" s="298"/>
    </row>
    <row r="173" spans="1:21" s="297" customFormat="1" x14ac:dyDescent="0.2">
      <c r="A173" s="9"/>
      <c r="B173" s="299"/>
      <c r="C173" s="300"/>
      <c r="D173" s="203"/>
      <c r="U173" s="298"/>
    </row>
    <row r="174" spans="1:21" s="297" customFormat="1" x14ac:dyDescent="0.2">
      <c r="A174" s="9"/>
      <c r="B174" s="299"/>
      <c r="C174" s="300"/>
      <c r="D174" s="203"/>
      <c r="U174" s="298"/>
    </row>
    <row r="175" spans="1:21" s="297" customFormat="1" x14ac:dyDescent="0.2">
      <c r="A175" s="9"/>
      <c r="B175" s="299"/>
      <c r="C175" s="300"/>
      <c r="D175" s="203"/>
      <c r="U175" s="298"/>
    </row>
    <row r="176" spans="1:21" s="297" customFormat="1" x14ac:dyDescent="0.2">
      <c r="A176" s="9"/>
      <c r="B176" s="299"/>
      <c r="C176" s="300"/>
      <c r="D176" s="203"/>
      <c r="U176" s="298"/>
    </row>
    <row r="177" spans="1:21" s="297" customFormat="1" x14ac:dyDescent="0.2">
      <c r="A177" s="9"/>
      <c r="B177" s="299"/>
      <c r="C177" s="300"/>
      <c r="D177" s="203"/>
      <c r="U177" s="298"/>
    </row>
    <row r="178" spans="1:21" s="297" customFormat="1" x14ac:dyDescent="0.2">
      <c r="A178" s="9"/>
      <c r="B178" s="299"/>
      <c r="C178" s="300"/>
      <c r="D178" s="203"/>
      <c r="U178" s="298"/>
    </row>
    <row r="179" spans="1:21" s="297" customFormat="1" x14ac:dyDescent="0.2">
      <c r="A179" s="9"/>
      <c r="B179" s="299"/>
      <c r="C179" s="300"/>
      <c r="D179" s="203"/>
      <c r="U179" s="298"/>
    </row>
    <row r="180" spans="1:21" s="297" customFormat="1" x14ac:dyDescent="0.2">
      <c r="A180" s="9"/>
      <c r="B180" s="299"/>
      <c r="C180" s="300"/>
      <c r="D180" s="203"/>
      <c r="U180" s="298"/>
    </row>
    <row r="181" spans="1:21" s="297" customFormat="1" x14ac:dyDescent="0.2">
      <c r="A181" s="9"/>
      <c r="B181" s="299"/>
      <c r="C181" s="300"/>
      <c r="D181" s="203"/>
      <c r="U181" s="298"/>
    </row>
    <row r="182" spans="1:21" s="297" customFormat="1" x14ac:dyDescent="0.2">
      <c r="A182" s="9"/>
      <c r="B182" s="299"/>
      <c r="C182" s="300"/>
      <c r="D182" s="203"/>
      <c r="U182" s="298"/>
    </row>
    <row r="183" spans="1:21" s="297" customFormat="1" x14ac:dyDescent="0.2">
      <c r="A183" s="9"/>
      <c r="B183" s="299"/>
      <c r="C183" s="300"/>
      <c r="D183" s="203"/>
      <c r="U183" s="298"/>
    </row>
    <row r="184" spans="1:21" s="297" customFormat="1" x14ac:dyDescent="0.2">
      <c r="A184" s="9"/>
      <c r="B184" s="299"/>
      <c r="C184" s="300"/>
      <c r="D184" s="203"/>
      <c r="U184" s="298"/>
    </row>
    <row r="185" spans="1:21" s="297" customFormat="1" x14ac:dyDescent="0.2">
      <c r="A185" s="9"/>
      <c r="B185" s="299"/>
      <c r="C185" s="300"/>
      <c r="D185" s="203"/>
      <c r="U185" s="298"/>
    </row>
    <row r="186" spans="1:21" s="297" customFormat="1" x14ac:dyDescent="0.2">
      <c r="A186" s="9"/>
      <c r="B186" s="299"/>
      <c r="C186" s="300"/>
      <c r="D186" s="203"/>
      <c r="U186" s="298"/>
    </row>
    <row r="187" spans="1:21" s="297" customFormat="1" x14ac:dyDescent="0.2">
      <c r="A187" s="9"/>
      <c r="B187" s="299"/>
      <c r="C187" s="300"/>
      <c r="D187" s="203"/>
      <c r="U187" s="298"/>
    </row>
    <row r="188" spans="1:21" s="297" customFormat="1" x14ac:dyDescent="0.2">
      <c r="A188" s="9"/>
      <c r="B188" s="299"/>
      <c r="C188" s="300"/>
      <c r="D188" s="203"/>
      <c r="U188" s="298"/>
    </row>
    <row r="189" spans="1:21" s="297" customFormat="1" x14ac:dyDescent="0.2">
      <c r="A189" s="9"/>
      <c r="B189" s="299"/>
      <c r="C189" s="300"/>
      <c r="D189" s="203"/>
      <c r="U189" s="298"/>
    </row>
    <row r="190" spans="1:21" s="297" customFormat="1" x14ac:dyDescent="0.2">
      <c r="A190" s="9"/>
      <c r="B190" s="299"/>
      <c r="C190" s="300"/>
      <c r="D190" s="203"/>
      <c r="U190" s="298"/>
    </row>
    <row r="191" spans="1:21" s="297" customFormat="1" x14ac:dyDescent="0.2">
      <c r="A191" s="9"/>
      <c r="B191" s="299"/>
      <c r="C191" s="300"/>
      <c r="D191" s="203"/>
      <c r="U191" s="298"/>
    </row>
    <row r="192" spans="1:21" s="297" customFormat="1" x14ac:dyDescent="0.2">
      <c r="A192" s="9"/>
      <c r="B192" s="299"/>
      <c r="C192" s="300"/>
      <c r="D192" s="203"/>
      <c r="U192" s="298"/>
    </row>
    <row r="193" spans="1:21" s="297" customFormat="1" x14ac:dyDescent="0.2">
      <c r="A193" s="9"/>
      <c r="B193" s="299"/>
      <c r="C193" s="300"/>
      <c r="D193" s="203"/>
      <c r="U193" s="298"/>
    </row>
    <row r="194" spans="1:21" s="297" customFormat="1" x14ac:dyDescent="0.2">
      <c r="A194" s="9"/>
      <c r="B194" s="299"/>
      <c r="C194" s="300"/>
      <c r="D194" s="203"/>
      <c r="U194" s="298"/>
    </row>
    <row r="195" spans="1:21" s="297" customFormat="1" x14ac:dyDescent="0.2">
      <c r="A195" s="9"/>
      <c r="B195" s="299"/>
      <c r="C195" s="300"/>
      <c r="D195" s="203"/>
      <c r="U195" s="298"/>
    </row>
    <row r="196" spans="1:21" s="297" customFormat="1" x14ac:dyDescent="0.2">
      <c r="A196" s="9"/>
      <c r="B196" s="299"/>
      <c r="C196" s="300"/>
      <c r="D196" s="203"/>
      <c r="U196" s="298"/>
    </row>
    <row r="197" spans="1:21" s="297" customFormat="1" x14ac:dyDescent="0.2">
      <c r="A197" s="9"/>
      <c r="B197" s="299"/>
      <c r="C197" s="300"/>
      <c r="D197" s="203"/>
      <c r="U197" s="298"/>
    </row>
    <row r="198" spans="1:21" s="297" customFormat="1" x14ac:dyDescent="0.2">
      <c r="A198" s="9"/>
      <c r="B198" s="299"/>
      <c r="C198" s="300"/>
      <c r="D198" s="203"/>
      <c r="U198" s="298"/>
    </row>
    <row r="199" spans="1:21" s="297" customFormat="1" x14ac:dyDescent="0.2">
      <c r="A199" s="9"/>
      <c r="B199" s="299"/>
      <c r="C199" s="300"/>
      <c r="D199" s="203"/>
      <c r="U199" s="298"/>
    </row>
    <row r="200" spans="1:21" s="297" customFormat="1" x14ac:dyDescent="0.2">
      <c r="A200" s="9"/>
      <c r="B200" s="299"/>
      <c r="C200" s="300"/>
      <c r="D200" s="203"/>
      <c r="U200" s="298"/>
    </row>
    <row r="201" spans="1:21" s="297" customFormat="1" x14ac:dyDescent="0.2">
      <c r="A201" s="9"/>
      <c r="B201" s="299"/>
      <c r="C201" s="300"/>
      <c r="D201" s="203"/>
      <c r="U201" s="298"/>
    </row>
    <row r="202" spans="1:21" s="297" customFormat="1" x14ac:dyDescent="0.2">
      <c r="A202" s="9"/>
      <c r="B202" s="299"/>
      <c r="C202" s="300"/>
      <c r="D202" s="203"/>
      <c r="U202" s="298"/>
    </row>
    <row r="203" spans="1:21" s="297" customFormat="1" x14ac:dyDescent="0.2">
      <c r="A203" s="9"/>
      <c r="B203" s="299"/>
      <c r="C203" s="300"/>
      <c r="D203" s="203"/>
      <c r="U203" s="298"/>
    </row>
    <row r="204" spans="1:21" s="297" customFormat="1" x14ac:dyDescent="0.2">
      <c r="A204" s="9"/>
      <c r="B204" s="299"/>
      <c r="C204" s="300"/>
      <c r="D204" s="203"/>
      <c r="U204" s="298"/>
    </row>
    <row r="205" spans="1:21" s="297" customFormat="1" x14ac:dyDescent="0.2">
      <c r="A205" s="9"/>
      <c r="B205" s="299"/>
      <c r="C205" s="300"/>
      <c r="D205" s="203"/>
      <c r="U205" s="298"/>
    </row>
    <row r="206" spans="1:21" s="297" customFormat="1" x14ac:dyDescent="0.2">
      <c r="A206" s="9"/>
      <c r="B206" s="299"/>
      <c r="C206" s="300"/>
      <c r="D206" s="203"/>
      <c r="U206" s="298"/>
    </row>
    <row r="207" spans="1:21" s="297" customFormat="1" x14ac:dyDescent="0.2">
      <c r="A207" s="9"/>
      <c r="B207" s="299"/>
      <c r="C207" s="300"/>
      <c r="D207" s="203"/>
      <c r="U207" s="298"/>
    </row>
    <row r="208" spans="1:21" s="297" customFormat="1" x14ac:dyDescent="0.2">
      <c r="A208" s="9"/>
      <c r="B208" s="299"/>
      <c r="C208" s="300"/>
      <c r="D208" s="203"/>
      <c r="U208" s="298"/>
    </row>
    <row r="209" spans="1:21" s="297" customFormat="1" x14ac:dyDescent="0.2">
      <c r="A209" s="9"/>
      <c r="B209" s="299"/>
      <c r="C209" s="300"/>
      <c r="D209" s="203"/>
      <c r="U209" s="298"/>
    </row>
    <row r="210" spans="1:21" s="297" customFormat="1" x14ac:dyDescent="0.2">
      <c r="A210" s="9"/>
      <c r="B210" s="299"/>
      <c r="C210" s="300"/>
      <c r="D210" s="203"/>
      <c r="U210" s="298"/>
    </row>
    <row r="211" spans="1:21" s="297" customFormat="1" x14ac:dyDescent="0.2">
      <c r="A211" s="9"/>
      <c r="B211" s="299"/>
      <c r="C211" s="300"/>
      <c r="D211" s="203"/>
      <c r="U211" s="298"/>
    </row>
    <row r="212" spans="1:21" s="297" customFormat="1" x14ac:dyDescent="0.2">
      <c r="A212" s="9"/>
      <c r="B212" s="299"/>
      <c r="C212" s="300"/>
      <c r="D212" s="203"/>
      <c r="U212" s="298"/>
    </row>
    <row r="213" spans="1:21" s="297" customFormat="1" x14ac:dyDescent="0.2">
      <c r="A213" s="9"/>
      <c r="B213" s="299"/>
      <c r="C213" s="300"/>
      <c r="D213" s="203"/>
      <c r="U213" s="298"/>
    </row>
    <row r="214" spans="1:21" s="297" customFormat="1" x14ac:dyDescent="0.2">
      <c r="A214" s="9"/>
      <c r="B214" s="299"/>
      <c r="C214" s="300"/>
      <c r="D214" s="203"/>
      <c r="U214" s="298"/>
    </row>
    <row r="215" spans="1:21" s="297" customFormat="1" x14ac:dyDescent="0.2">
      <c r="A215" s="9"/>
      <c r="B215" s="299"/>
      <c r="C215" s="300"/>
      <c r="D215" s="203"/>
      <c r="U215" s="298"/>
    </row>
    <row r="216" spans="1:21" s="297" customFormat="1" x14ac:dyDescent="0.2">
      <c r="A216" s="9"/>
      <c r="B216" s="299"/>
      <c r="C216" s="300"/>
      <c r="D216" s="203"/>
      <c r="U216" s="298"/>
    </row>
    <row r="217" spans="1:21" s="297" customFormat="1" x14ac:dyDescent="0.2">
      <c r="A217" s="9"/>
      <c r="B217" s="299"/>
      <c r="C217" s="300"/>
      <c r="D217" s="203"/>
      <c r="U217" s="298"/>
    </row>
    <row r="218" spans="1:21" s="297" customFormat="1" x14ac:dyDescent="0.2">
      <c r="A218" s="9"/>
      <c r="B218" s="299"/>
      <c r="C218" s="300"/>
      <c r="D218" s="203"/>
      <c r="U218" s="298"/>
    </row>
    <row r="219" spans="1:21" s="297" customFormat="1" x14ac:dyDescent="0.2">
      <c r="A219" s="9"/>
      <c r="B219" s="299"/>
      <c r="C219" s="300"/>
      <c r="D219" s="203"/>
      <c r="U219" s="298"/>
    </row>
    <row r="220" spans="1:21" s="297" customFormat="1" x14ac:dyDescent="0.2">
      <c r="A220" s="9"/>
      <c r="B220" s="299"/>
      <c r="C220" s="300"/>
      <c r="D220" s="203"/>
      <c r="U220" s="298"/>
    </row>
    <row r="221" spans="1:21" s="297" customFormat="1" x14ac:dyDescent="0.2">
      <c r="A221" s="9"/>
      <c r="B221" s="299"/>
      <c r="C221" s="300"/>
      <c r="D221" s="203"/>
      <c r="U221" s="298"/>
    </row>
    <row r="222" spans="1:21" s="297" customFormat="1" x14ac:dyDescent="0.2">
      <c r="A222" s="9"/>
      <c r="B222" s="299"/>
      <c r="C222" s="300"/>
      <c r="D222" s="203"/>
      <c r="U222" s="298"/>
    </row>
    <row r="223" spans="1:21" s="297" customFormat="1" x14ac:dyDescent="0.2">
      <c r="A223" s="9"/>
      <c r="B223" s="299"/>
      <c r="C223" s="300"/>
      <c r="D223" s="203"/>
      <c r="U223" s="298"/>
    </row>
    <row r="224" spans="1:21" s="297" customFormat="1" x14ac:dyDescent="0.2">
      <c r="A224" s="9"/>
      <c r="B224" s="299"/>
      <c r="C224" s="300"/>
      <c r="D224" s="203"/>
      <c r="U224" s="298"/>
    </row>
    <row r="225" spans="1:21" s="297" customFormat="1" x14ac:dyDescent="0.2">
      <c r="A225" s="9"/>
      <c r="B225" s="299"/>
      <c r="C225" s="300"/>
      <c r="D225" s="203"/>
      <c r="U225" s="298"/>
    </row>
    <row r="226" spans="1:21" s="297" customFormat="1" x14ac:dyDescent="0.2">
      <c r="A226" s="9"/>
      <c r="B226" s="299"/>
      <c r="C226" s="300"/>
      <c r="D226" s="203"/>
      <c r="U226" s="298"/>
    </row>
    <row r="227" spans="1:21" s="297" customFormat="1" x14ac:dyDescent="0.2">
      <c r="A227" s="9"/>
      <c r="B227" s="299"/>
      <c r="C227" s="300"/>
      <c r="D227" s="203"/>
      <c r="U227" s="298"/>
    </row>
    <row r="228" spans="1:21" s="297" customFormat="1" x14ac:dyDescent="0.2">
      <c r="A228" s="9"/>
      <c r="B228" s="299"/>
      <c r="C228" s="300"/>
      <c r="D228" s="203"/>
      <c r="U228" s="298"/>
    </row>
    <row r="229" spans="1:21" s="297" customFormat="1" x14ac:dyDescent="0.2">
      <c r="A229" s="9"/>
      <c r="B229" s="299"/>
      <c r="C229" s="300"/>
      <c r="D229" s="203"/>
      <c r="U229" s="298"/>
    </row>
    <row r="230" spans="1:21" s="297" customFormat="1" x14ac:dyDescent="0.2">
      <c r="A230" s="9"/>
      <c r="B230" s="299"/>
      <c r="C230" s="300"/>
      <c r="D230" s="203"/>
      <c r="U230" s="298"/>
    </row>
    <row r="231" spans="1:21" s="297" customFormat="1" x14ac:dyDescent="0.2">
      <c r="A231" s="9"/>
      <c r="B231" s="299"/>
      <c r="C231" s="300"/>
      <c r="D231" s="203"/>
      <c r="U231" s="298"/>
    </row>
    <row r="232" spans="1:21" s="297" customFormat="1" x14ac:dyDescent="0.2">
      <c r="A232" s="9"/>
      <c r="B232" s="299"/>
      <c r="C232" s="300"/>
      <c r="D232" s="203"/>
      <c r="U232" s="298"/>
    </row>
    <row r="233" spans="1:21" s="297" customFormat="1" x14ac:dyDescent="0.2">
      <c r="A233" s="9"/>
      <c r="B233" s="299"/>
      <c r="C233" s="300"/>
      <c r="D233" s="203"/>
      <c r="U233" s="298"/>
    </row>
    <row r="234" spans="1:21" s="297" customFormat="1" x14ac:dyDescent="0.2">
      <c r="A234" s="9"/>
      <c r="B234" s="299"/>
      <c r="C234" s="300"/>
      <c r="D234" s="203"/>
      <c r="U234" s="298"/>
    </row>
    <row r="235" spans="1:21" s="297" customFormat="1" x14ac:dyDescent="0.2">
      <c r="A235" s="9"/>
      <c r="B235" s="299"/>
      <c r="C235" s="300"/>
      <c r="D235" s="203"/>
      <c r="U235" s="298"/>
    </row>
    <row r="236" spans="1:21" s="297" customFormat="1" x14ac:dyDescent="0.2">
      <c r="A236" s="9"/>
      <c r="B236" s="299"/>
      <c r="C236" s="300"/>
      <c r="D236" s="203"/>
      <c r="U236" s="298"/>
    </row>
    <row r="237" spans="1:21" s="297" customFormat="1" x14ac:dyDescent="0.2">
      <c r="A237" s="9"/>
      <c r="B237" s="299"/>
      <c r="C237" s="300"/>
      <c r="D237" s="203"/>
      <c r="U237" s="298"/>
    </row>
    <row r="238" spans="1:21" s="297" customFormat="1" x14ac:dyDescent="0.2">
      <c r="A238" s="9"/>
      <c r="B238" s="299"/>
      <c r="C238" s="300"/>
      <c r="D238" s="203"/>
      <c r="U238" s="298"/>
    </row>
    <row r="239" spans="1:21" s="297" customFormat="1" x14ac:dyDescent="0.2">
      <c r="A239" s="9"/>
      <c r="B239" s="299"/>
      <c r="C239" s="300"/>
      <c r="D239" s="203"/>
      <c r="U239" s="298"/>
    </row>
    <row r="240" spans="1:21" s="297" customFormat="1" x14ac:dyDescent="0.2">
      <c r="A240" s="9"/>
      <c r="B240" s="299"/>
      <c r="C240" s="300"/>
      <c r="D240" s="203"/>
      <c r="U240" s="298"/>
    </row>
    <row r="241" spans="1:21" s="297" customFormat="1" x14ac:dyDescent="0.2">
      <c r="A241" s="9"/>
      <c r="B241" s="299"/>
      <c r="C241" s="300"/>
      <c r="D241" s="203"/>
      <c r="U241" s="298"/>
    </row>
    <row r="242" spans="1:21" s="297" customFormat="1" x14ac:dyDescent="0.2">
      <c r="A242" s="9"/>
      <c r="B242" s="299"/>
      <c r="C242" s="300"/>
      <c r="D242" s="203"/>
      <c r="U242" s="298"/>
    </row>
    <row r="243" spans="1:21" s="297" customFormat="1" x14ac:dyDescent="0.2">
      <c r="A243" s="9"/>
      <c r="B243" s="299"/>
      <c r="C243" s="300"/>
      <c r="D243" s="203"/>
      <c r="U243" s="298"/>
    </row>
    <row r="244" spans="1:21" s="297" customFormat="1" x14ac:dyDescent="0.2">
      <c r="A244" s="9"/>
      <c r="B244" s="299"/>
      <c r="C244" s="300"/>
      <c r="D244" s="203"/>
      <c r="U244" s="298"/>
    </row>
    <row r="245" spans="1:21" s="297" customFormat="1" x14ac:dyDescent="0.2">
      <c r="A245" s="9"/>
      <c r="B245" s="299"/>
      <c r="C245" s="300"/>
      <c r="D245" s="203"/>
      <c r="U245" s="298"/>
    </row>
    <row r="246" spans="1:21" s="297" customFormat="1" x14ac:dyDescent="0.2">
      <c r="A246" s="9"/>
      <c r="B246" s="299"/>
      <c r="C246" s="300"/>
      <c r="D246" s="203"/>
      <c r="U246" s="298"/>
    </row>
    <row r="247" spans="1:21" s="297" customFormat="1" x14ac:dyDescent="0.2">
      <c r="A247" s="9"/>
      <c r="B247" s="299"/>
      <c r="C247" s="300"/>
      <c r="D247" s="203"/>
      <c r="U247" s="298"/>
    </row>
    <row r="248" spans="1:21" s="297" customFormat="1" x14ac:dyDescent="0.2">
      <c r="A248" s="9"/>
      <c r="B248" s="299"/>
      <c r="C248" s="300"/>
      <c r="D248" s="203"/>
      <c r="U248" s="298"/>
    </row>
    <row r="249" spans="1:21" s="297" customFormat="1" x14ac:dyDescent="0.2">
      <c r="A249" s="9"/>
      <c r="B249" s="299"/>
      <c r="C249" s="300"/>
      <c r="D249" s="203"/>
      <c r="U249" s="298"/>
    </row>
    <row r="250" spans="1:21" s="297" customFormat="1" x14ac:dyDescent="0.2">
      <c r="A250" s="9"/>
      <c r="B250" s="299"/>
      <c r="C250" s="300"/>
      <c r="D250" s="203"/>
      <c r="U250" s="298"/>
    </row>
    <row r="251" spans="1:21" s="297" customFormat="1" x14ac:dyDescent="0.2">
      <c r="A251" s="9"/>
      <c r="B251" s="299"/>
      <c r="C251" s="300"/>
      <c r="D251" s="203"/>
      <c r="U251" s="298"/>
    </row>
    <row r="252" spans="1:21" s="297" customFormat="1" x14ac:dyDescent="0.2">
      <c r="A252" s="9"/>
      <c r="B252" s="299"/>
      <c r="C252" s="300"/>
      <c r="D252" s="203"/>
      <c r="U252" s="298"/>
    </row>
    <row r="253" spans="1:21" s="297" customFormat="1" x14ac:dyDescent="0.2">
      <c r="A253" s="9"/>
      <c r="B253" s="299"/>
      <c r="C253" s="300"/>
      <c r="D253" s="203"/>
      <c r="U253" s="298"/>
    </row>
    <row r="254" spans="1:21" s="297" customFormat="1" x14ac:dyDescent="0.2">
      <c r="A254" s="9"/>
      <c r="B254" s="299"/>
      <c r="C254" s="300"/>
      <c r="D254" s="203"/>
      <c r="U254" s="298"/>
    </row>
    <row r="255" spans="1:21" s="297" customFormat="1" x14ac:dyDescent="0.2">
      <c r="A255" s="9"/>
      <c r="B255" s="299"/>
      <c r="C255" s="300"/>
      <c r="D255" s="203"/>
      <c r="U255" s="298"/>
    </row>
    <row r="256" spans="1:21" s="297" customFormat="1" x14ac:dyDescent="0.2">
      <c r="A256" s="9"/>
      <c r="B256" s="299"/>
      <c r="C256" s="300"/>
      <c r="D256" s="203"/>
      <c r="U256" s="298"/>
    </row>
    <row r="257" spans="1:21" s="297" customFormat="1" x14ac:dyDescent="0.2">
      <c r="A257" s="9"/>
      <c r="B257" s="299"/>
      <c r="C257" s="300"/>
      <c r="D257" s="203"/>
      <c r="U257" s="298"/>
    </row>
    <row r="258" spans="1:21" s="297" customFormat="1" x14ac:dyDescent="0.2">
      <c r="A258" s="9"/>
      <c r="B258" s="299"/>
      <c r="C258" s="300"/>
      <c r="D258" s="203"/>
      <c r="U258" s="298"/>
    </row>
    <row r="259" spans="1:21" s="297" customFormat="1" x14ac:dyDescent="0.2">
      <c r="A259" s="9"/>
      <c r="B259" s="299"/>
      <c r="C259" s="300"/>
      <c r="D259" s="203"/>
      <c r="U259" s="298"/>
    </row>
    <row r="260" spans="1:21" s="297" customFormat="1" x14ac:dyDescent="0.2">
      <c r="A260" s="9"/>
      <c r="B260" s="299"/>
      <c r="C260" s="300"/>
      <c r="D260" s="203"/>
      <c r="U260" s="298"/>
    </row>
    <row r="261" spans="1:21" s="297" customFormat="1" x14ac:dyDescent="0.2">
      <c r="A261" s="9"/>
      <c r="B261" s="299"/>
      <c r="C261" s="300"/>
      <c r="D261" s="203"/>
      <c r="U261" s="298"/>
    </row>
    <row r="262" spans="1:21" s="297" customFormat="1" x14ac:dyDescent="0.2">
      <c r="A262" s="9"/>
      <c r="B262" s="299"/>
      <c r="C262" s="300"/>
      <c r="D262" s="203"/>
      <c r="U262" s="298"/>
    </row>
    <row r="263" spans="1:21" s="297" customFormat="1" x14ac:dyDescent="0.2">
      <c r="A263" s="9"/>
      <c r="B263" s="299"/>
      <c r="C263" s="300"/>
      <c r="D263" s="203"/>
      <c r="U263" s="298"/>
    </row>
    <row r="264" spans="1:21" s="297" customFormat="1" x14ac:dyDescent="0.2">
      <c r="A264" s="9"/>
      <c r="B264" s="299"/>
      <c r="C264" s="300"/>
      <c r="D264" s="203"/>
      <c r="U264" s="298"/>
    </row>
    <row r="265" spans="1:21" s="297" customFormat="1" x14ac:dyDescent="0.2">
      <c r="A265" s="9"/>
      <c r="B265" s="299"/>
      <c r="C265" s="300"/>
      <c r="D265" s="203"/>
      <c r="U265" s="298"/>
    </row>
    <row r="266" spans="1:21" s="297" customFormat="1" x14ac:dyDescent="0.2">
      <c r="A266" s="9"/>
      <c r="B266" s="299"/>
      <c r="C266" s="300"/>
      <c r="D266" s="203"/>
      <c r="U266" s="298"/>
    </row>
    <row r="267" spans="1:21" s="297" customFormat="1" x14ac:dyDescent="0.2">
      <c r="A267" s="9"/>
      <c r="B267" s="299"/>
      <c r="C267" s="300"/>
      <c r="D267" s="203"/>
      <c r="U267" s="298"/>
    </row>
    <row r="268" spans="1:21" s="297" customFormat="1" x14ac:dyDescent="0.2">
      <c r="A268" s="9"/>
      <c r="B268" s="299"/>
      <c r="C268" s="300"/>
      <c r="D268" s="203"/>
      <c r="U268" s="298"/>
    </row>
    <row r="269" spans="1:21" s="297" customFormat="1" x14ac:dyDescent="0.2">
      <c r="A269" s="9"/>
      <c r="B269" s="299"/>
      <c r="C269" s="300"/>
      <c r="D269" s="203"/>
      <c r="U269" s="298"/>
    </row>
    <row r="270" spans="1:21" s="297" customFormat="1" x14ac:dyDescent="0.2">
      <c r="A270" s="9"/>
      <c r="B270" s="299"/>
      <c r="C270" s="300"/>
      <c r="D270" s="203"/>
      <c r="U270" s="298"/>
    </row>
    <row r="271" spans="1:21" s="297" customFormat="1" x14ac:dyDescent="0.2">
      <c r="A271" s="9"/>
      <c r="B271" s="299"/>
      <c r="C271" s="300"/>
      <c r="D271" s="203"/>
      <c r="U271" s="298"/>
    </row>
    <row r="272" spans="1:21" s="297" customFormat="1" x14ac:dyDescent="0.2">
      <c r="A272" s="9"/>
      <c r="B272" s="299"/>
      <c r="C272" s="300"/>
      <c r="D272" s="203"/>
      <c r="U272" s="298"/>
    </row>
    <row r="273" spans="1:21" s="297" customFormat="1" x14ac:dyDescent="0.2">
      <c r="A273" s="9"/>
      <c r="B273" s="299"/>
      <c r="C273" s="300"/>
      <c r="D273" s="203"/>
      <c r="U273" s="298"/>
    </row>
    <row r="274" spans="1:21" s="297" customFormat="1" x14ac:dyDescent="0.2">
      <c r="A274" s="9"/>
      <c r="B274" s="299"/>
      <c r="C274" s="300"/>
      <c r="D274" s="203"/>
      <c r="U274" s="298"/>
    </row>
    <row r="275" spans="1:21" s="297" customFormat="1" x14ac:dyDescent="0.2">
      <c r="A275" s="9"/>
      <c r="B275" s="299"/>
      <c r="C275" s="300"/>
      <c r="D275" s="203"/>
      <c r="U275" s="298"/>
    </row>
    <row r="276" spans="1:21" s="297" customFormat="1" x14ac:dyDescent="0.2">
      <c r="A276" s="9"/>
      <c r="B276" s="299"/>
      <c r="C276" s="300"/>
      <c r="D276" s="203"/>
      <c r="U276" s="298"/>
    </row>
    <row r="277" spans="1:21" s="297" customFormat="1" x14ac:dyDescent="0.2">
      <c r="A277" s="9"/>
      <c r="B277" s="299"/>
      <c r="C277" s="300"/>
      <c r="D277" s="203"/>
      <c r="U277" s="298"/>
    </row>
    <row r="278" spans="1:21" s="297" customFormat="1" x14ac:dyDescent="0.2">
      <c r="A278" s="9"/>
      <c r="B278" s="299"/>
      <c r="C278" s="300"/>
      <c r="D278" s="203"/>
      <c r="U278" s="298"/>
    </row>
    <row r="279" spans="1:21" s="297" customFormat="1" x14ac:dyDescent="0.2">
      <c r="A279" s="9"/>
      <c r="B279" s="299"/>
      <c r="C279" s="300"/>
      <c r="D279" s="203"/>
      <c r="U279" s="298"/>
    </row>
    <row r="280" spans="1:21" s="297" customFormat="1" x14ac:dyDescent="0.2">
      <c r="A280" s="9"/>
      <c r="B280" s="299"/>
      <c r="C280" s="300"/>
      <c r="D280" s="203"/>
      <c r="U280" s="298"/>
    </row>
    <row r="281" spans="1:21" s="297" customFormat="1" x14ac:dyDescent="0.2">
      <c r="A281" s="9"/>
      <c r="B281" s="299"/>
      <c r="C281" s="300"/>
      <c r="D281" s="203"/>
      <c r="U281" s="298"/>
    </row>
    <row r="282" spans="1:21" s="297" customFormat="1" x14ac:dyDescent="0.2">
      <c r="A282" s="9"/>
      <c r="B282" s="299"/>
      <c r="C282" s="300"/>
      <c r="D282" s="203"/>
      <c r="U282" s="298"/>
    </row>
    <row r="283" spans="1:21" s="297" customFormat="1" x14ac:dyDescent="0.2">
      <c r="A283" s="9"/>
      <c r="B283" s="299"/>
      <c r="C283" s="300"/>
      <c r="D283" s="203"/>
      <c r="U283" s="298"/>
    </row>
    <row r="284" spans="1:21" s="297" customFormat="1" x14ac:dyDescent="0.2">
      <c r="A284" s="9"/>
      <c r="B284" s="299"/>
      <c r="C284" s="300"/>
      <c r="D284" s="203"/>
      <c r="U284" s="298"/>
    </row>
    <row r="285" spans="1:21" s="297" customFormat="1" x14ac:dyDescent="0.2">
      <c r="A285" s="9"/>
      <c r="B285" s="299"/>
      <c r="C285" s="300"/>
      <c r="D285" s="203"/>
      <c r="U285" s="298"/>
    </row>
    <row r="286" spans="1:21" s="297" customFormat="1" x14ac:dyDescent="0.2">
      <c r="A286" s="9"/>
      <c r="B286" s="299"/>
      <c r="C286" s="300"/>
      <c r="D286" s="203"/>
      <c r="U286" s="298"/>
    </row>
    <row r="287" spans="1:21" s="297" customFormat="1" x14ac:dyDescent="0.2">
      <c r="A287" s="9"/>
      <c r="B287" s="299"/>
      <c r="C287" s="300"/>
      <c r="D287" s="203"/>
      <c r="U287" s="298"/>
    </row>
    <row r="288" spans="1:21" s="297" customFormat="1" x14ac:dyDescent="0.2">
      <c r="A288" s="9"/>
      <c r="B288" s="299"/>
      <c r="C288" s="300"/>
      <c r="D288" s="203"/>
      <c r="U288" s="298"/>
    </row>
    <row r="289" spans="1:21" s="297" customFormat="1" x14ac:dyDescent="0.2">
      <c r="A289" s="9"/>
      <c r="B289" s="299"/>
      <c r="C289" s="300"/>
      <c r="D289" s="203"/>
      <c r="U289" s="298"/>
    </row>
    <row r="290" spans="1:21" s="297" customFormat="1" x14ac:dyDescent="0.2">
      <c r="A290" s="9"/>
      <c r="B290" s="299"/>
      <c r="C290" s="300"/>
      <c r="D290" s="203"/>
      <c r="U290" s="298"/>
    </row>
    <row r="291" spans="1:21" s="297" customFormat="1" x14ac:dyDescent="0.2">
      <c r="A291" s="9"/>
      <c r="B291" s="299"/>
      <c r="C291" s="300"/>
      <c r="D291" s="203"/>
      <c r="U291" s="298"/>
    </row>
    <row r="292" spans="1:21" s="297" customFormat="1" x14ac:dyDescent="0.2">
      <c r="A292" s="9"/>
      <c r="B292" s="299"/>
      <c r="C292" s="300"/>
      <c r="D292" s="203"/>
      <c r="U292" s="298"/>
    </row>
    <row r="293" spans="1:21" s="297" customFormat="1" x14ac:dyDescent="0.2">
      <c r="A293" s="9"/>
      <c r="B293" s="299"/>
      <c r="C293" s="300"/>
      <c r="D293" s="203"/>
      <c r="U293" s="298"/>
    </row>
    <row r="294" spans="1:21" s="297" customFormat="1" x14ac:dyDescent="0.2">
      <c r="A294" s="9"/>
      <c r="B294" s="299"/>
      <c r="C294" s="300"/>
      <c r="D294" s="203"/>
      <c r="U294" s="298"/>
    </row>
    <row r="295" spans="1:21" s="297" customFormat="1" x14ac:dyDescent="0.2">
      <c r="A295" s="9"/>
      <c r="B295" s="299"/>
      <c r="C295" s="300"/>
      <c r="D295" s="203"/>
      <c r="U295" s="298"/>
    </row>
    <row r="296" spans="1:21" s="297" customFormat="1" x14ac:dyDescent="0.2">
      <c r="A296" s="9"/>
      <c r="B296" s="299"/>
      <c r="C296" s="300"/>
      <c r="D296" s="203"/>
      <c r="U296" s="298"/>
    </row>
    <row r="297" spans="1:21" s="297" customFormat="1" x14ac:dyDescent="0.2">
      <c r="A297" s="9"/>
      <c r="B297" s="299"/>
      <c r="C297" s="300"/>
      <c r="D297" s="203"/>
      <c r="U297" s="298"/>
    </row>
    <row r="298" spans="1:21" s="297" customFormat="1" x14ac:dyDescent="0.2">
      <c r="A298" s="9"/>
      <c r="B298" s="299"/>
      <c r="C298" s="300"/>
      <c r="D298" s="203"/>
      <c r="U298" s="298"/>
    </row>
    <row r="299" spans="1:21" s="297" customFormat="1" x14ac:dyDescent="0.2">
      <c r="A299" s="9"/>
      <c r="B299" s="299"/>
      <c r="C299" s="300"/>
      <c r="D299" s="203"/>
      <c r="U299" s="298"/>
    </row>
    <row r="300" spans="1:21" s="297" customFormat="1" x14ac:dyDescent="0.2">
      <c r="A300" s="9"/>
      <c r="B300" s="299"/>
      <c r="C300" s="300"/>
      <c r="D300" s="203"/>
      <c r="U300" s="298"/>
    </row>
    <row r="301" spans="1:21" s="297" customFormat="1" x14ac:dyDescent="0.2">
      <c r="A301" s="9"/>
      <c r="B301" s="299"/>
      <c r="C301" s="300"/>
      <c r="D301" s="203"/>
      <c r="U301" s="298"/>
    </row>
    <row r="302" spans="1:21" s="297" customFormat="1" x14ac:dyDescent="0.2">
      <c r="A302" s="9"/>
      <c r="B302" s="299"/>
      <c r="C302" s="300"/>
      <c r="D302" s="203"/>
      <c r="U302" s="298"/>
    </row>
    <row r="303" spans="1:21" s="297" customFormat="1" x14ac:dyDescent="0.2">
      <c r="A303" s="9"/>
      <c r="B303" s="299"/>
      <c r="C303" s="300"/>
      <c r="D303" s="203"/>
      <c r="U303" s="298"/>
    </row>
    <row r="304" spans="1:21" s="297" customFormat="1" x14ac:dyDescent="0.2">
      <c r="A304" s="9"/>
      <c r="B304" s="299"/>
      <c r="C304" s="300"/>
      <c r="D304" s="203"/>
      <c r="U304" s="298"/>
    </row>
    <row r="305" spans="1:21" s="297" customFormat="1" x14ac:dyDescent="0.2">
      <c r="A305" s="9"/>
      <c r="B305" s="299"/>
      <c r="C305" s="300"/>
      <c r="D305" s="203"/>
      <c r="U305" s="298"/>
    </row>
    <row r="306" spans="1:21" s="297" customFormat="1" x14ac:dyDescent="0.2">
      <c r="A306" s="9"/>
      <c r="B306" s="299"/>
      <c r="C306" s="300"/>
      <c r="D306" s="203"/>
      <c r="U306" s="298"/>
    </row>
    <row r="307" spans="1:21" s="297" customFormat="1" x14ac:dyDescent="0.2">
      <c r="A307" s="9"/>
      <c r="B307" s="299"/>
      <c r="C307" s="300"/>
      <c r="D307" s="203"/>
      <c r="U307" s="298"/>
    </row>
    <row r="308" spans="1:21" s="297" customFormat="1" x14ac:dyDescent="0.2">
      <c r="A308" s="9"/>
      <c r="B308" s="299"/>
      <c r="C308" s="300"/>
      <c r="D308" s="203"/>
      <c r="U308" s="298"/>
    </row>
    <row r="309" spans="1:21" s="297" customFormat="1" x14ac:dyDescent="0.2">
      <c r="A309" s="9"/>
      <c r="B309" s="299"/>
      <c r="C309" s="300"/>
      <c r="D309" s="203"/>
      <c r="U309" s="298"/>
    </row>
    <row r="310" spans="1:21" s="297" customFormat="1" x14ac:dyDescent="0.2">
      <c r="A310" s="9"/>
      <c r="B310" s="299"/>
      <c r="C310" s="300"/>
      <c r="D310" s="203"/>
      <c r="U310" s="298"/>
    </row>
    <row r="311" spans="1:21" s="297" customFormat="1" x14ac:dyDescent="0.2">
      <c r="A311" s="9"/>
      <c r="B311" s="299"/>
      <c r="C311" s="300"/>
      <c r="D311" s="203"/>
      <c r="U311" s="298"/>
    </row>
    <row r="312" spans="1:21" s="297" customFormat="1" x14ac:dyDescent="0.2">
      <c r="A312" s="9"/>
      <c r="B312" s="299"/>
      <c r="C312" s="300"/>
      <c r="D312" s="203"/>
      <c r="U312" s="298"/>
    </row>
    <row r="313" spans="1:21" s="297" customFormat="1" x14ac:dyDescent="0.2">
      <c r="A313" s="9"/>
      <c r="B313" s="299"/>
      <c r="C313" s="300"/>
      <c r="D313" s="203"/>
      <c r="U313" s="298"/>
    </row>
    <row r="314" spans="1:21" s="297" customFormat="1" x14ac:dyDescent="0.2">
      <c r="A314" s="9"/>
      <c r="B314" s="299"/>
      <c r="C314" s="300"/>
      <c r="D314" s="203"/>
      <c r="U314" s="298"/>
    </row>
    <row r="315" spans="1:21" s="297" customFormat="1" x14ac:dyDescent="0.2">
      <c r="A315" s="9"/>
      <c r="B315" s="299"/>
      <c r="C315" s="300"/>
      <c r="D315" s="203"/>
      <c r="U315" s="298"/>
    </row>
    <row r="316" spans="1:21" s="297" customFormat="1" x14ac:dyDescent="0.2">
      <c r="A316" s="9"/>
      <c r="B316" s="299"/>
      <c r="C316" s="300"/>
      <c r="D316" s="203"/>
      <c r="U316" s="298"/>
    </row>
    <row r="317" spans="1:21" s="297" customFormat="1" x14ac:dyDescent="0.2">
      <c r="A317" s="9"/>
      <c r="B317" s="299"/>
      <c r="C317" s="300"/>
      <c r="D317" s="203"/>
      <c r="U317" s="298"/>
    </row>
    <row r="318" spans="1:21" s="297" customFormat="1" x14ac:dyDescent="0.2">
      <c r="A318" s="9"/>
      <c r="B318" s="299"/>
      <c r="C318" s="300"/>
      <c r="D318" s="203"/>
      <c r="U318" s="298"/>
    </row>
    <row r="319" spans="1:21" s="297" customFormat="1" x14ac:dyDescent="0.2">
      <c r="A319" s="9"/>
      <c r="B319" s="299"/>
      <c r="C319" s="300"/>
      <c r="D319" s="203"/>
      <c r="U319" s="298"/>
    </row>
    <row r="320" spans="1:21" s="297" customFormat="1" x14ac:dyDescent="0.2">
      <c r="A320" s="9"/>
      <c r="B320" s="299"/>
      <c r="C320" s="300"/>
      <c r="D320" s="203"/>
      <c r="U320" s="298"/>
    </row>
    <row r="321" spans="1:21" s="297" customFormat="1" x14ac:dyDescent="0.2">
      <c r="A321" s="9"/>
      <c r="B321" s="299"/>
      <c r="C321" s="300"/>
      <c r="D321" s="203"/>
      <c r="U321" s="298"/>
    </row>
    <row r="322" spans="1:21" s="297" customFormat="1" x14ac:dyDescent="0.2">
      <c r="A322" s="9"/>
      <c r="B322" s="299"/>
      <c r="C322" s="300"/>
      <c r="D322" s="203"/>
      <c r="U322" s="298"/>
    </row>
    <row r="323" spans="1:21" s="297" customFormat="1" x14ac:dyDescent="0.2">
      <c r="A323" s="9"/>
      <c r="B323" s="299"/>
      <c r="C323" s="300"/>
      <c r="D323" s="203"/>
      <c r="U323" s="298"/>
    </row>
    <row r="324" spans="1:21" s="297" customFormat="1" x14ac:dyDescent="0.2">
      <c r="A324" s="9"/>
      <c r="B324" s="299"/>
      <c r="C324" s="300"/>
      <c r="D324" s="203"/>
      <c r="U324" s="298"/>
    </row>
    <row r="325" spans="1:21" s="297" customFormat="1" x14ac:dyDescent="0.2">
      <c r="A325" s="9"/>
      <c r="B325" s="299"/>
      <c r="C325" s="300"/>
      <c r="D325" s="203"/>
      <c r="U325" s="298"/>
    </row>
    <row r="326" spans="1:21" s="297" customFormat="1" x14ac:dyDescent="0.2">
      <c r="A326" s="9"/>
      <c r="B326" s="299"/>
      <c r="C326" s="300"/>
      <c r="D326" s="203"/>
      <c r="U326" s="298"/>
    </row>
    <row r="327" spans="1:21" s="297" customFormat="1" x14ac:dyDescent="0.2">
      <c r="A327" s="9"/>
      <c r="B327" s="299"/>
      <c r="C327" s="300"/>
      <c r="D327" s="203"/>
      <c r="U327" s="298"/>
    </row>
    <row r="328" spans="1:21" s="297" customFormat="1" x14ac:dyDescent="0.2">
      <c r="A328" s="9"/>
      <c r="B328" s="299"/>
      <c r="C328" s="300"/>
      <c r="D328" s="203"/>
      <c r="U328" s="298"/>
    </row>
    <row r="329" spans="1:21" s="297" customFormat="1" x14ac:dyDescent="0.2">
      <c r="A329" s="9"/>
      <c r="B329" s="299"/>
      <c r="C329" s="300"/>
      <c r="D329" s="203"/>
      <c r="U329" s="298"/>
    </row>
    <row r="330" spans="1:21" s="297" customFormat="1" x14ac:dyDescent="0.2">
      <c r="A330" s="9"/>
      <c r="B330" s="299"/>
      <c r="C330" s="300"/>
      <c r="D330" s="203"/>
      <c r="U330" s="298"/>
    </row>
    <row r="331" spans="1:21" s="297" customFormat="1" x14ac:dyDescent="0.2">
      <c r="A331" s="9"/>
      <c r="B331" s="299"/>
      <c r="C331" s="300"/>
      <c r="D331" s="203"/>
      <c r="U331" s="298"/>
    </row>
    <row r="332" spans="1:21" s="297" customFormat="1" x14ac:dyDescent="0.2">
      <c r="A332" s="9"/>
      <c r="B332" s="299"/>
      <c r="C332" s="300"/>
      <c r="D332" s="203"/>
      <c r="U332" s="298"/>
    </row>
    <row r="333" spans="1:21" s="297" customFormat="1" x14ac:dyDescent="0.2">
      <c r="A333" s="9"/>
      <c r="B333" s="299"/>
      <c r="C333" s="300"/>
      <c r="D333" s="203"/>
      <c r="U333" s="298"/>
    </row>
    <row r="334" spans="1:21" s="297" customFormat="1" x14ac:dyDescent="0.2">
      <c r="A334" s="9"/>
      <c r="B334" s="299"/>
      <c r="C334" s="300"/>
      <c r="D334" s="203"/>
      <c r="U334" s="298"/>
    </row>
    <row r="335" spans="1:21" s="297" customFormat="1" x14ac:dyDescent="0.2">
      <c r="A335" s="9"/>
      <c r="B335" s="299"/>
      <c r="C335" s="300"/>
      <c r="D335" s="203"/>
      <c r="U335" s="298"/>
    </row>
    <row r="336" spans="1:21" s="297" customFormat="1" x14ac:dyDescent="0.2">
      <c r="A336" s="9"/>
      <c r="B336" s="299"/>
      <c r="C336" s="300"/>
      <c r="D336" s="203"/>
      <c r="U336" s="298"/>
    </row>
    <row r="337" spans="1:21" s="297" customFormat="1" x14ac:dyDescent="0.2">
      <c r="A337" s="9"/>
      <c r="B337" s="299"/>
      <c r="C337" s="300"/>
      <c r="D337" s="203"/>
      <c r="U337" s="298"/>
    </row>
    <row r="338" spans="1:21" s="297" customFormat="1" x14ac:dyDescent="0.2">
      <c r="A338" s="9"/>
      <c r="B338" s="299"/>
      <c r="C338" s="300"/>
      <c r="D338" s="203"/>
      <c r="U338" s="298"/>
    </row>
    <row r="339" spans="1:21" s="297" customFormat="1" x14ac:dyDescent="0.2">
      <c r="A339" s="9"/>
      <c r="B339" s="299"/>
      <c r="C339" s="300"/>
      <c r="D339" s="203"/>
      <c r="U339" s="298"/>
    </row>
    <row r="340" spans="1:21" s="297" customFormat="1" x14ac:dyDescent="0.2">
      <c r="A340" s="9"/>
      <c r="B340" s="299"/>
      <c r="C340" s="300"/>
      <c r="D340" s="203"/>
      <c r="U340" s="298"/>
    </row>
    <row r="341" spans="1:21" s="297" customFormat="1" x14ac:dyDescent="0.2">
      <c r="A341" s="9"/>
      <c r="B341" s="299"/>
      <c r="C341" s="300"/>
      <c r="D341" s="203"/>
      <c r="U341" s="298"/>
    </row>
    <row r="342" spans="1:21" s="297" customFormat="1" x14ac:dyDescent="0.2">
      <c r="A342" s="9"/>
      <c r="B342" s="299"/>
      <c r="C342" s="300"/>
      <c r="D342" s="203"/>
      <c r="U342" s="298"/>
    </row>
    <row r="343" spans="1:21" s="297" customFormat="1" x14ac:dyDescent="0.2">
      <c r="A343" s="9"/>
      <c r="B343" s="299"/>
      <c r="C343" s="300"/>
      <c r="D343" s="203"/>
      <c r="U343" s="298"/>
    </row>
    <row r="344" spans="1:21" s="297" customFormat="1" x14ac:dyDescent="0.2">
      <c r="A344" s="9"/>
      <c r="B344" s="299"/>
      <c r="C344" s="300"/>
      <c r="D344" s="203"/>
      <c r="U344" s="298"/>
    </row>
    <row r="345" spans="1:21" s="297" customFormat="1" x14ac:dyDescent="0.2">
      <c r="A345" s="9"/>
      <c r="B345" s="299"/>
      <c r="C345" s="300"/>
      <c r="D345" s="203"/>
      <c r="U345" s="298"/>
    </row>
    <row r="346" spans="1:21" s="297" customFormat="1" x14ac:dyDescent="0.2">
      <c r="A346" s="9"/>
      <c r="B346" s="299"/>
      <c r="C346" s="300"/>
      <c r="D346" s="203"/>
      <c r="U346" s="298"/>
    </row>
    <row r="347" spans="1:21" s="297" customFormat="1" x14ac:dyDescent="0.2">
      <c r="A347" s="9"/>
      <c r="B347" s="299"/>
      <c r="C347" s="300"/>
      <c r="D347" s="203"/>
      <c r="U347" s="298"/>
    </row>
    <row r="348" spans="1:21" s="297" customFormat="1" x14ac:dyDescent="0.2">
      <c r="A348" s="9"/>
      <c r="B348" s="299"/>
      <c r="C348" s="300"/>
      <c r="D348" s="203"/>
      <c r="U348" s="298"/>
    </row>
    <row r="349" spans="1:21" s="297" customFormat="1" x14ac:dyDescent="0.2">
      <c r="A349" s="9"/>
      <c r="B349" s="299"/>
      <c r="C349" s="300"/>
      <c r="D349" s="203"/>
      <c r="U349" s="298"/>
    </row>
    <row r="350" spans="1:21" s="297" customFormat="1" x14ac:dyDescent="0.2">
      <c r="A350" s="9"/>
      <c r="B350" s="299"/>
      <c r="C350" s="300"/>
      <c r="D350" s="203"/>
      <c r="U350" s="298"/>
    </row>
    <row r="351" spans="1:21" s="297" customFormat="1" x14ac:dyDescent="0.2">
      <c r="A351" s="9"/>
      <c r="B351" s="299"/>
      <c r="C351" s="300"/>
      <c r="D351" s="203"/>
      <c r="U351" s="298"/>
    </row>
    <row r="352" spans="1:21" s="297" customFormat="1" x14ac:dyDescent="0.2">
      <c r="A352" s="9"/>
      <c r="B352" s="299"/>
      <c r="C352" s="300"/>
      <c r="D352" s="203"/>
      <c r="U352" s="298"/>
    </row>
    <row r="353" spans="1:21" s="297" customFormat="1" x14ac:dyDescent="0.2">
      <c r="A353" s="9"/>
      <c r="B353" s="299"/>
      <c r="C353" s="300"/>
      <c r="D353" s="203"/>
      <c r="U353" s="298"/>
    </row>
    <row r="354" spans="1:21" s="297" customFormat="1" x14ac:dyDescent="0.2">
      <c r="A354" s="9"/>
      <c r="B354" s="299"/>
      <c r="C354" s="300"/>
      <c r="D354" s="203"/>
      <c r="U354" s="298"/>
    </row>
    <row r="355" spans="1:21" s="297" customFormat="1" x14ac:dyDescent="0.2">
      <c r="A355" s="9"/>
      <c r="B355" s="299"/>
      <c r="C355" s="300"/>
      <c r="D355" s="203"/>
      <c r="U355" s="298"/>
    </row>
    <row r="356" spans="1:21" s="297" customFormat="1" x14ac:dyDescent="0.2">
      <c r="A356" s="9"/>
      <c r="B356" s="299"/>
      <c r="C356" s="300"/>
      <c r="D356" s="203"/>
      <c r="U356" s="298"/>
    </row>
    <row r="357" spans="1:21" s="297" customFormat="1" x14ac:dyDescent="0.2">
      <c r="A357" s="9"/>
      <c r="B357" s="299"/>
      <c r="C357" s="300"/>
      <c r="D357" s="203"/>
      <c r="U357" s="298"/>
    </row>
    <row r="358" spans="1:21" s="297" customFormat="1" x14ac:dyDescent="0.2">
      <c r="A358" s="9"/>
      <c r="B358" s="299"/>
      <c r="C358" s="300"/>
      <c r="D358" s="203"/>
      <c r="U358" s="298"/>
    </row>
    <row r="359" spans="1:21" s="297" customFormat="1" x14ac:dyDescent="0.2">
      <c r="A359" s="9"/>
      <c r="B359" s="299"/>
      <c r="C359" s="300"/>
      <c r="D359" s="203"/>
      <c r="U359" s="298"/>
    </row>
    <row r="360" spans="1:21" s="297" customFormat="1" x14ac:dyDescent="0.2">
      <c r="A360" s="9"/>
      <c r="B360" s="299"/>
      <c r="C360" s="300"/>
      <c r="D360" s="203"/>
      <c r="U360" s="298"/>
    </row>
    <row r="361" spans="1:21" s="297" customFormat="1" x14ac:dyDescent="0.2">
      <c r="A361" s="9"/>
      <c r="B361" s="299"/>
      <c r="C361" s="300"/>
      <c r="D361" s="203"/>
      <c r="U361" s="298"/>
    </row>
    <row r="362" spans="1:21" s="297" customFormat="1" x14ac:dyDescent="0.2">
      <c r="A362" s="9"/>
      <c r="B362" s="299"/>
      <c r="C362" s="300"/>
      <c r="D362" s="203"/>
      <c r="U362" s="298"/>
    </row>
    <row r="363" spans="1:21" s="297" customFormat="1" x14ac:dyDescent="0.2">
      <c r="A363" s="9"/>
      <c r="B363" s="299"/>
      <c r="C363" s="300"/>
      <c r="D363" s="203"/>
      <c r="U363" s="298"/>
    </row>
    <row r="364" spans="1:21" s="297" customFormat="1" x14ac:dyDescent="0.2">
      <c r="A364" s="9"/>
      <c r="B364" s="299"/>
      <c r="C364" s="300"/>
      <c r="D364" s="203"/>
      <c r="U364" s="298"/>
    </row>
    <row r="365" spans="1:21" s="297" customFormat="1" x14ac:dyDescent="0.2">
      <c r="A365" s="9"/>
      <c r="B365" s="299"/>
      <c r="C365" s="300"/>
      <c r="D365" s="203"/>
      <c r="U365" s="298"/>
    </row>
    <row r="366" spans="1:21" s="297" customFormat="1" x14ac:dyDescent="0.2">
      <c r="A366" s="9"/>
      <c r="B366" s="299"/>
      <c r="C366" s="300"/>
      <c r="D366" s="203"/>
      <c r="U366" s="298"/>
    </row>
    <row r="367" spans="1:21" s="297" customFormat="1" x14ac:dyDescent="0.2">
      <c r="A367" s="9"/>
      <c r="B367" s="299"/>
      <c r="C367" s="300"/>
      <c r="D367" s="203"/>
      <c r="U367" s="298"/>
    </row>
    <row r="368" spans="1:21" s="297" customFormat="1" x14ac:dyDescent="0.2">
      <c r="A368" s="9"/>
      <c r="B368" s="299"/>
      <c r="C368" s="300"/>
      <c r="D368" s="203"/>
      <c r="U368" s="298"/>
    </row>
    <row r="369" spans="1:21" s="297" customFormat="1" x14ac:dyDescent="0.2">
      <c r="A369" s="9"/>
      <c r="B369" s="299"/>
      <c r="C369" s="300"/>
      <c r="D369" s="203"/>
      <c r="U369" s="298"/>
    </row>
    <row r="370" spans="1:21" s="297" customFormat="1" x14ac:dyDescent="0.2">
      <c r="A370" s="9"/>
      <c r="B370" s="299"/>
      <c r="C370" s="300"/>
      <c r="D370" s="203"/>
      <c r="U370" s="298"/>
    </row>
    <row r="371" spans="1:21" s="297" customFormat="1" x14ac:dyDescent="0.2">
      <c r="A371" s="9"/>
      <c r="B371" s="299"/>
      <c r="C371" s="300"/>
      <c r="D371" s="203"/>
      <c r="U371" s="298"/>
    </row>
    <row r="372" spans="1:21" s="297" customFormat="1" x14ac:dyDescent="0.2">
      <c r="A372" s="9"/>
      <c r="B372" s="299"/>
      <c r="C372" s="300"/>
      <c r="D372" s="203"/>
      <c r="U372" s="298"/>
    </row>
    <row r="373" spans="1:21" s="297" customFormat="1" x14ac:dyDescent="0.2">
      <c r="A373" s="9"/>
      <c r="B373" s="299"/>
      <c r="C373" s="300"/>
      <c r="D373" s="203"/>
      <c r="U373" s="298"/>
    </row>
    <row r="374" spans="1:21" s="297" customFormat="1" x14ac:dyDescent="0.2">
      <c r="A374" s="9"/>
      <c r="B374" s="299"/>
      <c r="C374" s="300"/>
      <c r="D374" s="203"/>
      <c r="U374" s="298"/>
    </row>
    <row r="375" spans="1:21" s="297" customFormat="1" x14ac:dyDescent="0.2">
      <c r="A375" s="9"/>
      <c r="B375" s="299"/>
      <c r="C375" s="300"/>
      <c r="D375" s="203"/>
      <c r="U375" s="298"/>
    </row>
    <row r="376" spans="1:21" s="297" customFormat="1" x14ac:dyDescent="0.2">
      <c r="A376" s="9"/>
      <c r="B376" s="299"/>
      <c r="C376" s="300"/>
      <c r="D376" s="203"/>
      <c r="U376" s="298"/>
    </row>
    <row r="377" spans="1:21" s="297" customFormat="1" x14ac:dyDescent="0.2">
      <c r="A377" s="9"/>
      <c r="B377" s="299"/>
      <c r="C377" s="300"/>
      <c r="D377" s="203"/>
      <c r="U377" s="298"/>
    </row>
    <row r="378" spans="1:21" s="297" customFormat="1" x14ac:dyDescent="0.2">
      <c r="A378" s="9"/>
      <c r="B378" s="299"/>
      <c r="C378" s="300"/>
      <c r="D378" s="203"/>
      <c r="U378" s="298"/>
    </row>
    <row r="379" spans="1:21" s="297" customFormat="1" x14ac:dyDescent="0.2">
      <c r="A379" s="9"/>
      <c r="B379" s="299"/>
      <c r="C379" s="300"/>
      <c r="D379" s="203"/>
      <c r="U379" s="298"/>
    </row>
    <row r="380" spans="1:21" s="297" customFormat="1" x14ac:dyDescent="0.2">
      <c r="A380" s="9"/>
      <c r="B380" s="299"/>
      <c r="C380" s="300"/>
      <c r="D380" s="203"/>
      <c r="U380" s="298"/>
    </row>
    <row r="381" spans="1:21" s="297" customFormat="1" x14ac:dyDescent="0.2">
      <c r="A381" s="9"/>
      <c r="B381" s="299"/>
      <c r="C381" s="300"/>
      <c r="D381" s="203"/>
      <c r="U381" s="298"/>
    </row>
    <row r="382" spans="1:21" s="297" customFormat="1" x14ac:dyDescent="0.2">
      <c r="A382" s="9"/>
      <c r="B382" s="299"/>
      <c r="C382" s="300"/>
      <c r="D382" s="203"/>
      <c r="U382" s="298"/>
    </row>
    <row r="383" spans="1:21" s="297" customFormat="1" x14ac:dyDescent="0.2">
      <c r="A383" s="9"/>
      <c r="B383" s="299"/>
      <c r="C383" s="300"/>
      <c r="D383" s="203"/>
      <c r="U383" s="298"/>
    </row>
  </sheetData>
  <mergeCells count="128">
    <mergeCell ref="C89:D89"/>
    <mergeCell ref="C90:D90"/>
    <mergeCell ref="C91:D91"/>
    <mergeCell ref="C92:D92"/>
    <mergeCell ref="C83:D83"/>
    <mergeCell ref="C84:D84"/>
    <mergeCell ref="C85:D85"/>
    <mergeCell ref="C86:D86"/>
    <mergeCell ref="C87:D87"/>
    <mergeCell ref="C88:D88"/>
    <mergeCell ref="C81:D81"/>
    <mergeCell ref="C82:D82"/>
    <mergeCell ref="E82:G82"/>
    <mergeCell ref="H82:J82"/>
    <mergeCell ref="K82:M82"/>
    <mergeCell ref="N82:P82"/>
    <mergeCell ref="Q82:S82"/>
    <mergeCell ref="C79:D79"/>
    <mergeCell ref="C80:D80"/>
    <mergeCell ref="E80:G80"/>
    <mergeCell ref="H80:J80"/>
    <mergeCell ref="K80:M80"/>
    <mergeCell ref="N80:P80"/>
    <mergeCell ref="E73:J73"/>
    <mergeCell ref="K73:P73"/>
    <mergeCell ref="B74:B80"/>
    <mergeCell ref="C74:D74"/>
    <mergeCell ref="C75:D75"/>
    <mergeCell ref="C76:D76"/>
    <mergeCell ref="C77:D77"/>
    <mergeCell ref="C78:D78"/>
    <mergeCell ref="Q80:S80"/>
    <mergeCell ref="B66:B71"/>
    <mergeCell ref="C66:D66"/>
    <mergeCell ref="C67:D67"/>
    <mergeCell ref="C68:D68"/>
    <mergeCell ref="C69:D69"/>
    <mergeCell ref="C70:D70"/>
    <mergeCell ref="C71:D71"/>
    <mergeCell ref="C72:D72"/>
    <mergeCell ref="C73:D73"/>
    <mergeCell ref="Q51:S51"/>
    <mergeCell ref="B52:B65"/>
    <mergeCell ref="C52:D52"/>
    <mergeCell ref="C53:D53"/>
    <mergeCell ref="C54:D54"/>
    <mergeCell ref="C55:D55"/>
    <mergeCell ref="C56:D56"/>
    <mergeCell ref="C63:D63"/>
    <mergeCell ref="C64:D64"/>
    <mergeCell ref="C65:D65"/>
    <mergeCell ref="E65:G65"/>
    <mergeCell ref="H65:J65"/>
    <mergeCell ref="K65:M65"/>
    <mergeCell ref="C57:D57"/>
    <mergeCell ref="C58:D58"/>
    <mergeCell ref="C59:D59"/>
    <mergeCell ref="C60:D60"/>
    <mergeCell ref="C61:D61"/>
    <mergeCell ref="C62:D62"/>
    <mergeCell ref="N65:P65"/>
    <mergeCell ref="Q65:S65"/>
    <mergeCell ref="C28:D28"/>
    <mergeCell ref="C49:D49"/>
    <mergeCell ref="C50:D50"/>
    <mergeCell ref="C51:D51"/>
    <mergeCell ref="E51:G51"/>
    <mergeCell ref="C42:D42"/>
    <mergeCell ref="E42:M42"/>
    <mergeCell ref="N42:P42"/>
    <mergeCell ref="B43:B51"/>
    <mergeCell ref="C43:D43"/>
    <mergeCell ref="C44:D44"/>
    <mergeCell ref="C45:D45"/>
    <mergeCell ref="C46:D46"/>
    <mergeCell ref="C47:D47"/>
    <mergeCell ref="C48:D48"/>
    <mergeCell ref="H51:J51"/>
    <mergeCell ref="K51:M51"/>
    <mergeCell ref="N51:P51"/>
    <mergeCell ref="A1:C5"/>
    <mergeCell ref="D2:U4"/>
    <mergeCell ref="B8:C8"/>
    <mergeCell ref="D8:H8"/>
    <mergeCell ref="B9:C9"/>
    <mergeCell ref="D9:T9"/>
    <mergeCell ref="B29:B41"/>
    <mergeCell ref="C29:D29"/>
    <mergeCell ref="C30:D30"/>
    <mergeCell ref="C31:D31"/>
    <mergeCell ref="C32:D32"/>
    <mergeCell ref="C33:D33"/>
    <mergeCell ref="C34:D34"/>
    <mergeCell ref="C35:D35"/>
    <mergeCell ref="B14:B28"/>
    <mergeCell ref="C14:D14"/>
    <mergeCell ref="C15:D15"/>
    <mergeCell ref="C16:D16"/>
    <mergeCell ref="C17:D17"/>
    <mergeCell ref="C18:D18"/>
    <mergeCell ref="C19:D19"/>
    <mergeCell ref="C20:D20"/>
    <mergeCell ref="C27:D27"/>
    <mergeCell ref="C36:D36"/>
    <mergeCell ref="F88:G88"/>
    <mergeCell ref="B10:C10"/>
    <mergeCell ref="D10:H10"/>
    <mergeCell ref="B11:C11"/>
    <mergeCell ref="D11:H11"/>
    <mergeCell ref="O11:S11"/>
    <mergeCell ref="C13:D13"/>
    <mergeCell ref="E13:G13"/>
    <mergeCell ref="H13:J13"/>
    <mergeCell ref="K13:M13"/>
    <mergeCell ref="N13:P13"/>
    <mergeCell ref="C22:D22"/>
    <mergeCell ref="C23:D23"/>
    <mergeCell ref="C24:D24"/>
    <mergeCell ref="C25:D25"/>
    <mergeCell ref="C26:D26"/>
    <mergeCell ref="E28:S28"/>
    <mergeCell ref="Q13:S13"/>
    <mergeCell ref="C21:D21"/>
    <mergeCell ref="C37:D37"/>
    <mergeCell ref="C38:D38"/>
    <mergeCell ref="C39:D39"/>
    <mergeCell ref="C40:D40"/>
    <mergeCell ref="C41:D41"/>
  </mergeCells>
  <conditionalFormatting sqref="U15:U79">
    <cfRule type="cellIs" dxfId="46" priority="1" operator="notEqual">
      <formula>$U$14</formula>
    </cfRule>
  </conditionalFormatting>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X93"/>
  <sheetViews>
    <sheetView workbookViewId="0">
      <selection activeCell="G93" sqref="G93"/>
    </sheetView>
  </sheetViews>
  <sheetFormatPr baseColWidth="10" defaultColWidth="11.42578125" defaultRowHeight="9.9499999999999993" customHeight="1" x14ac:dyDescent="0.2"/>
  <cols>
    <col min="1" max="1" width="2.42578125" style="303" customWidth="1"/>
    <col min="2" max="2" width="5.140625" style="304" customWidth="1"/>
    <col min="3" max="3" width="12.7109375" style="350" customWidth="1"/>
    <col min="4" max="4" width="45" style="306" customWidth="1"/>
    <col min="5" max="34" width="6.28515625" style="306" customWidth="1"/>
    <col min="35" max="35" width="9.5703125" style="303" customWidth="1"/>
    <col min="36" max="206" width="11.42578125" style="303" customWidth="1"/>
    <col min="207" max="16384" width="11.42578125" style="303"/>
  </cols>
  <sheetData>
    <row r="1" spans="1:36" ht="12.75" x14ac:dyDescent="0.2">
      <c r="C1" s="305"/>
    </row>
    <row r="2" spans="1:36" s="307" customFormat="1" ht="12.75" x14ac:dyDescent="0.2">
      <c r="B2" s="308"/>
      <c r="C2" s="309"/>
      <c r="D2" s="885"/>
      <c r="E2" s="884"/>
      <c r="F2" s="884"/>
      <c r="G2" s="884"/>
      <c r="H2" s="884"/>
      <c r="I2" s="884"/>
      <c r="J2" s="884"/>
      <c r="K2" s="884"/>
      <c r="L2" s="884"/>
      <c r="M2" s="884"/>
      <c r="N2" s="884"/>
      <c r="O2" s="884"/>
      <c r="P2" s="884"/>
      <c r="Q2" s="884"/>
      <c r="R2" s="884"/>
      <c r="S2" s="310"/>
      <c r="T2" s="884"/>
      <c r="U2" s="884"/>
      <c r="V2" s="884"/>
      <c r="W2" s="884"/>
      <c r="X2" s="884"/>
      <c r="Y2" s="884"/>
      <c r="Z2" s="884"/>
      <c r="AA2" s="884"/>
      <c r="AB2" s="884"/>
      <c r="AC2" s="884"/>
      <c r="AD2" s="884"/>
      <c r="AE2" s="884"/>
      <c r="AF2" s="884"/>
      <c r="AG2" s="884"/>
      <c r="AH2" s="310"/>
    </row>
    <row r="3" spans="1:36" s="307" customFormat="1" ht="12.75" x14ac:dyDescent="0.2">
      <c r="B3" s="308"/>
      <c r="C3" s="309"/>
      <c r="D3" s="885"/>
      <c r="E3" s="886" t="s">
        <v>295</v>
      </c>
      <c r="F3" s="886"/>
      <c r="G3" s="886"/>
      <c r="H3" s="886"/>
      <c r="I3" s="886"/>
      <c r="J3" s="886"/>
      <c r="K3" s="886"/>
      <c r="L3" s="886"/>
      <c r="M3" s="886"/>
      <c r="N3" s="886"/>
      <c r="O3" s="886"/>
      <c r="P3" s="886"/>
      <c r="Q3" s="886"/>
      <c r="R3" s="886"/>
      <c r="S3" s="886"/>
      <c r="T3" s="884"/>
      <c r="U3" s="884"/>
      <c r="V3" s="884"/>
      <c r="W3" s="884"/>
      <c r="X3" s="884"/>
      <c r="Y3" s="884"/>
      <c r="Z3" s="884"/>
      <c r="AA3" s="884"/>
      <c r="AB3" s="884"/>
      <c r="AC3" s="884"/>
      <c r="AD3" s="884"/>
      <c r="AE3" s="884"/>
      <c r="AF3" s="884"/>
      <c r="AG3" s="884"/>
      <c r="AH3" s="310"/>
    </row>
    <row r="4" spans="1:36" s="307" customFormat="1" ht="12.75" x14ac:dyDescent="0.2">
      <c r="B4" s="308"/>
      <c r="C4" s="309"/>
      <c r="D4" s="885"/>
      <c r="E4" s="886"/>
      <c r="F4" s="886"/>
      <c r="G4" s="886"/>
      <c r="H4" s="886"/>
      <c r="I4" s="886"/>
      <c r="J4" s="886"/>
      <c r="K4" s="886"/>
      <c r="L4" s="886"/>
      <c r="M4" s="886"/>
      <c r="N4" s="886"/>
      <c r="O4" s="886"/>
      <c r="P4" s="886"/>
      <c r="Q4" s="886"/>
      <c r="R4" s="886"/>
      <c r="S4" s="886"/>
      <c r="T4" s="884"/>
      <c r="U4" s="884"/>
      <c r="V4" s="884"/>
      <c r="W4" s="884"/>
      <c r="X4" s="884"/>
      <c r="Y4" s="884"/>
      <c r="Z4" s="884"/>
      <c r="AA4" s="884"/>
      <c r="AB4" s="884"/>
      <c r="AC4" s="884"/>
      <c r="AD4" s="884"/>
      <c r="AE4" s="884"/>
      <c r="AF4" s="884"/>
      <c r="AG4" s="884"/>
      <c r="AH4" s="310"/>
    </row>
    <row r="5" spans="1:36" s="307" customFormat="1" ht="12.75" x14ac:dyDescent="0.2">
      <c r="B5" s="308"/>
      <c r="C5" s="309"/>
      <c r="D5" s="885"/>
      <c r="E5" s="886"/>
      <c r="F5" s="886"/>
      <c r="G5" s="886"/>
      <c r="H5" s="886"/>
      <c r="I5" s="886"/>
      <c r="J5" s="886"/>
      <c r="K5" s="886"/>
      <c r="L5" s="886"/>
      <c r="M5" s="886"/>
      <c r="N5" s="886"/>
      <c r="O5" s="886"/>
      <c r="P5" s="886"/>
      <c r="Q5" s="886"/>
      <c r="R5" s="886"/>
      <c r="S5" s="886"/>
      <c r="T5" s="884"/>
      <c r="U5" s="884"/>
      <c r="V5" s="884"/>
      <c r="W5" s="884"/>
      <c r="X5" s="884"/>
      <c r="Y5" s="884"/>
      <c r="Z5" s="884"/>
      <c r="AA5" s="884"/>
      <c r="AB5" s="884"/>
      <c r="AC5" s="884"/>
      <c r="AD5" s="884"/>
      <c r="AE5" s="884"/>
      <c r="AF5" s="884"/>
      <c r="AG5" s="884"/>
      <c r="AH5" s="310"/>
    </row>
    <row r="6" spans="1:36" s="307" customFormat="1" ht="12.75" x14ac:dyDescent="0.2">
      <c r="A6" s="729"/>
      <c r="B6" s="729"/>
      <c r="C6" s="729"/>
      <c r="D6" s="885"/>
      <c r="E6" s="884"/>
      <c r="F6" s="884"/>
      <c r="G6" s="884"/>
      <c r="H6" s="884"/>
      <c r="I6" s="884"/>
      <c r="J6" s="884"/>
      <c r="K6" s="884"/>
      <c r="L6" s="884"/>
      <c r="M6" s="884"/>
      <c r="N6" s="884"/>
      <c r="O6" s="884"/>
      <c r="P6" s="884"/>
      <c r="Q6" s="884"/>
      <c r="R6" s="884"/>
      <c r="S6" s="310"/>
      <c r="T6" s="884"/>
      <c r="U6" s="884"/>
      <c r="V6" s="884"/>
      <c r="W6" s="884"/>
      <c r="X6" s="884"/>
      <c r="Y6" s="884"/>
      <c r="Z6" s="884"/>
      <c r="AA6" s="884"/>
      <c r="AB6" s="884"/>
      <c r="AC6" s="884"/>
      <c r="AD6" s="884"/>
      <c r="AE6" s="884"/>
      <c r="AF6" s="884"/>
      <c r="AG6" s="884"/>
      <c r="AH6" s="310"/>
    </row>
    <row r="7" spans="1:36" s="307" customFormat="1" ht="29.25" customHeight="1" x14ac:dyDescent="0.2">
      <c r="A7" s="199"/>
      <c r="B7" s="199"/>
      <c r="C7" s="199"/>
      <c r="D7" s="353"/>
      <c r="E7" s="354"/>
      <c r="F7" s="354"/>
      <c r="G7" s="354"/>
      <c r="H7" s="354"/>
      <c r="I7" s="354"/>
      <c r="J7" s="354"/>
      <c r="K7" s="354"/>
      <c r="L7" s="354"/>
      <c r="M7" s="354"/>
      <c r="N7" s="354"/>
      <c r="O7" s="354"/>
      <c r="P7" s="354"/>
      <c r="Q7" s="354"/>
      <c r="R7" s="354"/>
      <c r="S7" s="310"/>
      <c r="T7" s="354"/>
      <c r="U7" s="354"/>
      <c r="V7" s="354"/>
      <c r="W7" s="354"/>
      <c r="X7" s="354"/>
      <c r="Y7" s="354"/>
      <c r="Z7" s="354"/>
      <c r="AA7" s="354"/>
      <c r="AB7" s="354"/>
      <c r="AC7" s="354"/>
      <c r="AD7" s="354"/>
      <c r="AE7" s="354"/>
      <c r="AF7" s="354"/>
      <c r="AG7" s="354"/>
      <c r="AH7" s="310"/>
    </row>
    <row r="8" spans="1:36" s="278" customFormat="1" ht="15" x14ac:dyDescent="0.25">
      <c r="A8" s="311"/>
      <c r="B8" s="729" t="s">
        <v>162</v>
      </c>
      <c r="C8" s="729"/>
      <c r="D8" s="882"/>
      <c r="E8" s="881"/>
      <c r="F8" s="881"/>
      <c r="G8" s="881"/>
      <c r="H8" s="881"/>
      <c r="I8" s="881"/>
      <c r="J8" s="881"/>
      <c r="K8" s="881"/>
      <c r="L8" s="881"/>
      <c r="M8" s="881"/>
      <c r="N8" s="881"/>
      <c r="O8" s="881"/>
      <c r="P8" s="881"/>
      <c r="Q8" s="881"/>
      <c r="R8" s="881"/>
    </row>
    <row r="9" spans="1:36" s="278" customFormat="1" ht="15" x14ac:dyDescent="0.25">
      <c r="A9" s="311"/>
      <c r="B9" s="883" t="s">
        <v>296</v>
      </c>
      <c r="C9" s="883"/>
      <c r="D9" s="881"/>
      <c r="E9" s="881"/>
      <c r="F9" s="881"/>
      <c r="G9" s="881"/>
      <c r="H9" s="881"/>
      <c r="I9" s="881"/>
      <c r="J9" s="881"/>
      <c r="K9" s="881"/>
      <c r="L9" s="881"/>
      <c r="M9" s="881"/>
      <c r="N9" s="881"/>
      <c r="O9" s="881"/>
      <c r="P9" s="881"/>
      <c r="Q9" s="881"/>
      <c r="R9" s="881"/>
    </row>
    <row r="10" spans="1:36" s="278" customFormat="1" ht="15" x14ac:dyDescent="0.25">
      <c r="A10" s="311"/>
      <c r="B10" s="729" t="s">
        <v>297</v>
      </c>
      <c r="C10" s="729"/>
      <c r="D10" s="312"/>
      <c r="E10" s="312"/>
      <c r="F10" s="312"/>
      <c r="G10" s="312"/>
      <c r="H10" s="312"/>
      <c r="I10" s="312"/>
      <c r="J10" s="312"/>
      <c r="K10" s="312"/>
      <c r="L10" s="312"/>
      <c r="M10" s="312"/>
      <c r="N10" s="312"/>
      <c r="O10" s="312"/>
      <c r="P10" s="312"/>
      <c r="Q10" s="312"/>
      <c r="R10" s="312"/>
      <c r="T10" s="312"/>
      <c r="U10" s="312"/>
      <c r="V10" s="312"/>
      <c r="W10" s="312"/>
      <c r="X10" s="312"/>
      <c r="Y10" s="312"/>
      <c r="Z10" s="312"/>
      <c r="AA10" s="312"/>
      <c r="AB10" s="312"/>
      <c r="AC10" s="312"/>
      <c r="AD10" s="312"/>
      <c r="AE10" s="312"/>
      <c r="AF10" s="312"/>
      <c r="AG10" s="312"/>
    </row>
    <row r="11" spans="1:36" s="278" customFormat="1" ht="15" x14ac:dyDescent="0.25">
      <c r="A11" s="311"/>
      <c r="B11" s="729" t="s">
        <v>12</v>
      </c>
      <c r="C11" s="729"/>
      <c r="D11" s="312"/>
      <c r="E11" s="312"/>
      <c r="F11" s="312"/>
      <c r="G11" s="312"/>
      <c r="H11" s="312"/>
      <c r="I11" s="312"/>
      <c r="J11" s="312"/>
      <c r="K11" s="312"/>
      <c r="L11" s="312"/>
      <c r="M11" s="312"/>
      <c r="N11" s="312"/>
      <c r="O11" s="312"/>
      <c r="P11" s="312"/>
      <c r="Q11" s="312"/>
      <c r="R11" s="312"/>
      <c r="T11" s="312"/>
      <c r="U11" s="312"/>
      <c r="V11" s="312"/>
      <c r="W11" s="312"/>
      <c r="X11" s="312"/>
      <c r="Y11" s="312"/>
      <c r="Z11" s="312"/>
      <c r="AA11" s="312"/>
      <c r="AB11" s="312"/>
      <c r="AC11" s="312"/>
      <c r="AD11" s="312"/>
      <c r="AE11" s="312"/>
      <c r="AF11" s="312"/>
      <c r="AG11" s="312"/>
    </row>
    <row r="12" spans="1:36" s="278" customFormat="1" ht="15" x14ac:dyDescent="0.25">
      <c r="A12" s="311"/>
      <c r="C12" s="313"/>
      <c r="D12" s="881"/>
      <c r="E12" s="881"/>
      <c r="F12" s="881"/>
      <c r="G12" s="881"/>
      <c r="H12" s="881"/>
      <c r="I12" s="881"/>
      <c r="J12" s="881"/>
      <c r="K12" s="881"/>
      <c r="L12" s="881"/>
      <c r="M12" s="881"/>
      <c r="N12" s="881"/>
      <c r="O12" s="881"/>
      <c r="P12" s="881"/>
      <c r="Q12" s="881"/>
      <c r="R12" s="881"/>
    </row>
    <row r="13" spans="1:36" s="278" customFormat="1" ht="15" x14ac:dyDescent="0.25">
      <c r="A13" s="311"/>
      <c r="B13" s="199"/>
      <c r="C13" s="314"/>
      <c r="D13" s="315" t="s">
        <v>14</v>
      </c>
      <c r="E13" s="876"/>
      <c r="F13" s="877"/>
      <c r="G13" s="878"/>
      <c r="H13" s="876" t="s">
        <v>298</v>
      </c>
      <c r="I13" s="877"/>
      <c r="J13" s="878"/>
      <c r="K13" s="876" t="s">
        <v>298</v>
      </c>
      <c r="L13" s="877"/>
      <c r="M13" s="878"/>
      <c r="N13" s="876" t="s">
        <v>298</v>
      </c>
      <c r="O13" s="877"/>
      <c r="P13" s="878"/>
      <c r="Q13" s="876" t="s">
        <v>298</v>
      </c>
      <c r="R13" s="877"/>
      <c r="S13" s="878"/>
      <c r="T13" s="876"/>
      <c r="U13" s="877"/>
      <c r="V13" s="878"/>
      <c r="W13" s="876" t="s">
        <v>298</v>
      </c>
      <c r="X13" s="877"/>
      <c r="Y13" s="878"/>
      <c r="Z13" s="876" t="s">
        <v>298</v>
      </c>
      <c r="AA13" s="877"/>
      <c r="AB13" s="878"/>
      <c r="AC13" s="876" t="s">
        <v>298</v>
      </c>
      <c r="AD13" s="877"/>
      <c r="AE13" s="878"/>
      <c r="AF13" s="876" t="s">
        <v>298</v>
      </c>
      <c r="AG13" s="877"/>
      <c r="AH13" s="878"/>
    </row>
    <row r="14" spans="1:36" s="316" customFormat="1" ht="12.75" x14ac:dyDescent="0.2">
      <c r="B14" s="317"/>
      <c r="C14" s="318"/>
      <c r="D14" s="319" t="s">
        <v>299</v>
      </c>
      <c r="E14" s="219" t="s">
        <v>0</v>
      </c>
      <c r="F14" s="219" t="s">
        <v>1</v>
      </c>
      <c r="G14" s="219" t="s">
        <v>2</v>
      </c>
      <c r="H14" s="219" t="s">
        <v>0</v>
      </c>
      <c r="I14" s="219" t="s">
        <v>1</v>
      </c>
      <c r="J14" s="219" t="s">
        <v>2</v>
      </c>
      <c r="K14" s="219" t="s">
        <v>0</v>
      </c>
      <c r="L14" s="219" t="s">
        <v>1</v>
      </c>
      <c r="M14" s="219" t="s">
        <v>2</v>
      </c>
      <c r="N14" s="219" t="s">
        <v>0</v>
      </c>
      <c r="O14" s="219" t="s">
        <v>1</v>
      </c>
      <c r="P14" s="219" t="s">
        <v>2</v>
      </c>
      <c r="Q14" s="219" t="s">
        <v>0</v>
      </c>
      <c r="R14" s="219" t="s">
        <v>1</v>
      </c>
      <c r="S14" s="219" t="s">
        <v>2</v>
      </c>
      <c r="T14" s="219" t="s">
        <v>0</v>
      </c>
      <c r="U14" s="219" t="s">
        <v>1</v>
      </c>
      <c r="V14" s="219" t="s">
        <v>2</v>
      </c>
      <c r="W14" s="219" t="s">
        <v>0</v>
      </c>
      <c r="X14" s="219" t="s">
        <v>1</v>
      </c>
      <c r="Y14" s="219" t="s">
        <v>2</v>
      </c>
      <c r="Z14" s="219" t="s">
        <v>0</v>
      </c>
      <c r="AA14" s="219" t="s">
        <v>1</v>
      </c>
      <c r="AB14" s="219" t="s">
        <v>2</v>
      </c>
      <c r="AC14" s="219" t="s">
        <v>0</v>
      </c>
      <c r="AD14" s="219" t="s">
        <v>1</v>
      </c>
      <c r="AE14" s="219" t="s">
        <v>2</v>
      </c>
      <c r="AF14" s="219" t="s">
        <v>0</v>
      </c>
      <c r="AG14" s="219" t="s">
        <v>1</v>
      </c>
      <c r="AH14" s="219" t="s">
        <v>2</v>
      </c>
      <c r="AI14" s="320">
        <v>10</v>
      </c>
      <c r="AJ14" s="320"/>
    </row>
    <row r="15" spans="1:36" s="320" customFormat="1" ht="12.75" x14ac:dyDescent="0.2">
      <c r="B15" s="317">
        <v>1</v>
      </c>
      <c r="C15" s="879" t="s">
        <v>16</v>
      </c>
      <c r="D15" s="321" t="s">
        <v>300</v>
      </c>
      <c r="E15" s="322">
        <v>1</v>
      </c>
      <c r="F15" s="322"/>
      <c r="G15" s="322"/>
      <c r="H15" s="322">
        <v>1</v>
      </c>
      <c r="I15" s="322"/>
      <c r="J15" s="322"/>
      <c r="K15" s="322">
        <v>1</v>
      </c>
      <c r="L15" s="322"/>
      <c r="M15" s="322"/>
      <c r="N15" s="322">
        <v>1</v>
      </c>
      <c r="O15" s="322"/>
      <c r="P15" s="322"/>
      <c r="Q15" s="322">
        <v>1</v>
      </c>
      <c r="R15" s="322"/>
      <c r="S15" s="323"/>
      <c r="T15" s="322">
        <v>1</v>
      </c>
      <c r="U15" s="322"/>
      <c r="V15" s="322"/>
      <c r="W15" s="322">
        <v>1</v>
      </c>
      <c r="X15" s="322"/>
      <c r="Y15" s="322"/>
      <c r="Z15" s="322">
        <v>1</v>
      </c>
      <c r="AA15" s="322"/>
      <c r="AB15" s="322"/>
      <c r="AC15" s="322">
        <v>1</v>
      </c>
      <c r="AD15" s="322"/>
      <c r="AE15" s="322"/>
      <c r="AF15" s="322">
        <v>1</v>
      </c>
      <c r="AG15" s="322"/>
      <c r="AH15" s="323"/>
      <c r="AI15" s="320">
        <f>SUM(E15:AH15)</f>
        <v>10</v>
      </c>
    </row>
    <row r="16" spans="1:36" s="320" customFormat="1" ht="12.75" x14ac:dyDescent="0.2">
      <c r="B16" s="317">
        <v>2</v>
      </c>
      <c r="C16" s="879"/>
      <c r="D16" s="324" t="s">
        <v>301</v>
      </c>
      <c r="E16" s="322">
        <v>1</v>
      </c>
      <c r="F16" s="322"/>
      <c r="G16" s="322"/>
      <c r="H16" s="322">
        <v>1</v>
      </c>
      <c r="I16" s="322"/>
      <c r="J16" s="322"/>
      <c r="K16" s="322">
        <v>1</v>
      </c>
      <c r="L16" s="322"/>
      <c r="M16" s="322"/>
      <c r="N16" s="322">
        <v>1</v>
      </c>
      <c r="O16" s="322"/>
      <c r="P16" s="322"/>
      <c r="Q16" s="322">
        <v>1</v>
      </c>
      <c r="R16" s="322"/>
      <c r="S16" s="322"/>
      <c r="T16" s="322">
        <v>1</v>
      </c>
      <c r="U16" s="322"/>
      <c r="V16" s="322"/>
      <c r="W16" s="322">
        <v>1</v>
      </c>
      <c r="X16" s="322"/>
      <c r="Y16" s="322"/>
      <c r="Z16" s="322">
        <v>1</v>
      </c>
      <c r="AA16" s="322"/>
      <c r="AB16" s="322"/>
      <c r="AC16" s="322">
        <v>1</v>
      </c>
      <c r="AD16" s="322"/>
      <c r="AE16" s="322"/>
      <c r="AF16" s="322">
        <v>1</v>
      </c>
      <c r="AG16" s="322"/>
      <c r="AH16" s="322"/>
      <c r="AI16" s="320">
        <f t="shared" ref="AI16:AI78" si="0">SUM(E16:AH16)</f>
        <v>10</v>
      </c>
    </row>
    <row r="17" spans="2:36" s="320" customFormat="1" ht="12.75" x14ac:dyDescent="0.2">
      <c r="B17" s="317">
        <v>3</v>
      </c>
      <c r="C17" s="879"/>
      <c r="D17" s="325" t="s">
        <v>302</v>
      </c>
      <c r="E17" s="322"/>
      <c r="F17" s="322">
        <v>1</v>
      </c>
      <c r="G17" s="322"/>
      <c r="H17" s="322"/>
      <c r="I17" s="322">
        <v>1</v>
      </c>
      <c r="J17" s="322"/>
      <c r="K17" s="322">
        <v>1</v>
      </c>
      <c r="L17" s="322"/>
      <c r="M17" s="322"/>
      <c r="N17" s="322">
        <v>1</v>
      </c>
      <c r="O17" s="322"/>
      <c r="P17" s="322"/>
      <c r="Q17" s="322"/>
      <c r="R17" s="322">
        <v>1</v>
      </c>
      <c r="S17" s="322"/>
      <c r="T17" s="322"/>
      <c r="U17" s="322">
        <v>1</v>
      </c>
      <c r="V17" s="322"/>
      <c r="W17" s="322"/>
      <c r="X17" s="322">
        <v>1</v>
      </c>
      <c r="Y17" s="322"/>
      <c r="Z17" s="322">
        <v>1</v>
      </c>
      <c r="AA17" s="322"/>
      <c r="AB17" s="322"/>
      <c r="AC17" s="322">
        <v>1</v>
      </c>
      <c r="AD17" s="322"/>
      <c r="AE17" s="322"/>
      <c r="AF17" s="322"/>
      <c r="AG17" s="322">
        <v>1</v>
      </c>
      <c r="AH17" s="322"/>
      <c r="AI17" s="320">
        <f t="shared" si="0"/>
        <v>10</v>
      </c>
    </row>
    <row r="18" spans="2:36" s="320" customFormat="1" ht="25.5" x14ac:dyDescent="0.2">
      <c r="B18" s="317">
        <v>4</v>
      </c>
      <c r="C18" s="879"/>
      <c r="D18" s="325" t="s">
        <v>303</v>
      </c>
      <c r="E18" s="322"/>
      <c r="F18" s="322">
        <v>1</v>
      </c>
      <c r="G18" s="322"/>
      <c r="H18" s="322"/>
      <c r="I18" s="322">
        <v>1</v>
      </c>
      <c r="J18" s="322"/>
      <c r="K18" s="322"/>
      <c r="L18" s="322">
        <v>1</v>
      </c>
      <c r="M18" s="322"/>
      <c r="N18" s="322">
        <v>1</v>
      </c>
      <c r="O18" s="322"/>
      <c r="P18" s="322"/>
      <c r="Q18" s="322"/>
      <c r="R18" s="322">
        <v>1</v>
      </c>
      <c r="S18" s="322"/>
      <c r="T18" s="322"/>
      <c r="U18" s="322">
        <v>1</v>
      </c>
      <c r="V18" s="322"/>
      <c r="W18" s="322"/>
      <c r="X18" s="322">
        <v>1</v>
      </c>
      <c r="Y18" s="322"/>
      <c r="Z18" s="322"/>
      <c r="AA18" s="322">
        <v>1</v>
      </c>
      <c r="AB18" s="322"/>
      <c r="AC18" s="322">
        <v>1</v>
      </c>
      <c r="AD18" s="322"/>
      <c r="AE18" s="322"/>
      <c r="AF18" s="322"/>
      <c r="AG18" s="322">
        <v>1</v>
      </c>
      <c r="AH18" s="322"/>
      <c r="AI18" s="320">
        <f t="shared" si="0"/>
        <v>10</v>
      </c>
    </row>
    <row r="19" spans="2:36" s="320" customFormat="1" ht="12.75" x14ac:dyDescent="0.2">
      <c r="B19" s="317">
        <v>5</v>
      </c>
      <c r="C19" s="879"/>
      <c r="D19" s="325" t="s">
        <v>304</v>
      </c>
      <c r="E19" s="322">
        <v>1</v>
      </c>
      <c r="F19" s="322"/>
      <c r="G19" s="322"/>
      <c r="H19" s="322">
        <v>1</v>
      </c>
      <c r="I19" s="322"/>
      <c r="J19" s="322"/>
      <c r="K19" s="322">
        <v>1</v>
      </c>
      <c r="L19" s="322"/>
      <c r="M19" s="322"/>
      <c r="N19" s="322">
        <v>1</v>
      </c>
      <c r="O19" s="322"/>
      <c r="P19" s="322"/>
      <c r="Q19" s="322">
        <v>1</v>
      </c>
      <c r="R19" s="322"/>
      <c r="S19" s="322"/>
      <c r="T19" s="322">
        <v>1</v>
      </c>
      <c r="U19" s="322"/>
      <c r="V19" s="322"/>
      <c r="W19" s="322">
        <v>1</v>
      </c>
      <c r="X19" s="322"/>
      <c r="Y19" s="322"/>
      <c r="Z19" s="322">
        <v>1</v>
      </c>
      <c r="AA19" s="322"/>
      <c r="AB19" s="322"/>
      <c r="AC19" s="322">
        <v>1</v>
      </c>
      <c r="AD19" s="322"/>
      <c r="AE19" s="322"/>
      <c r="AF19" s="322">
        <v>1</v>
      </c>
      <c r="AG19" s="322"/>
      <c r="AH19" s="322"/>
      <c r="AI19" s="320">
        <f t="shared" si="0"/>
        <v>10</v>
      </c>
    </row>
    <row r="20" spans="2:36" s="320" customFormat="1" ht="25.5" x14ac:dyDescent="0.2">
      <c r="B20" s="317">
        <v>6</v>
      </c>
      <c r="C20" s="879"/>
      <c r="D20" s="325" t="s">
        <v>305</v>
      </c>
      <c r="E20" s="322">
        <v>1</v>
      </c>
      <c r="F20" s="322"/>
      <c r="G20" s="322"/>
      <c r="H20" s="322">
        <v>1</v>
      </c>
      <c r="I20" s="322"/>
      <c r="J20" s="322"/>
      <c r="K20" s="322">
        <v>1</v>
      </c>
      <c r="L20" s="322"/>
      <c r="M20" s="322"/>
      <c r="N20" s="322">
        <v>1</v>
      </c>
      <c r="O20" s="322"/>
      <c r="P20" s="322"/>
      <c r="Q20" s="322">
        <v>1</v>
      </c>
      <c r="R20" s="322"/>
      <c r="S20" s="322"/>
      <c r="T20" s="322">
        <v>1</v>
      </c>
      <c r="U20" s="322"/>
      <c r="V20" s="322"/>
      <c r="W20" s="322">
        <v>1</v>
      </c>
      <c r="X20" s="322"/>
      <c r="Y20" s="322"/>
      <c r="Z20" s="322">
        <v>1</v>
      </c>
      <c r="AA20" s="322"/>
      <c r="AB20" s="322"/>
      <c r="AC20" s="322">
        <v>1</v>
      </c>
      <c r="AD20" s="322"/>
      <c r="AE20" s="322"/>
      <c r="AF20" s="322">
        <v>1</v>
      </c>
      <c r="AG20" s="322"/>
      <c r="AH20" s="322"/>
      <c r="AI20" s="320">
        <f t="shared" si="0"/>
        <v>10</v>
      </c>
    </row>
    <row r="21" spans="2:36" s="320" customFormat="1" ht="12.75" x14ac:dyDescent="0.2">
      <c r="B21" s="317">
        <v>7</v>
      </c>
      <c r="C21" s="879"/>
      <c r="D21" s="326" t="s">
        <v>306</v>
      </c>
      <c r="E21" s="322">
        <v>1</v>
      </c>
      <c r="F21" s="322"/>
      <c r="G21" s="322"/>
      <c r="H21" s="322">
        <v>1</v>
      </c>
      <c r="I21" s="322"/>
      <c r="J21" s="322"/>
      <c r="K21" s="322">
        <v>1</v>
      </c>
      <c r="L21" s="322"/>
      <c r="M21" s="322"/>
      <c r="N21" s="322">
        <v>1</v>
      </c>
      <c r="O21" s="322"/>
      <c r="P21" s="322"/>
      <c r="Q21" s="322"/>
      <c r="R21" s="322">
        <v>1</v>
      </c>
      <c r="S21" s="322"/>
      <c r="T21" s="322">
        <v>1</v>
      </c>
      <c r="U21" s="322"/>
      <c r="V21" s="322"/>
      <c r="W21" s="322">
        <v>1</v>
      </c>
      <c r="X21" s="322"/>
      <c r="Y21" s="322"/>
      <c r="Z21" s="322">
        <v>1</v>
      </c>
      <c r="AA21" s="322"/>
      <c r="AB21" s="322"/>
      <c r="AC21" s="322">
        <v>1</v>
      </c>
      <c r="AD21" s="322"/>
      <c r="AE21" s="322"/>
      <c r="AF21" s="322"/>
      <c r="AG21" s="322">
        <v>1</v>
      </c>
      <c r="AH21" s="322"/>
      <c r="AI21" s="320">
        <f t="shared" si="0"/>
        <v>10</v>
      </c>
    </row>
    <row r="22" spans="2:36" s="320" customFormat="1" ht="12.75" x14ac:dyDescent="0.2">
      <c r="B22" s="317">
        <v>8</v>
      </c>
      <c r="C22" s="879"/>
      <c r="D22" s="325" t="s">
        <v>307</v>
      </c>
      <c r="E22" s="322">
        <v>1</v>
      </c>
      <c r="F22" s="322"/>
      <c r="G22" s="322"/>
      <c r="H22" s="322">
        <v>1</v>
      </c>
      <c r="I22" s="322"/>
      <c r="J22" s="322"/>
      <c r="K22" s="322">
        <v>1</v>
      </c>
      <c r="L22" s="322"/>
      <c r="M22" s="322"/>
      <c r="N22" s="322">
        <v>1</v>
      </c>
      <c r="O22" s="322"/>
      <c r="P22" s="322"/>
      <c r="Q22" s="322"/>
      <c r="R22" s="322">
        <v>1</v>
      </c>
      <c r="S22" s="322"/>
      <c r="T22" s="322">
        <v>1</v>
      </c>
      <c r="U22" s="322"/>
      <c r="V22" s="322"/>
      <c r="W22" s="322">
        <v>1</v>
      </c>
      <c r="X22" s="322"/>
      <c r="Y22" s="322"/>
      <c r="Z22" s="322">
        <v>1</v>
      </c>
      <c r="AA22" s="322"/>
      <c r="AB22" s="322"/>
      <c r="AC22" s="322">
        <v>1</v>
      </c>
      <c r="AD22" s="322"/>
      <c r="AE22" s="322"/>
      <c r="AF22" s="322"/>
      <c r="AG22" s="322">
        <v>1</v>
      </c>
      <c r="AH22" s="322"/>
      <c r="AI22" s="320">
        <f t="shared" si="0"/>
        <v>10</v>
      </c>
    </row>
    <row r="23" spans="2:36" s="316" customFormat="1" ht="12.75" x14ac:dyDescent="0.2">
      <c r="B23" s="317"/>
      <c r="C23" s="880"/>
      <c r="D23" s="327" t="s">
        <v>3</v>
      </c>
      <c r="E23" s="322">
        <f>SUM(E15:E22)</f>
        <v>6</v>
      </c>
      <c r="F23" s="322">
        <f t="shared" ref="F23:AH23" si="1">SUM(F15:F22)</f>
        <v>2</v>
      </c>
      <c r="G23" s="322">
        <f t="shared" si="1"/>
        <v>0</v>
      </c>
      <c r="H23" s="322">
        <f t="shared" si="1"/>
        <v>6</v>
      </c>
      <c r="I23" s="322">
        <f t="shared" si="1"/>
        <v>2</v>
      </c>
      <c r="J23" s="322">
        <f t="shared" si="1"/>
        <v>0</v>
      </c>
      <c r="K23" s="322">
        <f t="shared" si="1"/>
        <v>7</v>
      </c>
      <c r="L23" s="322">
        <f t="shared" si="1"/>
        <v>1</v>
      </c>
      <c r="M23" s="322">
        <f t="shared" si="1"/>
        <v>0</v>
      </c>
      <c r="N23" s="322">
        <f t="shared" si="1"/>
        <v>8</v>
      </c>
      <c r="O23" s="322">
        <f t="shared" si="1"/>
        <v>0</v>
      </c>
      <c r="P23" s="322">
        <f t="shared" si="1"/>
        <v>0</v>
      </c>
      <c r="Q23" s="322">
        <f t="shared" si="1"/>
        <v>4</v>
      </c>
      <c r="R23" s="322">
        <f t="shared" si="1"/>
        <v>4</v>
      </c>
      <c r="S23" s="322">
        <f t="shared" si="1"/>
        <v>0</v>
      </c>
      <c r="T23" s="322">
        <f t="shared" si="1"/>
        <v>6</v>
      </c>
      <c r="U23" s="322">
        <f t="shared" si="1"/>
        <v>2</v>
      </c>
      <c r="V23" s="322">
        <f t="shared" si="1"/>
        <v>0</v>
      </c>
      <c r="W23" s="322">
        <f t="shared" si="1"/>
        <v>6</v>
      </c>
      <c r="X23" s="322">
        <f t="shared" si="1"/>
        <v>2</v>
      </c>
      <c r="Y23" s="322">
        <f t="shared" si="1"/>
        <v>0</v>
      </c>
      <c r="Z23" s="322">
        <f t="shared" si="1"/>
        <v>7</v>
      </c>
      <c r="AA23" s="322">
        <f t="shared" si="1"/>
        <v>1</v>
      </c>
      <c r="AB23" s="322">
        <f t="shared" si="1"/>
        <v>0</v>
      </c>
      <c r="AC23" s="322">
        <f t="shared" si="1"/>
        <v>8</v>
      </c>
      <c r="AD23" s="322">
        <f t="shared" si="1"/>
        <v>0</v>
      </c>
      <c r="AE23" s="322">
        <f t="shared" si="1"/>
        <v>0</v>
      </c>
      <c r="AF23" s="322">
        <f t="shared" si="1"/>
        <v>4</v>
      </c>
      <c r="AG23" s="322">
        <f t="shared" si="1"/>
        <v>4</v>
      </c>
      <c r="AH23" s="322">
        <f t="shared" si="1"/>
        <v>0</v>
      </c>
      <c r="AI23" s="320">
        <f t="shared" si="0"/>
        <v>80</v>
      </c>
      <c r="AJ23" s="328"/>
    </row>
    <row r="24" spans="2:36" s="316" customFormat="1" ht="12.75" x14ac:dyDescent="0.2">
      <c r="B24" s="317"/>
      <c r="C24" s="875" t="s">
        <v>308</v>
      </c>
      <c r="D24" s="329" t="s">
        <v>309</v>
      </c>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320"/>
      <c r="AJ24" s="320"/>
    </row>
    <row r="25" spans="2:36" s="320" customFormat="1" ht="12.75" x14ac:dyDescent="0.2">
      <c r="B25" s="317">
        <v>1</v>
      </c>
      <c r="C25" s="875"/>
      <c r="D25" s="330" t="s">
        <v>310</v>
      </c>
      <c r="E25" s="219" t="s">
        <v>0</v>
      </c>
      <c r="F25" s="219" t="s">
        <v>1</v>
      </c>
      <c r="G25" s="219" t="s">
        <v>2</v>
      </c>
      <c r="H25" s="219" t="s">
        <v>0</v>
      </c>
      <c r="I25" s="219" t="s">
        <v>1</v>
      </c>
      <c r="J25" s="219" t="s">
        <v>2</v>
      </c>
      <c r="K25" s="219" t="s">
        <v>0</v>
      </c>
      <c r="L25" s="219" t="s">
        <v>1</v>
      </c>
      <c r="M25" s="219" t="s">
        <v>2</v>
      </c>
      <c r="N25" s="219" t="s">
        <v>0</v>
      </c>
      <c r="O25" s="219" t="s">
        <v>1</v>
      </c>
      <c r="P25" s="219" t="s">
        <v>2</v>
      </c>
      <c r="Q25" s="219" t="s">
        <v>0</v>
      </c>
      <c r="R25" s="219" t="s">
        <v>1</v>
      </c>
      <c r="S25" s="219" t="s">
        <v>2</v>
      </c>
      <c r="T25" s="219" t="s">
        <v>0</v>
      </c>
      <c r="U25" s="219" t="s">
        <v>1</v>
      </c>
      <c r="V25" s="219" t="s">
        <v>2</v>
      </c>
      <c r="W25" s="219" t="s">
        <v>0</v>
      </c>
      <c r="X25" s="219" t="s">
        <v>1</v>
      </c>
      <c r="Y25" s="219" t="s">
        <v>2</v>
      </c>
      <c r="Z25" s="219" t="s">
        <v>0</v>
      </c>
      <c r="AA25" s="219" t="s">
        <v>1</v>
      </c>
      <c r="AB25" s="219" t="s">
        <v>2</v>
      </c>
      <c r="AC25" s="219" t="s">
        <v>0</v>
      </c>
      <c r="AD25" s="219" t="s">
        <v>1</v>
      </c>
      <c r="AE25" s="219" t="s">
        <v>2</v>
      </c>
      <c r="AF25" s="219" t="s">
        <v>0</v>
      </c>
      <c r="AG25" s="219" t="s">
        <v>1</v>
      </c>
      <c r="AH25" s="219" t="s">
        <v>2</v>
      </c>
      <c r="AI25" s="346"/>
    </row>
    <row r="26" spans="2:36" s="320" customFormat="1" ht="12.75" x14ac:dyDescent="0.2">
      <c r="B26" s="317">
        <v>2</v>
      </c>
      <c r="C26" s="875"/>
      <c r="D26" s="331" t="s">
        <v>311</v>
      </c>
      <c r="E26" s="322"/>
      <c r="F26" s="322">
        <v>1</v>
      </c>
      <c r="G26" s="322"/>
      <c r="H26" s="322">
        <v>1</v>
      </c>
      <c r="I26" s="322"/>
      <c r="J26" s="322"/>
      <c r="L26" s="322">
        <v>1</v>
      </c>
      <c r="M26" s="322"/>
      <c r="N26" s="322"/>
      <c r="O26" s="322">
        <v>1</v>
      </c>
      <c r="P26" s="322"/>
      <c r="Q26" s="322">
        <v>1</v>
      </c>
      <c r="R26" s="322"/>
      <c r="S26" s="322"/>
      <c r="T26" s="322"/>
      <c r="U26" s="322">
        <v>1</v>
      </c>
      <c r="V26" s="322"/>
      <c r="W26" s="322">
        <v>1</v>
      </c>
      <c r="X26" s="322"/>
      <c r="Y26" s="322"/>
      <c r="AA26" s="322">
        <v>1</v>
      </c>
      <c r="AB26" s="322"/>
      <c r="AC26" s="322"/>
      <c r="AD26" s="322">
        <v>1</v>
      </c>
      <c r="AE26" s="322"/>
      <c r="AF26" s="322">
        <v>1</v>
      </c>
      <c r="AG26" s="322"/>
      <c r="AH26" s="322"/>
      <c r="AI26" s="320">
        <f t="shared" si="0"/>
        <v>10</v>
      </c>
    </row>
    <row r="27" spans="2:36" s="320" customFormat="1" ht="12.75" x14ac:dyDescent="0.2">
      <c r="B27" s="317">
        <v>3</v>
      </c>
      <c r="C27" s="875"/>
      <c r="D27" s="331" t="s">
        <v>312</v>
      </c>
      <c r="E27" s="322"/>
      <c r="F27" s="322">
        <v>1</v>
      </c>
      <c r="G27" s="322"/>
      <c r="H27" s="322">
        <v>1</v>
      </c>
      <c r="I27" s="322"/>
      <c r="J27" s="322"/>
      <c r="K27" s="322">
        <v>1</v>
      </c>
      <c r="L27" s="322"/>
      <c r="M27" s="322"/>
      <c r="N27" s="322">
        <v>1</v>
      </c>
      <c r="O27" s="322"/>
      <c r="P27" s="322"/>
      <c r="Q27" s="322">
        <v>1</v>
      </c>
      <c r="R27" s="322"/>
      <c r="S27" s="322"/>
      <c r="T27" s="322"/>
      <c r="U27" s="322">
        <v>1</v>
      </c>
      <c r="V27" s="322"/>
      <c r="W27" s="322">
        <v>1</v>
      </c>
      <c r="X27" s="322"/>
      <c r="Y27" s="322"/>
      <c r="Z27" s="322">
        <v>1</v>
      </c>
      <c r="AA27" s="322"/>
      <c r="AB27" s="322"/>
      <c r="AC27" s="322">
        <v>1</v>
      </c>
      <c r="AD27" s="322"/>
      <c r="AE27" s="322"/>
      <c r="AF27" s="322">
        <v>1</v>
      </c>
      <c r="AG27" s="322"/>
      <c r="AH27" s="322"/>
      <c r="AI27" s="320">
        <f t="shared" si="0"/>
        <v>10</v>
      </c>
    </row>
    <row r="28" spans="2:36" s="320" customFormat="1" ht="12.75" x14ac:dyDescent="0.2">
      <c r="B28" s="317">
        <v>4</v>
      </c>
      <c r="C28" s="875"/>
      <c r="D28" s="331" t="s">
        <v>313</v>
      </c>
      <c r="E28" s="322"/>
      <c r="F28" s="322">
        <v>1</v>
      </c>
      <c r="G28" s="332"/>
      <c r="H28" s="322">
        <v>1</v>
      </c>
      <c r="I28" s="322"/>
      <c r="J28" s="332"/>
      <c r="K28" s="322">
        <v>1</v>
      </c>
      <c r="L28" s="322"/>
      <c r="M28" s="332"/>
      <c r="N28" s="322">
        <v>1</v>
      </c>
      <c r="O28" s="322"/>
      <c r="P28" s="332"/>
      <c r="Q28" s="322">
        <v>1</v>
      </c>
      <c r="R28" s="322"/>
      <c r="S28" s="332"/>
      <c r="T28" s="322"/>
      <c r="U28" s="322">
        <v>1</v>
      </c>
      <c r="V28" s="332"/>
      <c r="W28" s="322">
        <v>1</v>
      </c>
      <c r="X28" s="322"/>
      <c r="Y28" s="332"/>
      <c r="Z28" s="322">
        <v>1</v>
      </c>
      <c r="AA28" s="322"/>
      <c r="AB28" s="332"/>
      <c r="AC28" s="322">
        <v>1</v>
      </c>
      <c r="AD28" s="322"/>
      <c r="AE28" s="332"/>
      <c r="AF28" s="322">
        <v>1</v>
      </c>
      <c r="AG28" s="322"/>
      <c r="AH28" s="332"/>
      <c r="AI28" s="320">
        <f t="shared" si="0"/>
        <v>10</v>
      </c>
    </row>
    <row r="29" spans="2:36" s="320" customFormat="1" ht="12.75" x14ac:dyDescent="0.2">
      <c r="B29" s="317">
        <v>5</v>
      </c>
      <c r="C29" s="875"/>
      <c r="D29" s="325" t="s">
        <v>314</v>
      </c>
      <c r="E29" s="322"/>
      <c r="F29" s="322">
        <v>1</v>
      </c>
      <c r="G29" s="332"/>
      <c r="H29" s="322">
        <v>1</v>
      </c>
      <c r="I29" s="322"/>
      <c r="J29" s="332"/>
      <c r="K29" s="322"/>
      <c r="L29" s="322">
        <v>1</v>
      </c>
      <c r="M29" s="332"/>
      <c r="N29" s="322"/>
      <c r="O29" s="322">
        <v>1</v>
      </c>
      <c r="P29" s="332"/>
      <c r="Q29" s="322">
        <v>1</v>
      </c>
      <c r="R29" s="322"/>
      <c r="S29" s="332"/>
      <c r="T29" s="322"/>
      <c r="U29" s="322">
        <v>1</v>
      </c>
      <c r="V29" s="332"/>
      <c r="W29" s="322">
        <v>1</v>
      </c>
      <c r="X29" s="322"/>
      <c r="Y29" s="332"/>
      <c r="Z29" s="322"/>
      <c r="AA29" s="322">
        <v>1</v>
      </c>
      <c r="AB29" s="332"/>
      <c r="AC29" s="322"/>
      <c r="AD29" s="322">
        <v>1</v>
      </c>
      <c r="AE29" s="332"/>
      <c r="AF29" s="322">
        <v>1</v>
      </c>
      <c r="AG29" s="322"/>
      <c r="AH29" s="332"/>
      <c r="AI29" s="320">
        <f t="shared" si="0"/>
        <v>10</v>
      </c>
    </row>
    <row r="30" spans="2:36" s="320" customFormat="1" ht="12.75" x14ac:dyDescent="0.2">
      <c r="B30" s="317">
        <v>6</v>
      </c>
      <c r="C30" s="875"/>
      <c r="D30" s="333" t="s">
        <v>315</v>
      </c>
      <c r="E30" s="322"/>
      <c r="F30" s="322">
        <v>1</v>
      </c>
      <c r="G30" s="332"/>
      <c r="H30" s="322">
        <v>1</v>
      </c>
      <c r="I30" s="322"/>
      <c r="J30" s="332"/>
      <c r="K30" s="322"/>
      <c r="L30" s="322">
        <v>1</v>
      </c>
      <c r="M30" s="332"/>
      <c r="N30" s="322"/>
      <c r="O30" s="322">
        <v>1</v>
      </c>
      <c r="P30" s="332"/>
      <c r="Q30" s="322">
        <v>1</v>
      </c>
      <c r="R30" s="322"/>
      <c r="S30" s="332"/>
      <c r="T30" s="322"/>
      <c r="U30" s="322">
        <v>1</v>
      </c>
      <c r="V30" s="332"/>
      <c r="W30" s="322">
        <v>1</v>
      </c>
      <c r="X30" s="322"/>
      <c r="Y30" s="332"/>
      <c r="Z30" s="322"/>
      <c r="AA30" s="322">
        <v>1</v>
      </c>
      <c r="AB30" s="332"/>
      <c r="AC30" s="322"/>
      <c r="AD30" s="322">
        <v>1</v>
      </c>
      <c r="AE30" s="332"/>
      <c r="AF30" s="322">
        <v>1</v>
      </c>
      <c r="AG30" s="322"/>
      <c r="AH30" s="332"/>
      <c r="AI30" s="320">
        <f t="shared" si="0"/>
        <v>10</v>
      </c>
    </row>
    <row r="31" spans="2:36" s="320" customFormat="1" ht="12.75" x14ac:dyDescent="0.2">
      <c r="B31" s="317">
        <v>7</v>
      </c>
      <c r="C31" s="875"/>
      <c r="D31" s="325" t="s">
        <v>316</v>
      </c>
      <c r="E31" s="322"/>
      <c r="F31" s="322">
        <v>1</v>
      </c>
      <c r="G31" s="332"/>
      <c r="H31" s="322">
        <v>1</v>
      </c>
      <c r="I31" s="322"/>
      <c r="J31" s="332"/>
      <c r="K31" s="322">
        <v>1</v>
      </c>
      <c r="L31" s="322"/>
      <c r="M31" s="332"/>
      <c r="N31" s="322">
        <v>1</v>
      </c>
      <c r="O31" s="322"/>
      <c r="P31" s="332"/>
      <c r="Q31" s="322">
        <v>1</v>
      </c>
      <c r="R31" s="322"/>
      <c r="S31" s="332"/>
      <c r="T31" s="322"/>
      <c r="U31" s="322">
        <v>1</v>
      </c>
      <c r="V31" s="332"/>
      <c r="W31" s="322">
        <v>1</v>
      </c>
      <c r="X31" s="322"/>
      <c r="Y31" s="332"/>
      <c r="Z31" s="322">
        <v>1</v>
      </c>
      <c r="AA31" s="322"/>
      <c r="AB31" s="332"/>
      <c r="AC31" s="322">
        <v>1</v>
      </c>
      <c r="AD31" s="322"/>
      <c r="AE31" s="332"/>
      <c r="AF31" s="322">
        <v>1</v>
      </c>
      <c r="AG31" s="322"/>
      <c r="AH31" s="332"/>
      <c r="AI31" s="320">
        <f t="shared" si="0"/>
        <v>10</v>
      </c>
    </row>
    <row r="32" spans="2:36" s="316" customFormat="1" ht="12.75" x14ac:dyDescent="0.2">
      <c r="B32" s="317">
        <v>8</v>
      </c>
      <c r="C32" s="875"/>
      <c r="D32" s="325" t="s">
        <v>317</v>
      </c>
      <c r="E32" s="322"/>
      <c r="F32" s="322">
        <v>1</v>
      </c>
      <c r="G32" s="332"/>
      <c r="H32" s="322">
        <v>1</v>
      </c>
      <c r="I32" s="322"/>
      <c r="J32" s="332"/>
      <c r="K32" s="322">
        <v>1</v>
      </c>
      <c r="L32" s="322"/>
      <c r="M32" s="332"/>
      <c r="N32" s="322">
        <v>1</v>
      </c>
      <c r="O32" s="322"/>
      <c r="P32" s="332"/>
      <c r="Q32" s="322">
        <v>1</v>
      </c>
      <c r="R32" s="322"/>
      <c r="S32" s="332"/>
      <c r="T32" s="322"/>
      <c r="U32" s="322">
        <v>1</v>
      </c>
      <c r="V32" s="332"/>
      <c r="W32" s="322">
        <v>1</v>
      </c>
      <c r="X32" s="322"/>
      <c r="Y32" s="332"/>
      <c r="Z32" s="322">
        <v>1</v>
      </c>
      <c r="AA32" s="322"/>
      <c r="AB32" s="332"/>
      <c r="AC32" s="322">
        <v>1</v>
      </c>
      <c r="AD32" s="322"/>
      <c r="AE32" s="332"/>
      <c r="AF32" s="322">
        <v>1</v>
      </c>
      <c r="AG32" s="322"/>
      <c r="AH32" s="332"/>
      <c r="AI32" s="320">
        <f t="shared" si="0"/>
        <v>10</v>
      </c>
      <c r="AJ32" s="320"/>
    </row>
    <row r="33" spans="2:36" s="320" customFormat="1" ht="12.75" x14ac:dyDescent="0.2">
      <c r="C33" s="875"/>
      <c r="D33" s="330" t="s">
        <v>318</v>
      </c>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row>
    <row r="34" spans="2:36" s="320" customFormat="1" ht="12.75" x14ac:dyDescent="0.2">
      <c r="B34" s="317">
        <v>9</v>
      </c>
      <c r="C34" s="875"/>
      <c r="D34" s="331" t="s">
        <v>319</v>
      </c>
      <c r="E34" s="332"/>
      <c r="F34" s="332">
        <v>1</v>
      </c>
      <c r="G34" s="335"/>
      <c r="H34" s="332">
        <v>1</v>
      </c>
      <c r="I34" s="335"/>
      <c r="J34" s="335"/>
      <c r="K34" s="332">
        <v>1</v>
      </c>
      <c r="L34" s="335"/>
      <c r="M34" s="335"/>
      <c r="N34" s="332">
        <v>1</v>
      </c>
      <c r="O34" s="332"/>
      <c r="P34" s="335"/>
      <c r="Q34" s="332">
        <v>1</v>
      </c>
      <c r="R34" s="332"/>
      <c r="S34" s="335"/>
      <c r="T34" s="332"/>
      <c r="U34" s="332">
        <v>1</v>
      </c>
      <c r="V34" s="335"/>
      <c r="W34" s="332">
        <v>1</v>
      </c>
      <c r="X34" s="335"/>
      <c r="Y34" s="335"/>
      <c r="Z34" s="332">
        <v>1</v>
      </c>
      <c r="AA34" s="335"/>
      <c r="AB34" s="335"/>
      <c r="AC34" s="332">
        <v>1</v>
      </c>
      <c r="AD34" s="332"/>
      <c r="AE34" s="335"/>
      <c r="AF34" s="332">
        <v>1</v>
      </c>
      <c r="AG34" s="332"/>
      <c r="AH34" s="335"/>
      <c r="AI34" s="320">
        <f t="shared" si="0"/>
        <v>10</v>
      </c>
    </row>
    <row r="35" spans="2:36" s="320" customFormat="1" ht="12.75" x14ac:dyDescent="0.2">
      <c r="B35" s="317">
        <v>10</v>
      </c>
      <c r="C35" s="875"/>
      <c r="D35" s="325" t="s">
        <v>320</v>
      </c>
      <c r="E35" s="332"/>
      <c r="F35" s="332">
        <v>1</v>
      </c>
      <c r="G35" s="335"/>
      <c r="H35" s="332">
        <v>1</v>
      </c>
      <c r="I35" s="332"/>
      <c r="J35" s="335"/>
      <c r="K35" s="332">
        <v>1</v>
      </c>
      <c r="L35" s="332"/>
      <c r="M35" s="335"/>
      <c r="N35" s="332">
        <v>1</v>
      </c>
      <c r="O35" s="332"/>
      <c r="P35" s="335"/>
      <c r="Q35" s="332">
        <v>1</v>
      </c>
      <c r="R35" s="332"/>
      <c r="S35" s="335"/>
      <c r="T35" s="332"/>
      <c r="U35" s="332">
        <v>1</v>
      </c>
      <c r="V35" s="335"/>
      <c r="W35" s="332">
        <v>1</v>
      </c>
      <c r="X35" s="332"/>
      <c r="Y35" s="335"/>
      <c r="Z35" s="332">
        <v>1</v>
      </c>
      <c r="AA35" s="332"/>
      <c r="AB35" s="335"/>
      <c r="AC35" s="332">
        <v>1</v>
      </c>
      <c r="AD35" s="332"/>
      <c r="AE35" s="335"/>
      <c r="AF35" s="332">
        <v>1</v>
      </c>
      <c r="AG35" s="332"/>
      <c r="AH35" s="335"/>
      <c r="AI35" s="320">
        <f t="shared" si="0"/>
        <v>10</v>
      </c>
    </row>
    <row r="36" spans="2:36" s="320" customFormat="1" ht="12.75" x14ac:dyDescent="0.2">
      <c r="B36" s="317">
        <v>11</v>
      </c>
      <c r="C36" s="875"/>
      <c r="D36" s="331" t="s">
        <v>321</v>
      </c>
      <c r="E36" s="332"/>
      <c r="F36" s="332">
        <v>1</v>
      </c>
      <c r="G36" s="335"/>
      <c r="H36" s="332">
        <v>1</v>
      </c>
      <c r="I36" s="332"/>
      <c r="J36" s="335"/>
      <c r="K36" s="332">
        <v>1</v>
      </c>
      <c r="L36" s="332"/>
      <c r="M36" s="335"/>
      <c r="N36" s="332">
        <v>1</v>
      </c>
      <c r="O36" s="332"/>
      <c r="P36" s="335"/>
      <c r="Q36" s="332">
        <v>1</v>
      </c>
      <c r="R36" s="332"/>
      <c r="S36" s="335"/>
      <c r="T36" s="332"/>
      <c r="U36" s="332">
        <v>1</v>
      </c>
      <c r="V36" s="335"/>
      <c r="W36" s="332">
        <v>1</v>
      </c>
      <c r="X36" s="332"/>
      <c r="Y36" s="335"/>
      <c r="Z36" s="332">
        <v>1</v>
      </c>
      <c r="AA36" s="332"/>
      <c r="AB36" s="335"/>
      <c r="AC36" s="332">
        <v>1</v>
      </c>
      <c r="AD36" s="332"/>
      <c r="AE36" s="335"/>
      <c r="AF36" s="332">
        <v>1</v>
      </c>
      <c r="AG36" s="332"/>
      <c r="AH36" s="335"/>
      <c r="AI36" s="320">
        <f t="shared" si="0"/>
        <v>10</v>
      </c>
    </row>
    <row r="37" spans="2:36" s="320" customFormat="1" ht="12.75" x14ac:dyDescent="0.2">
      <c r="B37" s="317">
        <v>12</v>
      </c>
      <c r="C37" s="875"/>
      <c r="D37" s="331" t="s">
        <v>322</v>
      </c>
      <c r="E37" s="332"/>
      <c r="F37" s="332">
        <v>1</v>
      </c>
      <c r="G37" s="332"/>
      <c r="H37" s="332">
        <v>1</v>
      </c>
      <c r="I37" s="332"/>
      <c r="J37" s="332"/>
      <c r="K37" s="332">
        <v>1</v>
      </c>
      <c r="L37" s="332"/>
      <c r="M37" s="332"/>
      <c r="N37" s="332">
        <v>1</v>
      </c>
      <c r="O37" s="332"/>
      <c r="P37" s="332"/>
      <c r="Q37" s="332">
        <v>1</v>
      </c>
      <c r="R37" s="332"/>
      <c r="S37" s="332"/>
      <c r="T37" s="332"/>
      <c r="U37" s="332">
        <v>1</v>
      </c>
      <c r="V37" s="332"/>
      <c r="W37" s="332">
        <v>1</v>
      </c>
      <c r="X37" s="332"/>
      <c r="Y37" s="332"/>
      <c r="Z37" s="332">
        <v>1</v>
      </c>
      <c r="AA37" s="332"/>
      <c r="AB37" s="332"/>
      <c r="AC37" s="332">
        <v>1</v>
      </c>
      <c r="AD37" s="332"/>
      <c r="AE37" s="332"/>
      <c r="AF37" s="332">
        <v>1</v>
      </c>
      <c r="AG37" s="332"/>
      <c r="AH37" s="332"/>
      <c r="AI37" s="320">
        <f t="shared" si="0"/>
        <v>10</v>
      </c>
    </row>
    <row r="38" spans="2:36" s="320" customFormat="1" ht="12.75" x14ac:dyDescent="0.2">
      <c r="C38" s="875"/>
      <c r="D38" s="325" t="s">
        <v>323</v>
      </c>
      <c r="E38" s="332"/>
      <c r="F38" s="332">
        <v>1</v>
      </c>
      <c r="G38" s="332"/>
      <c r="H38" s="332">
        <v>1</v>
      </c>
      <c r="I38" s="332"/>
      <c r="J38" s="332"/>
      <c r="K38" s="332">
        <v>1</v>
      </c>
      <c r="L38" s="332"/>
      <c r="M38" s="332"/>
      <c r="N38" s="332">
        <v>1</v>
      </c>
      <c r="O38" s="332"/>
      <c r="P38" s="332"/>
      <c r="Q38" s="332">
        <v>1</v>
      </c>
      <c r="R38" s="332"/>
      <c r="S38" s="332"/>
      <c r="T38" s="332"/>
      <c r="U38" s="332">
        <v>1</v>
      </c>
      <c r="V38" s="332"/>
      <c r="W38" s="332">
        <v>1</v>
      </c>
      <c r="X38" s="332"/>
      <c r="Y38" s="332"/>
      <c r="Z38" s="332">
        <v>1</v>
      </c>
      <c r="AA38" s="332"/>
      <c r="AB38" s="332"/>
      <c r="AC38" s="332">
        <v>1</v>
      </c>
      <c r="AD38" s="332"/>
      <c r="AE38" s="332"/>
      <c r="AF38" s="332">
        <v>1</v>
      </c>
      <c r="AG38" s="332"/>
      <c r="AH38" s="332"/>
      <c r="AI38" s="320">
        <f t="shared" si="0"/>
        <v>10</v>
      </c>
    </row>
    <row r="39" spans="2:36" s="320" customFormat="1" ht="12.75" x14ac:dyDescent="0.2">
      <c r="B39" s="317">
        <v>13</v>
      </c>
      <c r="C39" s="875"/>
      <c r="D39" s="330" t="s">
        <v>324</v>
      </c>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row>
    <row r="40" spans="2:36" s="320" customFormat="1" ht="12.75" x14ac:dyDescent="0.2">
      <c r="B40" s="317">
        <v>14</v>
      </c>
      <c r="C40" s="875"/>
      <c r="D40" s="325" t="s">
        <v>325</v>
      </c>
      <c r="E40" s="322"/>
      <c r="F40" s="322">
        <v>1</v>
      </c>
      <c r="G40" s="335"/>
      <c r="H40" s="332"/>
      <c r="I40" s="332">
        <v>1</v>
      </c>
      <c r="J40" s="335"/>
      <c r="K40" s="322"/>
      <c r="L40" s="322">
        <v>1</v>
      </c>
      <c r="M40" s="336"/>
      <c r="N40" s="322">
        <v>1</v>
      </c>
      <c r="O40" s="322"/>
      <c r="P40" s="336"/>
      <c r="Q40" s="322">
        <v>1</v>
      </c>
      <c r="R40" s="322"/>
      <c r="S40" s="336"/>
      <c r="T40" s="322"/>
      <c r="U40" s="322">
        <v>1</v>
      </c>
      <c r="V40" s="335"/>
      <c r="W40" s="332"/>
      <c r="X40" s="332">
        <v>1</v>
      </c>
      <c r="Y40" s="335"/>
      <c r="Z40" s="322"/>
      <c r="AA40" s="322">
        <v>1</v>
      </c>
      <c r="AB40" s="336"/>
      <c r="AC40" s="322">
        <v>1</v>
      </c>
      <c r="AD40" s="322"/>
      <c r="AE40" s="336"/>
      <c r="AF40" s="322">
        <v>1</v>
      </c>
      <c r="AG40" s="322"/>
      <c r="AH40" s="336"/>
      <c r="AI40" s="320">
        <f t="shared" si="0"/>
        <v>10</v>
      </c>
    </row>
    <row r="41" spans="2:36" s="320" customFormat="1" ht="12.75" x14ac:dyDescent="0.2">
      <c r="B41" s="317">
        <v>15</v>
      </c>
      <c r="C41" s="875"/>
      <c r="D41" s="325" t="s">
        <v>326</v>
      </c>
      <c r="E41" s="322">
        <v>1</v>
      </c>
      <c r="F41" s="332"/>
      <c r="G41" s="335"/>
      <c r="H41" s="332">
        <v>1</v>
      </c>
      <c r="I41" s="332"/>
      <c r="J41" s="335"/>
      <c r="K41" s="322">
        <v>1</v>
      </c>
      <c r="L41" s="322"/>
      <c r="M41" s="336"/>
      <c r="N41" s="322">
        <v>1</v>
      </c>
      <c r="O41" s="322"/>
      <c r="P41" s="336"/>
      <c r="Q41" s="322">
        <v>1</v>
      </c>
      <c r="R41" s="322"/>
      <c r="S41" s="336"/>
      <c r="T41" s="322">
        <v>1</v>
      </c>
      <c r="U41" s="332"/>
      <c r="V41" s="335"/>
      <c r="W41" s="332">
        <v>1</v>
      </c>
      <c r="X41" s="332"/>
      <c r="Y41" s="335"/>
      <c r="Z41" s="322">
        <v>1</v>
      </c>
      <c r="AA41" s="322"/>
      <c r="AB41" s="336"/>
      <c r="AC41" s="322">
        <v>1</v>
      </c>
      <c r="AD41" s="322"/>
      <c r="AE41" s="336"/>
      <c r="AF41" s="322">
        <v>1</v>
      </c>
      <c r="AG41" s="322"/>
      <c r="AH41" s="336"/>
      <c r="AI41" s="320">
        <f t="shared" si="0"/>
        <v>10</v>
      </c>
    </row>
    <row r="42" spans="2:36" s="320" customFormat="1" ht="12.75" x14ac:dyDescent="0.2">
      <c r="B42" s="317">
        <v>16</v>
      </c>
      <c r="C42" s="875"/>
      <c r="D42" s="333" t="s">
        <v>327</v>
      </c>
      <c r="E42" s="322"/>
      <c r="F42" s="332">
        <v>1</v>
      </c>
      <c r="G42" s="335"/>
      <c r="H42" s="332"/>
      <c r="I42" s="332">
        <v>1</v>
      </c>
      <c r="J42" s="335"/>
      <c r="K42" s="322"/>
      <c r="L42" s="322">
        <v>1</v>
      </c>
      <c r="M42" s="336"/>
      <c r="N42" s="322"/>
      <c r="O42" s="322">
        <v>1</v>
      </c>
      <c r="P42" s="336"/>
      <c r="Q42" s="322"/>
      <c r="R42" s="322">
        <v>1</v>
      </c>
      <c r="S42" s="336"/>
      <c r="T42" s="322"/>
      <c r="U42" s="332">
        <v>1</v>
      </c>
      <c r="V42" s="335"/>
      <c r="W42" s="332"/>
      <c r="X42" s="332">
        <v>1</v>
      </c>
      <c r="Y42" s="335"/>
      <c r="Z42" s="322"/>
      <c r="AA42" s="322">
        <v>1</v>
      </c>
      <c r="AB42" s="336"/>
      <c r="AC42" s="322"/>
      <c r="AD42" s="322">
        <v>1</v>
      </c>
      <c r="AE42" s="336"/>
      <c r="AF42" s="322"/>
      <c r="AG42" s="322">
        <v>1</v>
      </c>
      <c r="AH42" s="336"/>
      <c r="AI42" s="320">
        <f t="shared" si="0"/>
        <v>10</v>
      </c>
    </row>
    <row r="43" spans="2:36" s="320" customFormat="1" ht="12.75" x14ac:dyDescent="0.2">
      <c r="B43" s="317">
        <v>17</v>
      </c>
      <c r="C43" s="875"/>
      <c r="D43" s="325" t="s">
        <v>328</v>
      </c>
      <c r="E43" s="337"/>
      <c r="F43" s="338">
        <v>1</v>
      </c>
      <c r="G43" s="339"/>
      <c r="H43" s="338"/>
      <c r="I43" s="338">
        <v>1</v>
      </c>
      <c r="J43" s="339"/>
      <c r="K43" s="337"/>
      <c r="L43" s="337">
        <v>1</v>
      </c>
      <c r="M43" s="336"/>
      <c r="N43" s="337"/>
      <c r="O43" s="337">
        <v>1</v>
      </c>
      <c r="P43" s="336"/>
      <c r="Q43" s="337"/>
      <c r="R43" s="337">
        <v>1</v>
      </c>
      <c r="S43" s="336"/>
      <c r="T43" s="337"/>
      <c r="U43" s="338">
        <v>1</v>
      </c>
      <c r="V43" s="339"/>
      <c r="W43" s="338"/>
      <c r="X43" s="338">
        <v>1</v>
      </c>
      <c r="Y43" s="339"/>
      <c r="Z43" s="337"/>
      <c r="AA43" s="337">
        <v>1</v>
      </c>
      <c r="AB43" s="336"/>
      <c r="AC43" s="337"/>
      <c r="AD43" s="337">
        <v>1</v>
      </c>
      <c r="AE43" s="336"/>
      <c r="AF43" s="337"/>
      <c r="AG43" s="337">
        <v>1</v>
      </c>
      <c r="AH43" s="336"/>
      <c r="AI43" s="320">
        <f t="shared" si="0"/>
        <v>10</v>
      </c>
    </row>
    <row r="44" spans="2:36" s="320" customFormat="1" ht="12.75" x14ac:dyDescent="0.2">
      <c r="B44" s="317">
        <v>18</v>
      </c>
      <c r="C44" s="875"/>
      <c r="D44" s="333" t="s">
        <v>329</v>
      </c>
      <c r="E44" s="322">
        <v>1</v>
      </c>
      <c r="F44" s="332"/>
      <c r="G44" s="335"/>
      <c r="H44" s="332">
        <v>1</v>
      </c>
      <c r="I44" s="332"/>
      <c r="J44" s="335"/>
      <c r="K44" s="322">
        <v>1</v>
      </c>
      <c r="L44" s="322"/>
      <c r="M44" s="336"/>
      <c r="N44" s="322">
        <v>1</v>
      </c>
      <c r="O44" s="322"/>
      <c r="P44" s="336"/>
      <c r="Q44" s="322">
        <v>1</v>
      </c>
      <c r="R44" s="322"/>
      <c r="S44" s="336"/>
      <c r="T44" s="322">
        <v>1</v>
      </c>
      <c r="U44" s="332"/>
      <c r="V44" s="335"/>
      <c r="W44" s="332">
        <v>1</v>
      </c>
      <c r="X44" s="332"/>
      <c r="Y44" s="335"/>
      <c r="Z44" s="322">
        <v>1</v>
      </c>
      <c r="AA44" s="322"/>
      <c r="AB44" s="336"/>
      <c r="AC44" s="322">
        <v>1</v>
      </c>
      <c r="AD44" s="322"/>
      <c r="AE44" s="336"/>
      <c r="AF44" s="322">
        <v>1</v>
      </c>
      <c r="AG44" s="322"/>
      <c r="AH44" s="336"/>
      <c r="AI44" s="320">
        <f t="shared" si="0"/>
        <v>10</v>
      </c>
    </row>
    <row r="45" spans="2:36" s="320" customFormat="1" ht="12.75" x14ac:dyDescent="0.2">
      <c r="B45" s="317">
        <v>19</v>
      </c>
      <c r="C45" s="875"/>
      <c r="D45" s="325" t="s">
        <v>330</v>
      </c>
      <c r="E45" s="322"/>
      <c r="F45" s="332">
        <v>1</v>
      </c>
      <c r="G45" s="335"/>
      <c r="H45" s="332"/>
      <c r="I45" s="332">
        <v>1</v>
      </c>
      <c r="J45" s="335"/>
      <c r="K45" s="322"/>
      <c r="L45" s="322">
        <v>1</v>
      </c>
      <c r="M45" s="336"/>
      <c r="N45" s="322">
        <v>1</v>
      </c>
      <c r="O45" s="322"/>
      <c r="P45" s="336"/>
      <c r="Q45" s="322">
        <v>1</v>
      </c>
      <c r="R45" s="322"/>
      <c r="S45" s="336"/>
      <c r="T45" s="322"/>
      <c r="U45" s="332">
        <v>1</v>
      </c>
      <c r="V45" s="335"/>
      <c r="W45" s="332"/>
      <c r="X45" s="332">
        <v>1</v>
      </c>
      <c r="Y45" s="335"/>
      <c r="Z45" s="322"/>
      <c r="AA45" s="322">
        <v>1</v>
      </c>
      <c r="AB45" s="336"/>
      <c r="AC45" s="322">
        <v>1</v>
      </c>
      <c r="AD45" s="322"/>
      <c r="AE45" s="336"/>
      <c r="AF45" s="322">
        <v>1</v>
      </c>
      <c r="AG45" s="322"/>
      <c r="AH45" s="336"/>
      <c r="AI45" s="320">
        <f t="shared" si="0"/>
        <v>10</v>
      </c>
    </row>
    <row r="46" spans="2:36" s="320" customFormat="1" ht="12.75" x14ac:dyDescent="0.2">
      <c r="B46" s="317">
        <v>20</v>
      </c>
      <c r="C46" s="875"/>
      <c r="D46" s="325" t="s">
        <v>331</v>
      </c>
      <c r="E46" s="322"/>
      <c r="F46" s="332">
        <v>1</v>
      </c>
      <c r="G46" s="335"/>
      <c r="H46" s="332"/>
      <c r="I46" s="332">
        <v>1</v>
      </c>
      <c r="J46" s="335"/>
      <c r="K46" s="322"/>
      <c r="L46" s="322">
        <v>1</v>
      </c>
      <c r="M46" s="336"/>
      <c r="N46" s="322">
        <v>1</v>
      </c>
      <c r="O46" s="322"/>
      <c r="P46" s="336"/>
      <c r="Q46" s="322"/>
      <c r="R46" s="322">
        <v>1</v>
      </c>
      <c r="S46" s="336"/>
      <c r="T46" s="322"/>
      <c r="U46" s="332">
        <v>1</v>
      </c>
      <c r="V46" s="335"/>
      <c r="W46" s="332"/>
      <c r="X46" s="332">
        <v>1</v>
      </c>
      <c r="Y46" s="335"/>
      <c r="Z46" s="322"/>
      <c r="AA46" s="322">
        <v>1</v>
      </c>
      <c r="AB46" s="336"/>
      <c r="AC46" s="322">
        <v>1</v>
      </c>
      <c r="AD46" s="322"/>
      <c r="AE46" s="336"/>
      <c r="AF46" s="322"/>
      <c r="AG46" s="322">
        <v>1</v>
      </c>
      <c r="AH46" s="336"/>
      <c r="AI46" s="320">
        <f t="shared" si="0"/>
        <v>10</v>
      </c>
    </row>
    <row r="47" spans="2:36" s="320" customFormat="1" ht="12.75" x14ac:dyDescent="0.2">
      <c r="B47" s="317">
        <v>21</v>
      </c>
      <c r="C47" s="875"/>
      <c r="D47" s="325" t="s">
        <v>332</v>
      </c>
      <c r="E47" s="322">
        <v>1</v>
      </c>
      <c r="F47" s="332"/>
      <c r="G47" s="335"/>
      <c r="H47" s="332">
        <v>1</v>
      </c>
      <c r="I47" s="332"/>
      <c r="J47" s="335"/>
      <c r="K47" s="322"/>
      <c r="L47" s="322">
        <v>1</v>
      </c>
      <c r="M47" s="336"/>
      <c r="N47" s="322">
        <v>1</v>
      </c>
      <c r="O47" s="322"/>
      <c r="P47" s="336"/>
      <c r="Q47" s="322">
        <v>1</v>
      </c>
      <c r="R47" s="322"/>
      <c r="S47" s="336"/>
      <c r="T47" s="322">
        <v>1</v>
      </c>
      <c r="U47" s="332"/>
      <c r="V47" s="335"/>
      <c r="W47" s="332">
        <v>1</v>
      </c>
      <c r="X47" s="332"/>
      <c r="Y47" s="335"/>
      <c r="Z47" s="322"/>
      <c r="AA47" s="322">
        <v>1</v>
      </c>
      <c r="AB47" s="336"/>
      <c r="AC47" s="322">
        <v>1</v>
      </c>
      <c r="AD47" s="322"/>
      <c r="AE47" s="336"/>
      <c r="AF47" s="322">
        <v>1</v>
      </c>
      <c r="AG47" s="322"/>
      <c r="AH47" s="336"/>
      <c r="AI47" s="320">
        <f t="shared" si="0"/>
        <v>10</v>
      </c>
    </row>
    <row r="48" spans="2:36" s="316" customFormat="1" ht="12.75" x14ac:dyDescent="0.2">
      <c r="B48" s="317">
        <v>22</v>
      </c>
      <c r="C48" s="875"/>
      <c r="D48" s="325" t="s">
        <v>333</v>
      </c>
      <c r="E48" s="322">
        <v>1</v>
      </c>
      <c r="F48" s="332"/>
      <c r="G48" s="335"/>
      <c r="H48" s="332">
        <v>1</v>
      </c>
      <c r="I48" s="332"/>
      <c r="J48" s="335"/>
      <c r="K48" s="322"/>
      <c r="L48" s="322">
        <v>1</v>
      </c>
      <c r="M48" s="336"/>
      <c r="N48" s="322">
        <v>1</v>
      </c>
      <c r="O48" s="322"/>
      <c r="P48" s="336"/>
      <c r="Q48" s="322">
        <v>1</v>
      </c>
      <c r="R48" s="322"/>
      <c r="S48" s="336"/>
      <c r="T48" s="322">
        <v>1</v>
      </c>
      <c r="U48" s="332"/>
      <c r="V48" s="335"/>
      <c r="W48" s="332">
        <v>1</v>
      </c>
      <c r="X48" s="332"/>
      <c r="Y48" s="335"/>
      <c r="Z48" s="322"/>
      <c r="AA48" s="322">
        <v>1</v>
      </c>
      <c r="AB48" s="336"/>
      <c r="AC48" s="322">
        <v>1</v>
      </c>
      <c r="AD48" s="322"/>
      <c r="AE48" s="336"/>
      <c r="AF48" s="322">
        <v>1</v>
      </c>
      <c r="AG48" s="322"/>
      <c r="AH48" s="336"/>
      <c r="AI48" s="320">
        <f t="shared" si="0"/>
        <v>10</v>
      </c>
      <c r="AJ48" s="320"/>
    </row>
    <row r="49" spans="2:36" s="320" customFormat="1" ht="9.75" customHeight="1" x14ac:dyDescent="0.2">
      <c r="C49" s="875"/>
      <c r="D49" s="330" t="s">
        <v>334</v>
      </c>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34"/>
      <c r="AE49" s="334"/>
      <c r="AF49" s="334"/>
      <c r="AG49" s="334"/>
      <c r="AH49" s="334"/>
    </row>
    <row r="50" spans="2:36" s="320" customFormat="1" ht="12.75" x14ac:dyDescent="0.2">
      <c r="B50" s="317">
        <v>23</v>
      </c>
      <c r="C50" s="875"/>
      <c r="D50" s="331" t="s">
        <v>321</v>
      </c>
      <c r="E50" s="322"/>
      <c r="F50" s="322">
        <v>1</v>
      </c>
      <c r="G50" s="322"/>
      <c r="H50" s="322"/>
      <c r="I50" s="322">
        <v>1</v>
      </c>
      <c r="J50" s="322"/>
      <c r="K50" s="322"/>
      <c r="L50" s="322">
        <v>1</v>
      </c>
      <c r="M50" s="322"/>
      <c r="N50" s="322"/>
      <c r="O50" s="322">
        <v>1</v>
      </c>
      <c r="P50" s="322"/>
      <c r="Q50" s="322"/>
      <c r="R50" s="322">
        <v>1</v>
      </c>
      <c r="S50" s="322"/>
      <c r="T50" s="322"/>
      <c r="U50" s="322">
        <v>1</v>
      </c>
      <c r="V50" s="322"/>
      <c r="W50" s="322"/>
      <c r="X50" s="322">
        <v>1</v>
      </c>
      <c r="Y50" s="322"/>
      <c r="Z50" s="322"/>
      <c r="AA50" s="322">
        <v>1</v>
      </c>
      <c r="AB50" s="322"/>
      <c r="AC50" s="322"/>
      <c r="AD50" s="322">
        <v>1</v>
      </c>
      <c r="AE50" s="322"/>
      <c r="AF50" s="322"/>
      <c r="AG50" s="322">
        <v>1</v>
      </c>
      <c r="AH50" s="322"/>
      <c r="AI50" s="320">
        <f t="shared" si="0"/>
        <v>10</v>
      </c>
    </row>
    <row r="51" spans="2:36" s="320" customFormat="1" ht="18.75" customHeight="1" x14ac:dyDescent="0.2">
      <c r="B51" s="317">
        <v>24</v>
      </c>
      <c r="C51" s="875"/>
      <c r="D51" s="333" t="s">
        <v>335</v>
      </c>
      <c r="E51" s="322"/>
      <c r="F51" s="322">
        <v>1</v>
      </c>
      <c r="G51" s="322"/>
      <c r="H51" s="322"/>
      <c r="I51" s="322">
        <v>1</v>
      </c>
      <c r="J51" s="322"/>
      <c r="K51" s="322"/>
      <c r="L51" s="322">
        <v>1</v>
      </c>
      <c r="M51" s="322"/>
      <c r="N51" s="322"/>
      <c r="O51" s="322">
        <v>1</v>
      </c>
      <c r="P51" s="322"/>
      <c r="Q51" s="322"/>
      <c r="R51" s="322">
        <v>1</v>
      </c>
      <c r="S51" s="322"/>
      <c r="T51" s="322"/>
      <c r="U51" s="322">
        <v>1</v>
      </c>
      <c r="V51" s="322"/>
      <c r="W51" s="322"/>
      <c r="X51" s="322">
        <v>1</v>
      </c>
      <c r="Y51" s="322"/>
      <c r="Z51" s="322"/>
      <c r="AA51" s="322">
        <v>1</v>
      </c>
      <c r="AB51" s="322"/>
      <c r="AC51" s="322"/>
      <c r="AD51" s="322">
        <v>1</v>
      </c>
      <c r="AE51" s="322"/>
      <c r="AF51" s="322"/>
      <c r="AG51" s="322">
        <v>1</v>
      </c>
      <c r="AH51" s="322"/>
      <c r="AI51" s="320">
        <f t="shared" si="0"/>
        <v>10</v>
      </c>
    </row>
    <row r="52" spans="2:36" s="320" customFormat="1" ht="12.75" x14ac:dyDescent="0.2">
      <c r="B52" s="317">
        <v>25</v>
      </c>
      <c r="C52" s="875"/>
      <c r="D52" s="325" t="s">
        <v>336</v>
      </c>
      <c r="E52" s="322"/>
      <c r="F52" s="322">
        <v>1</v>
      </c>
      <c r="G52" s="322"/>
      <c r="H52" s="322"/>
      <c r="I52" s="322">
        <v>1</v>
      </c>
      <c r="J52" s="322"/>
      <c r="K52" s="322"/>
      <c r="L52" s="322">
        <v>1</v>
      </c>
      <c r="M52" s="322"/>
      <c r="N52" s="322">
        <v>1</v>
      </c>
      <c r="O52" s="322"/>
      <c r="P52" s="322"/>
      <c r="Q52" s="322">
        <v>1</v>
      </c>
      <c r="R52" s="322"/>
      <c r="S52" s="322"/>
      <c r="T52" s="322"/>
      <c r="U52" s="322">
        <v>1</v>
      </c>
      <c r="V52" s="322"/>
      <c r="W52" s="322"/>
      <c r="X52" s="322">
        <v>1</v>
      </c>
      <c r="Y52" s="322"/>
      <c r="Z52" s="322"/>
      <c r="AA52" s="322">
        <v>1</v>
      </c>
      <c r="AB52" s="322"/>
      <c r="AC52" s="322">
        <v>1</v>
      </c>
      <c r="AD52" s="322"/>
      <c r="AE52" s="322"/>
      <c r="AF52" s="322">
        <v>1</v>
      </c>
      <c r="AG52" s="322"/>
      <c r="AH52" s="322"/>
      <c r="AI52" s="320">
        <f t="shared" si="0"/>
        <v>10</v>
      </c>
    </row>
    <row r="53" spans="2:36" s="320" customFormat="1" ht="12.75" x14ac:dyDescent="0.2">
      <c r="B53" s="317">
        <v>26</v>
      </c>
      <c r="C53" s="875"/>
      <c r="D53" s="325" t="s">
        <v>337</v>
      </c>
      <c r="E53" s="322"/>
      <c r="F53" s="322">
        <v>1</v>
      </c>
      <c r="G53" s="322"/>
      <c r="H53" s="322"/>
      <c r="I53" s="322">
        <v>1</v>
      </c>
      <c r="J53" s="322"/>
      <c r="K53" s="322"/>
      <c r="L53" s="322">
        <v>1</v>
      </c>
      <c r="M53" s="322"/>
      <c r="N53" s="322">
        <v>1</v>
      </c>
      <c r="O53" s="322"/>
      <c r="P53" s="322"/>
      <c r="Q53" s="322">
        <v>1</v>
      </c>
      <c r="R53" s="322"/>
      <c r="S53" s="322"/>
      <c r="T53" s="322"/>
      <c r="U53" s="322">
        <v>1</v>
      </c>
      <c r="V53" s="322"/>
      <c r="W53" s="322"/>
      <c r="X53" s="322">
        <v>1</v>
      </c>
      <c r="Y53" s="322"/>
      <c r="Z53" s="322"/>
      <c r="AA53" s="322">
        <v>1</v>
      </c>
      <c r="AB53" s="322"/>
      <c r="AC53" s="322">
        <v>1</v>
      </c>
      <c r="AD53" s="322"/>
      <c r="AE53" s="322"/>
      <c r="AF53" s="322">
        <v>1</v>
      </c>
      <c r="AG53" s="322"/>
      <c r="AH53" s="322"/>
      <c r="AI53" s="320">
        <f t="shared" si="0"/>
        <v>10</v>
      </c>
    </row>
    <row r="54" spans="2:36" s="320" customFormat="1" ht="12.75" x14ac:dyDescent="0.2">
      <c r="B54" s="317">
        <v>27</v>
      </c>
      <c r="C54" s="875"/>
      <c r="D54" s="325" t="s">
        <v>338</v>
      </c>
      <c r="E54" s="322"/>
      <c r="F54" s="322">
        <v>1</v>
      </c>
      <c r="G54" s="322"/>
      <c r="H54" s="322"/>
      <c r="I54" s="322">
        <v>1</v>
      </c>
      <c r="J54" s="322"/>
      <c r="K54" s="322"/>
      <c r="L54" s="322">
        <v>1</v>
      </c>
      <c r="M54" s="322"/>
      <c r="N54" s="322">
        <v>1</v>
      </c>
      <c r="O54" s="322"/>
      <c r="P54" s="322"/>
      <c r="Q54" s="322">
        <v>1</v>
      </c>
      <c r="R54" s="322"/>
      <c r="S54" s="322"/>
      <c r="T54" s="322"/>
      <c r="U54" s="322">
        <v>1</v>
      </c>
      <c r="V54" s="322"/>
      <c r="W54" s="322"/>
      <c r="X54" s="322">
        <v>1</v>
      </c>
      <c r="Y54" s="322"/>
      <c r="Z54" s="322"/>
      <c r="AA54" s="322">
        <v>1</v>
      </c>
      <c r="AB54" s="322"/>
      <c r="AC54" s="322">
        <v>1</v>
      </c>
      <c r="AD54" s="322"/>
      <c r="AE54" s="322"/>
      <c r="AF54" s="322">
        <v>1</v>
      </c>
      <c r="AG54" s="322"/>
      <c r="AH54" s="322"/>
      <c r="AI54" s="320">
        <f t="shared" si="0"/>
        <v>10</v>
      </c>
    </row>
    <row r="55" spans="2:36" s="320" customFormat="1" ht="17.25" customHeight="1" x14ac:dyDescent="0.2">
      <c r="B55" s="317">
        <v>28</v>
      </c>
      <c r="C55" s="875"/>
      <c r="D55" s="340" t="s">
        <v>339</v>
      </c>
      <c r="E55" s="322"/>
      <c r="F55" s="322">
        <v>1</v>
      </c>
      <c r="G55" s="322"/>
      <c r="H55" s="322"/>
      <c r="I55" s="322">
        <v>1</v>
      </c>
      <c r="J55" s="322"/>
      <c r="K55" s="322"/>
      <c r="L55" s="322">
        <v>1</v>
      </c>
      <c r="M55" s="322"/>
      <c r="N55" s="322"/>
      <c r="O55" s="322">
        <v>1</v>
      </c>
      <c r="P55" s="322"/>
      <c r="Q55" s="322"/>
      <c r="R55" s="322">
        <v>1</v>
      </c>
      <c r="S55" s="322"/>
      <c r="T55" s="322"/>
      <c r="U55" s="322">
        <v>1</v>
      </c>
      <c r="V55" s="322"/>
      <c r="W55" s="322"/>
      <c r="X55" s="322">
        <v>1</v>
      </c>
      <c r="Y55" s="322"/>
      <c r="Z55" s="322"/>
      <c r="AA55" s="322">
        <v>1</v>
      </c>
      <c r="AB55" s="322"/>
      <c r="AC55" s="322"/>
      <c r="AD55" s="322">
        <v>1</v>
      </c>
      <c r="AE55" s="322"/>
      <c r="AF55" s="322"/>
      <c r="AG55" s="322">
        <v>1</v>
      </c>
      <c r="AH55" s="322"/>
      <c r="AI55" s="320">
        <f t="shared" si="0"/>
        <v>10</v>
      </c>
    </row>
    <row r="56" spans="2:36" s="320" customFormat="1" ht="12.75" x14ac:dyDescent="0.2">
      <c r="B56" s="357">
        <v>29</v>
      </c>
      <c r="C56" s="875"/>
      <c r="D56" s="325" t="s">
        <v>340</v>
      </c>
      <c r="E56" s="322"/>
      <c r="F56" s="322">
        <v>1</v>
      </c>
      <c r="G56" s="322"/>
      <c r="H56" s="322"/>
      <c r="I56" s="322">
        <v>1</v>
      </c>
      <c r="J56" s="322"/>
      <c r="K56" s="322"/>
      <c r="L56" s="322">
        <v>1</v>
      </c>
      <c r="M56" s="322"/>
      <c r="N56" s="322"/>
      <c r="O56" s="322">
        <v>1</v>
      </c>
      <c r="P56" s="322"/>
      <c r="Q56" s="322"/>
      <c r="R56" s="322">
        <v>1</v>
      </c>
      <c r="S56" s="322"/>
      <c r="T56" s="322"/>
      <c r="U56" s="322">
        <v>1</v>
      </c>
      <c r="V56" s="322"/>
      <c r="W56" s="322"/>
      <c r="X56" s="322">
        <v>1</v>
      </c>
      <c r="Y56" s="322"/>
      <c r="Z56" s="322"/>
      <c r="AA56" s="322">
        <v>1</v>
      </c>
      <c r="AB56" s="322"/>
      <c r="AC56" s="322"/>
      <c r="AD56" s="322">
        <v>1</v>
      </c>
      <c r="AE56" s="322"/>
      <c r="AF56" s="322"/>
      <c r="AG56" s="322">
        <v>1</v>
      </c>
      <c r="AH56" s="322"/>
      <c r="AI56" s="320">
        <f t="shared" si="0"/>
        <v>10</v>
      </c>
    </row>
    <row r="57" spans="2:36" s="320" customFormat="1" ht="12.75" x14ac:dyDescent="0.2">
      <c r="C57" s="875"/>
      <c r="D57" s="327" t="s">
        <v>3</v>
      </c>
      <c r="E57" s="355">
        <f>SUM(E26:E56)</f>
        <v>4</v>
      </c>
      <c r="F57" s="355">
        <f t="shared" ref="F57:AH57" si="2">SUM(F26:F56)</f>
        <v>24</v>
      </c>
      <c r="G57" s="355">
        <f t="shared" si="2"/>
        <v>0</v>
      </c>
      <c r="H57" s="355">
        <f t="shared" si="2"/>
        <v>16</v>
      </c>
      <c r="I57" s="355">
        <f t="shared" si="2"/>
        <v>12</v>
      </c>
      <c r="J57" s="355">
        <f t="shared" si="2"/>
        <v>0</v>
      </c>
      <c r="K57" s="355">
        <f t="shared" si="2"/>
        <v>11</v>
      </c>
      <c r="L57" s="355">
        <f t="shared" si="2"/>
        <v>17</v>
      </c>
      <c r="M57" s="355">
        <f t="shared" si="2"/>
        <v>0</v>
      </c>
      <c r="N57" s="355">
        <f t="shared" si="2"/>
        <v>19</v>
      </c>
      <c r="O57" s="355">
        <f t="shared" si="2"/>
        <v>9</v>
      </c>
      <c r="P57" s="355">
        <f t="shared" si="2"/>
        <v>0</v>
      </c>
      <c r="Q57" s="355">
        <f t="shared" si="2"/>
        <v>21</v>
      </c>
      <c r="R57" s="355">
        <f t="shared" si="2"/>
        <v>7</v>
      </c>
      <c r="S57" s="355">
        <f t="shared" si="2"/>
        <v>0</v>
      </c>
      <c r="T57" s="355">
        <f t="shared" si="2"/>
        <v>4</v>
      </c>
      <c r="U57" s="355">
        <f t="shared" si="2"/>
        <v>24</v>
      </c>
      <c r="V57" s="355">
        <f t="shared" si="2"/>
        <v>0</v>
      </c>
      <c r="W57" s="355">
        <f t="shared" si="2"/>
        <v>16</v>
      </c>
      <c r="X57" s="355">
        <f t="shared" si="2"/>
        <v>12</v>
      </c>
      <c r="Y57" s="355">
        <f t="shared" si="2"/>
        <v>0</v>
      </c>
      <c r="Z57" s="355">
        <f t="shared" si="2"/>
        <v>11</v>
      </c>
      <c r="AA57" s="355">
        <f t="shared" si="2"/>
        <v>17</v>
      </c>
      <c r="AB57" s="355">
        <f t="shared" si="2"/>
        <v>0</v>
      </c>
      <c r="AC57" s="355">
        <f t="shared" si="2"/>
        <v>19</v>
      </c>
      <c r="AD57" s="355">
        <f t="shared" si="2"/>
        <v>9</v>
      </c>
      <c r="AE57" s="355">
        <f t="shared" si="2"/>
        <v>0</v>
      </c>
      <c r="AF57" s="355">
        <f t="shared" si="2"/>
        <v>21</v>
      </c>
      <c r="AG57" s="355">
        <f t="shared" si="2"/>
        <v>7</v>
      </c>
      <c r="AH57" s="355">
        <f t="shared" si="2"/>
        <v>0</v>
      </c>
      <c r="AI57" s="320">
        <f t="shared" si="0"/>
        <v>280</v>
      </c>
    </row>
    <row r="58" spans="2:36" s="316" customFormat="1" ht="12.75" x14ac:dyDescent="0.2">
      <c r="B58" s="317"/>
      <c r="C58" s="875"/>
      <c r="D58" s="329" t="s">
        <v>309</v>
      </c>
      <c r="E58" s="868"/>
      <c r="F58" s="868"/>
      <c r="G58" s="868"/>
      <c r="H58" s="868"/>
      <c r="I58" s="868"/>
      <c r="J58" s="868"/>
      <c r="K58" s="868"/>
      <c r="L58" s="868"/>
      <c r="M58" s="868"/>
      <c r="N58" s="868"/>
      <c r="O58" s="868"/>
      <c r="P58" s="868"/>
      <c r="Q58" s="868"/>
      <c r="R58" s="868"/>
      <c r="S58" s="868"/>
      <c r="T58" s="868"/>
      <c r="U58" s="868"/>
      <c r="V58" s="868"/>
      <c r="W58" s="868"/>
      <c r="X58" s="868"/>
      <c r="Y58" s="868"/>
      <c r="Z58" s="868"/>
      <c r="AA58" s="868"/>
      <c r="AB58" s="868"/>
      <c r="AC58" s="868"/>
      <c r="AD58" s="868"/>
      <c r="AE58" s="868"/>
      <c r="AF58" s="868"/>
      <c r="AG58" s="868"/>
      <c r="AH58" s="868"/>
      <c r="AI58" s="320">
        <f t="shared" si="0"/>
        <v>0</v>
      </c>
      <c r="AJ58" s="320"/>
    </row>
    <row r="59" spans="2:36" s="316" customFormat="1" ht="12.75" x14ac:dyDescent="0.2">
      <c r="B59" s="317"/>
      <c r="C59" s="875" t="s">
        <v>341</v>
      </c>
      <c r="D59" s="330" t="s">
        <v>6</v>
      </c>
      <c r="E59" s="219" t="s">
        <v>0</v>
      </c>
      <c r="F59" s="219" t="s">
        <v>1</v>
      </c>
      <c r="G59" s="219" t="s">
        <v>2</v>
      </c>
      <c r="H59" s="219" t="s">
        <v>0</v>
      </c>
      <c r="I59" s="219" t="s">
        <v>1</v>
      </c>
      <c r="J59" s="219" t="s">
        <v>2</v>
      </c>
      <c r="K59" s="219" t="s">
        <v>0</v>
      </c>
      <c r="L59" s="219" t="s">
        <v>1</v>
      </c>
      <c r="M59" s="219" t="s">
        <v>2</v>
      </c>
      <c r="N59" s="219" t="s">
        <v>0</v>
      </c>
      <c r="O59" s="219" t="s">
        <v>1</v>
      </c>
      <c r="P59" s="219" t="s">
        <v>2</v>
      </c>
      <c r="Q59" s="219" t="s">
        <v>0</v>
      </c>
      <c r="R59" s="219" t="s">
        <v>1</v>
      </c>
      <c r="S59" s="219" t="s">
        <v>2</v>
      </c>
      <c r="T59" s="219" t="s">
        <v>0</v>
      </c>
      <c r="U59" s="219" t="s">
        <v>1</v>
      </c>
      <c r="V59" s="219" t="s">
        <v>2</v>
      </c>
      <c r="W59" s="219" t="s">
        <v>0</v>
      </c>
      <c r="X59" s="219" t="s">
        <v>1</v>
      </c>
      <c r="Y59" s="219" t="s">
        <v>2</v>
      </c>
      <c r="Z59" s="219" t="s">
        <v>0</v>
      </c>
      <c r="AA59" s="219" t="s">
        <v>1</v>
      </c>
      <c r="AB59" s="219" t="s">
        <v>2</v>
      </c>
      <c r="AC59" s="219" t="s">
        <v>0</v>
      </c>
      <c r="AD59" s="219" t="s">
        <v>1</v>
      </c>
      <c r="AE59" s="219" t="s">
        <v>2</v>
      </c>
      <c r="AF59" s="219" t="s">
        <v>0</v>
      </c>
      <c r="AG59" s="219" t="s">
        <v>1</v>
      </c>
      <c r="AH59" s="219" t="s">
        <v>2</v>
      </c>
      <c r="AI59" s="320">
        <f t="shared" si="0"/>
        <v>0</v>
      </c>
      <c r="AJ59" s="320"/>
    </row>
    <row r="60" spans="2:36" s="320" customFormat="1" ht="12.75" x14ac:dyDescent="0.2">
      <c r="B60" s="317">
        <v>1</v>
      </c>
      <c r="C60" s="875"/>
      <c r="D60" s="325" t="s">
        <v>342</v>
      </c>
      <c r="E60" s="332">
        <v>1</v>
      </c>
      <c r="F60" s="335"/>
      <c r="G60" s="335"/>
      <c r="H60" s="332">
        <v>1</v>
      </c>
      <c r="I60" s="332"/>
      <c r="J60" s="332"/>
      <c r="K60" s="332">
        <v>1</v>
      </c>
      <c r="L60" s="332"/>
      <c r="M60" s="332"/>
      <c r="N60" s="332">
        <v>1</v>
      </c>
      <c r="O60" s="332"/>
      <c r="P60" s="332"/>
      <c r="Q60" s="332">
        <v>1</v>
      </c>
      <c r="R60" s="332"/>
      <c r="S60" s="335"/>
      <c r="T60" s="332">
        <v>1</v>
      </c>
      <c r="U60" s="335"/>
      <c r="V60" s="335"/>
      <c r="W60" s="332">
        <v>1</v>
      </c>
      <c r="X60" s="332"/>
      <c r="Y60" s="332"/>
      <c r="Z60" s="332">
        <v>1</v>
      </c>
      <c r="AA60" s="332"/>
      <c r="AB60" s="332"/>
      <c r="AC60" s="332">
        <v>1</v>
      </c>
      <c r="AD60" s="332"/>
      <c r="AE60" s="332"/>
      <c r="AF60" s="332">
        <v>1</v>
      </c>
      <c r="AG60" s="332"/>
      <c r="AH60" s="335"/>
      <c r="AI60" s="320">
        <f t="shared" si="0"/>
        <v>10</v>
      </c>
    </row>
    <row r="61" spans="2:36" s="320" customFormat="1" ht="12.75" x14ac:dyDescent="0.2">
      <c r="B61" s="317">
        <v>2</v>
      </c>
      <c r="C61" s="875"/>
      <c r="D61" s="325" t="s">
        <v>343</v>
      </c>
      <c r="E61" s="322">
        <f t="shared" ref="E61:AH61" si="3">SUM(E60:E60)</f>
        <v>1</v>
      </c>
      <c r="F61" s="322">
        <f t="shared" si="3"/>
        <v>0</v>
      </c>
      <c r="G61" s="322">
        <f t="shared" si="3"/>
        <v>0</v>
      </c>
      <c r="H61" s="322">
        <f t="shared" si="3"/>
        <v>1</v>
      </c>
      <c r="I61" s="322">
        <f t="shared" si="3"/>
        <v>0</v>
      </c>
      <c r="J61" s="322">
        <f t="shared" si="3"/>
        <v>0</v>
      </c>
      <c r="K61" s="322">
        <f t="shared" si="3"/>
        <v>1</v>
      </c>
      <c r="L61" s="322">
        <f t="shared" si="3"/>
        <v>0</v>
      </c>
      <c r="M61" s="322">
        <f t="shared" si="3"/>
        <v>0</v>
      </c>
      <c r="N61" s="322">
        <f t="shared" si="3"/>
        <v>1</v>
      </c>
      <c r="O61" s="322">
        <f t="shared" si="3"/>
        <v>0</v>
      </c>
      <c r="P61" s="322">
        <f t="shared" si="3"/>
        <v>0</v>
      </c>
      <c r="Q61" s="322">
        <f t="shared" si="3"/>
        <v>1</v>
      </c>
      <c r="R61" s="322">
        <f t="shared" si="3"/>
        <v>0</v>
      </c>
      <c r="S61" s="322">
        <f t="shared" si="3"/>
        <v>0</v>
      </c>
      <c r="T61" s="322">
        <f t="shared" si="3"/>
        <v>1</v>
      </c>
      <c r="U61" s="322">
        <f t="shared" si="3"/>
        <v>0</v>
      </c>
      <c r="V61" s="322">
        <f t="shared" si="3"/>
        <v>0</v>
      </c>
      <c r="W61" s="322">
        <f t="shared" si="3"/>
        <v>1</v>
      </c>
      <c r="X61" s="322">
        <f t="shared" si="3"/>
        <v>0</v>
      </c>
      <c r="Y61" s="322">
        <f t="shared" si="3"/>
        <v>0</v>
      </c>
      <c r="Z61" s="322">
        <f t="shared" si="3"/>
        <v>1</v>
      </c>
      <c r="AA61" s="322">
        <f t="shared" si="3"/>
        <v>0</v>
      </c>
      <c r="AB61" s="322">
        <f t="shared" si="3"/>
        <v>0</v>
      </c>
      <c r="AC61" s="322">
        <f t="shared" si="3"/>
        <v>1</v>
      </c>
      <c r="AD61" s="322">
        <f t="shared" si="3"/>
        <v>0</v>
      </c>
      <c r="AE61" s="322">
        <f t="shared" si="3"/>
        <v>0</v>
      </c>
      <c r="AF61" s="322">
        <f t="shared" si="3"/>
        <v>1</v>
      </c>
      <c r="AG61" s="322">
        <f t="shared" si="3"/>
        <v>0</v>
      </c>
      <c r="AH61" s="322">
        <f t="shared" si="3"/>
        <v>0</v>
      </c>
      <c r="AI61" s="320">
        <f t="shared" si="0"/>
        <v>10</v>
      </c>
    </row>
    <row r="62" spans="2:36" s="316" customFormat="1" ht="12.75" x14ac:dyDescent="0.2">
      <c r="B62" s="317"/>
      <c r="C62" s="875"/>
      <c r="D62" s="327" t="s">
        <v>3</v>
      </c>
      <c r="E62" s="322">
        <f>SUM(E60:E61)</f>
        <v>2</v>
      </c>
      <c r="F62" s="322">
        <f t="shared" ref="F62:AH62" si="4">SUM(F60:F61)</f>
        <v>0</v>
      </c>
      <c r="G62" s="322">
        <f t="shared" si="4"/>
        <v>0</v>
      </c>
      <c r="H62" s="322">
        <f t="shared" si="4"/>
        <v>2</v>
      </c>
      <c r="I62" s="322">
        <f t="shared" si="4"/>
        <v>0</v>
      </c>
      <c r="J62" s="322">
        <f t="shared" si="4"/>
        <v>0</v>
      </c>
      <c r="K62" s="322">
        <f t="shared" si="4"/>
        <v>2</v>
      </c>
      <c r="L62" s="322">
        <f t="shared" si="4"/>
        <v>0</v>
      </c>
      <c r="M62" s="322">
        <f t="shared" si="4"/>
        <v>0</v>
      </c>
      <c r="N62" s="322">
        <f t="shared" si="4"/>
        <v>2</v>
      </c>
      <c r="O62" s="322">
        <f t="shared" si="4"/>
        <v>0</v>
      </c>
      <c r="P62" s="322">
        <f t="shared" si="4"/>
        <v>0</v>
      </c>
      <c r="Q62" s="322">
        <f t="shared" si="4"/>
        <v>2</v>
      </c>
      <c r="R62" s="322">
        <f t="shared" si="4"/>
        <v>0</v>
      </c>
      <c r="S62" s="322">
        <f t="shared" si="4"/>
        <v>0</v>
      </c>
      <c r="T62" s="322">
        <f t="shared" si="4"/>
        <v>2</v>
      </c>
      <c r="U62" s="322">
        <f t="shared" si="4"/>
        <v>0</v>
      </c>
      <c r="V62" s="322">
        <f t="shared" si="4"/>
        <v>0</v>
      </c>
      <c r="W62" s="322">
        <f t="shared" si="4"/>
        <v>2</v>
      </c>
      <c r="X62" s="322">
        <f t="shared" si="4"/>
        <v>0</v>
      </c>
      <c r="Y62" s="322">
        <f t="shared" si="4"/>
        <v>0</v>
      </c>
      <c r="Z62" s="322">
        <f t="shared" si="4"/>
        <v>2</v>
      </c>
      <c r="AA62" s="322">
        <f t="shared" si="4"/>
        <v>0</v>
      </c>
      <c r="AB62" s="322">
        <f t="shared" si="4"/>
        <v>0</v>
      </c>
      <c r="AC62" s="322">
        <f t="shared" si="4"/>
        <v>2</v>
      </c>
      <c r="AD62" s="322">
        <f t="shared" si="4"/>
        <v>0</v>
      </c>
      <c r="AE62" s="322">
        <f t="shared" si="4"/>
        <v>0</v>
      </c>
      <c r="AF62" s="322">
        <f t="shared" si="4"/>
        <v>2</v>
      </c>
      <c r="AG62" s="322">
        <f t="shared" si="4"/>
        <v>0</v>
      </c>
      <c r="AH62" s="322">
        <f t="shared" si="4"/>
        <v>0</v>
      </c>
      <c r="AI62" s="320">
        <f t="shared" si="0"/>
        <v>20</v>
      </c>
      <c r="AJ62" s="320"/>
    </row>
    <row r="63" spans="2:36" s="316" customFormat="1" ht="12.75" x14ac:dyDescent="0.2">
      <c r="B63" s="317"/>
      <c r="C63" s="872" t="s">
        <v>8</v>
      </c>
      <c r="D63" s="329" t="s">
        <v>309</v>
      </c>
      <c r="E63" s="868"/>
      <c r="F63" s="868"/>
      <c r="G63" s="868"/>
      <c r="H63" s="868"/>
      <c r="I63" s="868"/>
      <c r="J63" s="868"/>
      <c r="K63" s="868"/>
      <c r="L63" s="868"/>
      <c r="M63" s="868"/>
      <c r="N63" s="868"/>
      <c r="O63" s="868"/>
      <c r="P63" s="868"/>
      <c r="Q63" s="868"/>
      <c r="R63" s="868"/>
      <c r="S63" s="868"/>
      <c r="T63" s="868"/>
      <c r="U63" s="868"/>
      <c r="V63" s="868"/>
      <c r="W63" s="868"/>
      <c r="X63" s="868"/>
      <c r="Y63" s="868"/>
      <c r="Z63" s="868"/>
      <c r="AA63" s="868"/>
      <c r="AB63" s="868"/>
      <c r="AC63" s="868"/>
      <c r="AD63" s="868"/>
      <c r="AE63" s="868"/>
      <c r="AF63" s="868"/>
      <c r="AG63" s="868"/>
      <c r="AH63" s="868"/>
      <c r="AI63" s="320">
        <f t="shared" si="0"/>
        <v>0</v>
      </c>
      <c r="AJ63" s="320"/>
    </row>
    <row r="64" spans="2:36" s="320" customFormat="1" ht="12.75" x14ac:dyDescent="0.2">
      <c r="C64" s="873"/>
      <c r="D64" s="330" t="s">
        <v>8</v>
      </c>
      <c r="E64" s="219" t="s">
        <v>0</v>
      </c>
      <c r="F64" s="219" t="s">
        <v>1</v>
      </c>
      <c r="G64" s="219" t="s">
        <v>2</v>
      </c>
      <c r="H64" s="219" t="s">
        <v>0</v>
      </c>
      <c r="I64" s="219" t="s">
        <v>1</v>
      </c>
      <c r="J64" s="219" t="s">
        <v>2</v>
      </c>
      <c r="K64" s="219" t="s">
        <v>0</v>
      </c>
      <c r="L64" s="219" t="s">
        <v>1</v>
      </c>
      <c r="M64" s="219" t="s">
        <v>2</v>
      </c>
      <c r="N64" s="219" t="s">
        <v>0</v>
      </c>
      <c r="O64" s="219" t="s">
        <v>1</v>
      </c>
      <c r="P64" s="219" t="s">
        <v>2</v>
      </c>
      <c r="Q64" s="219" t="s">
        <v>0</v>
      </c>
      <c r="R64" s="219" t="s">
        <v>1</v>
      </c>
      <c r="S64" s="219" t="s">
        <v>2</v>
      </c>
      <c r="T64" s="219" t="s">
        <v>0</v>
      </c>
      <c r="U64" s="219" t="s">
        <v>1</v>
      </c>
      <c r="V64" s="219" t="s">
        <v>2</v>
      </c>
      <c r="W64" s="219" t="s">
        <v>0</v>
      </c>
      <c r="X64" s="219" t="s">
        <v>1</v>
      </c>
      <c r="Y64" s="219" t="s">
        <v>2</v>
      </c>
      <c r="Z64" s="219" t="s">
        <v>0</v>
      </c>
      <c r="AA64" s="219" t="s">
        <v>1</v>
      </c>
      <c r="AB64" s="219" t="s">
        <v>2</v>
      </c>
      <c r="AC64" s="219" t="s">
        <v>0</v>
      </c>
      <c r="AD64" s="219" t="s">
        <v>1</v>
      </c>
      <c r="AE64" s="219" t="s">
        <v>2</v>
      </c>
      <c r="AF64" s="219" t="s">
        <v>0</v>
      </c>
      <c r="AG64" s="219" t="s">
        <v>1</v>
      </c>
      <c r="AH64" s="219" t="s">
        <v>2</v>
      </c>
      <c r="AI64" s="320">
        <f t="shared" si="0"/>
        <v>0</v>
      </c>
    </row>
    <row r="65" spans="2:36" s="320" customFormat="1" ht="12.75" x14ac:dyDescent="0.2">
      <c r="B65" s="317">
        <v>1</v>
      </c>
      <c r="C65" s="873"/>
      <c r="D65" s="325" t="s">
        <v>344</v>
      </c>
      <c r="E65" s="332">
        <v>1</v>
      </c>
      <c r="F65" s="332"/>
      <c r="G65" s="332"/>
      <c r="H65" s="332">
        <v>1</v>
      </c>
      <c r="I65" s="332"/>
      <c r="J65" s="332"/>
      <c r="K65" s="332"/>
      <c r="L65" s="332">
        <v>1</v>
      </c>
      <c r="M65" s="332"/>
      <c r="N65" s="332">
        <v>1</v>
      </c>
      <c r="O65" s="332"/>
      <c r="P65" s="332"/>
      <c r="Q65" s="332">
        <v>1</v>
      </c>
      <c r="R65" s="332"/>
      <c r="S65" s="332"/>
      <c r="T65" s="332">
        <v>1</v>
      </c>
      <c r="U65" s="332"/>
      <c r="V65" s="332"/>
      <c r="W65" s="332">
        <v>1</v>
      </c>
      <c r="X65" s="332"/>
      <c r="Y65" s="332"/>
      <c r="Z65" s="332"/>
      <c r="AA65" s="332">
        <v>1</v>
      </c>
      <c r="AB65" s="332"/>
      <c r="AC65" s="332">
        <v>1</v>
      </c>
      <c r="AD65" s="332"/>
      <c r="AE65" s="332"/>
      <c r="AF65" s="332">
        <v>1</v>
      </c>
      <c r="AG65" s="332"/>
      <c r="AH65" s="332"/>
      <c r="AI65" s="320">
        <f t="shared" si="0"/>
        <v>10</v>
      </c>
    </row>
    <row r="66" spans="2:36" s="320" customFormat="1" ht="12.75" x14ac:dyDescent="0.2">
      <c r="B66" s="317">
        <v>2</v>
      </c>
      <c r="C66" s="873"/>
      <c r="D66" s="325" t="s">
        <v>345</v>
      </c>
      <c r="E66" s="322">
        <f>SUM(E64:E65)</f>
        <v>1</v>
      </c>
      <c r="F66" s="322">
        <f t="shared" ref="F66:S66" si="5">SUM(F64:F65)</f>
        <v>0</v>
      </c>
      <c r="G66" s="322">
        <f t="shared" si="5"/>
        <v>0</v>
      </c>
      <c r="H66" s="322">
        <f t="shared" si="5"/>
        <v>1</v>
      </c>
      <c r="I66" s="322">
        <f t="shared" si="5"/>
        <v>0</v>
      </c>
      <c r="J66" s="322">
        <f t="shared" si="5"/>
        <v>0</v>
      </c>
      <c r="K66" s="322">
        <f t="shared" si="5"/>
        <v>0</v>
      </c>
      <c r="L66" s="322">
        <f t="shared" si="5"/>
        <v>1</v>
      </c>
      <c r="M66" s="322">
        <f t="shared" si="5"/>
        <v>0</v>
      </c>
      <c r="N66" s="322">
        <f t="shared" si="5"/>
        <v>1</v>
      </c>
      <c r="O66" s="322">
        <f t="shared" si="5"/>
        <v>0</v>
      </c>
      <c r="P66" s="322">
        <f t="shared" si="5"/>
        <v>0</v>
      </c>
      <c r="Q66" s="322">
        <f t="shared" si="5"/>
        <v>1</v>
      </c>
      <c r="R66" s="322">
        <f t="shared" si="5"/>
        <v>0</v>
      </c>
      <c r="S66" s="322">
        <f t="shared" si="5"/>
        <v>0</v>
      </c>
      <c r="T66" s="322">
        <f>SUM(T64:T65)</f>
        <v>1</v>
      </c>
      <c r="U66" s="322">
        <f t="shared" ref="U66:AH66" si="6">SUM(U64:U65)</f>
        <v>0</v>
      </c>
      <c r="V66" s="322">
        <f t="shared" si="6"/>
        <v>0</v>
      </c>
      <c r="W66" s="322">
        <f t="shared" si="6"/>
        <v>1</v>
      </c>
      <c r="X66" s="322">
        <f t="shared" si="6"/>
        <v>0</v>
      </c>
      <c r="Y66" s="322">
        <f t="shared" si="6"/>
        <v>0</v>
      </c>
      <c r="Z66" s="322">
        <f t="shared" si="6"/>
        <v>0</v>
      </c>
      <c r="AA66" s="322">
        <f t="shared" si="6"/>
        <v>1</v>
      </c>
      <c r="AB66" s="322">
        <f t="shared" si="6"/>
        <v>0</v>
      </c>
      <c r="AC66" s="322">
        <f t="shared" si="6"/>
        <v>1</v>
      </c>
      <c r="AD66" s="322">
        <f t="shared" si="6"/>
        <v>0</v>
      </c>
      <c r="AE66" s="322">
        <f t="shared" si="6"/>
        <v>0</v>
      </c>
      <c r="AF66" s="322">
        <f t="shared" si="6"/>
        <v>1</v>
      </c>
      <c r="AG66" s="322">
        <f t="shared" si="6"/>
        <v>0</v>
      </c>
      <c r="AH66" s="322">
        <f t="shared" si="6"/>
        <v>0</v>
      </c>
      <c r="AI66" s="320">
        <f t="shared" si="0"/>
        <v>10</v>
      </c>
    </row>
    <row r="67" spans="2:36" s="316" customFormat="1" ht="12.75" x14ac:dyDescent="0.2">
      <c r="B67" s="317"/>
      <c r="C67" s="873"/>
      <c r="D67" s="327" t="s">
        <v>3</v>
      </c>
      <c r="E67" s="322">
        <f>SUM(E65:E66)</f>
        <v>2</v>
      </c>
      <c r="F67" s="322">
        <f t="shared" ref="F67:AH67" si="7">SUM(F65:F66)</f>
        <v>0</v>
      </c>
      <c r="G67" s="322">
        <f t="shared" si="7"/>
        <v>0</v>
      </c>
      <c r="H67" s="322">
        <f t="shared" si="7"/>
        <v>2</v>
      </c>
      <c r="I67" s="322">
        <f t="shared" si="7"/>
        <v>0</v>
      </c>
      <c r="J67" s="322">
        <f t="shared" si="7"/>
        <v>0</v>
      </c>
      <c r="K67" s="322">
        <f t="shared" si="7"/>
        <v>0</v>
      </c>
      <c r="L67" s="322">
        <f t="shared" si="7"/>
        <v>2</v>
      </c>
      <c r="M67" s="322">
        <f t="shared" si="7"/>
        <v>0</v>
      </c>
      <c r="N67" s="322">
        <f t="shared" si="7"/>
        <v>2</v>
      </c>
      <c r="O67" s="322">
        <f t="shared" si="7"/>
        <v>0</v>
      </c>
      <c r="P67" s="322">
        <f t="shared" si="7"/>
        <v>0</v>
      </c>
      <c r="Q67" s="322">
        <f t="shared" si="7"/>
        <v>2</v>
      </c>
      <c r="R67" s="322">
        <f t="shared" si="7"/>
        <v>0</v>
      </c>
      <c r="S67" s="322">
        <f t="shared" si="7"/>
        <v>0</v>
      </c>
      <c r="T67" s="322">
        <f t="shared" si="7"/>
        <v>2</v>
      </c>
      <c r="U67" s="322">
        <f t="shared" si="7"/>
        <v>0</v>
      </c>
      <c r="V67" s="322">
        <f t="shared" si="7"/>
        <v>0</v>
      </c>
      <c r="W67" s="322">
        <f t="shared" si="7"/>
        <v>2</v>
      </c>
      <c r="X67" s="322">
        <f t="shared" si="7"/>
        <v>0</v>
      </c>
      <c r="Y67" s="322">
        <f t="shared" si="7"/>
        <v>0</v>
      </c>
      <c r="Z67" s="322">
        <f t="shared" si="7"/>
        <v>0</v>
      </c>
      <c r="AA67" s="322">
        <f t="shared" si="7"/>
        <v>2</v>
      </c>
      <c r="AB67" s="322">
        <f t="shared" si="7"/>
        <v>0</v>
      </c>
      <c r="AC67" s="322">
        <f t="shared" si="7"/>
        <v>2</v>
      </c>
      <c r="AD67" s="322">
        <f t="shared" si="7"/>
        <v>0</v>
      </c>
      <c r="AE67" s="322">
        <f t="shared" si="7"/>
        <v>0</v>
      </c>
      <c r="AF67" s="322">
        <f t="shared" si="7"/>
        <v>2</v>
      </c>
      <c r="AG67" s="322">
        <f t="shared" si="7"/>
        <v>0</v>
      </c>
      <c r="AH67" s="322">
        <f t="shared" si="7"/>
        <v>0</v>
      </c>
      <c r="AI67" s="320">
        <f t="shared" si="0"/>
        <v>20</v>
      </c>
      <c r="AJ67" s="320"/>
    </row>
    <row r="68" spans="2:36" s="316" customFormat="1" ht="12.75" x14ac:dyDescent="0.2">
      <c r="B68" s="317"/>
      <c r="C68" s="874"/>
      <c r="D68" s="329" t="s">
        <v>309</v>
      </c>
      <c r="E68" s="868"/>
      <c r="F68" s="868"/>
      <c r="G68" s="868"/>
      <c r="H68" s="868"/>
      <c r="I68" s="868"/>
      <c r="J68" s="868"/>
      <c r="K68" s="868"/>
      <c r="L68" s="868"/>
      <c r="M68" s="868"/>
      <c r="N68" s="868"/>
      <c r="O68" s="868"/>
      <c r="P68" s="868"/>
      <c r="Q68" s="868"/>
      <c r="R68" s="868"/>
      <c r="S68" s="868"/>
      <c r="T68" s="868"/>
      <c r="U68" s="868"/>
      <c r="V68" s="868"/>
      <c r="W68" s="868"/>
      <c r="X68" s="868"/>
      <c r="Y68" s="868"/>
      <c r="Z68" s="868"/>
      <c r="AA68" s="868"/>
      <c r="AB68" s="868"/>
      <c r="AC68" s="868"/>
      <c r="AD68" s="868"/>
      <c r="AE68" s="868"/>
      <c r="AF68" s="868"/>
      <c r="AG68" s="868"/>
      <c r="AH68" s="868"/>
      <c r="AI68" s="320">
        <f t="shared" si="0"/>
        <v>0</v>
      </c>
      <c r="AJ68" s="320"/>
    </row>
    <row r="69" spans="2:36" s="316" customFormat="1" ht="12.75" x14ac:dyDescent="0.2">
      <c r="B69" s="317"/>
      <c r="C69" s="869" t="s">
        <v>346</v>
      </c>
      <c r="D69" s="220" t="s">
        <v>346</v>
      </c>
      <c r="E69" s="219" t="s">
        <v>0</v>
      </c>
      <c r="F69" s="219" t="s">
        <v>1</v>
      </c>
      <c r="G69" s="219" t="s">
        <v>2</v>
      </c>
      <c r="H69" s="219" t="s">
        <v>0</v>
      </c>
      <c r="I69" s="219" t="s">
        <v>1</v>
      </c>
      <c r="J69" s="219" t="s">
        <v>2</v>
      </c>
      <c r="K69" s="219" t="s">
        <v>0</v>
      </c>
      <c r="L69" s="219" t="s">
        <v>1</v>
      </c>
      <c r="M69" s="219" t="s">
        <v>2</v>
      </c>
      <c r="N69" s="219" t="s">
        <v>0</v>
      </c>
      <c r="O69" s="219" t="s">
        <v>1</v>
      </c>
      <c r="P69" s="219" t="s">
        <v>2</v>
      </c>
      <c r="Q69" s="219" t="s">
        <v>0</v>
      </c>
      <c r="R69" s="219" t="s">
        <v>1</v>
      </c>
      <c r="S69" s="219" t="s">
        <v>2</v>
      </c>
      <c r="T69" s="219" t="s">
        <v>0</v>
      </c>
      <c r="U69" s="219" t="s">
        <v>1</v>
      </c>
      <c r="V69" s="219" t="s">
        <v>2</v>
      </c>
      <c r="W69" s="219" t="s">
        <v>0</v>
      </c>
      <c r="X69" s="219" t="s">
        <v>1</v>
      </c>
      <c r="Y69" s="219" t="s">
        <v>2</v>
      </c>
      <c r="Z69" s="219" t="s">
        <v>0</v>
      </c>
      <c r="AA69" s="219" t="s">
        <v>1</v>
      </c>
      <c r="AB69" s="219" t="s">
        <v>2</v>
      </c>
      <c r="AC69" s="219" t="s">
        <v>0</v>
      </c>
      <c r="AD69" s="219" t="s">
        <v>1</v>
      </c>
      <c r="AE69" s="219" t="s">
        <v>2</v>
      </c>
      <c r="AF69" s="219" t="s">
        <v>0</v>
      </c>
      <c r="AG69" s="219" t="s">
        <v>1</v>
      </c>
      <c r="AH69" s="219" t="s">
        <v>2</v>
      </c>
      <c r="AI69" s="320">
        <f t="shared" si="0"/>
        <v>0</v>
      </c>
      <c r="AJ69" s="320"/>
    </row>
    <row r="70" spans="2:36" s="320" customFormat="1" ht="12.75" x14ac:dyDescent="0.2">
      <c r="B70" s="317">
        <v>1</v>
      </c>
      <c r="C70" s="870"/>
      <c r="D70" s="325" t="s">
        <v>347</v>
      </c>
      <c r="E70" s="332"/>
      <c r="F70" s="332"/>
      <c r="G70" s="332">
        <v>1</v>
      </c>
      <c r="H70" s="332">
        <v>1</v>
      </c>
      <c r="I70" s="332"/>
      <c r="J70" s="332"/>
      <c r="K70" s="332"/>
      <c r="L70" s="332"/>
      <c r="M70" s="332">
        <v>1</v>
      </c>
      <c r="N70" s="332"/>
      <c r="O70" s="332"/>
      <c r="P70" s="332">
        <v>1</v>
      </c>
      <c r="Q70" s="332"/>
      <c r="R70" s="332"/>
      <c r="S70" s="332">
        <v>1</v>
      </c>
      <c r="T70" s="332"/>
      <c r="U70" s="332"/>
      <c r="V70" s="332">
        <v>1</v>
      </c>
      <c r="W70" s="332">
        <v>1</v>
      </c>
      <c r="X70" s="332"/>
      <c r="Y70" s="332"/>
      <c r="Z70" s="332"/>
      <c r="AA70" s="332"/>
      <c r="AB70" s="332">
        <v>1</v>
      </c>
      <c r="AC70" s="332"/>
      <c r="AD70" s="332"/>
      <c r="AE70" s="332">
        <v>1</v>
      </c>
      <c r="AF70" s="332"/>
      <c r="AG70" s="332"/>
      <c r="AH70" s="332">
        <v>1</v>
      </c>
      <c r="AI70" s="320">
        <f t="shared" si="0"/>
        <v>10</v>
      </c>
    </row>
    <row r="71" spans="2:36" s="316" customFormat="1" ht="12.75" x14ac:dyDescent="0.2">
      <c r="B71" s="317">
        <v>2</v>
      </c>
      <c r="C71" s="870"/>
      <c r="D71" s="325" t="s">
        <v>348</v>
      </c>
      <c r="E71" s="332"/>
      <c r="F71" s="332"/>
      <c r="G71" s="332">
        <v>1</v>
      </c>
      <c r="H71" s="332">
        <v>1</v>
      </c>
      <c r="I71" s="332"/>
      <c r="J71" s="332"/>
      <c r="K71" s="332"/>
      <c r="L71" s="332"/>
      <c r="M71" s="332">
        <v>1</v>
      </c>
      <c r="N71" s="332"/>
      <c r="O71" s="332"/>
      <c r="P71" s="332">
        <v>1</v>
      </c>
      <c r="Q71" s="332"/>
      <c r="R71" s="332"/>
      <c r="S71" s="332">
        <v>1</v>
      </c>
      <c r="T71" s="332"/>
      <c r="U71" s="332"/>
      <c r="V71" s="332">
        <v>1</v>
      </c>
      <c r="W71" s="332">
        <v>1</v>
      </c>
      <c r="X71" s="332"/>
      <c r="Y71" s="332"/>
      <c r="Z71" s="332"/>
      <c r="AA71" s="332"/>
      <c r="AB71" s="332">
        <v>1</v>
      </c>
      <c r="AC71" s="332"/>
      <c r="AD71" s="332"/>
      <c r="AE71" s="332">
        <v>1</v>
      </c>
      <c r="AF71" s="332"/>
      <c r="AG71" s="332"/>
      <c r="AH71" s="332">
        <v>1</v>
      </c>
      <c r="AI71" s="320">
        <f t="shared" si="0"/>
        <v>10</v>
      </c>
      <c r="AJ71" s="320"/>
    </row>
    <row r="72" spans="2:36" s="320" customFormat="1" ht="12.75" x14ac:dyDescent="0.2">
      <c r="B72" s="317">
        <v>3</v>
      </c>
      <c r="C72" s="870"/>
      <c r="D72" s="325" t="s">
        <v>349</v>
      </c>
      <c r="E72" s="322"/>
      <c r="F72" s="332">
        <v>1</v>
      </c>
      <c r="G72" s="332"/>
      <c r="H72" s="322"/>
      <c r="I72" s="332">
        <v>1</v>
      </c>
      <c r="J72" s="332"/>
      <c r="K72" s="322"/>
      <c r="L72" s="332">
        <v>1</v>
      </c>
      <c r="M72" s="332"/>
      <c r="N72" s="322"/>
      <c r="O72" s="332">
        <v>1</v>
      </c>
      <c r="P72" s="332"/>
      <c r="Q72" s="322"/>
      <c r="R72" s="332">
        <v>1</v>
      </c>
      <c r="S72" s="332"/>
      <c r="T72" s="322"/>
      <c r="U72" s="332">
        <v>1</v>
      </c>
      <c r="V72" s="332"/>
      <c r="W72" s="322"/>
      <c r="X72" s="332">
        <v>1</v>
      </c>
      <c r="Y72" s="332"/>
      <c r="Z72" s="322"/>
      <c r="AA72" s="332">
        <v>1</v>
      </c>
      <c r="AB72" s="332"/>
      <c r="AC72" s="322"/>
      <c r="AD72" s="332">
        <v>1</v>
      </c>
      <c r="AE72" s="332"/>
      <c r="AF72" s="322"/>
      <c r="AG72" s="332">
        <v>1</v>
      </c>
      <c r="AH72" s="332"/>
      <c r="AI72" s="320">
        <f t="shared" si="0"/>
        <v>10</v>
      </c>
    </row>
    <row r="73" spans="2:36" s="320" customFormat="1" ht="12.75" x14ac:dyDescent="0.2">
      <c r="B73" s="317"/>
      <c r="C73" s="870"/>
      <c r="D73" s="327" t="s">
        <v>3</v>
      </c>
      <c r="E73" s="344">
        <f>SUM(E70:E72)</f>
        <v>0</v>
      </c>
      <c r="F73" s="344">
        <f t="shared" ref="F73:AH73" si="8">SUM(F70:F72)</f>
        <v>1</v>
      </c>
      <c r="G73" s="344">
        <f t="shared" si="8"/>
        <v>2</v>
      </c>
      <c r="H73" s="344">
        <f t="shared" si="8"/>
        <v>2</v>
      </c>
      <c r="I73" s="344">
        <f t="shared" si="8"/>
        <v>1</v>
      </c>
      <c r="J73" s="344">
        <f t="shared" si="8"/>
        <v>0</v>
      </c>
      <c r="K73" s="344">
        <f t="shared" si="8"/>
        <v>0</v>
      </c>
      <c r="L73" s="344">
        <f t="shared" si="8"/>
        <v>1</v>
      </c>
      <c r="M73" s="344">
        <f t="shared" si="8"/>
        <v>2</v>
      </c>
      <c r="N73" s="344">
        <f t="shared" si="8"/>
        <v>0</v>
      </c>
      <c r="O73" s="344">
        <f t="shared" si="8"/>
        <v>1</v>
      </c>
      <c r="P73" s="344">
        <f t="shared" si="8"/>
        <v>2</v>
      </c>
      <c r="Q73" s="344">
        <f t="shared" si="8"/>
        <v>0</v>
      </c>
      <c r="R73" s="344">
        <f t="shared" si="8"/>
        <v>1</v>
      </c>
      <c r="S73" s="344">
        <f t="shared" si="8"/>
        <v>2</v>
      </c>
      <c r="T73" s="344">
        <f t="shared" si="8"/>
        <v>0</v>
      </c>
      <c r="U73" s="344">
        <f t="shared" si="8"/>
        <v>1</v>
      </c>
      <c r="V73" s="344">
        <f t="shared" si="8"/>
        <v>2</v>
      </c>
      <c r="W73" s="344">
        <f t="shared" si="8"/>
        <v>2</v>
      </c>
      <c r="X73" s="344">
        <f t="shared" si="8"/>
        <v>1</v>
      </c>
      <c r="Y73" s="344">
        <f t="shared" si="8"/>
        <v>0</v>
      </c>
      <c r="Z73" s="344">
        <f t="shared" si="8"/>
        <v>0</v>
      </c>
      <c r="AA73" s="344">
        <f t="shared" si="8"/>
        <v>1</v>
      </c>
      <c r="AB73" s="344">
        <f t="shared" si="8"/>
        <v>2</v>
      </c>
      <c r="AC73" s="344">
        <f t="shared" si="8"/>
        <v>0</v>
      </c>
      <c r="AD73" s="344">
        <f t="shared" si="8"/>
        <v>1</v>
      </c>
      <c r="AE73" s="344">
        <f t="shared" si="8"/>
        <v>2</v>
      </c>
      <c r="AF73" s="344">
        <f t="shared" si="8"/>
        <v>0</v>
      </c>
      <c r="AG73" s="344">
        <f t="shared" si="8"/>
        <v>1</v>
      </c>
      <c r="AH73" s="344">
        <f t="shared" si="8"/>
        <v>2</v>
      </c>
      <c r="AI73" s="320">
        <f t="shared" si="0"/>
        <v>30</v>
      </c>
    </row>
    <row r="74" spans="2:36" s="320" customFormat="1" ht="25.5" x14ac:dyDescent="0.2">
      <c r="B74" s="317"/>
      <c r="C74" s="870"/>
      <c r="D74" s="341" t="s">
        <v>350</v>
      </c>
      <c r="E74" s="219" t="s">
        <v>0</v>
      </c>
      <c r="F74" s="219" t="s">
        <v>1</v>
      </c>
      <c r="G74" s="219" t="s">
        <v>2</v>
      </c>
      <c r="H74" s="219" t="s">
        <v>0</v>
      </c>
      <c r="I74" s="219" t="s">
        <v>1</v>
      </c>
      <c r="J74" s="219" t="s">
        <v>2</v>
      </c>
      <c r="K74" s="219" t="s">
        <v>0</v>
      </c>
      <c r="L74" s="219" t="s">
        <v>1</v>
      </c>
      <c r="M74" s="219" t="s">
        <v>2</v>
      </c>
      <c r="N74" s="219" t="s">
        <v>0</v>
      </c>
      <c r="O74" s="219" t="s">
        <v>1</v>
      </c>
      <c r="P74" s="219" t="s">
        <v>2</v>
      </c>
      <c r="Q74" s="219" t="s">
        <v>0</v>
      </c>
      <c r="R74" s="219" t="s">
        <v>1</v>
      </c>
      <c r="S74" s="219" t="s">
        <v>2</v>
      </c>
      <c r="T74" s="219" t="s">
        <v>0</v>
      </c>
      <c r="U74" s="219" t="s">
        <v>1</v>
      </c>
      <c r="V74" s="219" t="s">
        <v>2</v>
      </c>
      <c r="W74" s="219" t="s">
        <v>0</v>
      </c>
      <c r="X74" s="219" t="s">
        <v>1</v>
      </c>
      <c r="Y74" s="219" t="s">
        <v>2</v>
      </c>
      <c r="Z74" s="219" t="s">
        <v>0</v>
      </c>
      <c r="AA74" s="219" t="s">
        <v>1</v>
      </c>
      <c r="AB74" s="219" t="s">
        <v>2</v>
      </c>
      <c r="AC74" s="219" t="s">
        <v>0</v>
      </c>
      <c r="AD74" s="219" t="s">
        <v>1</v>
      </c>
      <c r="AE74" s="219" t="s">
        <v>2</v>
      </c>
      <c r="AF74" s="219" t="s">
        <v>0</v>
      </c>
      <c r="AG74" s="219" t="s">
        <v>1</v>
      </c>
      <c r="AH74" s="219" t="s">
        <v>2</v>
      </c>
      <c r="AI74" s="320">
        <f t="shared" si="0"/>
        <v>0</v>
      </c>
    </row>
    <row r="75" spans="2:36" s="316" customFormat="1" ht="12.75" x14ac:dyDescent="0.2">
      <c r="B75" s="317">
        <v>1</v>
      </c>
      <c r="C75" s="870"/>
      <c r="D75" s="325" t="s">
        <v>351</v>
      </c>
      <c r="E75" s="332">
        <v>1</v>
      </c>
      <c r="F75" s="332"/>
      <c r="G75" s="332"/>
      <c r="H75" s="332">
        <v>1</v>
      </c>
      <c r="I75" s="332"/>
      <c r="J75" s="332"/>
      <c r="K75" s="332"/>
      <c r="L75" s="332">
        <v>1</v>
      </c>
      <c r="M75" s="332"/>
      <c r="N75" s="332">
        <v>1</v>
      </c>
      <c r="O75" s="332"/>
      <c r="P75" s="332"/>
      <c r="Q75" s="332">
        <v>1</v>
      </c>
      <c r="R75" s="332"/>
      <c r="S75" s="332"/>
      <c r="T75" s="332">
        <v>1</v>
      </c>
      <c r="U75" s="332"/>
      <c r="V75" s="332"/>
      <c r="W75" s="332">
        <v>1</v>
      </c>
      <c r="X75" s="332"/>
      <c r="Y75" s="332"/>
      <c r="Z75" s="332"/>
      <c r="AA75" s="332">
        <v>1</v>
      </c>
      <c r="AB75" s="332"/>
      <c r="AC75" s="332">
        <v>1</v>
      </c>
      <c r="AD75" s="332"/>
      <c r="AE75" s="332"/>
      <c r="AF75" s="332">
        <v>1</v>
      </c>
      <c r="AG75" s="332"/>
      <c r="AH75" s="332"/>
      <c r="AI75" s="320">
        <f t="shared" si="0"/>
        <v>10</v>
      </c>
      <c r="AJ75" s="320"/>
    </row>
    <row r="76" spans="2:36" s="320" customFormat="1" ht="12.75" x14ac:dyDescent="0.2">
      <c r="B76" s="317">
        <v>2</v>
      </c>
      <c r="C76" s="870"/>
      <c r="D76" s="325" t="s">
        <v>352</v>
      </c>
      <c r="E76" s="332"/>
      <c r="F76" s="332">
        <v>1</v>
      </c>
      <c r="G76" s="332"/>
      <c r="H76" s="332"/>
      <c r="I76" s="332">
        <v>1</v>
      </c>
      <c r="J76" s="332"/>
      <c r="K76" s="332">
        <v>1</v>
      </c>
      <c r="L76" s="332"/>
      <c r="M76" s="332"/>
      <c r="N76" s="332"/>
      <c r="O76" s="332">
        <v>1</v>
      </c>
      <c r="P76" s="332"/>
      <c r="Q76" s="332"/>
      <c r="R76" s="332">
        <v>1</v>
      </c>
      <c r="S76" s="332"/>
      <c r="T76" s="332"/>
      <c r="U76" s="332">
        <v>1</v>
      </c>
      <c r="V76" s="332"/>
      <c r="W76" s="332"/>
      <c r="X76" s="332">
        <v>1</v>
      </c>
      <c r="Y76" s="332"/>
      <c r="Z76" s="332">
        <v>1</v>
      </c>
      <c r="AA76" s="332"/>
      <c r="AB76" s="332"/>
      <c r="AC76" s="332"/>
      <c r="AD76" s="332">
        <v>1</v>
      </c>
      <c r="AE76" s="332"/>
      <c r="AF76" s="332"/>
      <c r="AG76" s="332">
        <v>1</v>
      </c>
      <c r="AH76" s="332"/>
      <c r="AI76" s="320">
        <f t="shared" si="0"/>
        <v>10</v>
      </c>
    </row>
    <row r="77" spans="2:36" s="320" customFormat="1" ht="38.25" x14ac:dyDescent="0.2">
      <c r="B77" s="317">
        <v>3</v>
      </c>
      <c r="C77" s="870"/>
      <c r="D77" s="342" t="s">
        <v>353</v>
      </c>
      <c r="E77" s="343"/>
      <c r="F77" s="343">
        <v>1</v>
      </c>
      <c r="G77" s="343"/>
      <c r="H77" s="343"/>
      <c r="I77" s="343">
        <v>1</v>
      </c>
      <c r="J77" s="343"/>
      <c r="K77" s="343">
        <v>1</v>
      </c>
      <c r="L77" s="343"/>
      <c r="M77" s="343"/>
      <c r="N77" s="343"/>
      <c r="O77" s="343">
        <v>1</v>
      </c>
      <c r="P77" s="343"/>
      <c r="Q77" s="343">
        <v>1</v>
      </c>
      <c r="R77" s="343"/>
      <c r="S77" s="343"/>
      <c r="T77" s="343"/>
      <c r="U77" s="343">
        <v>1</v>
      </c>
      <c r="V77" s="343"/>
      <c r="W77" s="343"/>
      <c r="X77" s="343">
        <v>1</v>
      </c>
      <c r="Y77" s="343"/>
      <c r="Z77" s="343">
        <v>1</v>
      </c>
      <c r="AA77" s="343"/>
      <c r="AB77" s="343"/>
      <c r="AC77" s="343"/>
      <c r="AD77" s="343">
        <v>1</v>
      </c>
      <c r="AE77" s="343"/>
      <c r="AF77" s="343">
        <v>1</v>
      </c>
      <c r="AG77" s="343"/>
      <c r="AH77" s="343"/>
      <c r="AI77" s="320">
        <f t="shared" si="0"/>
        <v>10</v>
      </c>
    </row>
    <row r="78" spans="2:36" s="320" customFormat="1" ht="12.75" x14ac:dyDescent="0.2">
      <c r="B78" s="317"/>
      <c r="C78" s="870"/>
      <c r="D78" s="327" t="s">
        <v>3</v>
      </c>
      <c r="E78" s="344">
        <f>SUM(E75:E77)</f>
        <v>1</v>
      </c>
      <c r="F78" s="344">
        <f t="shared" ref="F78:AH78" si="9">SUM(F75:F77)</f>
        <v>2</v>
      </c>
      <c r="G78" s="344">
        <f t="shared" si="9"/>
        <v>0</v>
      </c>
      <c r="H78" s="344">
        <f t="shared" si="9"/>
        <v>1</v>
      </c>
      <c r="I78" s="344">
        <f t="shared" si="9"/>
        <v>2</v>
      </c>
      <c r="J78" s="344">
        <f t="shared" si="9"/>
        <v>0</v>
      </c>
      <c r="K78" s="344">
        <f t="shared" si="9"/>
        <v>2</v>
      </c>
      <c r="L78" s="344">
        <f t="shared" si="9"/>
        <v>1</v>
      </c>
      <c r="M78" s="344">
        <f t="shared" si="9"/>
        <v>0</v>
      </c>
      <c r="N78" s="344">
        <f t="shared" si="9"/>
        <v>1</v>
      </c>
      <c r="O78" s="344">
        <f t="shared" si="9"/>
        <v>2</v>
      </c>
      <c r="P78" s="344">
        <f t="shared" si="9"/>
        <v>0</v>
      </c>
      <c r="Q78" s="344">
        <f t="shared" si="9"/>
        <v>2</v>
      </c>
      <c r="R78" s="344">
        <f t="shared" si="9"/>
        <v>1</v>
      </c>
      <c r="S78" s="344">
        <f t="shared" si="9"/>
        <v>0</v>
      </c>
      <c r="T78" s="344">
        <f t="shared" si="9"/>
        <v>1</v>
      </c>
      <c r="U78" s="344">
        <f t="shared" si="9"/>
        <v>2</v>
      </c>
      <c r="V78" s="344">
        <f t="shared" si="9"/>
        <v>0</v>
      </c>
      <c r="W78" s="344">
        <f t="shared" si="9"/>
        <v>1</v>
      </c>
      <c r="X78" s="344">
        <f t="shared" si="9"/>
        <v>2</v>
      </c>
      <c r="Y78" s="344">
        <f t="shared" si="9"/>
        <v>0</v>
      </c>
      <c r="Z78" s="344">
        <f t="shared" si="9"/>
        <v>2</v>
      </c>
      <c r="AA78" s="344">
        <f t="shared" si="9"/>
        <v>1</v>
      </c>
      <c r="AB78" s="344">
        <f t="shared" si="9"/>
        <v>0</v>
      </c>
      <c r="AC78" s="344">
        <f t="shared" si="9"/>
        <v>1</v>
      </c>
      <c r="AD78" s="344">
        <f t="shared" si="9"/>
        <v>2</v>
      </c>
      <c r="AE78" s="344">
        <f t="shared" si="9"/>
        <v>0</v>
      </c>
      <c r="AF78" s="344">
        <f t="shared" si="9"/>
        <v>2</v>
      </c>
      <c r="AG78" s="344">
        <f t="shared" si="9"/>
        <v>1</v>
      </c>
      <c r="AH78" s="344">
        <f t="shared" si="9"/>
        <v>0</v>
      </c>
      <c r="AI78" s="320">
        <f t="shared" si="0"/>
        <v>30</v>
      </c>
    </row>
    <row r="79" spans="2:36" s="316" customFormat="1" ht="12.75" x14ac:dyDescent="0.2">
      <c r="B79" s="317"/>
      <c r="C79" s="871"/>
      <c r="D79" s="329" t="s">
        <v>309</v>
      </c>
      <c r="E79" s="865"/>
      <c r="F79" s="865"/>
      <c r="G79" s="865"/>
      <c r="H79" s="865"/>
      <c r="I79" s="865"/>
      <c r="J79" s="865"/>
      <c r="K79" s="865"/>
      <c r="L79" s="865"/>
      <c r="M79" s="865"/>
      <c r="N79" s="865"/>
      <c r="O79" s="865"/>
      <c r="P79" s="865"/>
      <c r="Q79" s="865"/>
      <c r="R79" s="865"/>
      <c r="S79" s="865"/>
      <c r="T79" s="865"/>
      <c r="U79" s="865"/>
      <c r="V79" s="865"/>
      <c r="W79" s="865"/>
      <c r="X79" s="865"/>
      <c r="Y79" s="865"/>
      <c r="Z79" s="865"/>
      <c r="AA79" s="865"/>
      <c r="AB79" s="865"/>
      <c r="AC79" s="865"/>
      <c r="AD79" s="865"/>
      <c r="AE79" s="865"/>
      <c r="AF79" s="865"/>
      <c r="AG79" s="865"/>
      <c r="AH79" s="865"/>
      <c r="AI79" s="320"/>
      <c r="AJ79" s="320"/>
    </row>
    <row r="80" spans="2:36" s="320" customFormat="1" ht="12.75" x14ac:dyDescent="0.2">
      <c r="B80" s="317"/>
      <c r="C80" s="863" t="s">
        <v>7</v>
      </c>
      <c r="D80" s="345" t="s">
        <v>7</v>
      </c>
      <c r="E80" s="345" t="s">
        <v>0</v>
      </c>
      <c r="F80" s="345" t="s">
        <v>1</v>
      </c>
      <c r="G80" s="345" t="s">
        <v>2</v>
      </c>
      <c r="H80" s="345" t="s">
        <v>0</v>
      </c>
      <c r="I80" s="345" t="s">
        <v>1</v>
      </c>
      <c r="J80" s="345" t="s">
        <v>2</v>
      </c>
      <c r="K80" s="345" t="s">
        <v>0</v>
      </c>
      <c r="L80" s="345" t="s">
        <v>1</v>
      </c>
      <c r="M80" s="345" t="s">
        <v>2</v>
      </c>
      <c r="N80" s="345" t="s">
        <v>0</v>
      </c>
      <c r="O80" s="345" t="s">
        <v>1</v>
      </c>
      <c r="P80" s="345" t="s">
        <v>2</v>
      </c>
      <c r="Q80" s="345" t="s">
        <v>0</v>
      </c>
      <c r="R80" s="345" t="s">
        <v>1</v>
      </c>
      <c r="S80" s="345" t="s">
        <v>2</v>
      </c>
      <c r="T80" s="345" t="s">
        <v>0</v>
      </c>
      <c r="U80" s="345" t="s">
        <v>1</v>
      </c>
      <c r="V80" s="345" t="s">
        <v>2</v>
      </c>
      <c r="W80" s="345" t="s">
        <v>0</v>
      </c>
      <c r="X80" s="345" t="s">
        <v>1</v>
      </c>
      <c r="Y80" s="345" t="s">
        <v>2</v>
      </c>
      <c r="Z80" s="345" t="s">
        <v>0</v>
      </c>
      <c r="AA80" s="345" t="s">
        <v>1</v>
      </c>
      <c r="AB80" s="345" t="s">
        <v>2</v>
      </c>
      <c r="AC80" s="345" t="s">
        <v>0</v>
      </c>
      <c r="AD80" s="345" t="s">
        <v>1</v>
      </c>
      <c r="AE80" s="345" t="s">
        <v>2</v>
      </c>
      <c r="AF80" s="345" t="s">
        <v>0</v>
      </c>
      <c r="AG80" s="345" t="s">
        <v>1</v>
      </c>
      <c r="AH80" s="345" t="s">
        <v>2</v>
      </c>
      <c r="AI80" s="346"/>
      <c r="AJ80" s="346"/>
    </row>
    <row r="81" spans="2:206" s="320" customFormat="1" ht="38.25" x14ac:dyDescent="0.2">
      <c r="B81" s="317">
        <v>1</v>
      </c>
      <c r="C81" s="864"/>
      <c r="D81" s="347" t="s">
        <v>354</v>
      </c>
      <c r="E81" s="343">
        <v>1</v>
      </c>
      <c r="F81" s="343"/>
      <c r="G81" s="343"/>
      <c r="H81" s="343">
        <v>1</v>
      </c>
      <c r="I81" s="343"/>
      <c r="J81" s="343"/>
      <c r="K81" s="343"/>
      <c r="L81" s="343">
        <v>1</v>
      </c>
      <c r="M81" s="343"/>
      <c r="N81" s="343">
        <v>1</v>
      </c>
      <c r="O81" s="343"/>
      <c r="P81" s="343"/>
      <c r="Q81" s="343">
        <v>1</v>
      </c>
      <c r="R81" s="343"/>
      <c r="S81" s="343"/>
      <c r="T81" s="343">
        <v>1</v>
      </c>
      <c r="U81" s="343"/>
      <c r="V81" s="343"/>
      <c r="W81" s="343">
        <v>1</v>
      </c>
      <c r="X81" s="343"/>
      <c r="Y81" s="343"/>
      <c r="Z81" s="343"/>
      <c r="AA81" s="343">
        <v>1</v>
      </c>
      <c r="AB81" s="343"/>
      <c r="AC81" s="343">
        <v>1</v>
      </c>
      <c r="AD81" s="343"/>
      <c r="AE81" s="343"/>
      <c r="AF81" s="343">
        <v>1</v>
      </c>
      <c r="AG81" s="343"/>
      <c r="AH81" s="343"/>
      <c r="AI81" s="320">
        <f t="shared" ref="AI81:AI84" si="10">SUM(E81:AH81)</f>
        <v>10</v>
      </c>
    </row>
    <row r="82" spans="2:206" s="320" customFormat="1" ht="38.25" x14ac:dyDescent="0.2">
      <c r="B82" s="317">
        <v>2</v>
      </c>
      <c r="C82" s="864"/>
      <c r="D82" s="347" t="s">
        <v>355</v>
      </c>
      <c r="E82" s="343"/>
      <c r="F82" s="343">
        <v>1</v>
      </c>
      <c r="G82" s="343"/>
      <c r="H82" s="343"/>
      <c r="I82" s="343">
        <v>1</v>
      </c>
      <c r="J82" s="343"/>
      <c r="K82" s="343">
        <v>1</v>
      </c>
      <c r="L82" s="343"/>
      <c r="M82" s="343"/>
      <c r="N82" s="343"/>
      <c r="O82" s="343">
        <v>1</v>
      </c>
      <c r="P82" s="343"/>
      <c r="Q82" s="343"/>
      <c r="R82" s="343">
        <v>1</v>
      </c>
      <c r="S82" s="343"/>
      <c r="T82" s="343"/>
      <c r="U82" s="343">
        <v>1</v>
      </c>
      <c r="V82" s="343"/>
      <c r="W82" s="343"/>
      <c r="X82" s="343">
        <v>1</v>
      </c>
      <c r="Y82" s="343"/>
      <c r="Z82" s="343">
        <v>1</v>
      </c>
      <c r="AA82" s="343"/>
      <c r="AB82" s="343"/>
      <c r="AC82" s="343"/>
      <c r="AD82" s="343">
        <v>1</v>
      </c>
      <c r="AE82" s="343"/>
      <c r="AF82" s="343"/>
      <c r="AG82" s="343">
        <v>1</v>
      </c>
      <c r="AH82" s="343"/>
      <c r="AI82" s="320">
        <f t="shared" si="10"/>
        <v>10</v>
      </c>
    </row>
    <row r="83" spans="2:206" s="320" customFormat="1" ht="81" customHeight="1" x14ac:dyDescent="0.2">
      <c r="B83" s="317">
        <v>3</v>
      </c>
      <c r="C83" s="864"/>
      <c r="D83" s="347" t="s">
        <v>356</v>
      </c>
      <c r="E83" s="343"/>
      <c r="F83" s="343">
        <v>1</v>
      </c>
      <c r="G83" s="343"/>
      <c r="H83" s="343"/>
      <c r="I83" s="343">
        <v>1</v>
      </c>
      <c r="J83" s="343"/>
      <c r="K83" s="343">
        <v>1</v>
      </c>
      <c r="L83" s="343"/>
      <c r="M83" s="343"/>
      <c r="N83" s="343"/>
      <c r="O83" s="343">
        <v>1</v>
      </c>
      <c r="P83" s="343"/>
      <c r="Q83" s="343">
        <v>1</v>
      </c>
      <c r="R83" s="343"/>
      <c r="S83" s="343"/>
      <c r="T83" s="343"/>
      <c r="U83" s="343">
        <v>1</v>
      </c>
      <c r="V83" s="343"/>
      <c r="W83" s="343"/>
      <c r="X83" s="343">
        <v>1</v>
      </c>
      <c r="Y83" s="343"/>
      <c r="Z83" s="343">
        <v>1</v>
      </c>
      <c r="AA83" s="343"/>
      <c r="AB83" s="343"/>
      <c r="AC83" s="343"/>
      <c r="AD83" s="343">
        <v>1</v>
      </c>
      <c r="AE83" s="343"/>
      <c r="AF83" s="343">
        <v>1</v>
      </c>
      <c r="AG83" s="343"/>
      <c r="AH83" s="343"/>
      <c r="AI83" s="320">
        <f t="shared" si="10"/>
        <v>10</v>
      </c>
    </row>
    <row r="84" spans="2:206" s="320" customFormat="1" ht="21.75" customHeight="1" x14ac:dyDescent="0.2">
      <c r="C84" s="864"/>
      <c r="D84" s="348" t="s">
        <v>3</v>
      </c>
      <c r="E84" s="349">
        <f>SUM(E81:E83)</f>
        <v>1</v>
      </c>
      <c r="F84" s="349">
        <f t="shared" ref="F84:AH84" si="11">SUM(F81:F83)</f>
        <v>2</v>
      </c>
      <c r="G84" s="349">
        <f t="shared" si="11"/>
        <v>0</v>
      </c>
      <c r="H84" s="349">
        <f t="shared" si="11"/>
        <v>1</v>
      </c>
      <c r="I84" s="349">
        <f t="shared" si="11"/>
        <v>2</v>
      </c>
      <c r="J84" s="349">
        <f t="shared" si="11"/>
        <v>0</v>
      </c>
      <c r="K84" s="349">
        <f t="shared" si="11"/>
        <v>2</v>
      </c>
      <c r="L84" s="349">
        <f t="shared" si="11"/>
        <v>1</v>
      </c>
      <c r="M84" s="349">
        <f t="shared" si="11"/>
        <v>0</v>
      </c>
      <c r="N84" s="349">
        <f t="shared" si="11"/>
        <v>1</v>
      </c>
      <c r="O84" s="349">
        <f t="shared" si="11"/>
        <v>2</v>
      </c>
      <c r="P84" s="349">
        <f t="shared" si="11"/>
        <v>0</v>
      </c>
      <c r="Q84" s="349">
        <f t="shared" si="11"/>
        <v>2</v>
      </c>
      <c r="R84" s="349">
        <f t="shared" si="11"/>
        <v>1</v>
      </c>
      <c r="S84" s="349">
        <f t="shared" si="11"/>
        <v>0</v>
      </c>
      <c r="T84" s="349">
        <f t="shared" si="11"/>
        <v>1</v>
      </c>
      <c r="U84" s="349">
        <f t="shared" si="11"/>
        <v>2</v>
      </c>
      <c r="V84" s="349">
        <f t="shared" si="11"/>
        <v>0</v>
      </c>
      <c r="W84" s="349">
        <f t="shared" si="11"/>
        <v>1</v>
      </c>
      <c r="X84" s="349">
        <f t="shared" si="11"/>
        <v>2</v>
      </c>
      <c r="Y84" s="349">
        <f t="shared" si="11"/>
        <v>0</v>
      </c>
      <c r="Z84" s="349">
        <f t="shared" si="11"/>
        <v>2</v>
      </c>
      <c r="AA84" s="349">
        <f t="shared" si="11"/>
        <v>1</v>
      </c>
      <c r="AB84" s="349">
        <f t="shared" si="11"/>
        <v>0</v>
      </c>
      <c r="AC84" s="349">
        <f t="shared" si="11"/>
        <v>1</v>
      </c>
      <c r="AD84" s="349">
        <f t="shared" si="11"/>
        <v>2</v>
      </c>
      <c r="AE84" s="349">
        <f t="shared" si="11"/>
        <v>0</v>
      </c>
      <c r="AF84" s="349">
        <f t="shared" si="11"/>
        <v>2</v>
      </c>
      <c r="AG84" s="349">
        <f t="shared" si="11"/>
        <v>1</v>
      </c>
      <c r="AH84" s="349">
        <f t="shared" si="11"/>
        <v>0</v>
      </c>
      <c r="AI84" s="320">
        <f t="shared" si="10"/>
        <v>30</v>
      </c>
    </row>
    <row r="85" spans="2:206" s="316" customFormat="1" ht="15" customHeight="1" x14ac:dyDescent="0.2">
      <c r="B85" s="317"/>
      <c r="C85" s="864"/>
      <c r="D85" s="329" t="s">
        <v>309</v>
      </c>
      <c r="E85" s="865"/>
      <c r="F85" s="865"/>
      <c r="G85" s="865"/>
      <c r="H85" s="865"/>
      <c r="I85" s="865"/>
      <c r="J85" s="865"/>
      <c r="K85" s="865"/>
      <c r="L85" s="865"/>
      <c r="M85" s="865"/>
      <c r="N85" s="865"/>
      <c r="O85" s="865"/>
      <c r="P85" s="865"/>
      <c r="Q85" s="865"/>
      <c r="R85" s="865"/>
      <c r="S85" s="865"/>
      <c r="T85" s="865"/>
      <c r="U85" s="865"/>
      <c r="V85" s="865"/>
      <c r="W85" s="865"/>
      <c r="X85" s="865"/>
      <c r="Y85" s="865"/>
      <c r="Z85" s="865"/>
      <c r="AA85" s="865"/>
      <c r="AB85" s="865"/>
      <c r="AC85" s="865"/>
      <c r="AD85" s="865"/>
      <c r="AE85" s="865"/>
      <c r="AF85" s="865"/>
      <c r="AG85" s="865"/>
      <c r="AH85" s="865"/>
      <c r="AJ85" s="320"/>
    </row>
    <row r="86" spans="2:206" ht="16.5" customHeight="1" x14ac:dyDescent="0.2">
      <c r="D86" s="320"/>
      <c r="E86" s="356">
        <f>E84+E78+E73+E67+E57+E23+E62</f>
        <v>16</v>
      </c>
      <c r="F86" s="356">
        <f t="shared" ref="F86:AH86" si="12">F84+F78+F73+F67+F57+F23+F62</f>
        <v>31</v>
      </c>
      <c r="G86" s="356">
        <f t="shared" si="12"/>
        <v>2</v>
      </c>
      <c r="H86" s="356">
        <f t="shared" si="12"/>
        <v>30</v>
      </c>
      <c r="I86" s="356">
        <f t="shared" si="12"/>
        <v>19</v>
      </c>
      <c r="J86" s="356">
        <f t="shared" si="12"/>
        <v>0</v>
      </c>
      <c r="K86" s="356">
        <f t="shared" si="12"/>
        <v>24</v>
      </c>
      <c r="L86" s="356">
        <f t="shared" si="12"/>
        <v>23</v>
      </c>
      <c r="M86" s="356">
        <f t="shared" si="12"/>
        <v>2</v>
      </c>
      <c r="N86" s="356">
        <f t="shared" si="12"/>
        <v>33</v>
      </c>
      <c r="O86" s="356">
        <f t="shared" si="12"/>
        <v>14</v>
      </c>
      <c r="P86" s="356">
        <f t="shared" si="12"/>
        <v>2</v>
      </c>
      <c r="Q86" s="356">
        <f t="shared" si="12"/>
        <v>33</v>
      </c>
      <c r="R86" s="356">
        <f t="shared" si="12"/>
        <v>14</v>
      </c>
      <c r="S86" s="356">
        <f t="shared" si="12"/>
        <v>2</v>
      </c>
      <c r="T86" s="356">
        <f t="shared" si="12"/>
        <v>16</v>
      </c>
      <c r="U86" s="356">
        <f t="shared" si="12"/>
        <v>31</v>
      </c>
      <c r="V86" s="356">
        <f t="shared" si="12"/>
        <v>2</v>
      </c>
      <c r="W86" s="356">
        <f t="shared" si="12"/>
        <v>30</v>
      </c>
      <c r="X86" s="356">
        <f t="shared" si="12"/>
        <v>19</v>
      </c>
      <c r="Y86" s="356">
        <f t="shared" si="12"/>
        <v>0</v>
      </c>
      <c r="Z86" s="356">
        <f t="shared" si="12"/>
        <v>24</v>
      </c>
      <c r="AA86" s="356">
        <f t="shared" si="12"/>
        <v>23</v>
      </c>
      <c r="AB86" s="356">
        <f t="shared" si="12"/>
        <v>2</v>
      </c>
      <c r="AC86" s="356">
        <f t="shared" si="12"/>
        <v>33</v>
      </c>
      <c r="AD86" s="356">
        <f t="shared" si="12"/>
        <v>14</v>
      </c>
      <c r="AE86" s="356">
        <f t="shared" si="12"/>
        <v>2</v>
      </c>
      <c r="AF86" s="356">
        <f t="shared" si="12"/>
        <v>33</v>
      </c>
      <c r="AG86" s="356">
        <f t="shared" si="12"/>
        <v>14</v>
      </c>
      <c r="AH86" s="356">
        <f t="shared" si="12"/>
        <v>2</v>
      </c>
      <c r="AI86" s="306"/>
      <c r="AJ86" s="306"/>
      <c r="AK86" s="306"/>
      <c r="AL86" s="306"/>
      <c r="AM86" s="306"/>
      <c r="AN86" s="306"/>
      <c r="AO86" s="306"/>
      <c r="AP86" s="306"/>
      <c r="AQ86" s="306"/>
      <c r="AR86" s="306"/>
      <c r="AS86" s="306"/>
      <c r="AT86" s="306"/>
      <c r="AU86" s="306"/>
      <c r="AV86" s="306"/>
      <c r="AW86" s="306"/>
      <c r="AX86" s="306"/>
      <c r="AY86" s="306"/>
      <c r="AZ86" s="306"/>
      <c r="BA86" s="306"/>
      <c r="BB86" s="306"/>
      <c r="BC86" s="306"/>
      <c r="BD86" s="306"/>
      <c r="BE86" s="306"/>
      <c r="BF86" s="306"/>
      <c r="BG86" s="306"/>
      <c r="BH86" s="306"/>
      <c r="BI86" s="306"/>
      <c r="BJ86" s="306"/>
      <c r="BK86" s="306"/>
      <c r="BL86" s="306"/>
      <c r="BM86" s="306"/>
      <c r="BN86" s="306"/>
      <c r="BO86" s="306"/>
      <c r="BP86" s="306"/>
      <c r="BQ86" s="306"/>
      <c r="BR86" s="306"/>
      <c r="BS86" s="306"/>
      <c r="BT86" s="306"/>
      <c r="BU86" s="306"/>
      <c r="BV86" s="306"/>
      <c r="BW86" s="306"/>
      <c r="BX86" s="306"/>
      <c r="BY86" s="306"/>
      <c r="BZ86" s="306"/>
      <c r="CA86" s="306"/>
      <c r="CB86" s="306"/>
      <c r="CC86" s="306"/>
      <c r="CD86" s="306"/>
      <c r="CE86" s="306"/>
      <c r="CF86" s="306"/>
      <c r="CG86" s="306"/>
      <c r="CH86" s="306"/>
      <c r="CI86" s="306"/>
      <c r="CJ86" s="306"/>
      <c r="CK86" s="306"/>
      <c r="CL86" s="306"/>
      <c r="CM86" s="306"/>
      <c r="CN86" s="306"/>
      <c r="CO86" s="306"/>
      <c r="CP86" s="306"/>
      <c r="CQ86" s="306"/>
      <c r="CR86" s="306"/>
      <c r="CS86" s="306"/>
      <c r="CT86" s="306"/>
      <c r="CU86" s="306"/>
      <c r="CV86" s="306"/>
      <c r="CW86" s="306"/>
      <c r="CX86" s="306"/>
      <c r="CY86" s="306"/>
      <c r="CZ86" s="306"/>
      <c r="DA86" s="306"/>
      <c r="DB86" s="306"/>
      <c r="DC86" s="306"/>
      <c r="DD86" s="306"/>
      <c r="DE86" s="306"/>
      <c r="DF86" s="306"/>
      <c r="DG86" s="306"/>
      <c r="DH86" s="306"/>
      <c r="DI86" s="306"/>
      <c r="DJ86" s="306"/>
      <c r="DK86" s="306"/>
      <c r="DL86" s="306"/>
      <c r="DM86" s="306"/>
      <c r="DN86" s="306"/>
      <c r="DO86" s="306"/>
      <c r="DP86" s="306"/>
      <c r="DQ86" s="306"/>
      <c r="DR86" s="306"/>
      <c r="DS86" s="306"/>
      <c r="DT86" s="306"/>
      <c r="DU86" s="306"/>
      <c r="DV86" s="306"/>
      <c r="DW86" s="306"/>
      <c r="DX86" s="306"/>
      <c r="DY86" s="306"/>
      <c r="DZ86" s="306"/>
      <c r="EA86" s="306"/>
      <c r="EB86" s="306"/>
      <c r="EC86" s="306"/>
      <c r="ED86" s="306"/>
      <c r="EE86" s="306"/>
      <c r="EF86" s="306"/>
      <c r="EG86" s="306"/>
      <c r="EH86" s="306"/>
      <c r="EI86" s="306"/>
      <c r="EJ86" s="306"/>
      <c r="EK86" s="306"/>
      <c r="EL86" s="306"/>
      <c r="EM86" s="306"/>
      <c r="EN86" s="306"/>
      <c r="EO86" s="306"/>
      <c r="EP86" s="306"/>
      <c r="EQ86" s="306"/>
      <c r="ER86" s="306"/>
      <c r="ES86" s="306"/>
      <c r="ET86" s="306"/>
      <c r="EU86" s="306"/>
      <c r="EV86" s="306"/>
      <c r="EW86" s="306"/>
      <c r="EX86" s="306"/>
      <c r="EY86" s="306"/>
      <c r="EZ86" s="306"/>
      <c r="FA86" s="306"/>
      <c r="FB86" s="306"/>
      <c r="FC86" s="306"/>
      <c r="FD86" s="306"/>
      <c r="FE86" s="306"/>
      <c r="FF86" s="306"/>
      <c r="FG86" s="306"/>
      <c r="FH86" s="306"/>
      <c r="FI86" s="306"/>
      <c r="FJ86" s="306"/>
      <c r="FK86" s="306"/>
      <c r="FL86" s="306"/>
      <c r="FM86" s="306"/>
      <c r="FN86" s="306"/>
      <c r="FO86" s="306"/>
      <c r="FP86" s="306"/>
      <c r="FQ86" s="306"/>
      <c r="FR86" s="306"/>
      <c r="FS86" s="306"/>
      <c r="FT86" s="306"/>
      <c r="FU86" s="306"/>
      <c r="FV86" s="306"/>
      <c r="FW86" s="306"/>
      <c r="FX86" s="306"/>
      <c r="FY86" s="306"/>
      <c r="FZ86" s="306"/>
      <c r="GA86" s="306"/>
      <c r="GB86" s="306"/>
      <c r="GC86" s="306"/>
      <c r="GD86" s="306"/>
      <c r="GE86" s="306"/>
      <c r="GF86" s="306"/>
      <c r="GG86" s="306"/>
      <c r="GH86" s="306"/>
      <c r="GI86" s="306"/>
      <c r="GJ86" s="306"/>
      <c r="GK86" s="306"/>
      <c r="GL86" s="306"/>
      <c r="GM86" s="306"/>
      <c r="GN86" s="306"/>
      <c r="GO86" s="306"/>
      <c r="GP86" s="306"/>
      <c r="GQ86" s="306"/>
      <c r="GR86" s="306"/>
      <c r="GS86" s="306"/>
      <c r="GT86" s="306"/>
      <c r="GU86" s="306"/>
      <c r="GV86" s="306"/>
      <c r="GW86" s="306"/>
      <c r="GX86" s="306"/>
    </row>
    <row r="87" spans="2:206" ht="11.25" customHeight="1" x14ac:dyDescent="0.2">
      <c r="B87" s="317">
        <f>+B83+B77+B71+B66+B61+B56+B22</f>
        <v>49</v>
      </c>
      <c r="D87" s="320"/>
      <c r="E87" s="866">
        <f>+E86+F86+G86</f>
        <v>49</v>
      </c>
      <c r="F87" s="867"/>
      <c r="G87" s="867"/>
      <c r="H87" s="866">
        <f>+H86+I86+J86</f>
        <v>49</v>
      </c>
      <c r="I87" s="867"/>
      <c r="J87" s="867"/>
      <c r="K87" s="866">
        <f>+K86+L86+M86</f>
        <v>49</v>
      </c>
      <c r="L87" s="867"/>
      <c r="M87" s="867"/>
      <c r="N87" s="866">
        <f>+N86+O86+P86</f>
        <v>49</v>
      </c>
      <c r="O87" s="867"/>
      <c r="P87" s="867"/>
      <c r="Q87" s="866">
        <f>+Q86+R86+S86</f>
        <v>49</v>
      </c>
      <c r="R87" s="867"/>
      <c r="S87" s="867"/>
      <c r="T87" s="866">
        <f>+T86+U86+V86</f>
        <v>49</v>
      </c>
      <c r="U87" s="867"/>
      <c r="V87" s="867"/>
      <c r="W87" s="866">
        <f>+W86+X86+Y86</f>
        <v>49</v>
      </c>
      <c r="X87" s="867"/>
      <c r="Y87" s="867"/>
      <c r="Z87" s="866">
        <f>+Z86+AA86+AB86</f>
        <v>49</v>
      </c>
      <c r="AA87" s="867"/>
      <c r="AB87" s="867"/>
      <c r="AC87" s="866">
        <f>+AC86+AD86+AE86</f>
        <v>49</v>
      </c>
      <c r="AD87" s="867"/>
      <c r="AE87" s="867"/>
      <c r="AF87" s="866">
        <f>+AF86+AG86+AH86</f>
        <v>49</v>
      </c>
      <c r="AG87" s="867"/>
      <c r="AH87" s="867"/>
      <c r="AI87" s="306"/>
      <c r="AJ87" s="306"/>
      <c r="AK87" s="306"/>
      <c r="AL87" s="306"/>
      <c r="AM87" s="306"/>
      <c r="AN87" s="306"/>
      <c r="AO87" s="306"/>
      <c r="AP87" s="306"/>
      <c r="AQ87" s="306"/>
      <c r="AR87" s="306"/>
      <c r="AS87" s="306"/>
      <c r="AT87" s="306"/>
      <c r="AU87" s="306"/>
      <c r="AV87" s="306"/>
      <c r="AW87" s="306"/>
      <c r="AX87" s="306"/>
      <c r="AY87" s="306"/>
      <c r="AZ87" s="306"/>
      <c r="BA87" s="306"/>
      <c r="BB87" s="306"/>
      <c r="BC87" s="306"/>
      <c r="BD87" s="306"/>
      <c r="BE87" s="306"/>
      <c r="BF87" s="306"/>
      <c r="BG87" s="306"/>
      <c r="BH87" s="306"/>
      <c r="BI87" s="306"/>
      <c r="BJ87" s="306"/>
      <c r="BK87" s="306"/>
      <c r="BL87" s="306"/>
      <c r="BM87" s="306"/>
      <c r="BN87" s="306"/>
      <c r="BO87" s="306"/>
      <c r="BP87" s="306"/>
      <c r="BQ87" s="306"/>
      <c r="BR87" s="306"/>
      <c r="BS87" s="306"/>
      <c r="BT87" s="306"/>
      <c r="BU87" s="306"/>
      <c r="BV87" s="306"/>
      <c r="BW87" s="306"/>
      <c r="BX87" s="306"/>
      <c r="BY87" s="306"/>
      <c r="BZ87" s="306"/>
      <c r="CA87" s="306"/>
      <c r="CB87" s="306"/>
      <c r="CC87" s="306"/>
      <c r="CD87" s="306"/>
      <c r="CE87" s="306"/>
      <c r="CF87" s="306"/>
      <c r="CG87" s="306"/>
      <c r="CH87" s="306"/>
      <c r="CI87" s="306"/>
      <c r="CJ87" s="306"/>
      <c r="CK87" s="306"/>
      <c r="CL87" s="306"/>
      <c r="CM87" s="306"/>
      <c r="CN87" s="306"/>
      <c r="CO87" s="306"/>
      <c r="CP87" s="306"/>
      <c r="CQ87" s="306"/>
      <c r="CR87" s="306"/>
      <c r="CS87" s="306"/>
      <c r="CT87" s="306"/>
      <c r="CU87" s="306"/>
      <c r="CV87" s="306"/>
      <c r="CW87" s="306"/>
      <c r="CX87" s="306"/>
      <c r="CY87" s="306"/>
      <c r="CZ87" s="306"/>
      <c r="DA87" s="306"/>
      <c r="DB87" s="306"/>
      <c r="DC87" s="306"/>
      <c r="DD87" s="306"/>
      <c r="DE87" s="306"/>
      <c r="DF87" s="306"/>
      <c r="DG87" s="306"/>
      <c r="DH87" s="306"/>
      <c r="DI87" s="306"/>
      <c r="DJ87" s="306"/>
      <c r="DK87" s="306"/>
      <c r="DL87" s="306"/>
      <c r="DM87" s="306"/>
      <c r="DN87" s="306"/>
      <c r="DO87" s="306"/>
      <c r="DP87" s="306"/>
      <c r="DQ87" s="306"/>
      <c r="DR87" s="306"/>
      <c r="DS87" s="306"/>
      <c r="DT87" s="306"/>
      <c r="DU87" s="306"/>
      <c r="DV87" s="306"/>
      <c r="DW87" s="306"/>
      <c r="DX87" s="306"/>
      <c r="DY87" s="306"/>
      <c r="DZ87" s="306"/>
      <c r="EA87" s="306"/>
      <c r="EB87" s="306"/>
      <c r="EC87" s="306"/>
      <c r="ED87" s="306"/>
      <c r="EE87" s="306"/>
      <c r="EF87" s="306"/>
      <c r="EG87" s="306"/>
      <c r="EH87" s="306"/>
      <c r="EI87" s="306"/>
      <c r="EJ87" s="306"/>
      <c r="EK87" s="306"/>
      <c r="EL87" s="306"/>
      <c r="EM87" s="306"/>
      <c r="EN87" s="306"/>
      <c r="EO87" s="306"/>
      <c r="EP87" s="306"/>
      <c r="EQ87" s="306"/>
      <c r="ER87" s="306"/>
      <c r="ES87" s="306"/>
      <c r="ET87" s="306"/>
      <c r="EU87" s="306"/>
      <c r="EV87" s="306"/>
      <c r="EW87" s="306"/>
      <c r="EX87" s="306"/>
      <c r="EY87" s="306"/>
      <c r="EZ87" s="306"/>
      <c r="FA87" s="306"/>
      <c r="FB87" s="306"/>
      <c r="FC87" s="306"/>
      <c r="FD87" s="306"/>
      <c r="FE87" s="306"/>
      <c r="FF87" s="306"/>
      <c r="FG87" s="306"/>
      <c r="FH87" s="306"/>
      <c r="FI87" s="306"/>
      <c r="FJ87" s="306"/>
      <c r="FK87" s="306"/>
      <c r="FL87" s="306"/>
      <c r="FM87" s="306"/>
      <c r="FN87" s="306"/>
      <c r="FO87" s="306"/>
      <c r="FP87" s="306"/>
      <c r="FQ87" s="306"/>
      <c r="FR87" s="306"/>
      <c r="FS87" s="306"/>
      <c r="FT87" s="306"/>
      <c r="FU87" s="306"/>
      <c r="FV87" s="306"/>
      <c r="FW87" s="306"/>
      <c r="FX87" s="306"/>
      <c r="FY87" s="306"/>
      <c r="FZ87" s="306"/>
      <c r="GA87" s="306"/>
      <c r="GB87" s="306"/>
      <c r="GC87" s="306"/>
      <c r="GD87" s="306"/>
      <c r="GE87" s="306"/>
      <c r="GF87" s="306"/>
      <c r="GG87" s="306"/>
      <c r="GH87" s="306"/>
      <c r="GI87" s="306"/>
      <c r="GJ87" s="306"/>
      <c r="GK87" s="306"/>
      <c r="GL87" s="306"/>
      <c r="GM87" s="306"/>
      <c r="GN87" s="306"/>
      <c r="GO87" s="306"/>
      <c r="GP87" s="306"/>
      <c r="GQ87" s="306"/>
      <c r="GR87" s="306"/>
      <c r="GS87" s="306"/>
      <c r="GT87" s="306"/>
      <c r="GU87" s="306"/>
      <c r="GV87" s="306"/>
      <c r="GW87" s="306"/>
      <c r="GX87" s="306"/>
    </row>
    <row r="88" spans="2:206" ht="18.75" customHeight="1" x14ac:dyDescent="0.2">
      <c r="D88" s="345" t="s">
        <v>0</v>
      </c>
      <c r="E88" s="351">
        <f>+E86+H86+K86+N86+Q86+T86+W86+Z86+AC86+AF86</f>
        <v>272</v>
      </c>
      <c r="F88" s="303"/>
      <c r="G88" s="352">
        <f>+E88/$E$91</f>
        <v>0.55510204081632653</v>
      </c>
      <c r="T88" s="351"/>
      <c r="V88" s="352"/>
      <c r="AI88" s="306"/>
      <c r="AJ88" s="306"/>
      <c r="AK88" s="306"/>
      <c r="AL88" s="306"/>
      <c r="AM88" s="306"/>
      <c r="AN88" s="306"/>
      <c r="AO88" s="306"/>
      <c r="AP88" s="306"/>
      <c r="AQ88" s="306"/>
      <c r="AR88" s="306"/>
      <c r="AS88" s="306"/>
      <c r="AT88" s="306"/>
      <c r="AU88" s="306"/>
      <c r="AV88" s="306"/>
      <c r="AW88" s="306"/>
      <c r="AX88" s="306"/>
      <c r="AY88" s="306"/>
      <c r="AZ88" s="306"/>
      <c r="BA88" s="306"/>
      <c r="BB88" s="306"/>
      <c r="BC88" s="306"/>
      <c r="BD88" s="306"/>
      <c r="BE88" s="306"/>
      <c r="BF88" s="306"/>
      <c r="BG88" s="306"/>
      <c r="BH88" s="306"/>
      <c r="BI88" s="306"/>
      <c r="BJ88" s="306"/>
      <c r="BK88" s="306"/>
      <c r="BL88" s="306"/>
      <c r="BM88" s="306"/>
      <c r="BN88" s="306"/>
      <c r="BO88" s="306"/>
      <c r="BP88" s="306"/>
      <c r="BQ88" s="306"/>
      <c r="BR88" s="306"/>
      <c r="BS88" s="306"/>
      <c r="BT88" s="306"/>
      <c r="BU88" s="306"/>
      <c r="BV88" s="306"/>
      <c r="BW88" s="306"/>
      <c r="BX88" s="306"/>
      <c r="BY88" s="306"/>
      <c r="BZ88" s="306"/>
      <c r="CA88" s="306"/>
      <c r="CB88" s="306"/>
      <c r="CC88" s="306"/>
      <c r="CD88" s="306"/>
      <c r="CE88" s="306"/>
      <c r="CF88" s="306"/>
      <c r="CG88" s="306"/>
      <c r="CH88" s="306"/>
      <c r="CI88" s="306"/>
      <c r="CJ88" s="306"/>
      <c r="CK88" s="306"/>
      <c r="CL88" s="306"/>
      <c r="CM88" s="306"/>
      <c r="CN88" s="306"/>
      <c r="CO88" s="306"/>
      <c r="CP88" s="306"/>
      <c r="CQ88" s="306"/>
      <c r="CR88" s="306"/>
      <c r="CS88" s="306"/>
      <c r="CT88" s="306"/>
      <c r="CU88" s="306"/>
      <c r="CV88" s="306"/>
      <c r="CW88" s="306"/>
      <c r="CX88" s="306"/>
      <c r="CY88" s="306"/>
      <c r="CZ88" s="306"/>
      <c r="DA88" s="306"/>
      <c r="DB88" s="306"/>
      <c r="DC88" s="306"/>
      <c r="DD88" s="306"/>
      <c r="DE88" s="306"/>
      <c r="DF88" s="306"/>
      <c r="DG88" s="306"/>
      <c r="DH88" s="306"/>
      <c r="DI88" s="306"/>
      <c r="DJ88" s="306"/>
      <c r="DK88" s="306"/>
      <c r="DL88" s="306"/>
      <c r="DM88" s="306"/>
      <c r="DN88" s="306"/>
      <c r="DO88" s="306"/>
      <c r="DP88" s="306"/>
      <c r="DQ88" s="306"/>
      <c r="DR88" s="306"/>
      <c r="DS88" s="306"/>
      <c r="DT88" s="306"/>
      <c r="DU88" s="306"/>
      <c r="DV88" s="306"/>
      <c r="DW88" s="306"/>
      <c r="DX88" s="306"/>
      <c r="DY88" s="306"/>
      <c r="DZ88" s="306"/>
      <c r="EA88" s="306"/>
      <c r="EB88" s="306"/>
      <c r="EC88" s="306"/>
      <c r="ED88" s="306"/>
      <c r="EE88" s="306"/>
      <c r="EF88" s="306"/>
      <c r="EG88" s="306"/>
      <c r="EH88" s="306"/>
      <c r="EI88" s="306"/>
      <c r="EJ88" s="306"/>
      <c r="EK88" s="306"/>
      <c r="EL88" s="306"/>
      <c r="EM88" s="306"/>
      <c r="EN88" s="306"/>
      <c r="EO88" s="306"/>
      <c r="EP88" s="306"/>
      <c r="EQ88" s="306"/>
      <c r="ER88" s="306"/>
      <c r="ES88" s="306"/>
      <c r="ET88" s="306"/>
      <c r="EU88" s="306"/>
      <c r="EV88" s="306"/>
      <c r="EW88" s="306"/>
      <c r="EX88" s="306"/>
      <c r="EY88" s="306"/>
      <c r="EZ88" s="306"/>
      <c r="FA88" s="306"/>
      <c r="FB88" s="306"/>
      <c r="FC88" s="306"/>
      <c r="FD88" s="306"/>
      <c r="FE88" s="306"/>
      <c r="FF88" s="306"/>
      <c r="FG88" s="306"/>
      <c r="FH88" s="306"/>
      <c r="FI88" s="306"/>
      <c r="FJ88" s="306"/>
      <c r="FK88" s="306"/>
      <c r="FL88" s="306"/>
      <c r="FM88" s="306"/>
      <c r="FN88" s="306"/>
      <c r="FO88" s="306"/>
      <c r="FP88" s="306"/>
      <c r="FQ88" s="306"/>
      <c r="FR88" s="306"/>
      <c r="FS88" s="306"/>
      <c r="FT88" s="306"/>
      <c r="FU88" s="306"/>
      <c r="FV88" s="306"/>
      <c r="FW88" s="306"/>
      <c r="FX88" s="306"/>
      <c r="FY88" s="306"/>
      <c r="FZ88" s="306"/>
      <c r="GA88" s="306"/>
      <c r="GB88" s="306"/>
      <c r="GC88" s="306"/>
      <c r="GD88" s="306"/>
      <c r="GE88" s="306"/>
      <c r="GF88" s="306"/>
      <c r="GG88" s="306"/>
      <c r="GH88" s="306"/>
      <c r="GI88" s="306"/>
      <c r="GJ88" s="306"/>
      <c r="GK88" s="306"/>
      <c r="GL88" s="306"/>
      <c r="GM88" s="306"/>
      <c r="GN88" s="306"/>
      <c r="GO88" s="306"/>
      <c r="GP88" s="306"/>
      <c r="GQ88" s="306"/>
      <c r="GR88" s="306"/>
      <c r="GS88" s="306"/>
      <c r="GT88" s="306"/>
      <c r="GU88" s="306"/>
      <c r="GV88" s="306"/>
      <c r="GW88" s="306"/>
      <c r="GX88" s="306"/>
    </row>
    <row r="89" spans="2:206" ht="18.75" customHeight="1" x14ac:dyDescent="0.2">
      <c r="D89" s="345" t="s">
        <v>1</v>
      </c>
      <c r="E89" s="351">
        <f>+F86+I86+L86+O86+R86+U86+X86+AA86+AD86+AG86</f>
        <v>202</v>
      </c>
      <c r="F89" s="303"/>
      <c r="G89" s="352">
        <f t="shared" ref="G89:G91" si="13">+E89/$E$91</f>
        <v>0.41224489795918368</v>
      </c>
      <c r="T89" s="351"/>
      <c r="AI89" s="306"/>
      <c r="AJ89" s="306"/>
      <c r="AK89" s="306"/>
      <c r="AL89" s="306"/>
      <c r="AM89" s="306"/>
      <c r="AN89" s="306"/>
      <c r="AO89" s="306"/>
      <c r="AP89" s="306"/>
      <c r="AQ89" s="306"/>
      <c r="AR89" s="306"/>
      <c r="AS89" s="306"/>
      <c r="AT89" s="306"/>
      <c r="AU89" s="306"/>
      <c r="AV89" s="306"/>
      <c r="AW89" s="306"/>
      <c r="AX89" s="306"/>
      <c r="AY89" s="306"/>
      <c r="AZ89" s="306"/>
      <c r="BA89" s="306"/>
      <c r="BB89" s="306"/>
      <c r="BC89" s="306"/>
      <c r="BD89" s="306"/>
      <c r="BE89" s="306"/>
      <c r="BF89" s="306"/>
      <c r="BG89" s="306"/>
      <c r="BH89" s="306"/>
      <c r="BI89" s="306"/>
      <c r="BJ89" s="306"/>
      <c r="BK89" s="306"/>
      <c r="BL89" s="306"/>
      <c r="BM89" s="306"/>
      <c r="BN89" s="306"/>
      <c r="BO89" s="306"/>
      <c r="BP89" s="306"/>
      <c r="BQ89" s="306"/>
      <c r="BR89" s="306"/>
      <c r="BS89" s="306"/>
      <c r="BT89" s="306"/>
      <c r="BU89" s="306"/>
      <c r="BV89" s="306"/>
      <c r="BW89" s="306"/>
      <c r="BX89" s="306"/>
      <c r="BY89" s="306"/>
      <c r="BZ89" s="306"/>
      <c r="CA89" s="306"/>
      <c r="CB89" s="306"/>
      <c r="CC89" s="306"/>
      <c r="CD89" s="306"/>
      <c r="CE89" s="306"/>
      <c r="CF89" s="306"/>
      <c r="CG89" s="306"/>
      <c r="CH89" s="306"/>
      <c r="CI89" s="306"/>
      <c r="CJ89" s="306"/>
      <c r="CK89" s="306"/>
      <c r="CL89" s="306"/>
      <c r="CM89" s="306"/>
      <c r="CN89" s="306"/>
      <c r="CO89" s="306"/>
      <c r="CP89" s="306"/>
      <c r="CQ89" s="306"/>
      <c r="CR89" s="306"/>
      <c r="CS89" s="306"/>
      <c r="CT89" s="306"/>
      <c r="CU89" s="306"/>
      <c r="CV89" s="306"/>
      <c r="CW89" s="306"/>
      <c r="CX89" s="306"/>
      <c r="CY89" s="306"/>
      <c r="CZ89" s="306"/>
      <c r="DA89" s="306"/>
      <c r="DB89" s="306"/>
      <c r="DC89" s="306"/>
      <c r="DD89" s="306"/>
      <c r="DE89" s="306"/>
      <c r="DF89" s="306"/>
      <c r="DG89" s="306"/>
      <c r="DH89" s="306"/>
      <c r="DI89" s="306"/>
      <c r="DJ89" s="306"/>
      <c r="DK89" s="306"/>
      <c r="DL89" s="306"/>
      <c r="DM89" s="306"/>
      <c r="DN89" s="306"/>
      <c r="DO89" s="306"/>
      <c r="DP89" s="306"/>
      <c r="DQ89" s="306"/>
      <c r="DR89" s="306"/>
      <c r="DS89" s="306"/>
      <c r="DT89" s="306"/>
      <c r="DU89" s="306"/>
      <c r="DV89" s="306"/>
      <c r="DW89" s="306"/>
      <c r="DX89" s="306"/>
      <c r="DY89" s="306"/>
      <c r="DZ89" s="306"/>
      <c r="EA89" s="306"/>
      <c r="EB89" s="306"/>
      <c r="EC89" s="306"/>
      <c r="ED89" s="306"/>
      <c r="EE89" s="306"/>
      <c r="EF89" s="306"/>
      <c r="EG89" s="306"/>
      <c r="EH89" s="306"/>
      <c r="EI89" s="306"/>
      <c r="EJ89" s="306"/>
      <c r="EK89" s="306"/>
      <c r="EL89" s="306"/>
      <c r="EM89" s="306"/>
      <c r="EN89" s="306"/>
      <c r="EO89" s="306"/>
      <c r="EP89" s="306"/>
      <c r="EQ89" s="306"/>
      <c r="ER89" s="306"/>
      <c r="ES89" s="306"/>
      <c r="ET89" s="306"/>
      <c r="EU89" s="306"/>
      <c r="EV89" s="306"/>
      <c r="EW89" s="306"/>
      <c r="EX89" s="306"/>
      <c r="EY89" s="306"/>
      <c r="EZ89" s="306"/>
      <c r="FA89" s="306"/>
      <c r="FB89" s="306"/>
      <c r="FC89" s="306"/>
      <c r="FD89" s="306"/>
      <c r="FE89" s="306"/>
      <c r="FF89" s="306"/>
      <c r="FG89" s="306"/>
      <c r="FH89" s="306"/>
      <c r="FI89" s="306"/>
      <c r="FJ89" s="306"/>
      <c r="FK89" s="306"/>
      <c r="FL89" s="306"/>
      <c r="FM89" s="306"/>
      <c r="FN89" s="306"/>
      <c r="FO89" s="306"/>
      <c r="FP89" s="306"/>
      <c r="FQ89" s="306"/>
      <c r="FR89" s="306"/>
      <c r="FS89" s="306"/>
      <c r="FT89" s="306"/>
      <c r="FU89" s="306"/>
      <c r="FV89" s="306"/>
      <c r="FW89" s="306"/>
      <c r="FX89" s="306"/>
      <c r="FY89" s="306"/>
      <c r="FZ89" s="306"/>
      <c r="GA89" s="306"/>
      <c r="GB89" s="306"/>
      <c r="GC89" s="306"/>
      <c r="GD89" s="306"/>
      <c r="GE89" s="306"/>
      <c r="GF89" s="306"/>
      <c r="GG89" s="306"/>
      <c r="GH89" s="306"/>
      <c r="GI89" s="306"/>
      <c r="GJ89" s="306"/>
      <c r="GK89" s="306"/>
      <c r="GL89" s="306"/>
      <c r="GM89" s="306"/>
      <c r="GN89" s="306"/>
      <c r="GO89" s="306"/>
      <c r="GP89" s="306"/>
      <c r="GQ89" s="306"/>
      <c r="GR89" s="306"/>
      <c r="GS89" s="306"/>
      <c r="GT89" s="306"/>
      <c r="GU89" s="306"/>
      <c r="GV89" s="306"/>
      <c r="GW89" s="306"/>
      <c r="GX89" s="306"/>
    </row>
    <row r="90" spans="2:206" ht="18.75" customHeight="1" x14ac:dyDescent="0.2">
      <c r="D90" s="345" t="s">
        <v>2</v>
      </c>
      <c r="E90" s="351">
        <f>+G86+J86+M86+P86+S86+V86+Y86+AB86+AE86+AH86</f>
        <v>16</v>
      </c>
      <c r="F90" s="303"/>
      <c r="G90" s="352">
        <f t="shared" si="13"/>
        <v>3.2653061224489799E-2</v>
      </c>
      <c r="T90" s="351"/>
      <c r="AI90" s="306"/>
      <c r="AJ90" s="306"/>
      <c r="AK90" s="306"/>
      <c r="AL90" s="306"/>
      <c r="AM90" s="306"/>
      <c r="AN90" s="306"/>
      <c r="AO90" s="306"/>
      <c r="AP90" s="306"/>
      <c r="AQ90" s="306"/>
      <c r="AR90" s="306"/>
      <c r="AS90" s="306"/>
      <c r="AT90" s="306"/>
      <c r="AU90" s="306"/>
      <c r="AV90" s="306"/>
      <c r="AW90" s="306"/>
      <c r="AX90" s="306"/>
      <c r="AY90" s="306"/>
      <c r="AZ90" s="306"/>
      <c r="BA90" s="306"/>
      <c r="BB90" s="306"/>
      <c r="BC90" s="306"/>
      <c r="BD90" s="306"/>
      <c r="BE90" s="306"/>
      <c r="BF90" s="306"/>
      <c r="BG90" s="306"/>
      <c r="BH90" s="306"/>
      <c r="BI90" s="306"/>
      <c r="BJ90" s="306"/>
      <c r="BK90" s="306"/>
      <c r="BL90" s="306"/>
      <c r="BM90" s="306"/>
      <c r="BN90" s="306"/>
      <c r="BO90" s="306"/>
      <c r="BP90" s="306"/>
      <c r="BQ90" s="306"/>
      <c r="BR90" s="306"/>
      <c r="BS90" s="306"/>
      <c r="BT90" s="306"/>
      <c r="BU90" s="306"/>
      <c r="BV90" s="306"/>
      <c r="BW90" s="306"/>
      <c r="BX90" s="306"/>
      <c r="BY90" s="306"/>
      <c r="BZ90" s="306"/>
      <c r="CA90" s="306"/>
      <c r="CB90" s="306"/>
      <c r="CC90" s="306"/>
      <c r="CD90" s="306"/>
      <c r="CE90" s="306"/>
      <c r="CF90" s="306"/>
      <c r="CG90" s="306"/>
      <c r="CH90" s="306"/>
      <c r="CI90" s="306"/>
      <c r="CJ90" s="306"/>
      <c r="CK90" s="306"/>
      <c r="CL90" s="306"/>
      <c r="CM90" s="306"/>
      <c r="CN90" s="306"/>
      <c r="CO90" s="306"/>
      <c r="CP90" s="306"/>
      <c r="CQ90" s="306"/>
      <c r="CR90" s="306"/>
      <c r="CS90" s="306"/>
      <c r="CT90" s="306"/>
      <c r="CU90" s="306"/>
      <c r="CV90" s="306"/>
      <c r="CW90" s="306"/>
      <c r="CX90" s="306"/>
      <c r="CY90" s="306"/>
      <c r="CZ90" s="306"/>
      <c r="DA90" s="306"/>
      <c r="DB90" s="306"/>
      <c r="DC90" s="306"/>
      <c r="DD90" s="306"/>
      <c r="DE90" s="306"/>
      <c r="DF90" s="306"/>
      <c r="DG90" s="306"/>
      <c r="DH90" s="306"/>
      <c r="DI90" s="306"/>
      <c r="DJ90" s="306"/>
      <c r="DK90" s="306"/>
      <c r="DL90" s="306"/>
      <c r="DM90" s="306"/>
      <c r="DN90" s="306"/>
      <c r="DO90" s="306"/>
      <c r="DP90" s="306"/>
      <c r="DQ90" s="306"/>
      <c r="DR90" s="306"/>
      <c r="DS90" s="306"/>
      <c r="DT90" s="306"/>
      <c r="DU90" s="306"/>
      <c r="DV90" s="306"/>
      <c r="DW90" s="306"/>
      <c r="DX90" s="306"/>
      <c r="DY90" s="306"/>
      <c r="DZ90" s="306"/>
      <c r="EA90" s="306"/>
      <c r="EB90" s="306"/>
      <c r="EC90" s="306"/>
      <c r="ED90" s="306"/>
      <c r="EE90" s="306"/>
      <c r="EF90" s="306"/>
      <c r="EG90" s="306"/>
      <c r="EH90" s="306"/>
      <c r="EI90" s="306"/>
      <c r="EJ90" s="306"/>
      <c r="EK90" s="306"/>
      <c r="EL90" s="306"/>
      <c r="EM90" s="306"/>
      <c r="EN90" s="306"/>
      <c r="EO90" s="306"/>
      <c r="EP90" s="306"/>
      <c r="EQ90" s="306"/>
      <c r="ER90" s="306"/>
      <c r="ES90" s="306"/>
      <c r="ET90" s="306"/>
      <c r="EU90" s="306"/>
      <c r="EV90" s="306"/>
      <c r="EW90" s="306"/>
      <c r="EX90" s="306"/>
      <c r="EY90" s="306"/>
      <c r="EZ90" s="306"/>
      <c r="FA90" s="306"/>
      <c r="FB90" s="306"/>
      <c r="FC90" s="306"/>
      <c r="FD90" s="306"/>
      <c r="FE90" s="306"/>
      <c r="FF90" s="306"/>
      <c r="FG90" s="306"/>
      <c r="FH90" s="306"/>
      <c r="FI90" s="306"/>
      <c r="FJ90" s="306"/>
      <c r="FK90" s="306"/>
      <c r="FL90" s="306"/>
      <c r="FM90" s="306"/>
      <c r="FN90" s="306"/>
      <c r="FO90" s="306"/>
      <c r="FP90" s="306"/>
      <c r="FQ90" s="306"/>
      <c r="FR90" s="306"/>
      <c r="FS90" s="306"/>
      <c r="FT90" s="306"/>
      <c r="FU90" s="306"/>
      <c r="FV90" s="306"/>
      <c r="FW90" s="306"/>
      <c r="FX90" s="306"/>
      <c r="FY90" s="306"/>
      <c r="FZ90" s="306"/>
      <c r="GA90" s="306"/>
      <c r="GB90" s="306"/>
      <c r="GC90" s="306"/>
      <c r="GD90" s="306"/>
      <c r="GE90" s="306"/>
      <c r="GF90" s="306"/>
      <c r="GG90" s="306"/>
      <c r="GH90" s="306"/>
      <c r="GI90" s="306"/>
      <c r="GJ90" s="306"/>
      <c r="GK90" s="306"/>
      <c r="GL90" s="306"/>
      <c r="GM90" s="306"/>
      <c r="GN90" s="306"/>
      <c r="GO90" s="306"/>
      <c r="GP90" s="306"/>
      <c r="GQ90" s="306"/>
      <c r="GR90" s="306"/>
      <c r="GS90" s="306"/>
      <c r="GT90" s="306"/>
      <c r="GU90" s="306"/>
      <c r="GV90" s="306"/>
      <c r="GW90" s="306"/>
      <c r="GX90" s="306"/>
    </row>
    <row r="91" spans="2:206" ht="18.75" customHeight="1" x14ac:dyDescent="0.2">
      <c r="D91" s="320"/>
      <c r="E91" s="351">
        <f>SUM(E88:E90)</f>
        <v>490</v>
      </c>
      <c r="F91" s="351"/>
      <c r="G91" s="352">
        <f t="shared" si="13"/>
        <v>1</v>
      </c>
    </row>
    <row r="92" spans="2:206" ht="18.75" customHeight="1" x14ac:dyDescent="0.2">
      <c r="D92" s="320"/>
      <c r="E92" s="351"/>
      <c r="F92" s="351"/>
      <c r="G92" s="352"/>
    </row>
    <row r="93" spans="2:206" ht="24.75" customHeight="1" x14ac:dyDescent="0.2">
      <c r="D93" s="345" t="s">
        <v>620</v>
      </c>
      <c r="E93" s="351"/>
      <c r="G93" s="592">
        <f>+G88+G90</f>
        <v>0.58775510204081627</v>
      </c>
      <c r="T93" s="351"/>
    </row>
  </sheetData>
  <mergeCells count="110">
    <mergeCell ref="B8:C8"/>
    <mergeCell ref="D8:R8"/>
    <mergeCell ref="B9:C9"/>
    <mergeCell ref="D9:R9"/>
    <mergeCell ref="B10:C10"/>
    <mergeCell ref="B11:C11"/>
    <mergeCell ref="T5:Y5"/>
    <mergeCell ref="Z5:AG5"/>
    <mergeCell ref="A6:C6"/>
    <mergeCell ref="E6:J6"/>
    <mergeCell ref="K6:R6"/>
    <mergeCell ref="T6:Y6"/>
    <mergeCell ref="Z6:AG6"/>
    <mergeCell ref="D2:D6"/>
    <mergeCell ref="E2:J2"/>
    <mergeCell ref="K2:R2"/>
    <mergeCell ref="T2:Y2"/>
    <mergeCell ref="Z2:AG2"/>
    <mergeCell ref="E3:S5"/>
    <mergeCell ref="T3:Y3"/>
    <mergeCell ref="Z3:AG3"/>
    <mergeCell ref="T4:Y4"/>
    <mergeCell ref="Z4:AG4"/>
    <mergeCell ref="T13:V13"/>
    <mergeCell ref="W13:Y13"/>
    <mergeCell ref="Z13:AB13"/>
    <mergeCell ref="AC13:AE13"/>
    <mergeCell ref="AF13:AH13"/>
    <mergeCell ref="C15:C23"/>
    <mergeCell ref="D12:R12"/>
    <mergeCell ref="E13:G13"/>
    <mergeCell ref="H13:J13"/>
    <mergeCell ref="K13:M13"/>
    <mergeCell ref="N13:P13"/>
    <mergeCell ref="Q13:S13"/>
    <mergeCell ref="T58:V58"/>
    <mergeCell ref="W58:Y58"/>
    <mergeCell ref="Z58:AB58"/>
    <mergeCell ref="AC58:AE58"/>
    <mergeCell ref="AF58:AH58"/>
    <mergeCell ref="C59:C62"/>
    <mergeCell ref="T24:V24"/>
    <mergeCell ref="W24:Y24"/>
    <mergeCell ref="Z24:AB24"/>
    <mergeCell ref="AC24:AE24"/>
    <mergeCell ref="AF24:AH24"/>
    <mergeCell ref="E58:G58"/>
    <mergeCell ref="H58:J58"/>
    <mergeCell ref="K58:M58"/>
    <mergeCell ref="N58:P58"/>
    <mergeCell ref="Q58:S58"/>
    <mergeCell ref="C24:C58"/>
    <mergeCell ref="E24:G24"/>
    <mergeCell ref="H24:J24"/>
    <mergeCell ref="K24:M24"/>
    <mergeCell ref="N24:P24"/>
    <mergeCell ref="Q24:S24"/>
    <mergeCell ref="AF63:AH63"/>
    <mergeCell ref="E68:G68"/>
    <mergeCell ref="H68:J68"/>
    <mergeCell ref="K68:M68"/>
    <mergeCell ref="N68:P68"/>
    <mergeCell ref="Q68:S68"/>
    <mergeCell ref="C63:C68"/>
    <mergeCell ref="E63:G63"/>
    <mergeCell ref="H63:J63"/>
    <mergeCell ref="K63:M63"/>
    <mergeCell ref="N63:P63"/>
    <mergeCell ref="Q63:S63"/>
    <mergeCell ref="C69:C79"/>
    <mergeCell ref="E79:G79"/>
    <mergeCell ref="H79:J79"/>
    <mergeCell ref="K79:M79"/>
    <mergeCell ref="N79:P79"/>
    <mergeCell ref="T63:V63"/>
    <mergeCell ref="W63:Y63"/>
    <mergeCell ref="Z63:AB63"/>
    <mergeCell ref="AC63:AE63"/>
    <mergeCell ref="Q79:S79"/>
    <mergeCell ref="T79:V79"/>
    <mergeCell ref="W79:Y79"/>
    <mergeCell ref="Z79:AB79"/>
    <mergeCell ref="AC79:AE79"/>
    <mergeCell ref="AF79:AH79"/>
    <mergeCell ref="T68:V68"/>
    <mergeCell ref="W68:Y68"/>
    <mergeCell ref="Z68:AB68"/>
    <mergeCell ref="AC68:AE68"/>
    <mergeCell ref="AF68:AH68"/>
    <mergeCell ref="E87:G87"/>
    <mergeCell ref="H87:J87"/>
    <mergeCell ref="K87:M87"/>
    <mergeCell ref="N87:P87"/>
    <mergeCell ref="Q87:S87"/>
    <mergeCell ref="AC87:AE87"/>
    <mergeCell ref="AF87:AH87"/>
    <mergeCell ref="AC85:AE85"/>
    <mergeCell ref="AF85:AH85"/>
    <mergeCell ref="C80:C85"/>
    <mergeCell ref="E85:G85"/>
    <mergeCell ref="H85:J85"/>
    <mergeCell ref="K85:M85"/>
    <mergeCell ref="N85:P85"/>
    <mergeCell ref="Q85:S85"/>
    <mergeCell ref="T87:V87"/>
    <mergeCell ref="W87:Y87"/>
    <mergeCell ref="Z87:AB87"/>
    <mergeCell ref="T85:V85"/>
    <mergeCell ref="W85:Y85"/>
    <mergeCell ref="Z85:AB85"/>
  </mergeCells>
  <conditionalFormatting sqref="AI15:AI23 AI81:AI84 AI26:AI32 AI34:AI38 AI40:AI48 AI50:AI78">
    <cfRule type="cellIs" dxfId="45" priority="1" operator="notEqual">
      <formula>$AI$14</formula>
    </cfRule>
  </conditionalFormatting>
  <dataValidations count="2">
    <dataValidation type="whole" operator="equal" showInputMessage="1" showErrorMessage="1" sqref="E81:AG83 E26:AH32 E34:AH38 E40:AH48 E50:AH56 E65:AH66 E70:AH71 E15:AH23">
      <formula1>1</formula1>
    </dataValidation>
    <dataValidation type="whole" operator="equal" allowBlank="1" showInputMessage="1" showErrorMessage="1" sqref="E60:AH61 E75:AH77">
      <formula1>1</formula1>
    </dataValidation>
  </dataValidations>
  <pageMargins left="0.7" right="0.7" top="0.75" bottom="0.75" header="0.3" footer="0.3"/>
  <pageSetup paperSize="9" orientation="portrait" horizontalDpi="360" verticalDpi="36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V149"/>
  <sheetViews>
    <sheetView zoomScale="85" zoomScaleNormal="85" workbookViewId="0">
      <selection activeCell="Y145" sqref="Y145"/>
    </sheetView>
  </sheetViews>
  <sheetFormatPr baseColWidth="10" defaultColWidth="11.42578125" defaultRowHeight="9.9499999999999993" customHeight="1" x14ac:dyDescent="0.2"/>
  <cols>
    <col min="1" max="1" width="5.140625" style="573" bestFit="1" customWidth="1"/>
    <col min="2" max="2" width="9.85546875" style="306" customWidth="1"/>
    <col min="3" max="3" width="50.7109375" style="306" customWidth="1"/>
    <col min="4" max="34" width="5.5703125" style="306" customWidth="1"/>
    <col min="35" max="204" width="11.42578125" style="306" customWidth="1"/>
    <col min="205" max="16384" width="11.42578125" style="303"/>
  </cols>
  <sheetData>
    <row r="1" spans="1:34" s="149" customFormat="1" ht="12.75" x14ac:dyDescent="0.2">
      <c r="A1" s="9"/>
    </row>
    <row r="2" spans="1:34" s="149" customFormat="1" ht="12.75" x14ac:dyDescent="0.2">
      <c r="A2" s="9"/>
      <c r="C2" s="909" t="s">
        <v>535</v>
      </c>
      <c r="D2" s="909"/>
      <c r="E2" s="909"/>
      <c r="F2" s="909"/>
      <c r="G2" s="909"/>
      <c r="H2" s="909"/>
      <c r="I2" s="909"/>
      <c r="J2" s="909"/>
      <c r="K2" s="909"/>
      <c r="L2" s="909"/>
      <c r="M2" s="909"/>
      <c r="N2" s="909"/>
      <c r="O2" s="909"/>
      <c r="P2" s="909"/>
      <c r="Q2" s="909"/>
      <c r="R2" s="909"/>
      <c r="S2" s="909"/>
      <c r="T2" s="909"/>
      <c r="U2" s="909"/>
      <c r="V2" s="909"/>
      <c r="W2" s="909"/>
      <c r="X2" s="909"/>
      <c r="Y2" s="909"/>
      <c r="Z2" s="909"/>
      <c r="AA2" s="909"/>
      <c r="AB2" s="909"/>
      <c r="AC2" s="909"/>
      <c r="AD2" s="909"/>
      <c r="AE2" s="909"/>
      <c r="AF2" s="909"/>
    </row>
    <row r="3" spans="1:34" s="149" customFormat="1" ht="12.75" x14ac:dyDescent="0.2">
      <c r="A3" s="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row>
    <row r="4" spans="1:34" s="149" customFormat="1" ht="12.75" x14ac:dyDescent="0.2">
      <c r="A4" s="9"/>
      <c r="C4" s="909"/>
      <c r="D4" s="909"/>
      <c r="E4" s="909"/>
      <c r="F4" s="909"/>
      <c r="G4" s="909"/>
      <c r="H4" s="909"/>
      <c r="I4" s="909"/>
      <c r="J4" s="909"/>
      <c r="K4" s="909"/>
      <c r="L4" s="909"/>
      <c r="M4" s="909"/>
      <c r="N4" s="909"/>
      <c r="O4" s="909"/>
      <c r="P4" s="909"/>
      <c r="Q4" s="909"/>
      <c r="R4" s="909"/>
      <c r="S4" s="909"/>
      <c r="T4" s="909"/>
      <c r="U4" s="909"/>
      <c r="V4" s="909"/>
      <c r="W4" s="909"/>
      <c r="X4" s="909"/>
      <c r="Y4" s="909"/>
      <c r="Z4" s="909"/>
      <c r="AA4" s="909"/>
      <c r="AB4" s="909"/>
      <c r="AC4" s="909"/>
      <c r="AD4" s="909"/>
      <c r="AE4" s="909"/>
      <c r="AF4" s="909"/>
    </row>
    <row r="5" spans="1:34" s="149" customFormat="1" ht="12.75" x14ac:dyDescent="0.2">
      <c r="A5" s="9"/>
      <c r="F5" s="150"/>
      <c r="I5" s="150"/>
      <c r="L5" s="150"/>
      <c r="O5" s="150"/>
      <c r="R5" s="150"/>
      <c r="U5" s="150"/>
      <c r="X5" s="150"/>
      <c r="AA5" s="150"/>
      <c r="AD5" s="150"/>
      <c r="AG5" s="150"/>
    </row>
    <row r="6" spans="1:34" s="149" customFormat="1" ht="12.75" x14ac:dyDescent="0.2">
      <c r="A6" s="9"/>
    </row>
    <row r="7" spans="1:34" s="149" customFormat="1" ht="15" x14ac:dyDescent="0.25">
      <c r="A7" s="311"/>
      <c r="B7" s="729" t="s">
        <v>162</v>
      </c>
      <c r="C7" s="729"/>
      <c r="D7" s="729"/>
      <c r="E7" s="729"/>
      <c r="F7" s="729"/>
      <c r="G7" s="729"/>
      <c r="H7" s="729"/>
      <c r="I7" s="729"/>
      <c r="J7" s="729"/>
      <c r="K7" s="729"/>
      <c r="L7" s="729"/>
      <c r="M7" s="729"/>
      <c r="N7" s="729"/>
      <c r="O7" s="729"/>
      <c r="P7" s="729"/>
      <c r="Q7" s="729"/>
      <c r="R7" s="729"/>
      <c r="S7" s="729"/>
      <c r="T7" s="181"/>
      <c r="U7" s="181"/>
      <c r="V7" s="181"/>
      <c r="W7" s="181"/>
      <c r="X7" s="181"/>
      <c r="Y7" s="181"/>
      <c r="Z7" s="181"/>
      <c r="AA7" s="181"/>
      <c r="AB7" s="181"/>
      <c r="AC7" s="181"/>
      <c r="AD7" s="181"/>
      <c r="AE7" s="181"/>
      <c r="AF7" s="181"/>
      <c r="AG7" s="181"/>
    </row>
    <row r="8" spans="1:34" s="149" customFormat="1" ht="15" x14ac:dyDescent="0.25">
      <c r="A8" s="311"/>
      <c r="B8" s="729" t="s">
        <v>536</v>
      </c>
      <c r="C8" s="729"/>
      <c r="D8" s="729"/>
      <c r="E8" s="729"/>
      <c r="F8" s="729"/>
      <c r="G8" s="729"/>
      <c r="H8" s="729"/>
      <c r="I8" s="729"/>
      <c r="J8" s="729"/>
      <c r="K8" s="729"/>
      <c r="L8" s="729"/>
      <c r="M8" s="729"/>
      <c r="N8" s="729"/>
      <c r="O8" s="729"/>
      <c r="P8" s="729"/>
      <c r="Q8" s="729"/>
      <c r="R8" s="729"/>
      <c r="S8" s="729"/>
      <c r="T8" s="181"/>
      <c r="U8" s="181"/>
      <c r="V8" s="181"/>
      <c r="W8" s="181"/>
      <c r="X8" s="181"/>
      <c r="Y8" s="181"/>
      <c r="Z8" s="181"/>
      <c r="AA8" s="181"/>
      <c r="AB8" s="181"/>
      <c r="AC8" s="181"/>
      <c r="AD8" s="181"/>
      <c r="AE8" s="181"/>
      <c r="AF8" s="181"/>
      <c r="AG8" s="181"/>
    </row>
    <row r="9" spans="1:34" s="149" customFormat="1" ht="15" x14ac:dyDescent="0.25">
      <c r="A9" s="311"/>
      <c r="B9" s="729" t="s">
        <v>90</v>
      </c>
      <c r="C9" s="729"/>
      <c r="D9" s="729"/>
      <c r="E9" s="729"/>
      <c r="F9" s="729"/>
      <c r="G9" s="729"/>
      <c r="H9" s="729"/>
      <c r="I9" s="729"/>
      <c r="J9" s="729"/>
      <c r="K9" s="729"/>
      <c r="L9" s="729"/>
      <c r="M9" s="729"/>
      <c r="N9" s="729"/>
      <c r="O9" s="729"/>
      <c r="P9" s="729"/>
      <c r="Q9" s="729"/>
      <c r="R9" s="729"/>
      <c r="S9" s="729"/>
      <c r="T9" s="181"/>
      <c r="U9" s="181"/>
      <c r="V9" s="181"/>
      <c r="W9" s="181"/>
      <c r="X9" s="181"/>
      <c r="Y9" s="181"/>
      <c r="Z9" s="181"/>
      <c r="AA9" s="181"/>
      <c r="AB9" s="181"/>
      <c r="AC9" s="181"/>
      <c r="AD9" s="181"/>
      <c r="AE9" s="181"/>
      <c r="AF9" s="181"/>
      <c r="AG9" s="181"/>
    </row>
    <row r="10" spans="1:34" s="149" customFormat="1" ht="15" x14ac:dyDescent="0.25">
      <c r="A10" s="311"/>
      <c r="B10" s="729" t="s">
        <v>537</v>
      </c>
      <c r="C10" s="729"/>
      <c r="D10" s="729"/>
      <c r="E10" s="729"/>
      <c r="F10" s="729"/>
      <c r="G10" s="729"/>
      <c r="H10" s="729"/>
      <c r="I10" s="729"/>
      <c r="J10" s="729"/>
      <c r="K10" s="729"/>
      <c r="L10" s="729"/>
      <c r="M10" s="729"/>
      <c r="N10" s="729"/>
      <c r="O10" s="729"/>
      <c r="P10" s="729"/>
      <c r="Q10" s="729"/>
      <c r="R10" s="729"/>
      <c r="S10" s="729"/>
      <c r="T10" s="181"/>
      <c r="U10" s="181"/>
      <c r="V10" s="181"/>
      <c r="W10" s="181"/>
      <c r="X10" s="181"/>
      <c r="Y10" s="181"/>
      <c r="Z10" s="181"/>
      <c r="AA10" s="181"/>
      <c r="AB10" s="181"/>
      <c r="AC10" s="181"/>
      <c r="AD10" s="181"/>
      <c r="AE10" s="181"/>
      <c r="AF10" s="181"/>
      <c r="AG10" s="181"/>
    </row>
    <row r="11" spans="1:34" s="149" customFormat="1" ht="15" x14ac:dyDescent="0.25">
      <c r="A11" s="311"/>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row>
    <row r="12" spans="1:34" s="149" customFormat="1" ht="15" x14ac:dyDescent="0.25">
      <c r="A12" s="311"/>
      <c r="B12" s="908"/>
      <c r="C12" s="534" t="s">
        <v>14</v>
      </c>
      <c r="D12" s="888"/>
      <c r="E12" s="889"/>
      <c r="F12" s="889"/>
      <c r="G12" s="888"/>
      <c r="H12" s="889"/>
      <c r="I12" s="889"/>
      <c r="J12" s="888"/>
      <c r="K12" s="889"/>
      <c r="L12" s="889"/>
      <c r="M12" s="888"/>
      <c r="N12" s="889"/>
      <c r="O12" s="889"/>
      <c r="P12" s="888"/>
      <c r="Q12" s="889"/>
      <c r="R12" s="889"/>
      <c r="S12" s="888"/>
      <c r="T12" s="889"/>
      <c r="U12" s="889"/>
      <c r="V12" s="888"/>
      <c r="W12" s="889"/>
      <c r="X12" s="889"/>
      <c r="Y12" s="888"/>
      <c r="Z12" s="889"/>
      <c r="AA12" s="889"/>
      <c r="AB12" s="888"/>
      <c r="AC12" s="889"/>
      <c r="AD12" s="889"/>
      <c r="AE12" s="888"/>
      <c r="AF12" s="889"/>
      <c r="AG12" s="889"/>
    </row>
    <row r="13" spans="1:34" s="149" customFormat="1" ht="14.25" x14ac:dyDescent="0.2">
      <c r="A13" s="573"/>
      <c r="B13" s="908"/>
      <c r="C13" s="534" t="s">
        <v>16</v>
      </c>
      <c r="D13" s="345" t="s">
        <v>0</v>
      </c>
      <c r="E13" s="345" t="s">
        <v>1</v>
      </c>
      <c r="F13" s="345" t="s">
        <v>2</v>
      </c>
      <c r="G13" s="345" t="s">
        <v>0</v>
      </c>
      <c r="H13" s="345" t="s">
        <v>1</v>
      </c>
      <c r="I13" s="345" t="s">
        <v>2</v>
      </c>
      <c r="J13" s="345" t="s">
        <v>0</v>
      </c>
      <c r="K13" s="345" t="s">
        <v>1</v>
      </c>
      <c r="L13" s="345" t="s">
        <v>2</v>
      </c>
      <c r="M13" s="345" t="s">
        <v>0</v>
      </c>
      <c r="N13" s="345" t="s">
        <v>1</v>
      </c>
      <c r="O13" s="345" t="s">
        <v>2</v>
      </c>
      <c r="P13" s="345" t="s">
        <v>0</v>
      </c>
      <c r="Q13" s="345" t="s">
        <v>1</v>
      </c>
      <c r="R13" s="345" t="s">
        <v>2</v>
      </c>
      <c r="S13" s="345" t="s">
        <v>0</v>
      </c>
      <c r="T13" s="345" t="s">
        <v>1</v>
      </c>
      <c r="U13" s="345" t="s">
        <v>2</v>
      </c>
      <c r="V13" s="345" t="s">
        <v>0</v>
      </c>
      <c r="W13" s="345" t="s">
        <v>1</v>
      </c>
      <c r="X13" s="345" t="s">
        <v>2</v>
      </c>
      <c r="Y13" s="345" t="s">
        <v>0</v>
      </c>
      <c r="Z13" s="345" t="s">
        <v>1</v>
      </c>
      <c r="AA13" s="345" t="s">
        <v>2</v>
      </c>
      <c r="AB13" s="345" t="s">
        <v>0</v>
      </c>
      <c r="AC13" s="345" t="s">
        <v>1</v>
      </c>
      <c r="AD13" s="345" t="s">
        <v>2</v>
      </c>
      <c r="AE13" s="345" t="s">
        <v>0</v>
      </c>
      <c r="AF13" s="345" t="s">
        <v>1</v>
      </c>
      <c r="AG13" s="345" t="s">
        <v>2</v>
      </c>
      <c r="AH13" s="149">
        <v>10</v>
      </c>
    </row>
    <row r="14" spans="1:34" s="320" customFormat="1" ht="14.25" x14ac:dyDescent="0.2">
      <c r="A14" s="573">
        <v>1</v>
      </c>
      <c r="B14" s="898" t="s">
        <v>538</v>
      </c>
      <c r="C14" s="535" t="s">
        <v>301</v>
      </c>
      <c r="D14" s="578">
        <v>1</v>
      </c>
      <c r="E14" s="578"/>
      <c r="F14" s="578"/>
      <c r="G14" s="578">
        <v>1</v>
      </c>
      <c r="H14" s="578"/>
      <c r="I14" s="578"/>
      <c r="J14" s="578">
        <v>1</v>
      </c>
      <c r="K14" s="578"/>
      <c r="L14" s="578"/>
      <c r="M14" s="578">
        <v>1</v>
      </c>
      <c r="N14" s="578"/>
      <c r="O14" s="578"/>
      <c r="P14" s="578">
        <v>1</v>
      </c>
      <c r="Q14" s="578"/>
      <c r="R14" s="578"/>
      <c r="S14" s="578">
        <v>1</v>
      </c>
      <c r="T14" s="578"/>
      <c r="U14" s="578"/>
      <c r="V14" s="578">
        <v>1</v>
      </c>
      <c r="W14" s="578"/>
      <c r="X14" s="578"/>
      <c r="Y14" s="578">
        <v>1</v>
      </c>
      <c r="Z14" s="578"/>
      <c r="AA14" s="578"/>
      <c r="AB14" s="578">
        <v>1</v>
      </c>
      <c r="AC14" s="578"/>
      <c r="AD14" s="578"/>
      <c r="AE14" s="578">
        <v>1</v>
      </c>
      <c r="AF14" s="578"/>
      <c r="AG14" s="578"/>
      <c r="AH14" s="320">
        <f>SUM(D14:AG14)</f>
        <v>10</v>
      </c>
    </row>
    <row r="15" spans="1:34" s="320" customFormat="1" ht="14.25" x14ac:dyDescent="0.2">
      <c r="A15" s="573">
        <v>2</v>
      </c>
      <c r="B15" s="898"/>
      <c r="C15" s="535" t="s">
        <v>539</v>
      </c>
      <c r="D15" s="578"/>
      <c r="E15" s="578">
        <v>1</v>
      </c>
      <c r="F15" s="578"/>
      <c r="G15" s="578"/>
      <c r="H15" s="578">
        <v>1</v>
      </c>
      <c r="I15" s="578"/>
      <c r="J15" s="578"/>
      <c r="K15" s="578">
        <v>1</v>
      </c>
      <c r="L15" s="578"/>
      <c r="M15" s="578"/>
      <c r="N15" s="578">
        <v>1</v>
      </c>
      <c r="O15" s="578"/>
      <c r="P15" s="578"/>
      <c r="Q15" s="578">
        <v>1</v>
      </c>
      <c r="R15" s="578"/>
      <c r="S15" s="578"/>
      <c r="T15" s="578">
        <v>1</v>
      </c>
      <c r="U15" s="578"/>
      <c r="V15" s="578"/>
      <c r="W15" s="578">
        <v>1</v>
      </c>
      <c r="X15" s="578"/>
      <c r="Y15" s="578"/>
      <c r="Z15" s="578">
        <v>1</v>
      </c>
      <c r="AA15" s="578"/>
      <c r="AB15" s="578"/>
      <c r="AC15" s="578">
        <v>1</v>
      </c>
      <c r="AD15" s="578"/>
      <c r="AE15" s="578"/>
      <c r="AF15" s="578">
        <v>1</v>
      </c>
      <c r="AG15" s="578"/>
      <c r="AH15" s="320">
        <f t="shared" ref="AH15:AH75" si="0">SUM(D15:AG15)</f>
        <v>10</v>
      </c>
    </row>
    <row r="16" spans="1:34" s="320" customFormat="1" ht="14.25" x14ac:dyDescent="0.2">
      <c r="A16" s="573">
        <v>3</v>
      </c>
      <c r="B16" s="898"/>
      <c r="C16" s="535" t="s">
        <v>302</v>
      </c>
      <c r="D16" s="578"/>
      <c r="E16" s="578"/>
      <c r="F16" s="578">
        <v>1</v>
      </c>
      <c r="G16" s="578"/>
      <c r="H16" s="578"/>
      <c r="I16" s="578">
        <v>1</v>
      </c>
      <c r="J16" s="578"/>
      <c r="K16" s="578"/>
      <c r="L16" s="578">
        <v>1</v>
      </c>
      <c r="M16" s="578"/>
      <c r="N16" s="578"/>
      <c r="O16" s="578">
        <v>1</v>
      </c>
      <c r="P16" s="578"/>
      <c r="Q16" s="578"/>
      <c r="R16" s="578">
        <v>1</v>
      </c>
      <c r="S16" s="578"/>
      <c r="T16" s="578"/>
      <c r="U16" s="578">
        <v>1</v>
      </c>
      <c r="V16" s="578"/>
      <c r="W16" s="578"/>
      <c r="X16" s="578">
        <v>1</v>
      </c>
      <c r="Y16" s="578"/>
      <c r="Z16" s="578"/>
      <c r="AA16" s="578">
        <v>1</v>
      </c>
      <c r="AB16" s="578"/>
      <c r="AC16" s="578"/>
      <c r="AD16" s="578">
        <v>1</v>
      </c>
      <c r="AE16" s="578"/>
      <c r="AF16" s="578"/>
      <c r="AG16" s="578">
        <v>1</v>
      </c>
      <c r="AH16" s="320">
        <f t="shared" si="0"/>
        <v>10</v>
      </c>
    </row>
    <row r="17" spans="1:34" s="320" customFormat="1" ht="25.5" x14ac:dyDescent="0.2">
      <c r="A17" s="573">
        <v>4</v>
      </c>
      <c r="B17" s="898"/>
      <c r="C17" s="535" t="s">
        <v>303</v>
      </c>
      <c r="D17" s="578">
        <v>1</v>
      </c>
      <c r="E17" s="578"/>
      <c r="F17" s="578"/>
      <c r="G17" s="578">
        <v>1</v>
      </c>
      <c r="H17" s="578"/>
      <c r="I17" s="578"/>
      <c r="J17" s="578">
        <v>1</v>
      </c>
      <c r="K17" s="578"/>
      <c r="L17" s="578"/>
      <c r="M17" s="578">
        <v>1</v>
      </c>
      <c r="N17" s="578"/>
      <c r="O17" s="578"/>
      <c r="P17" s="578">
        <v>1</v>
      </c>
      <c r="Q17" s="578"/>
      <c r="R17" s="578"/>
      <c r="S17" s="578">
        <v>1</v>
      </c>
      <c r="T17" s="578"/>
      <c r="U17" s="578"/>
      <c r="V17" s="578">
        <v>1</v>
      </c>
      <c r="W17" s="578"/>
      <c r="X17" s="578"/>
      <c r="Y17" s="578">
        <v>1</v>
      </c>
      <c r="Z17" s="578"/>
      <c r="AA17" s="578"/>
      <c r="AB17" s="578">
        <v>1</v>
      </c>
      <c r="AC17" s="578"/>
      <c r="AD17" s="578"/>
      <c r="AE17" s="578">
        <v>1</v>
      </c>
      <c r="AF17" s="578"/>
      <c r="AG17" s="578"/>
      <c r="AH17" s="320">
        <f t="shared" si="0"/>
        <v>10</v>
      </c>
    </row>
    <row r="18" spans="1:34" s="320" customFormat="1" ht="14.25" x14ac:dyDescent="0.2">
      <c r="A18" s="573">
        <v>5</v>
      </c>
      <c r="B18" s="898"/>
      <c r="C18" s="535" t="s">
        <v>304</v>
      </c>
      <c r="D18" s="578"/>
      <c r="E18" s="578">
        <v>1</v>
      </c>
      <c r="F18" s="578"/>
      <c r="G18" s="578"/>
      <c r="H18" s="578">
        <v>1</v>
      </c>
      <c r="I18" s="578"/>
      <c r="J18" s="578"/>
      <c r="K18" s="578">
        <v>1</v>
      </c>
      <c r="L18" s="578"/>
      <c r="M18" s="578"/>
      <c r="N18" s="578">
        <v>1</v>
      </c>
      <c r="O18" s="578"/>
      <c r="P18" s="578"/>
      <c r="Q18" s="578">
        <v>1</v>
      </c>
      <c r="R18" s="578"/>
      <c r="S18" s="578"/>
      <c r="T18" s="578">
        <v>1</v>
      </c>
      <c r="U18" s="578"/>
      <c r="V18" s="578"/>
      <c r="W18" s="578">
        <v>1</v>
      </c>
      <c r="X18" s="578"/>
      <c r="Y18" s="578"/>
      <c r="Z18" s="578">
        <v>1</v>
      </c>
      <c r="AA18" s="578"/>
      <c r="AB18" s="578"/>
      <c r="AC18" s="578">
        <v>1</v>
      </c>
      <c r="AD18" s="578"/>
      <c r="AE18" s="578"/>
      <c r="AF18" s="578">
        <v>1</v>
      </c>
      <c r="AG18" s="578"/>
      <c r="AH18" s="320">
        <f t="shared" si="0"/>
        <v>10</v>
      </c>
    </row>
    <row r="19" spans="1:34" s="320" customFormat="1" ht="25.5" x14ac:dyDescent="0.2">
      <c r="A19" s="573">
        <v>6</v>
      </c>
      <c r="B19" s="898"/>
      <c r="C19" s="535" t="s">
        <v>305</v>
      </c>
      <c r="D19" s="578"/>
      <c r="E19" s="578"/>
      <c r="F19" s="578">
        <v>1</v>
      </c>
      <c r="G19" s="578"/>
      <c r="H19" s="578"/>
      <c r="I19" s="578">
        <v>1</v>
      </c>
      <c r="J19" s="578"/>
      <c r="K19" s="578"/>
      <c r="L19" s="578">
        <v>1</v>
      </c>
      <c r="M19" s="578"/>
      <c r="N19" s="578"/>
      <c r="O19" s="578">
        <v>1</v>
      </c>
      <c r="P19" s="578"/>
      <c r="Q19" s="578"/>
      <c r="R19" s="578">
        <v>1</v>
      </c>
      <c r="S19" s="578"/>
      <c r="T19" s="578"/>
      <c r="U19" s="578">
        <v>1</v>
      </c>
      <c r="V19" s="578"/>
      <c r="W19" s="578"/>
      <c r="X19" s="578">
        <v>1</v>
      </c>
      <c r="Y19" s="578"/>
      <c r="Z19" s="578"/>
      <c r="AA19" s="578">
        <v>1</v>
      </c>
      <c r="AB19" s="578"/>
      <c r="AC19" s="578"/>
      <c r="AD19" s="578">
        <v>1</v>
      </c>
      <c r="AE19" s="578"/>
      <c r="AF19" s="578"/>
      <c r="AG19" s="578">
        <v>1</v>
      </c>
      <c r="AH19" s="320">
        <f t="shared" si="0"/>
        <v>10</v>
      </c>
    </row>
    <row r="20" spans="1:34" s="320" customFormat="1" ht="14.25" x14ac:dyDescent="0.2">
      <c r="A20" s="573">
        <v>7</v>
      </c>
      <c r="B20" s="898"/>
      <c r="C20" s="536" t="s">
        <v>306</v>
      </c>
      <c r="D20" s="578">
        <v>1</v>
      </c>
      <c r="E20" s="578"/>
      <c r="F20" s="578"/>
      <c r="G20" s="578">
        <v>1</v>
      </c>
      <c r="H20" s="578"/>
      <c r="I20" s="578"/>
      <c r="J20" s="578">
        <v>1</v>
      </c>
      <c r="K20" s="578"/>
      <c r="L20" s="578"/>
      <c r="M20" s="578">
        <v>1</v>
      </c>
      <c r="N20" s="578"/>
      <c r="O20" s="578"/>
      <c r="P20" s="578">
        <v>1</v>
      </c>
      <c r="Q20" s="578"/>
      <c r="R20" s="578"/>
      <c r="S20" s="578">
        <v>1</v>
      </c>
      <c r="T20" s="578"/>
      <c r="U20" s="578"/>
      <c r="V20" s="578">
        <v>1</v>
      </c>
      <c r="W20" s="578"/>
      <c r="X20" s="578"/>
      <c r="Y20" s="578">
        <v>1</v>
      </c>
      <c r="Z20" s="578"/>
      <c r="AA20" s="578"/>
      <c r="AB20" s="578">
        <v>1</v>
      </c>
      <c r="AC20" s="578"/>
      <c r="AD20" s="578"/>
      <c r="AE20" s="578">
        <v>1</v>
      </c>
      <c r="AF20" s="578"/>
      <c r="AG20" s="578"/>
      <c r="AH20" s="320">
        <f t="shared" si="0"/>
        <v>10</v>
      </c>
    </row>
    <row r="21" spans="1:34" s="320" customFormat="1" ht="14.25" x14ac:dyDescent="0.2">
      <c r="A21" s="573">
        <v>8</v>
      </c>
      <c r="B21" s="898"/>
      <c r="C21" s="535" t="s">
        <v>307</v>
      </c>
      <c r="D21" s="578"/>
      <c r="E21" s="578">
        <v>1</v>
      </c>
      <c r="F21" s="578"/>
      <c r="G21" s="578"/>
      <c r="H21" s="578">
        <v>1</v>
      </c>
      <c r="I21" s="578"/>
      <c r="J21" s="578"/>
      <c r="K21" s="578">
        <v>1</v>
      </c>
      <c r="L21" s="578"/>
      <c r="M21" s="578"/>
      <c r="N21" s="578">
        <v>1</v>
      </c>
      <c r="O21" s="578"/>
      <c r="P21" s="578"/>
      <c r="Q21" s="578">
        <v>1</v>
      </c>
      <c r="R21" s="578"/>
      <c r="S21" s="578"/>
      <c r="T21" s="578">
        <v>1</v>
      </c>
      <c r="U21" s="578"/>
      <c r="V21" s="578"/>
      <c r="W21" s="578">
        <v>1</v>
      </c>
      <c r="X21" s="578"/>
      <c r="Y21" s="578"/>
      <c r="Z21" s="578">
        <v>1</v>
      </c>
      <c r="AA21" s="578"/>
      <c r="AB21" s="578"/>
      <c r="AC21" s="578">
        <v>1</v>
      </c>
      <c r="AD21" s="578"/>
      <c r="AE21" s="578"/>
      <c r="AF21" s="578">
        <v>1</v>
      </c>
      <c r="AG21" s="578"/>
      <c r="AH21" s="320">
        <f t="shared" si="0"/>
        <v>10</v>
      </c>
    </row>
    <row r="22" spans="1:34" s="537" customFormat="1" ht="15" x14ac:dyDescent="0.25">
      <c r="A22" s="574"/>
      <c r="B22" s="898"/>
      <c r="C22" s="348" t="s">
        <v>4</v>
      </c>
      <c r="D22" s="344">
        <f>SUM(D14:D21)</f>
        <v>3</v>
      </c>
      <c r="E22" s="344">
        <f t="shared" ref="E22" si="1">SUM(E14:E21)</f>
        <v>3</v>
      </c>
      <c r="F22" s="344">
        <f t="shared" ref="F22" si="2">SUM(F14:F21)</f>
        <v>2</v>
      </c>
      <c r="G22" s="344">
        <f>SUM(G14:G21)</f>
        <v>3</v>
      </c>
      <c r="H22" s="344">
        <f t="shared" ref="H22" si="3">SUM(H14:H21)</f>
        <v>3</v>
      </c>
      <c r="I22" s="344">
        <f t="shared" ref="I22" si="4">SUM(I14:I21)</f>
        <v>2</v>
      </c>
      <c r="J22" s="344">
        <f t="shared" ref="J22" si="5">SUM(J14:J21)</f>
        <v>3</v>
      </c>
      <c r="K22" s="344">
        <f t="shared" ref="K22" si="6">SUM(K14:K21)</f>
        <v>3</v>
      </c>
      <c r="L22" s="344">
        <f t="shared" ref="L22" si="7">SUM(L14:L21)</f>
        <v>2</v>
      </c>
      <c r="M22" s="344">
        <f t="shared" ref="M22" si="8">SUM(M14:M21)</f>
        <v>3</v>
      </c>
      <c r="N22" s="344">
        <f t="shared" ref="N22" si="9">SUM(N14:N21)</f>
        <v>3</v>
      </c>
      <c r="O22" s="344">
        <f t="shared" ref="O22" si="10">SUM(O14:O21)</f>
        <v>2</v>
      </c>
      <c r="P22" s="344">
        <f t="shared" ref="P22" si="11">SUM(P14:P21)</f>
        <v>3</v>
      </c>
      <c r="Q22" s="344">
        <f t="shared" ref="Q22" si="12">SUM(Q14:Q21)</f>
        <v>3</v>
      </c>
      <c r="R22" s="344">
        <f t="shared" ref="R22" si="13">SUM(R14:R21)</f>
        <v>2</v>
      </c>
      <c r="S22" s="344">
        <f>SUM(S14:S21)</f>
        <v>3</v>
      </c>
      <c r="T22" s="344">
        <f t="shared" ref="T22:U22" si="14">SUM(T14:T21)</f>
        <v>3</v>
      </c>
      <c r="U22" s="344">
        <f t="shared" si="14"/>
        <v>2</v>
      </c>
      <c r="V22" s="344">
        <f>SUM(V14:V21)</f>
        <v>3</v>
      </c>
      <c r="W22" s="344">
        <f t="shared" ref="W22" si="15">SUM(W14:W21)</f>
        <v>3</v>
      </c>
      <c r="X22" s="344">
        <f t="shared" ref="X22:Y22" si="16">SUM(X14:X21)</f>
        <v>2</v>
      </c>
      <c r="Y22" s="344">
        <f t="shared" si="16"/>
        <v>3</v>
      </c>
      <c r="Z22" s="344">
        <f t="shared" ref="Z22" si="17">SUM(Z14:Z21)</f>
        <v>3</v>
      </c>
      <c r="AA22" s="344">
        <f t="shared" ref="AA22:AB22" si="18">SUM(AA14:AA21)</f>
        <v>2</v>
      </c>
      <c r="AB22" s="344">
        <f t="shared" si="18"/>
        <v>3</v>
      </c>
      <c r="AC22" s="344">
        <f t="shared" ref="AC22" si="19">SUM(AC14:AC21)</f>
        <v>3</v>
      </c>
      <c r="AD22" s="344">
        <f t="shared" ref="AD22:AE22" si="20">SUM(AD14:AD21)</f>
        <v>2</v>
      </c>
      <c r="AE22" s="344">
        <f t="shared" si="20"/>
        <v>3</v>
      </c>
      <c r="AF22" s="344">
        <f t="shared" ref="AF22" si="21">SUM(AF14:AF21)</f>
        <v>3</v>
      </c>
      <c r="AG22" s="344">
        <f t="shared" ref="AG22" si="22">SUM(AG14:AG21)</f>
        <v>2</v>
      </c>
      <c r="AH22" s="320">
        <f t="shared" si="0"/>
        <v>80</v>
      </c>
    </row>
    <row r="23" spans="1:34" s="320" customFormat="1" ht="14.25" x14ac:dyDescent="0.2">
      <c r="A23" s="573"/>
      <c r="B23" s="898"/>
      <c r="C23" s="538" t="s">
        <v>309</v>
      </c>
      <c r="D23" s="893"/>
      <c r="E23" s="894"/>
      <c r="F23" s="894"/>
      <c r="G23" s="894"/>
      <c r="H23" s="894"/>
      <c r="I23" s="894"/>
      <c r="J23" s="894"/>
      <c r="K23" s="894"/>
      <c r="L23" s="894"/>
      <c r="M23" s="894"/>
      <c r="N23" s="894"/>
      <c r="O23" s="894"/>
      <c r="P23" s="894"/>
      <c r="Q23" s="894"/>
      <c r="R23" s="895"/>
      <c r="S23" s="893"/>
      <c r="T23" s="894"/>
      <c r="U23" s="894"/>
      <c r="V23" s="894"/>
      <c r="W23" s="894"/>
      <c r="X23" s="894"/>
      <c r="Y23" s="894"/>
      <c r="Z23" s="894"/>
      <c r="AA23" s="894"/>
      <c r="AB23" s="894"/>
      <c r="AC23" s="894"/>
      <c r="AD23" s="894"/>
      <c r="AE23" s="894"/>
      <c r="AF23" s="894"/>
      <c r="AG23" s="895"/>
    </row>
    <row r="24" spans="1:34" s="320" customFormat="1" ht="14.25" x14ac:dyDescent="0.2">
      <c r="A24" s="573">
        <v>1</v>
      </c>
      <c r="B24" s="898"/>
      <c r="C24" s="581" t="s">
        <v>540</v>
      </c>
      <c r="D24" s="578"/>
      <c r="E24" s="578">
        <v>1</v>
      </c>
      <c r="F24" s="578"/>
      <c r="G24" s="578"/>
      <c r="H24" s="578">
        <v>1</v>
      </c>
      <c r="I24" s="578"/>
      <c r="J24" s="578"/>
      <c r="K24" s="578">
        <v>1</v>
      </c>
      <c r="L24" s="578"/>
      <c r="M24" s="578"/>
      <c r="N24" s="578">
        <v>1</v>
      </c>
      <c r="O24" s="578"/>
      <c r="P24" s="578"/>
      <c r="Q24" s="578">
        <v>1</v>
      </c>
      <c r="R24" s="578"/>
      <c r="S24" s="578"/>
      <c r="T24" s="578">
        <v>1</v>
      </c>
      <c r="U24" s="578"/>
      <c r="V24" s="578"/>
      <c r="W24" s="578">
        <v>1</v>
      </c>
      <c r="X24" s="578"/>
      <c r="Y24" s="578"/>
      <c r="Z24" s="578">
        <v>1</v>
      </c>
      <c r="AA24" s="578"/>
      <c r="AB24" s="578"/>
      <c r="AC24" s="578">
        <v>1</v>
      </c>
      <c r="AD24" s="578"/>
      <c r="AE24" s="578"/>
      <c r="AF24" s="578">
        <v>1</v>
      </c>
      <c r="AG24" s="578"/>
      <c r="AH24" s="320">
        <f t="shared" si="0"/>
        <v>10</v>
      </c>
    </row>
    <row r="25" spans="1:34" s="320" customFormat="1" ht="14.25" x14ac:dyDescent="0.2">
      <c r="A25" s="573">
        <v>2</v>
      </c>
      <c r="B25" s="898"/>
      <c r="C25" s="904" t="s">
        <v>541</v>
      </c>
      <c r="D25" s="578"/>
      <c r="E25" s="578"/>
      <c r="F25" s="578">
        <v>1</v>
      </c>
      <c r="G25" s="578"/>
      <c r="H25" s="578"/>
      <c r="I25" s="578">
        <v>1</v>
      </c>
      <c r="J25" s="578"/>
      <c r="K25" s="578"/>
      <c r="L25" s="578">
        <v>1</v>
      </c>
      <c r="M25" s="578"/>
      <c r="N25" s="578"/>
      <c r="O25" s="578">
        <v>1</v>
      </c>
      <c r="P25" s="578"/>
      <c r="Q25" s="578"/>
      <c r="R25" s="578">
        <v>1</v>
      </c>
      <c r="S25" s="578"/>
      <c r="T25" s="578"/>
      <c r="U25" s="578">
        <v>1</v>
      </c>
      <c r="V25" s="578"/>
      <c r="W25" s="578"/>
      <c r="X25" s="578">
        <v>1</v>
      </c>
      <c r="Y25" s="578"/>
      <c r="Z25" s="578"/>
      <c r="AA25" s="578">
        <v>1</v>
      </c>
      <c r="AB25" s="578"/>
      <c r="AC25" s="578"/>
      <c r="AD25" s="578">
        <v>1</v>
      </c>
      <c r="AE25" s="578"/>
      <c r="AF25" s="578"/>
      <c r="AG25" s="578">
        <v>1</v>
      </c>
      <c r="AH25" s="320">
        <f t="shared" si="0"/>
        <v>10</v>
      </c>
    </row>
    <row r="26" spans="1:34" s="320" customFormat="1" ht="14.25" x14ac:dyDescent="0.2">
      <c r="A26" s="573">
        <v>3</v>
      </c>
      <c r="B26" s="898"/>
      <c r="C26" s="905"/>
      <c r="D26" s="578">
        <v>1</v>
      </c>
      <c r="E26" s="578"/>
      <c r="F26" s="578"/>
      <c r="G26" s="578">
        <v>1</v>
      </c>
      <c r="H26" s="578"/>
      <c r="I26" s="578"/>
      <c r="J26" s="578">
        <v>1</v>
      </c>
      <c r="K26" s="578"/>
      <c r="L26" s="578"/>
      <c r="M26" s="578">
        <v>1</v>
      </c>
      <c r="N26" s="578"/>
      <c r="O26" s="578"/>
      <c r="P26" s="578">
        <v>1</v>
      </c>
      <c r="Q26" s="578"/>
      <c r="R26" s="578"/>
      <c r="S26" s="578">
        <v>1</v>
      </c>
      <c r="T26" s="578"/>
      <c r="U26" s="578"/>
      <c r="V26" s="578">
        <v>1</v>
      </c>
      <c r="W26" s="578"/>
      <c r="X26" s="578"/>
      <c r="Y26" s="578">
        <v>1</v>
      </c>
      <c r="Z26" s="578"/>
      <c r="AA26" s="578"/>
      <c r="AB26" s="578">
        <v>1</v>
      </c>
      <c r="AC26" s="578"/>
      <c r="AD26" s="578"/>
      <c r="AE26" s="578">
        <v>1</v>
      </c>
      <c r="AF26" s="578"/>
      <c r="AG26" s="578"/>
      <c r="AH26" s="320">
        <f t="shared" si="0"/>
        <v>10</v>
      </c>
    </row>
    <row r="27" spans="1:34" s="320" customFormat="1" ht="14.25" x14ac:dyDescent="0.2">
      <c r="A27" s="573">
        <v>4</v>
      </c>
      <c r="B27" s="898"/>
      <c r="C27" s="579" t="s">
        <v>310</v>
      </c>
      <c r="D27" s="578"/>
      <c r="E27" s="578">
        <v>1</v>
      </c>
      <c r="F27" s="578"/>
      <c r="G27" s="578"/>
      <c r="H27" s="578">
        <v>1</v>
      </c>
      <c r="I27" s="578"/>
      <c r="J27" s="578"/>
      <c r="K27" s="578">
        <v>1</v>
      </c>
      <c r="L27" s="578"/>
      <c r="M27" s="578"/>
      <c r="N27" s="578">
        <v>1</v>
      </c>
      <c r="O27" s="578"/>
      <c r="P27" s="578"/>
      <c r="Q27" s="578">
        <v>1</v>
      </c>
      <c r="R27" s="578"/>
      <c r="S27" s="578"/>
      <c r="T27" s="578">
        <v>1</v>
      </c>
      <c r="U27" s="578"/>
      <c r="V27" s="578"/>
      <c r="W27" s="578">
        <v>1</v>
      </c>
      <c r="X27" s="578"/>
      <c r="Y27" s="578"/>
      <c r="Z27" s="578">
        <v>1</v>
      </c>
      <c r="AA27" s="578"/>
      <c r="AB27" s="578"/>
      <c r="AC27" s="578">
        <v>1</v>
      </c>
      <c r="AD27" s="578"/>
      <c r="AE27" s="578"/>
      <c r="AF27" s="578">
        <v>1</v>
      </c>
      <c r="AG27" s="578"/>
      <c r="AH27" s="320">
        <f t="shared" si="0"/>
        <v>10</v>
      </c>
    </row>
    <row r="28" spans="1:34" s="320" customFormat="1" ht="14.25" x14ac:dyDescent="0.2">
      <c r="A28" s="573">
        <v>5</v>
      </c>
      <c r="B28" s="898"/>
      <c r="C28" s="540" t="s">
        <v>542</v>
      </c>
      <c r="D28" s="578"/>
      <c r="E28" s="578"/>
      <c r="F28" s="578">
        <v>1</v>
      </c>
      <c r="G28" s="578"/>
      <c r="H28" s="578"/>
      <c r="I28" s="578">
        <v>1</v>
      </c>
      <c r="J28" s="578"/>
      <c r="K28" s="578"/>
      <c r="L28" s="578">
        <v>1</v>
      </c>
      <c r="M28" s="578"/>
      <c r="N28" s="578"/>
      <c r="O28" s="578">
        <v>1</v>
      </c>
      <c r="P28" s="578"/>
      <c r="Q28" s="578"/>
      <c r="R28" s="578">
        <v>1</v>
      </c>
      <c r="S28" s="578"/>
      <c r="T28" s="578"/>
      <c r="U28" s="578">
        <v>1</v>
      </c>
      <c r="V28" s="578"/>
      <c r="W28" s="578"/>
      <c r="X28" s="578">
        <v>1</v>
      </c>
      <c r="Y28" s="578"/>
      <c r="Z28" s="578"/>
      <c r="AA28" s="578">
        <v>1</v>
      </c>
      <c r="AB28" s="578"/>
      <c r="AC28" s="578"/>
      <c r="AD28" s="578">
        <v>1</v>
      </c>
      <c r="AE28" s="578"/>
      <c r="AF28" s="578"/>
      <c r="AG28" s="578">
        <v>1</v>
      </c>
      <c r="AH28" s="320">
        <f t="shared" si="0"/>
        <v>10</v>
      </c>
    </row>
    <row r="29" spans="1:34" s="320" customFormat="1" ht="14.25" x14ac:dyDescent="0.2">
      <c r="A29" s="573">
        <v>6</v>
      </c>
      <c r="B29" s="898"/>
      <c r="C29" s="540" t="s">
        <v>312</v>
      </c>
      <c r="D29" s="578">
        <v>1</v>
      </c>
      <c r="E29" s="578"/>
      <c r="F29" s="578"/>
      <c r="G29" s="578">
        <v>1</v>
      </c>
      <c r="H29" s="578"/>
      <c r="I29" s="578"/>
      <c r="J29" s="578">
        <v>1</v>
      </c>
      <c r="K29" s="578"/>
      <c r="L29" s="578"/>
      <c r="M29" s="578">
        <v>1</v>
      </c>
      <c r="N29" s="578"/>
      <c r="O29" s="578"/>
      <c r="P29" s="578">
        <v>1</v>
      </c>
      <c r="Q29" s="578"/>
      <c r="R29" s="578"/>
      <c r="S29" s="578">
        <v>1</v>
      </c>
      <c r="T29" s="578"/>
      <c r="U29" s="578"/>
      <c r="V29" s="578">
        <v>1</v>
      </c>
      <c r="W29" s="578"/>
      <c r="X29" s="578"/>
      <c r="Y29" s="578">
        <v>1</v>
      </c>
      <c r="Z29" s="578"/>
      <c r="AA29" s="578"/>
      <c r="AB29" s="578">
        <v>1</v>
      </c>
      <c r="AC29" s="578"/>
      <c r="AD29" s="578"/>
      <c r="AE29" s="578">
        <v>1</v>
      </c>
      <c r="AF29" s="578"/>
      <c r="AG29" s="578"/>
      <c r="AH29" s="320">
        <f t="shared" si="0"/>
        <v>10</v>
      </c>
    </row>
    <row r="30" spans="1:34" s="320" customFormat="1" ht="14.25" x14ac:dyDescent="0.2">
      <c r="A30" s="573">
        <v>7</v>
      </c>
      <c r="B30" s="898"/>
      <c r="C30" s="540" t="s">
        <v>543</v>
      </c>
      <c r="D30" s="578"/>
      <c r="E30" s="578">
        <v>1</v>
      </c>
      <c r="F30" s="578"/>
      <c r="G30" s="578"/>
      <c r="H30" s="578">
        <v>1</v>
      </c>
      <c r="I30" s="578"/>
      <c r="J30" s="578"/>
      <c r="K30" s="578">
        <v>1</v>
      </c>
      <c r="L30" s="578"/>
      <c r="M30" s="578"/>
      <c r="N30" s="578">
        <v>1</v>
      </c>
      <c r="O30" s="578"/>
      <c r="P30" s="578"/>
      <c r="Q30" s="578">
        <v>1</v>
      </c>
      <c r="R30" s="578"/>
      <c r="S30" s="578"/>
      <c r="T30" s="578">
        <v>1</v>
      </c>
      <c r="U30" s="578"/>
      <c r="V30" s="578"/>
      <c r="W30" s="578">
        <v>1</v>
      </c>
      <c r="X30" s="578"/>
      <c r="Y30" s="578"/>
      <c r="Z30" s="578">
        <v>1</v>
      </c>
      <c r="AA30" s="578"/>
      <c r="AB30" s="578"/>
      <c r="AC30" s="578">
        <v>1</v>
      </c>
      <c r="AD30" s="578"/>
      <c r="AE30" s="578"/>
      <c r="AF30" s="578">
        <v>1</v>
      </c>
      <c r="AG30" s="578"/>
      <c r="AH30" s="320">
        <f t="shared" si="0"/>
        <v>10</v>
      </c>
    </row>
    <row r="31" spans="1:34" s="320" customFormat="1" ht="14.25" x14ac:dyDescent="0.2">
      <c r="A31" s="573">
        <v>8</v>
      </c>
      <c r="B31" s="898"/>
      <c r="C31" s="535" t="s">
        <v>313</v>
      </c>
      <c r="D31" s="578">
        <v>1</v>
      </c>
      <c r="E31" s="578"/>
      <c r="F31" s="578"/>
      <c r="G31" s="578">
        <v>1</v>
      </c>
      <c r="H31" s="578"/>
      <c r="I31" s="578"/>
      <c r="J31" s="578">
        <v>1</v>
      </c>
      <c r="K31" s="578"/>
      <c r="L31" s="578"/>
      <c r="M31" s="578">
        <v>1</v>
      </c>
      <c r="N31" s="578"/>
      <c r="O31" s="578"/>
      <c r="P31" s="578">
        <v>1</v>
      </c>
      <c r="Q31" s="578"/>
      <c r="R31" s="578"/>
      <c r="S31" s="578">
        <v>1</v>
      </c>
      <c r="T31" s="578"/>
      <c r="U31" s="578"/>
      <c r="V31" s="578">
        <v>1</v>
      </c>
      <c r="W31" s="578"/>
      <c r="X31" s="578"/>
      <c r="Y31" s="578">
        <v>1</v>
      </c>
      <c r="Z31" s="578"/>
      <c r="AA31" s="578"/>
      <c r="AB31" s="578">
        <v>1</v>
      </c>
      <c r="AC31" s="578"/>
      <c r="AD31" s="578"/>
      <c r="AE31" s="578">
        <v>1</v>
      </c>
      <c r="AF31" s="578"/>
      <c r="AG31" s="578"/>
      <c r="AH31" s="320">
        <f t="shared" si="0"/>
        <v>10</v>
      </c>
    </row>
    <row r="32" spans="1:34" s="320" customFormat="1" ht="14.25" x14ac:dyDescent="0.2">
      <c r="A32" s="573">
        <v>9</v>
      </c>
      <c r="B32" s="898"/>
      <c r="C32" s="541" t="s">
        <v>544</v>
      </c>
      <c r="D32" s="578"/>
      <c r="E32" s="578">
        <v>1</v>
      </c>
      <c r="F32" s="578"/>
      <c r="G32" s="578"/>
      <c r="H32" s="578">
        <v>1</v>
      </c>
      <c r="I32" s="578"/>
      <c r="J32" s="578"/>
      <c r="K32" s="578">
        <v>1</v>
      </c>
      <c r="L32" s="578"/>
      <c r="M32" s="578"/>
      <c r="N32" s="578">
        <v>1</v>
      </c>
      <c r="O32" s="578"/>
      <c r="P32" s="578"/>
      <c r="Q32" s="578">
        <v>1</v>
      </c>
      <c r="R32" s="578"/>
      <c r="S32" s="578"/>
      <c r="T32" s="578">
        <v>1</v>
      </c>
      <c r="U32" s="578"/>
      <c r="V32" s="578"/>
      <c r="W32" s="578">
        <v>1</v>
      </c>
      <c r="X32" s="578"/>
      <c r="Y32" s="578"/>
      <c r="Z32" s="578">
        <v>1</v>
      </c>
      <c r="AA32" s="578"/>
      <c r="AB32" s="578"/>
      <c r="AC32" s="578">
        <v>1</v>
      </c>
      <c r="AD32" s="578"/>
      <c r="AE32" s="578"/>
      <c r="AF32" s="578">
        <v>1</v>
      </c>
      <c r="AG32" s="578"/>
      <c r="AH32" s="320">
        <f t="shared" si="0"/>
        <v>10</v>
      </c>
    </row>
    <row r="33" spans="1:34" s="320" customFormat="1" ht="14.25" x14ac:dyDescent="0.2">
      <c r="A33" s="573">
        <v>10</v>
      </c>
      <c r="B33" s="898"/>
      <c r="C33" s="535" t="s">
        <v>315</v>
      </c>
      <c r="D33" s="578"/>
      <c r="E33" s="578"/>
      <c r="F33" s="578">
        <v>1</v>
      </c>
      <c r="G33" s="578"/>
      <c r="H33" s="578"/>
      <c r="I33" s="578">
        <v>1</v>
      </c>
      <c r="J33" s="578"/>
      <c r="K33" s="578"/>
      <c r="L33" s="578">
        <v>1</v>
      </c>
      <c r="M33" s="578"/>
      <c r="N33" s="578"/>
      <c r="O33" s="578">
        <v>1</v>
      </c>
      <c r="P33" s="578"/>
      <c r="Q33" s="578"/>
      <c r="R33" s="578">
        <v>1</v>
      </c>
      <c r="S33" s="578"/>
      <c r="T33" s="578"/>
      <c r="U33" s="578">
        <v>1</v>
      </c>
      <c r="V33" s="578"/>
      <c r="W33" s="578"/>
      <c r="X33" s="578">
        <v>1</v>
      </c>
      <c r="Y33" s="578"/>
      <c r="Z33" s="578"/>
      <c r="AA33" s="578">
        <v>1</v>
      </c>
      <c r="AB33" s="578"/>
      <c r="AC33" s="578"/>
      <c r="AD33" s="578">
        <v>1</v>
      </c>
      <c r="AE33" s="578"/>
      <c r="AF33" s="578"/>
      <c r="AG33" s="578">
        <v>1</v>
      </c>
      <c r="AH33" s="320">
        <f t="shared" si="0"/>
        <v>10</v>
      </c>
    </row>
    <row r="34" spans="1:34" s="320" customFormat="1" ht="14.25" x14ac:dyDescent="0.2">
      <c r="A34" s="573">
        <v>11</v>
      </c>
      <c r="B34" s="898"/>
      <c r="C34" s="535" t="s">
        <v>545</v>
      </c>
      <c r="D34" s="578">
        <v>1</v>
      </c>
      <c r="E34" s="578"/>
      <c r="F34" s="578"/>
      <c r="G34" s="578">
        <v>1</v>
      </c>
      <c r="H34" s="578"/>
      <c r="I34" s="578"/>
      <c r="J34" s="578">
        <v>1</v>
      </c>
      <c r="K34" s="578"/>
      <c r="L34" s="578"/>
      <c r="M34" s="578">
        <v>1</v>
      </c>
      <c r="N34" s="578"/>
      <c r="O34" s="578"/>
      <c r="P34" s="578">
        <v>1</v>
      </c>
      <c r="Q34" s="578"/>
      <c r="R34" s="578"/>
      <c r="S34" s="578">
        <v>1</v>
      </c>
      <c r="T34" s="578"/>
      <c r="U34" s="578"/>
      <c r="V34" s="578">
        <v>1</v>
      </c>
      <c r="W34" s="578"/>
      <c r="X34" s="578"/>
      <c r="Y34" s="578">
        <v>1</v>
      </c>
      <c r="Z34" s="578"/>
      <c r="AA34" s="578"/>
      <c r="AB34" s="578">
        <v>1</v>
      </c>
      <c r="AC34" s="578"/>
      <c r="AD34" s="578"/>
      <c r="AE34" s="578">
        <v>1</v>
      </c>
      <c r="AF34" s="578"/>
      <c r="AG34" s="578"/>
      <c r="AH34" s="320">
        <f t="shared" si="0"/>
        <v>10</v>
      </c>
    </row>
    <row r="35" spans="1:34" s="320" customFormat="1" ht="14.25" x14ac:dyDescent="0.2">
      <c r="A35" s="573">
        <v>12</v>
      </c>
      <c r="B35" s="898"/>
      <c r="C35" s="535" t="s">
        <v>316</v>
      </c>
      <c r="D35" s="578"/>
      <c r="E35" s="578">
        <v>1</v>
      </c>
      <c r="F35" s="578"/>
      <c r="G35" s="578"/>
      <c r="H35" s="578">
        <v>1</v>
      </c>
      <c r="I35" s="578"/>
      <c r="J35" s="578"/>
      <c r="K35" s="578">
        <v>1</v>
      </c>
      <c r="L35" s="578"/>
      <c r="M35" s="578"/>
      <c r="N35" s="578">
        <v>1</v>
      </c>
      <c r="O35" s="578"/>
      <c r="P35" s="578"/>
      <c r="Q35" s="578">
        <v>1</v>
      </c>
      <c r="R35" s="578"/>
      <c r="S35" s="578"/>
      <c r="T35" s="578">
        <v>1</v>
      </c>
      <c r="U35" s="578"/>
      <c r="V35" s="578"/>
      <c r="W35" s="578">
        <v>1</v>
      </c>
      <c r="X35" s="578"/>
      <c r="Y35" s="578"/>
      <c r="Z35" s="578">
        <v>1</v>
      </c>
      <c r="AA35" s="578"/>
      <c r="AB35" s="578"/>
      <c r="AC35" s="578">
        <v>1</v>
      </c>
      <c r="AD35" s="578"/>
      <c r="AE35" s="578"/>
      <c r="AF35" s="578">
        <v>1</v>
      </c>
      <c r="AG35" s="578"/>
      <c r="AH35" s="320">
        <f t="shared" si="0"/>
        <v>10</v>
      </c>
    </row>
    <row r="36" spans="1:34" s="320" customFormat="1" ht="12.75" x14ac:dyDescent="0.2">
      <c r="A36" s="320">
        <v>13</v>
      </c>
      <c r="B36" s="898"/>
      <c r="C36" s="535" t="s">
        <v>317</v>
      </c>
      <c r="D36" s="578"/>
      <c r="E36" s="578"/>
      <c r="F36" s="578">
        <v>1</v>
      </c>
      <c r="G36" s="578"/>
      <c r="H36" s="578"/>
      <c r="I36" s="578">
        <v>1</v>
      </c>
      <c r="J36" s="578"/>
      <c r="K36" s="578"/>
      <c r="L36" s="578">
        <v>1</v>
      </c>
      <c r="M36" s="578"/>
      <c r="N36" s="578"/>
      <c r="O36" s="578">
        <v>1</v>
      </c>
      <c r="P36" s="578"/>
      <c r="Q36" s="578"/>
      <c r="R36" s="578">
        <v>1</v>
      </c>
      <c r="S36" s="578"/>
      <c r="T36" s="578"/>
      <c r="U36" s="578">
        <v>1</v>
      </c>
      <c r="V36" s="578"/>
      <c r="W36" s="578"/>
      <c r="X36" s="578">
        <v>1</v>
      </c>
      <c r="Y36" s="578"/>
      <c r="Z36" s="578"/>
      <c r="AA36" s="578">
        <v>1</v>
      </c>
      <c r="AB36" s="578"/>
      <c r="AC36" s="578"/>
      <c r="AD36" s="578">
        <v>1</v>
      </c>
      <c r="AE36" s="578"/>
      <c r="AF36" s="578"/>
      <c r="AG36" s="578">
        <v>1</v>
      </c>
      <c r="AH36" s="320">
        <f t="shared" si="0"/>
        <v>10</v>
      </c>
    </row>
    <row r="37" spans="1:34" s="320" customFormat="1" ht="12.75" x14ac:dyDescent="0.2">
      <c r="A37" s="320">
        <v>14</v>
      </c>
      <c r="B37" s="898"/>
      <c r="C37" s="535" t="s">
        <v>546</v>
      </c>
      <c r="D37" s="578">
        <v>1</v>
      </c>
      <c r="E37" s="578"/>
      <c r="F37" s="578"/>
      <c r="G37" s="578">
        <v>1</v>
      </c>
      <c r="H37" s="578"/>
      <c r="I37" s="578"/>
      <c r="J37" s="578">
        <v>1</v>
      </c>
      <c r="K37" s="578"/>
      <c r="L37" s="578"/>
      <c r="M37" s="578">
        <v>1</v>
      </c>
      <c r="N37" s="578"/>
      <c r="O37" s="578"/>
      <c r="P37" s="578">
        <v>1</v>
      </c>
      <c r="Q37" s="578"/>
      <c r="R37" s="578"/>
      <c r="S37" s="578">
        <v>1</v>
      </c>
      <c r="T37" s="578"/>
      <c r="U37" s="578"/>
      <c r="V37" s="578">
        <v>1</v>
      </c>
      <c r="W37" s="578"/>
      <c r="X37" s="578"/>
      <c r="Y37" s="578">
        <v>1</v>
      </c>
      <c r="Z37" s="578"/>
      <c r="AA37" s="578"/>
      <c r="AB37" s="578">
        <v>1</v>
      </c>
      <c r="AC37" s="578"/>
      <c r="AD37" s="578"/>
      <c r="AE37" s="578">
        <v>1</v>
      </c>
      <c r="AF37" s="578"/>
      <c r="AG37" s="578"/>
      <c r="AH37" s="320">
        <f t="shared" si="0"/>
        <v>10</v>
      </c>
    </row>
    <row r="38" spans="1:34" s="320" customFormat="1" ht="14.25" x14ac:dyDescent="0.2">
      <c r="A38" s="573"/>
      <c r="B38" s="898"/>
      <c r="C38" s="539" t="s">
        <v>318</v>
      </c>
      <c r="D38" s="345" t="s">
        <v>0</v>
      </c>
      <c r="E38" s="345" t="s">
        <v>1</v>
      </c>
      <c r="F38" s="345" t="s">
        <v>2</v>
      </c>
      <c r="G38" s="345" t="s">
        <v>0</v>
      </c>
      <c r="H38" s="345" t="s">
        <v>1</v>
      </c>
      <c r="I38" s="345" t="s">
        <v>2</v>
      </c>
      <c r="J38" s="345" t="s">
        <v>0</v>
      </c>
      <c r="K38" s="345" t="s">
        <v>1</v>
      </c>
      <c r="L38" s="345" t="s">
        <v>2</v>
      </c>
      <c r="M38" s="345" t="s">
        <v>0</v>
      </c>
      <c r="N38" s="345" t="s">
        <v>1</v>
      </c>
      <c r="O38" s="345" t="s">
        <v>2</v>
      </c>
      <c r="P38" s="345" t="s">
        <v>0</v>
      </c>
      <c r="Q38" s="345" t="s">
        <v>1</v>
      </c>
      <c r="R38" s="345" t="s">
        <v>2</v>
      </c>
      <c r="S38" s="345" t="s">
        <v>0</v>
      </c>
      <c r="T38" s="345" t="s">
        <v>1</v>
      </c>
      <c r="U38" s="345" t="s">
        <v>2</v>
      </c>
      <c r="V38" s="345" t="s">
        <v>0</v>
      </c>
      <c r="W38" s="345" t="s">
        <v>1</v>
      </c>
      <c r="X38" s="345" t="s">
        <v>2</v>
      </c>
      <c r="Y38" s="345" t="s">
        <v>0</v>
      </c>
      <c r="Z38" s="345" t="s">
        <v>1</v>
      </c>
      <c r="AA38" s="345" t="s">
        <v>2</v>
      </c>
      <c r="AB38" s="345" t="s">
        <v>0</v>
      </c>
      <c r="AC38" s="345" t="s">
        <v>1</v>
      </c>
      <c r="AD38" s="345" t="s">
        <v>2</v>
      </c>
      <c r="AE38" s="345" t="s">
        <v>0</v>
      </c>
      <c r="AF38" s="345" t="s">
        <v>1</v>
      </c>
      <c r="AG38" s="345" t="s">
        <v>2</v>
      </c>
    </row>
    <row r="39" spans="1:34" s="320" customFormat="1" ht="14.25" x14ac:dyDescent="0.2">
      <c r="A39" s="573">
        <v>15</v>
      </c>
      <c r="B39" s="898"/>
      <c r="C39" s="540" t="s">
        <v>319</v>
      </c>
      <c r="D39" s="578">
        <v>1</v>
      </c>
      <c r="E39" s="578"/>
      <c r="F39" s="578"/>
      <c r="G39" s="578">
        <v>1</v>
      </c>
      <c r="H39" s="578"/>
      <c r="I39" s="578"/>
      <c r="J39" s="578">
        <v>1</v>
      </c>
      <c r="K39" s="578"/>
      <c r="L39" s="578"/>
      <c r="M39" s="578">
        <v>1</v>
      </c>
      <c r="N39" s="578"/>
      <c r="O39" s="578"/>
      <c r="P39" s="578">
        <v>1</v>
      </c>
      <c r="Q39" s="578"/>
      <c r="R39" s="578"/>
      <c r="S39" s="578">
        <v>1</v>
      </c>
      <c r="T39" s="578"/>
      <c r="U39" s="578"/>
      <c r="V39" s="578">
        <v>1</v>
      </c>
      <c r="W39" s="578"/>
      <c r="X39" s="578"/>
      <c r="Y39" s="578">
        <v>1</v>
      </c>
      <c r="Z39" s="578"/>
      <c r="AA39" s="578"/>
      <c r="AB39" s="578">
        <v>1</v>
      </c>
      <c r="AC39" s="578"/>
      <c r="AD39" s="578"/>
      <c r="AE39" s="578">
        <v>1</v>
      </c>
      <c r="AF39" s="578"/>
      <c r="AG39" s="578"/>
      <c r="AH39" s="320">
        <f t="shared" si="0"/>
        <v>10</v>
      </c>
    </row>
    <row r="40" spans="1:34" s="320" customFormat="1" ht="14.25" x14ac:dyDescent="0.2">
      <c r="A40" s="573">
        <v>16</v>
      </c>
      <c r="B40" s="898"/>
      <c r="C40" s="535" t="s">
        <v>320</v>
      </c>
      <c r="D40" s="578"/>
      <c r="E40" s="578">
        <v>1</v>
      </c>
      <c r="F40" s="578"/>
      <c r="G40" s="578"/>
      <c r="H40" s="578">
        <v>1</v>
      </c>
      <c r="I40" s="578"/>
      <c r="J40" s="578"/>
      <c r="K40" s="578">
        <v>1</v>
      </c>
      <c r="L40" s="578"/>
      <c r="M40" s="578"/>
      <c r="N40" s="578">
        <v>1</v>
      </c>
      <c r="O40" s="578"/>
      <c r="P40" s="578"/>
      <c r="Q40" s="578">
        <v>1</v>
      </c>
      <c r="R40" s="578"/>
      <c r="S40" s="578"/>
      <c r="T40" s="578">
        <v>1</v>
      </c>
      <c r="U40" s="578"/>
      <c r="V40" s="578"/>
      <c r="W40" s="578">
        <v>1</v>
      </c>
      <c r="X40" s="578"/>
      <c r="Y40" s="578"/>
      <c r="Z40" s="578">
        <v>1</v>
      </c>
      <c r="AA40" s="578"/>
      <c r="AB40" s="578"/>
      <c r="AC40" s="578">
        <v>1</v>
      </c>
      <c r="AD40" s="578"/>
      <c r="AE40" s="578"/>
      <c r="AF40" s="578">
        <v>1</v>
      </c>
      <c r="AG40" s="578"/>
      <c r="AH40" s="320">
        <f t="shared" si="0"/>
        <v>10</v>
      </c>
    </row>
    <row r="41" spans="1:34" s="320" customFormat="1" ht="14.25" x14ac:dyDescent="0.2">
      <c r="A41" s="573">
        <v>17</v>
      </c>
      <c r="B41" s="898"/>
      <c r="C41" s="540" t="s">
        <v>321</v>
      </c>
      <c r="D41" s="578"/>
      <c r="E41" s="578"/>
      <c r="F41" s="578">
        <v>1</v>
      </c>
      <c r="G41" s="578"/>
      <c r="H41" s="578"/>
      <c r="I41" s="578">
        <v>1</v>
      </c>
      <c r="J41" s="578"/>
      <c r="K41" s="578"/>
      <c r="L41" s="578">
        <v>1</v>
      </c>
      <c r="M41" s="578"/>
      <c r="N41" s="578"/>
      <c r="O41" s="578">
        <v>1</v>
      </c>
      <c r="P41" s="578"/>
      <c r="Q41" s="578"/>
      <c r="R41" s="578">
        <v>1</v>
      </c>
      <c r="S41" s="578"/>
      <c r="T41" s="578"/>
      <c r="U41" s="578">
        <v>1</v>
      </c>
      <c r="V41" s="578"/>
      <c r="W41" s="578"/>
      <c r="X41" s="578">
        <v>1</v>
      </c>
      <c r="Y41" s="578"/>
      <c r="Z41" s="578"/>
      <c r="AA41" s="578">
        <v>1</v>
      </c>
      <c r="AB41" s="578"/>
      <c r="AC41" s="578"/>
      <c r="AD41" s="578">
        <v>1</v>
      </c>
      <c r="AE41" s="578"/>
      <c r="AF41" s="578"/>
      <c r="AG41" s="578">
        <v>1</v>
      </c>
      <c r="AH41" s="320">
        <f t="shared" si="0"/>
        <v>10</v>
      </c>
    </row>
    <row r="42" spans="1:34" s="320" customFormat="1" ht="14.25" x14ac:dyDescent="0.2">
      <c r="A42" s="573">
        <v>18</v>
      </c>
      <c r="B42" s="898"/>
      <c r="C42" s="540" t="s">
        <v>322</v>
      </c>
      <c r="D42" s="578">
        <v>1</v>
      </c>
      <c r="E42" s="578"/>
      <c r="F42" s="578"/>
      <c r="G42" s="578">
        <v>1</v>
      </c>
      <c r="H42" s="578"/>
      <c r="I42" s="578"/>
      <c r="J42" s="578">
        <v>1</v>
      </c>
      <c r="K42" s="578"/>
      <c r="L42" s="578"/>
      <c r="M42" s="578">
        <v>1</v>
      </c>
      <c r="N42" s="578"/>
      <c r="O42" s="578"/>
      <c r="P42" s="578">
        <v>1</v>
      </c>
      <c r="Q42" s="578"/>
      <c r="R42" s="578"/>
      <c r="S42" s="578">
        <v>1</v>
      </c>
      <c r="T42" s="578"/>
      <c r="U42" s="578"/>
      <c r="V42" s="578">
        <v>1</v>
      </c>
      <c r="W42" s="578"/>
      <c r="X42" s="578"/>
      <c r="Y42" s="578">
        <v>1</v>
      </c>
      <c r="Z42" s="578"/>
      <c r="AA42" s="578"/>
      <c r="AB42" s="578">
        <v>1</v>
      </c>
      <c r="AC42" s="578"/>
      <c r="AD42" s="578"/>
      <c r="AE42" s="578">
        <v>1</v>
      </c>
      <c r="AF42" s="578"/>
      <c r="AG42" s="578"/>
      <c r="AH42" s="320">
        <f t="shared" si="0"/>
        <v>10</v>
      </c>
    </row>
    <row r="43" spans="1:34" s="320" customFormat="1" ht="14.25" x14ac:dyDescent="0.2">
      <c r="A43" s="573">
        <v>19</v>
      </c>
      <c r="B43" s="898"/>
      <c r="C43" s="535" t="s">
        <v>323</v>
      </c>
      <c r="D43" s="578"/>
      <c r="E43" s="578">
        <v>1</v>
      </c>
      <c r="F43" s="578"/>
      <c r="G43" s="578"/>
      <c r="H43" s="578">
        <v>1</v>
      </c>
      <c r="I43" s="578"/>
      <c r="J43" s="578"/>
      <c r="K43" s="578">
        <v>1</v>
      </c>
      <c r="L43" s="578"/>
      <c r="M43" s="578"/>
      <c r="N43" s="578">
        <v>1</v>
      </c>
      <c r="O43" s="578"/>
      <c r="P43" s="578"/>
      <c r="Q43" s="578">
        <v>1</v>
      </c>
      <c r="R43" s="578"/>
      <c r="S43" s="578"/>
      <c r="T43" s="578">
        <v>1</v>
      </c>
      <c r="U43" s="578"/>
      <c r="V43" s="578"/>
      <c r="W43" s="578">
        <v>1</v>
      </c>
      <c r="X43" s="578"/>
      <c r="Y43" s="578"/>
      <c r="Z43" s="578">
        <v>1</v>
      </c>
      <c r="AA43" s="578"/>
      <c r="AB43" s="578"/>
      <c r="AC43" s="578">
        <v>1</v>
      </c>
      <c r="AD43" s="578"/>
      <c r="AE43" s="578"/>
      <c r="AF43" s="578">
        <v>1</v>
      </c>
      <c r="AG43" s="578"/>
      <c r="AH43" s="320">
        <f t="shared" si="0"/>
        <v>10</v>
      </c>
    </row>
    <row r="44" spans="1:34" s="320" customFormat="1" ht="12.75" x14ac:dyDescent="0.2">
      <c r="A44" s="320">
        <v>20</v>
      </c>
      <c r="B44" s="898"/>
      <c r="C44" s="542" t="s">
        <v>547</v>
      </c>
      <c r="D44" s="578"/>
      <c r="E44" s="578"/>
      <c r="F44" s="578">
        <v>1</v>
      </c>
      <c r="G44" s="578"/>
      <c r="H44" s="578"/>
      <c r="I44" s="578">
        <v>1</v>
      </c>
      <c r="J44" s="578"/>
      <c r="K44" s="578"/>
      <c r="L44" s="578">
        <v>1</v>
      </c>
      <c r="M44" s="578"/>
      <c r="N44" s="578"/>
      <c r="O44" s="578">
        <v>1</v>
      </c>
      <c r="P44" s="578"/>
      <c r="Q44" s="578"/>
      <c r="R44" s="578">
        <v>1</v>
      </c>
      <c r="S44" s="578"/>
      <c r="T44" s="578"/>
      <c r="U44" s="578">
        <v>1</v>
      </c>
      <c r="V44" s="578"/>
      <c r="W44" s="578"/>
      <c r="X44" s="578">
        <v>1</v>
      </c>
      <c r="Y44" s="578"/>
      <c r="Z44" s="578"/>
      <c r="AA44" s="578">
        <v>1</v>
      </c>
      <c r="AB44" s="578"/>
      <c r="AC44" s="578"/>
      <c r="AD44" s="578">
        <v>1</v>
      </c>
      <c r="AE44" s="578"/>
      <c r="AF44" s="578"/>
      <c r="AG44" s="578">
        <v>1</v>
      </c>
      <c r="AH44" s="320">
        <f t="shared" si="0"/>
        <v>10</v>
      </c>
    </row>
    <row r="45" spans="1:34" s="320" customFormat="1" ht="12.75" x14ac:dyDescent="0.2">
      <c r="A45" s="320">
        <v>21</v>
      </c>
      <c r="B45" s="898"/>
      <c r="C45" s="906" t="s">
        <v>548</v>
      </c>
      <c r="D45" s="578"/>
      <c r="E45" s="578"/>
      <c r="F45" s="578">
        <v>1</v>
      </c>
      <c r="G45" s="578"/>
      <c r="H45" s="578"/>
      <c r="I45" s="578">
        <v>1</v>
      </c>
      <c r="J45" s="578"/>
      <c r="K45" s="578"/>
      <c r="L45" s="578">
        <v>1</v>
      </c>
      <c r="M45" s="578"/>
      <c r="N45" s="578"/>
      <c r="O45" s="578">
        <v>1</v>
      </c>
      <c r="P45" s="578"/>
      <c r="Q45" s="578"/>
      <c r="R45" s="578">
        <v>1</v>
      </c>
      <c r="S45" s="578"/>
      <c r="T45" s="578"/>
      <c r="U45" s="578">
        <v>1</v>
      </c>
      <c r="V45" s="578"/>
      <c r="W45" s="578"/>
      <c r="X45" s="578">
        <v>1</v>
      </c>
      <c r="Y45" s="578"/>
      <c r="Z45" s="578"/>
      <c r="AA45" s="578">
        <v>1</v>
      </c>
      <c r="AB45" s="578"/>
      <c r="AC45" s="578"/>
      <c r="AD45" s="578">
        <v>1</v>
      </c>
      <c r="AE45" s="578"/>
      <c r="AF45" s="578"/>
      <c r="AG45" s="578">
        <v>1</v>
      </c>
      <c r="AH45" s="320">
        <f t="shared" si="0"/>
        <v>10</v>
      </c>
    </row>
    <row r="46" spans="1:34" s="320" customFormat="1" ht="14.25" x14ac:dyDescent="0.2">
      <c r="A46" s="573">
        <v>22</v>
      </c>
      <c r="B46" s="898"/>
      <c r="C46" s="907"/>
      <c r="D46" s="578"/>
      <c r="E46" s="578"/>
      <c r="F46" s="578">
        <v>1</v>
      </c>
      <c r="G46" s="578"/>
      <c r="H46" s="578"/>
      <c r="I46" s="578">
        <v>1</v>
      </c>
      <c r="J46" s="578"/>
      <c r="K46" s="578"/>
      <c r="L46" s="578">
        <v>1</v>
      </c>
      <c r="M46" s="578"/>
      <c r="N46" s="578"/>
      <c r="O46" s="578">
        <v>1</v>
      </c>
      <c r="P46" s="578"/>
      <c r="Q46" s="578"/>
      <c r="R46" s="578">
        <v>1</v>
      </c>
      <c r="S46" s="578"/>
      <c r="T46" s="578"/>
      <c r="U46" s="578">
        <v>1</v>
      </c>
      <c r="V46" s="578"/>
      <c r="W46" s="578"/>
      <c r="X46" s="578">
        <v>1</v>
      </c>
      <c r="Y46" s="578"/>
      <c r="Z46" s="578"/>
      <c r="AA46" s="578">
        <v>1</v>
      </c>
      <c r="AB46" s="578"/>
      <c r="AC46" s="578"/>
      <c r="AD46" s="578">
        <v>1</v>
      </c>
      <c r="AE46" s="578"/>
      <c r="AF46" s="578"/>
      <c r="AG46" s="578">
        <v>1</v>
      </c>
      <c r="AH46" s="320">
        <f t="shared" si="0"/>
        <v>10</v>
      </c>
    </row>
    <row r="47" spans="1:34" s="320" customFormat="1" ht="14.25" x14ac:dyDescent="0.2">
      <c r="A47" s="573"/>
      <c r="B47" s="898"/>
      <c r="C47" s="539" t="s">
        <v>549</v>
      </c>
      <c r="D47" s="345" t="s">
        <v>0</v>
      </c>
      <c r="E47" s="345" t="s">
        <v>1</v>
      </c>
      <c r="F47" s="345" t="s">
        <v>2</v>
      </c>
      <c r="G47" s="345" t="s">
        <v>0</v>
      </c>
      <c r="H47" s="345" t="s">
        <v>1</v>
      </c>
      <c r="I47" s="345" t="s">
        <v>2</v>
      </c>
      <c r="J47" s="345" t="s">
        <v>0</v>
      </c>
      <c r="K47" s="345" t="s">
        <v>1</v>
      </c>
      <c r="L47" s="345" t="s">
        <v>2</v>
      </c>
      <c r="M47" s="345" t="s">
        <v>0</v>
      </c>
      <c r="N47" s="345" t="s">
        <v>1</v>
      </c>
      <c r="O47" s="345" t="s">
        <v>2</v>
      </c>
      <c r="P47" s="345" t="s">
        <v>0</v>
      </c>
      <c r="Q47" s="345" t="s">
        <v>1</v>
      </c>
      <c r="R47" s="345" t="s">
        <v>2</v>
      </c>
      <c r="S47" s="345" t="s">
        <v>0</v>
      </c>
      <c r="T47" s="345" t="s">
        <v>1</v>
      </c>
      <c r="U47" s="345" t="s">
        <v>2</v>
      </c>
      <c r="V47" s="345" t="s">
        <v>0</v>
      </c>
      <c r="W47" s="345" t="s">
        <v>1</v>
      </c>
      <c r="X47" s="345" t="s">
        <v>2</v>
      </c>
      <c r="Y47" s="345" t="s">
        <v>0</v>
      </c>
      <c r="Z47" s="345" t="s">
        <v>1</v>
      </c>
      <c r="AA47" s="345" t="s">
        <v>2</v>
      </c>
      <c r="AB47" s="345" t="s">
        <v>0</v>
      </c>
      <c r="AC47" s="345" t="s">
        <v>1</v>
      </c>
      <c r="AD47" s="345" t="s">
        <v>2</v>
      </c>
      <c r="AE47" s="345" t="s">
        <v>0</v>
      </c>
      <c r="AF47" s="345" t="s">
        <v>1</v>
      </c>
      <c r="AG47" s="345" t="s">
        <v>2</v>
      </c>
    </row>
    <row r="48" spans="1:34" s="320" customFormat="1" ht="14.25" x14ac:dyDescent="0.2">
      <c r="A48" s="573">
        <v>23</v>
      </c>
      <c r="B48" s="898"/>
      <c r="C48" s="535" t="s">
        <v>550</v>
      </c>
      <c r="D48" s="578"/>
      <c r="E48" s="578"/>
      <c r="F48" s="578">
        <v>1</v>
      </c>
      <c r="G48" s="578"/>
      <c r="H48" s="578"/>
      <c r="I48" s="578">
        <v>1</v>
      </c>
      <c r="J48" s="578"/>
      <c r="K48" s="578"/>
      <c r="L48" s="578">
        <v>1</v>
      </c>
      <c r="M48" s="578"/>
      <c r="N48" s="578"/>
      <c r="O48" s="578">
        <v>1</v>
      </c>
      <c r="P48" s="578"/>
      <c r="Q48" s="578"/>
      <c r="R48" s="578">
        <v>1</v>
      </c>
      <c r="S48" s="578"/>
      <c r="T48" s="578"/>
      <c r="U48" s="578">
        <v>1</v>
      </c>
      <c r="V48" s="578"/>
      <c r="W48" s="578"/>
      <c r="X48" s="578">
        <v>1</v>
      </c>
      <c r="Y48" s="578"/>
      <c r="Z48" s="578"/>
      <c r="AA48" s="578">
        <v>1</v>
      </c>
      <c r="AB48" s="578"/>
      <c r="AC48" s="578"/>
      <c r="AD48" s="578">
        <v>1</v>
      </c>
      <c r="AE48" s="578"/>
      <c r="AF48" s="578"/>
      <c r="AG48" s="578">
        <v>1</v>
      </c>
      <c r="AH48" s="320">
        <f t="shared" si="0"/>
        <v>10</v>
      </c>
    </row>
    <row r="49" spans="1:34" s="320" customFormat="1" ht="25.5" x14ac:dyDescent="0.2">
      <c r="A49" s="573">
        <v>24</v>
      </c>
      <c r="B49" s="898"/>
      <c r="C49" s="535" t="s">
        <v>551</v>
      </c>
      <c r="D49" s="578"/>
      <c r="E49" s="578"/>
      <c r="F49" s="578">
        <v>1</v>
      </c>
      <c r="G49" s="578"/>
      <c r="H49" s="578"/>
      <c r="I49" s="578">
        <v>1</v>
      </c>
      <c r="J49" s="578"/>
      <c r="K49" s="578"/>
      <c r="L49" s="578">
        <v>1</v>
      </c>
      <c r="M49" s="578"/>
      <c r="N49" s="578"/>
      <c r="O49" s="578">
        <v>1</v>
      </c>
      <c r="P49" s="578"/>
      <c r="Q49" s="578"/>
      <c r="R49" s="578">
        <v>1</v>
      </c>
      <c r="S49" s="578"/>
      <c r="T49" s="578"/>
      <c r="U49" s="578">
        <v>1</v>
      </c>
      <c r="V49" s="578"/>
      <c r="W49" s="578"/>
      <c r="X49" s="578">
        <v>1</v>
      </c>
      <c r="Y49" s="578"/>
      <c r="Z49" s="578"/>
      <c r="AA49" s="578">
        <v>1</v>
      </c>
      <c r="AB49" s="578"/>
      <c r="AC49" s="578"/>
      <c r="AD49" s="578">
        <v>1</v>
      </c>
      <c r="AE49" s="578"/>
      <c r="AF49" s="578"/>
      <c r="AG49" s="578">
        <v>1</v>
      </c>
      <c r="AH49" s="320">
        <f t="shared" si="0"/>
        <v>10</v>
      </c>
    </row>
    <row r="50" spans="1:34" s="320" customFormat="1" ht="25.5" x14ac:dyDescent="0.2">
      <c r="A50" s="573">
        <v>25</v>
      </c>
      <c r="B50" s="898"/>
      <c r="C50" s="535" t="s">
        <v>552</v>
      </c>
      <c r="D50" s="578"/>
      <c r="E50" s="578"/>
      <c r="F50" s="578">
        <v>1</v>
      </c>
      <c r="G50" s="578"/>
      <c r="H50" s="578"/>
      <c r="I50" s="578">
        <v>1</v>
      </c>
      <c r="J50" s="578"/>
      <c r="K50" s="578"/>
      <c r="L50" s="578">
        <v>1</v>
      </c>
      <c r="M50" s="578"/>
      <c r="N50" s="578"/>
      <c r="O50" s="578">
        <v>1</v>
      </c>
      <c r="P50" s="578"/>
      <c r="Q50" s="578"/>
      <c r="R50" s="578">
        <v>1</v>
      </c>
      <c r="S50" s="578"/>
      <c r="T50" s="578"/>
      <c r="U50" s="578">
        <v>1</v>
      </c>
      <c r="V50" s="578"/>
      <c r="W50" s="578"/>
      <c r="X50" s="578">
        <v>1</v>
      </c>
      <c r="Y50" s="578"/>
      <c r="Z50" s="578"/>
      <c r="AA50" s="578">
        <v>1</v>
      </c>
      <c r="AB50" s="578"/>
      <c r="AC50" s="578"/>
      <c r="AD50" s="578">
        <v>1</v>
      </c>
      <c r="AE50" s="578"/>
      <c r="AF50" s="578"/>
      <c r="AG50" s="578">
        <v>1</v>
      </c>
      <c r="AH50" s="320">
        <f t="shared" si="0"/>
        <v>10</v>
      </c>
    </row>
    <row r="51" spans="1:34" s="320" customFormat="1" ht="14.25" x14ac:dyDescent="0.2">
      <c r="A51" s="573"/>
      <c r="B51" s="898"/>
      <c r="C51" s="539" t="s">
        <v>553</v>
      </c>
      <c r="D51" s="345" t="s">
        <v>0</v>
      </c>
      <c r="E51" s="345" t="s">
        <v>1</v>
      </c>
      <c r="F51" s="345" t="s">
        <v>2</v>
      </c>
      <c r="G51" s="345" t="s">
        <v>0</v>
      </c>
      <c r="H51" s="345" t="s">
        <v>1</v>
      </c>
      <c r="I51" s="345" t="s">
        <v>2</v>
      </c>
      <c r="J51" s="345" t="s">
        <v>0</v>
      </c>
      <c r="K51" s="345" t="s">
        <v>1</v>
      </c>
      <c r="L51" s="345" t="s">
        <v>2</v>
      </c>
      <c r="M51" s="345" t="s">
        <v>0</v>
      </c>
      <c r="N51" s="345" t="s">
        <v>1</v>
      </c>
      <c r="O51" s="345" t="s">
        <v>2</v>
      </c>
      <c r="P51" s="345" t="s">
        <v>0</v>
      </c>
      <c r="Q51" s="345" t="s">
        <v>1</v>
      </c>
      <c r="R51" s="345" t="s">
        <v>2</v>
      </c>
      <c r="S51" s="345" t="s">
        <v>0</v>
      </c>
      <c r="T51" s="345" t="s">
        <v>1</v>
      </c>
      <c r="U51" s="345" t="s">
        <v>2</v>
      </c>
      <c r="V51" s="345" t="s">
        <v>0</v>
      </c>
      <c r="W51" s="345" t="s">
        <v>1</v>
      </c>
      <c r="X51" s="345" t="s">
        <v>2</v>
      </c>
      <c r="Y51" s="345" t="s">
        <v>0</v>
      </c>
      <c r="Z51" s="345" t="s">
        <v>1</v>
      </c>
      <c r="AA51" s="345" t="s">
        <v>2</v>
      </c>
      <c r="AB51" s="345" t="s">
        <v>0</v>
      </c>
      <c r="AC51" s="345" t="s">
        <v>1</v>
      </c>
      <c r="AD51" s="345" t="s">
        <v>2</v>
      </c>
      <c r="AE51" s="345" t="s">
        <v>0</v>
      </c>
      <c r="AF51" s="345" t="s">
        <v>1</v>
      </c>
      <c r="AG51" s="345" t="s">
        <v>2</v>
      </c>
    </row>
    <row r="52" spans="1:34" s="320" customFormat="1" ht="14.25" x14ac:dyDescent="0.2">
      <c r="A52" s="573">
        <v>26</v>
      </c>
      <c r="B52" s="898"/>
      <c r="C52" s="535" t="s">
        <v>554</v>
      </c>
      <c r="D52" s="578">
        <v>1</v>
      </c>
      <c r="E52" s="578"/>
      <c r="F52" s="578"/>
      <c r="G52" s="578">
        <v>1</v>
      </c>
      <c r="H52" s="578"/>
      <c r="I52" s="578"/>
      <c r="J52" s="578">
        <v>1</v>
      </c>
      <c r="K52" s="578"/>
      <c r="L52" s="578"/>
      <c r="M52" s="578">
        <v>1</v>
      </c>
      <c r="N52" s="578"/>
      <c r="O52" s="578"/>
      <c r="P52" s="578">
        <v>1</v>
      </c>
      <c r="Q52" s="578"/>
      <c r="R52" s="578"/>
      <c r="S52" s="578">
        <v>1</v>
      </c>
      <c r="T52" s="578"/>
      <c r="U52" s="578"/>
      <c r="V52" s="578">
        <v>1</v>
      </c>
      <c r="W52" s="578"/>
      <c r="X52" s="578"/>
      <c r="Y52" s="578">
        <v>1</v>
      </c>
      <c r="Z52" s="578"/>
      <c r="AA52" s="578"/>
      <c r="AB52" s="578">
        <v>1</v>
      </c>
      <c r="AC52" s="578"/>
      <c r="AD52" s="578"/>
      <c r="AE52" s="578">
        <v>1</v>
      </c>
      <c r="AF52" s="578"/>
      <c r="AG52" s="578"/>
      <c r="AH52" s="320">
        <f t="shared" si="0"/>
        <v>10</v>
      </c>
    </row>
    <row r="53" spans="1:34" s="320" customFormat="1" ht="14.25" x14ac:dyDescent="0.2">
      <c r="A53" s="573"/>
      <c r="B53" s="898"/>
      <c r="C53" s="539" t="s">
        <v>324</v>
      </c>
      <c r="D53" s="345" t="s">
        <v>0</v>
      </c>
      <c r="E53" s="345" t="s">
        <v>1</v>
      </c>
      <c r="F53" s="345" t="s">
        <v>2</v>
      </c>
      <c r="G53" s="345" t="s">
        <v>0</v>
      </c>
      <c r="H53" s="345" t="s">
        <v>1</v>
      </c>
      <c r="I53" s="345" t="s">
        <v>2</v>
      </c>
      <c r="J53" s="345" t="s">
        <v>0</v>
      </c>
      <c r="K53" s="345" t="s">
        <v>1</v>
      </c>
      <c r="L53" s="345" t="s">
        <v>2</v>
      </c>
      <c r="M53" s="345" t="s">
        <v>0</v>
      </c>
      <c r="N53" s="345" t="s">
        <v>1</v>
      </c>
      <c r="O53" s="345" t="s">
        <v>2</v>
      </c>
      <c r="P53" s="345" t="s">
        <v>0</v>
      </c>
      <c r="Q53" s="345" t="s">
        <v>1</v>
      </c>
      <c r="R53" s="345" t="s">
        <v>2</v>
      </c>
      <c r="S53" s="345" t="s">
        <v>0</v>
      </c>
      <c r="T53" s="345" t="s">
        <v>1</v>
      </c>
      <c r="U53" s="345" t="s">
        <v>2</v>
      </c>
      <c r="V53" s="345" t="s">
        <v>0</v>
      </c>
      <c r="W53" s="345" t="s">
        <v>1</v>
      </c>
      <c r="X53" s="345" t="s">
        <v>2</v>
      </c>
      <c r="Y53" s="345" t="s">
        <v>0</v>
      </c>
      <c r="Z53" s="345" t="s">
        <v>1</v>
      </c>
      <c r="AA53" s="345" t="s">
        <v>2</v>
      </c>
      <c r="AB53" s="345" t="s">
        <v>0</v>
      </c>
      <c r="AC53" s="345" t="s">
        <v>1</v>
      </c>
      <c r="AD53" s="345" t="s">
        <v>2</v>
      </c>
      <c r="AE53" s="345" t="s">
        <v>0</v>
      </c>
      <c r="AF53" s="345" t="s">
        <v>1</v>
      </c>
      <c r="AG53" s="345" t="s">
        <v>2</v>
      </c>
    </row>
    <row r="54" spans="1:34" s="320" customFormat="1" ht="14.25" x14ac:dyDescent="0.2">
      <c r="A54" s="573">
        <v>27</v>
      </c>
      <c r="B54" s="898"/>
      <c r="C54" s="543" t="s">
        <v>325</v>
      </c>
      <c r="D54" s="578"/>
      <c r="E54" s="578"/>
      <c r="F54" s="578">
        <v>1</v>
      </c>
      <c r="G54" s="578"/>
      <c r="H54" s="578"/>
      <c r="I54" s="578">
        <v>1</v>
      </c>
      <c r="J54" s="578"/>
      <c r="K54" s="578"/>
      <c r="L54" s="578">
        <v>1</v>
      </c>
      <c r="M54" s="578"/>
      <c r="N54" s="578"/>
      <c r="O54" s="578">
        <v>1</v>
      </c>
      <c r="P54" s="578"/>
      <c r="Q54" s="578"/>
      <c r="R54" s="578">
        <v>1</v>
      </c>
      <c r="S54" s="578"/>
      <c r="T54" s="578"/>
      <c r="U54" s="578">
        <v>1</v>
      </c>
      <c r="V54" s="578"/>
      <c r="W54" s="578"/>
      <c r="X54" s="578">
        <v>1</v>
      </c>
      <c r="Y54" s="578"/>
      <c r="Z54" s="578"/>
      <c r="AA54" s="578">
        <v>1</v>
      </c>
      <c r="AB54" s="578"/>
      <c r="AC54" s="578"/>
      <c r="AD54" s="578">
        <v>1</v>
      </c>
      <c r="AE54" s="578"/>
      <c r="AF54" s="578"/>
      <c r="AG54" s="578">
        <v>1</v>
      </c>
      <c r="AH54" s="320">
        <f t="shared" si="0"/>
        <v>10</v>
      </c>
    </row>
    <row r="55" spans="1:34" s="320" customFormat="1" ht="14.25" x14ac:dyDescent="0.2">
      <c r="A55" s="573">
        <v>28</v>
      </c>
      <c r="B55" s="898"/>
      <c r="C55" s="535" t="s">
        <v>326</v>
      </c>
      <c r="D55" s="578">
        <v>1</v>
      </c>
      <c r="E55" s="578"/>
      <c r="F55" s="578"/>
      <c r="G55" s="578">
        <v>1</v>
      </c>
      <c r="H55" s="578"/>
      <c r="I55" s="578"/>
      <c r="J55" s="578">
        <v>1</v>
      </c>
      <c r="K55" s="578"/>
      <c r="L55" s="578"/>
      <c r="M55" s="578">
        <v>1</v>
      </c>
      <c r="N55" s="578"/>
      <c r="O55" s="578"/>
      <c r="P55" s="578">
        <v>1</v>
      </c>
      <c r="Q55" s="578"/>
      <c r="R55" s="578"/>
      <c r="S55" s="578">
        <v>1</v>
      </c>
      <c r="T55" s="578"/>
      <c r="U55" s="578"/>
      <c r="V55" s="578">
        <v>1</v>
      </c>
      <c r="W55" s="578"/>
      <c r="X55" s="578"/>
      <c r="Y55" s="578">
        <v>1</v>
      </c>
      <c r="Z55" s="578"/>
      <c r="AA55" s="578"/>
      <c r="AB55" s="578">
        <v>1</v>
      </c>
      <c r="AC55" s="578"/>
      <c r="AD55" s="578"/>
      <c r="AE55" s="578">
        <v>1</v>
      </c>
      <c r="AF55" s="578"/>
      <c r="AG55" s="578"/>
      <c r="AH55" s="320">
        <f t="shared" si="0"/>
        <v>10</v>
      </c>
    </row>
    <row r="56" spans="1:34" s="320" customFormat="1" ht="14.25" x14ac:dyDescent="0.2">
      <c r="A56" s="573">
        <v>29</v>
      </c>
      <c r="B56" s="898"/>
      <c r="C56" s="541" t="s">
        <v>555</v>
      </c>
      <c r="D56" s="578"/>
      <c r="E56" s="578">
        <v>1</v>
      </c>
      <c r="F56" s="578"/>
      <c r="G56" s="578"/>
      <c r="H56" s="578">
        <v>1</v>
      </c>
      <c r="I56" s="578"/>
      <c r="J56" s="578"/>
      <c r="K56" s="578">
        <v>1</v>
      </c>
      <c r="L56" s="578"/>
      <c r="M56" s="578"/>
      <c r="N56" s="578">
        <v>1</v>
      </c>
      <c r="O56" s="578"/>
      <c r="P56" s="578"/>
      <c r="Q56" s="578">
        <v>1</v>
      </c>
      <c r="R56" s="578"/>
      <c r="S56" s="578"/>
      <c r="T56" s="578">
        <v>1</v>
      </c>
      <c r="U56" s="578"/>
      <c r="V56" s="578"/>
      <c r="W56" s="578">
        <v>1</v>
      </c>
      <c r="X56" s="578"/>
      <c r="Y56" s="578"/>
      <c r="Z56" s="578">
        <v>1</v>
      </c>
      <c r="AA56" s="578"/>
      <c r="AB56" s="578"/>
      <c r="AC56" s="578">
        <v>1</v>
      </c>
      <c r="AD56" s="578"/>
      <c r="AE56" s="578"/>
      <c r="AF56" s="578">
        <v>1</v>
      </c>
      <c r="AG56" s="578"/>
      <c r="AH56" s="320">
        <f t="shared" si="0"/>
        <v>10</v>
      </c>
    </row>
    <row r="57" spans="1:34" s="320" customFormat="1" ht="14.25" x14ac:dyDescent="0.2">
      <c r="A57" s="573">
        <v>30</v>
      </c>
      <c r="B57" s="898"/>
      <c r="C57" s="535" t="s">
        <v>556</v>
      </c>
      <c r="D57" s="578"/>
      <c r="E57" s="578"/>
      <c r="F57" s="578">
        <v>1</v>
      </c>
      <c r="G57" s="578"/>
      <c r="H57" s="578"/>
      <c r="I57" s="578">
        <v>1</v>
      </c>
      <c r="J57" s="578"/>
      <c r="K57" s="578"/>
      <c r="L57" s="578">
        <v>1</v>
      </c>
      <c r="M57" s="578"/>
      <c r="N57" s="578"/>
      <c r="O57" s="578">
        <v>1</v>
      </c>
      <c r="P57" s="578"/>
      <c r="Q57" s="578"/>
      <c r="R57" s="578">
        <v>1</v>
      </c>
      <c r="S57" s="578"/>
      <c r="T57" s="578"/>
      <c r="U57" s="578">
        <v>1</v>
      </c>
      <c r="V57" s="578"/>
      <c r="W57" s="578"/>
      <c r="X57" s="578">
        <v>1</v>
      </c>
      <c r="Y57" s="578"/>
      <c r="Z57" s="578"/>
      <c r="AA57" s="578">
        <v>1</v>
      </c>
      <c r="AB57" s="578"/>
      <c r="AC57" s="578"/>
      <c r="AD57" s="578">
        <v>1</v>
      </c>
      <c r="AE57" s="578"/>
      <c r="AF57" s="578"/>
      <c r="AG57" s="578">
        <v>1</v>
      </c>
      <c r="AH57" s="320">
        <f t="shared" si="0"/>
        <v>10</v>
      </c>
    </row>
    <row r="58" spans="1:34" s="320" customFormat="1" ht="14.25" x14ac:dyDescent="0.2">
      <c r="A58" s="573">
        <v>31</v>
      </c>
      <c r="B58" s="898"/>
      <c r="C58" s="541" t="s">
        <v>329</v>
      </c>
      <c r="D58" s="578"/>
      <c r="E58" s="578"/>
      <c r="F58" s="578">
        <v>1</v>
      </c>
      <c r="G58" s="578"/>
      <c r="H58" s="578"/>
      <c r="I58" s="578">
        <v>1</v>
      </c>
      <c r="J58" s="578"/>
      <c r="K58" s="578"/>
      <c r="L58" s="578">
        <v>1</v>
      </c>
      <c r="M58" s="578"/>
      <c r="N58" s="578"/>
      <c r="O58" s="578">
        <v>1</v>
      </c>
      <c r="P58" s="578"/>
      <c r="Q58" s="578"/>
      <c r="R58" s="578">
        <v>1</v>
      </c>
      <c r="S58" s="578"/>
      <c r="T58" s="578"/>
      <c r="U58" s="578">
        <v>1</v>
      </c>
      <c r="V58" s="578"/>
      <c r="W58" s="578"/>
      <c r="X58" s="578">
        <v>1</v>
      </c>
      <c r="Y58" s="578"/>
      <c r="Z58" s="578"/>
      <c r="AA58" s="578">
        <v>1</v>
      </c>
      <c r="AB58" s="578"/>
      <c r="AC58" s="578"/>
      <c r="AD58" s="578">
        <v>1</v>
      </c>
      <c r="AE58" s="578"/>
      <c r="AF58" s="578"/>
      <c r="AG58" s="578">
        <v>1</v>
      </c>
      <c r="AH58" s="320">
        <f t="shared" si="0"/>
        <v>10</v>
      </c>
    </row>
    <row r="59" spans="1:34" s="320" customFormat="1" ht="14.25" x14ac:dyDescent="0.2">
      <c r="A59" s="573">
        <v>32</v>
      </c>
      <c r="B59" s="898"/>
      <c r="C59" s="535" t="s">
        <v>330</v>
      </c>
      <c r="D59" s="578"/>
      <c r="E59" s="578"/>
      <c r="F59" s="578">
        <v>1</v>
      </c>
      <c r="G59" s="578"/>
      <c r="H59" s="578"/>
      <c r="I59" s="578">
        <v>1</v>
      </c>
      <c r="J59" s="578"/>
      <c r="K59" s="578"/>
      <c r="L59" s="578">
        <v>1</v>
      </c>
      <c r="M59" s="578"/>
      <c r="N59" s="578"/>
      <c r="O59" s="578">
        <v>1</v>
      </c>
      <c r="P59" s="578"/>
      <c r="Q59" s="578"/>
      <c r="R59" s="578">
        <v>1</v>
      </c>
      <c r="S59" s="578"/>
      <c r="T59" s="578"/>
      <c r="U59" s="578">
        <v>1</v>
      </c>
      <c r="V59" s="578"/>
      <c r="W59" s="578"/>
      <c r="X59" s="578">
        <v>1</v>
      </c>
      <c r="Y59" s="578"/>
      <c r="Z59" s="578"/>
      <c r="AA59" s="578">
        <v>1</v>
      </c>
      <c r="AB59" s="578"/>
      <c r="AC59" s="578"/>
      <c r="AD59" s="578">
        <v>1</v>
      </c>
      <c r="AE59" s="578"/>
      <c r="AF59" s="578"/>
      <c r="AG59" s="578">
        <v>1</v>
      </c>
      <c r="AH59" s="320">
        <f t="shared" si="0"/>
        <v>10</v>
      </c>
    </row>
    <row r="60" spans="1:34" s="320" customFormat="1" ht="14.25" x14ac:dyDescent="0.2">
      <c r="A60" s="573">
        <v>33</v>
      </c>
      <c r="B60" s="898"/>
      <c r="C60" s="535" t="s">
        <v>557</v>
      </c>
      <c r="D60" s="578">
        <v>1</v>
      </c>
      <c r="E60" s="578"/>
      <c r="F60" s="578"/>
      <c r="G60" s="578">
        <v>1</v>
      </c>
      <c r="H60" s="578"/>
      <c r="I60" s="578"/>
      <c r="J60" s="578">
        <v>1</v>
      </c>
      <c r="K60" s="578"/>
      <c r="L60" s="578"/>
      <c r="M60" s="578">
        <v>1</v>
      </c>
      <c r="N60" s="578"/>
      <c r="O60" s="578"/>
      <c r="P60" s="578">
        <v>1</v>
      </c>
      <c r="Q60" s="578"/>
      <c r="R60" s="578"/>
      <c r="S60" s="578">
        <v>1</v>
      </c>
      <c r="T60" s="578"/>
      <c r="U60" s="578"/>
      <c r="V60" s="578">
        <v>1</v>
      </c>
      <c r="W60" s="578"/>
      <c r="X60" s="578"/>
      <c r="Y60" s="578">
        <v>1</v>
      </c>
      <c r="Z60" s="578"/>
      <c r="AA60" s="578"/>
      <c r="AB60" s="578">
        <v>1</v>
      </c>
      <c r="AC60" s="578"/>
      <c r="AD60" s="578"/>
      <c r="AE60" s="578">
        <v>1</v>
      </c>
      <c r="AF60" s="578"/>
      <c r="AG60" s="578"/>
      <c r="AH60" s="320">
        <f t="shared" si="0"/>
        <v>10</v>
      </c>
    </row>
    <row r="61" spans="1:34" s="320" customFormat="1" ht="14.25" x14ac:dyDescent="0.2">
      <c r="A61" s="573">
        <v>34</v>
      </c>
      <c r="B61" s="898"/>
      <c r="C61" s="535" t="s">
        <v>558</v>
      </c>
      <c r="D61" s="578"/>
      <c r="E61" s="578">
        <v>1</v>
      </c>
      <c r="F61" s="578"/>
      <c r="G61" s="578"/>
      <c r="H61" s="578">
        <v>1</v>
      </c>
      <c r="I61" s="578"/>
      <c r="J61" s="578"/>
      <c r="K61" s="578">
        <v>1</v>
      </c>
      <c r="L61" s="578"/>
      <c r="M61" s="578"/>
      <c r="N61" s="578">
        <v>1</v>
      </c>
      <c r="O61" s="578"/>
      <c r="P61" s="578"/>
      <c r="Q61" s="578">
        <v>1</v>
      </c>
      <c r="R61" s="578"/>
      <c r="S61" s="578"/>
      <c r="T61" s="578">
        <v>1</v>
      </c>
      <c r="U61" s="578"/>
      <c r="V61" s="578"/>
      <c r="W61" s="578">
        <v>1</v>
      </c>
      <c r="X61" s="578"/>
      <c r="Y61" s="578"/>
      <c r="Z61" s="578">
        <v>1</v>
      </c>
      <c r="AA61" s="578"/>
      <c r="AB61" s="578"/>
      <c r="AC61" s="578">
        <v>1</v>
      </c>
      <c r="AD61" s="578"/>
      <c r="AE61" s="578"/>
      <c r="AF61" s="578">
        <v>1</v>
      </c>
      <c r="AG61" s="578"/>
      <c r="AH61" s="320">
        <f t="shared" si="0"/>
        <v>10</v>
      </c>
    </row>
    <row r="62" spans="1:34" s="316" customFormat="1" ht="14.25" x14ac:dyDescent="0.2">
      <c r="A62" s="573">
        <v>35</v>
      </c>
      <c r="B62" s="898"/>
      <c r="C62" s="535" t="s">
        <v>559</v>
      </c>
      <c r="D62" s="578"/>
      <c r="E62" s="578"/>
      <c r="F62" s="578">
        <v>1</v>
      </c>
      <c r="G62" s="578"/>
      <c r="H62" s="578"/>
      <c r="I62" s="578">
        <v>1</v>
      </c>
      <c r="J62" s="578"/>
      <c r="K62" s="578"/>
      <c r="L62" s="578">
        <v>1</v>
      </c>
      <c r="M62" s="578"/>
      <c r="N62" s="578"/>
      <c r="O62" s="578">
        <v>1</v>
      </c>
      <c r="P62" s="578"/>
      <c r="Q62" s="578"/>
      <c r="R62" s="578">
        <v>1</v>
      </c>
      <c r="S62" s="578"/>
      <c r="T62" s="578"/>
      <c r="U62" s="578">
        <v>1</v>
      </c>
      <c r="V62" s="578"/>
      <c r="W62" s="578"/>
      <c r="X62" s="578">
        <v>1</v>
      </c>
      <c r="Y62" s="578"/>
      <c r="Z62" s="578"/>
      <c r="AA62" s="578">
        <v>1</v>
      </c>
      <c r="AB62" s="578"/>
      <c r="AC62" s="578"/>
      <c r="AD62" s="578">
        <v>1</v>
      </c>
      <c r="AE62" s="578"/>
      <c r="AF62" s="578"/>
      <c r="AG62" s="578">
        <v>1</v>
      </c>
      <c r="AH62" s="320">
        <f t="shared" si="0"/>
        <v>10</v>
      </c>
    </row>
    <row r="63" spans="1:34" s="320" customFormat="1" ht="14.25" x14ac:dyDescent="0.2">
      <c r="A63" s="573">
        <v>36</v>
      </c>
      <c r="B63" s="898"/>
      <c r="C63" s="535" t="s">
        <v>560</v>
      </c>
      <c r="D63" s="578"/>
      <c r="E63" s="578"/>
      <c r="F63" s="578">
        <v>1</v>
      </c>
      <c r="G63" s="578"/>
      <c r="H63" s="578"/>
      <c r="I63" s="578">
        <v>1</v>
      </c>
      <c r="J63" s="578"/>
      <c r="K63" s="578"/>
      <c r="L63" s="578">
        <v>1</v>
      </c>
      <c r="M63" s="578"/>
      <c r="N63" s="578"/>
      <c r="O63" s="578">
        <v>1</v>
      </c>
      <c r="P63" s="578"/>
      <c r="Q63" s="578"/>
      <c r="R63" s="578">
        <v>1</v>
      </c>
      <c r="S63" s="578"/>
      <c r="T63" s="578"/>
      <c r="U63" s="578">
        <v>1</v>
      </c>
      <c r="V63" s="578"/>
      <c r="W63" s="578"/>
      <c r="X63" s="578">
        <v>1</v>
      </c>
      <c r="Y63" s="578"/>
      <c r="Z63" s="578"/>
      <c r="AA63" s="578">
        <v>1</v>
      </c>
      <c r="AB63" s="578"/>
      <c r="AC63" s="578"/>
      <c r="AD63" s="578">
        <v>1</v>
      </c>
      <c r="AE63" s="578"/>
      <c r="AF63" s="578"/>
      <c r="AG63" s="578">
        <v>1</v>
      </c>
      <c r="AH63" s="320">
        <f t="shared" si="0"/>
        <v>10</v>
      </c>
    </row>
    <row r="64" spans="1:34" s="320" customFormat="1" ht="14.25" x14ac:dyDescent="0.2">
      <c r="A64" s="573">
        <v>37</v>
      </c>
      <c r="B64" s="898"/>
      <c r="C64" s="542" t="s">
        <v>561</v>
      </c>
      <c r="D64" s="578"/>
      <c r="E64" s="578"/>
      <c r="F64" s="580">
        <v>1</v>
      </c>
      <c r="G64" s="578"/>
      <c r="H64" s="578"/>
      <c r="I64" s="580">
        <v>1</v>
      </c>
      <c r="J64" s="578"/>
      <c r="K64" s="578"/>
      <c r="L64" s="580">
        <v>1</v>
      </c>
      <c r="M64" s="578"/>
      <c r="N64" s="578"/>
      <c r="O64" s="580">
        <v>1</v>
      </c>
      <c r="P64" s="578"/>
      <c r="Q64" s="578"/>
      <c r="R64" s="580">
        <v>1</v>
      </c>
      <c r="S64" s="578"/>
      <c r="T64" s="578"/>
      <c r="U64" s="580">
        <v>1</v>
      </c>
      <c r="V64" s="578"/>
      <c r="W64" s="578"/>
      <c r="X64" s="580">
        <v>1</v>
      </c>
      <c r="Y64" s="578"/>
      <c r="Z64" s="578"/>
      <c r="AA64" s="580">
        <v>1</v>
      </c>
      <c r="AB64" s="578"/>
      <c r="AC64" s="578"/>
      <c r="AD64" s="580">
        <v>1</v>
      </c>
      <c r="AE64" s="578"/>
      <c r="AF64" s="578"/>
      <c r="AG64" s="580">
        <v>1</v>
      </c>
      <c r="AH64" s="320">
        <f t="shared" si="0"/>
        <v>10</v>
      </c>
    </row>
    <row r="65" spans="1:34" s="320" customFormat="1" ht="14.25" x14ac:dyDescent="0.2">
      <c r="A65" s="573"/>
      <c r="B65" s="898"/>
      <c r="C65" s="539" t="s">
        <v>334</v>
      </c>
      <c r="D65" s="345" t="s">
        <v>0</v>
      </c>
      <c r="E65" s="345" t="s">
        <v>1</v>
      </c>
      <c r="F65" s="345" t="s">
        <v>2</v>
      </c>
      <c r="G65" s="345" t="s">
        <v>0</v>
      </c>
      <c r="H65" s="345" t="s">
        <v>1</v>
      </c>
      <c r="I65" s="345" t="s">
        <v>2</v>
      </c>
      <c r="J65" s="345" t="s">
        <v>0</v>
      </c>
      <c r="K65" s="345" t="s">
        <v>1</v>
      </c>
      <c r="L65" s="345" t="s">
        <v>2</v>
      </c>
      <c r="M65" s="345" t="s">
        <v>0</v>
      </c>
      <c r="N65" s="345" t="s">
        <v>1</v>
      </c>
      <c r="O65" s="345" t="s">
        <v>2</v>
      </c>
      <c r="P65" s="345" t="s">
        <v>0</v>
      </c>
      <c r="Q65" s="345" t="s">
        <v>1</v>
      </c>
      <c r="R65" s="345" t="s">
        <v>2</v>
      </c>
      <c r="S65" s="345" t="s">
        <v>0</v>
      </c>
      <c r="T65" s="345" t="s">
        <v>1</v>
      </c>
      <c r="U65" s="345" t="s">
        <v>2</v>
      </c>
      <c r="V65" s="345" t="s">
        <v>0</v>
      </c>
      <c r="W65" s="345" t="s">
        <v>1</v>
      </c>
      <c r="X65" s="345" t="s">
        <v>2</v>
      </c>
      <c r="Y65" s="345" t="s">
        <v>0</v>
      </c>
      <c r="Z65" s="345" t="s">
        <v>1</v>
      </c>
      <c r="AA65" s="345" t="s">
        <v>2</v>
      </c>
      <c r="AB65" s="345" t="s">
        <v>0</v>
      </c>
      <c r="AC65" s="345" t="s">
        <v>1</v>
      </c>
      <c r="AD65" s="345" t="s">
        <v>2</v>
      </c>
      <c r="AE65" s="345" t="s">
        <v>0</v>
      </c>
      <c r="AF65" s="345" t="s">
        <v>1</v>
      </c>
      <c r="AG65" s="345" t="s">
        <v>2</v>
      </c>
    </row>
    <row r="66" spans="1:34" s="320" customFormat="1" ht="14.25" x14ac:dyDescent="0.2">
      <c r="A66" s="573">
        <v>38</v>
      </c>
      <c r="B66" s="898"/>
      <c r="C66" s="540" t="s">
        <v>321</v>
      </c>
      <c r="D66" s="578">
        <v>1</v>
      </c>
      <c r="E66" s="578"/>
      <c r="F66" s="578"/>
      <c r="G66" s="578">
        <v>1</v>
      </c>
      <c r="H66" s="578"/>
      <c r="I66" s="578"/>
      <c r="J66" s="578">
        <v>1</v>
      </c>
      <c r="K66" s="578"/>
      <c r="L66" s="578"/>
      <c r="M66" s="578">
        <v>1</v>
      </c>
      <c r="N66" s="578"/>
      <c r="O66" s="578"/>
      <c r="P66" s="578">
        <v>1</v>
      </c>
      <c r="Q66" s="578"/>
      <c r="R66" s="578"/>
      <c r="S66" s="578">
        <v>1</v>
      </c>
      <c r="T66" s="578"/>
      <c r="U66" s="578"/>
      <c r="V66" s="578">
        <v>1</v>
      </c>
      <c r="W66" s="578"/>
      <c r="X66" s="578"/>
      <c r="Y66" s="578">
        <v>1</v>
      </c>
      <c r="Z66" s="578"/>
      <c r="AA66" s="578"/>
      <c r="AB66" s="578">
        <v>1</v>
      </c>
      <c r="AC66" s="578"/>
      <c r="AD66" s="578"/>
      <c r="AE66" s="578">
        <v>1</v>
      </c>
      <c r="AF66" s="578"/>
      <c r="AG66" s="578"/>
      <c r="AH66" s="320">
        <f t="shared" si="0"/>
        <v>10</v>
      </c>
    </row>
    <row r="67" spans="1:34" s="320" customFormat="1" ht="21.75" customHeight="1" x14ac:dyDescent="0.2">
      <c r="A67" s="573">
        <v>39</v>
      </c>
      <c r="B67" s="898"/>
      <c r="C67" s="541" t="s">
        <v>335</v>
      </c>
      <c r="D67" s="578"/>
      <c r="E67" s="578">
        <v>1</v>
      </c>
      <c r="F67" s="578"/>
      <c r="G67" s="578"/>
      <c r="H67" s="578">
        <v>1</v>
      </c>
      <c r="I67" s="578"/>
      <c r="J67" s="578"/>
      <c r="K67" s="578">
        <v>1</v>
      </c>
      <c r="L67" s="578"/>
      <c r="M67" s="578"/>
      <c r="N67" s="578">
        <v>1</v>
      </c>
      <c r="O67" s="578"/>
      <c r="P67" s="578"/>
      <c r="Q67" s="578">
        <v>1</v>
      </c>
      <c r="R67" s="578"/>
      <c r="S67" s="578"/>
      <c r="T67" s="578">
        <v>1</v>
      </c>
      <c r="U67" s="578"/>
      <c r="V67" s="578"/>
      <c r="W67" s="578">
        <v>1</v>
      </c>
      <c r="X67" s="578"/>
      <c r="Y67" s="578"/>
      <c r="Z67" s="578">
        <v>1</v>
      </c>
      <c r="AA67" s="578"/>
      <c r="AB67" s="578"/>
      <c r="AC67" s="578">
        <v>1</v>
      </c>
      <c r="AD67" s="578"/>
      <c r="AE67" s="578"/>
      <c r="AF67" s="578">
        <v>1</v>
      </c>
      <c r="AG67" s="578"/>
      <c r="AH67" s="320">
        <f t="shared" si="0"/>
        <v>10</v>
      </c>
    </row>
    <row r="68" spans="1:34" s="320" customFormat="1" ht="14.25" x14ac:dyDescent="0.2">
      <c r="A68" s="573">
        <v>40</v>
      </c>
      <c r="B68" s="898"/>
      <c r="C68" s="535" t="s">
        <v>336</v>
      </c>
      <c r="D68" s="578"/>
      <c r="E68" s="578"/>
      <c r="F68" s="578">
        <v>1</v>
      </c>
      <c r="G68" s="578"/>
      <c r="H68" s="578"/>
      <c r="I68" s="578">
        <v>1</v>
      </c>
      <c r="J68" s="578"/>
      <c r="K68" s="578"/>
      <c r="L68" s="578">
        <v>1</v>
      </c>
      <c r="M68" s="578"/>
      <c r="N68" s="578"/>
      <c r="O68" s="578">
        <v>1</v>
      </c>
      <c r="P68" s="578"/>
      <c r="Q68" s="578"/>
      <c r="R68" s="578">
        <v>1</v>
      </c>
      <c r="S68" s="578"/>
      <c r="T68" s="578"/>
      <c r="U68" s="578">
        <v>1</v>
      </c>
      <c r="V68" s="578"/>
      <c r="W68" s="578"/>
      <c r="X68" s="578">
        <v>1</v>
      </c>
      <c r="Y68" s="578"/>
      <c r="Z68" s="578"/>
      <c r="AA68" s="578">
        <v>1</v>
      </c>
      <c r="AB68" s="578"/>
      <c r="AC68" s="578"/>
      <c r="AD68" s="578">
        <v>1</v>
      </c>
      <c r="AE68" s="578"/>
      <c r="AF68" s="578"/>
      <c r="AG68" s="578">
        <v>1</v>
      </c>
      <c r="AH68" s="320">
        <f t="shared" si="0"/>
        <v>10</v>
      </c>
    </row>
    <row r="69" spans="1:34" s="320" customFormat="1" ht="14.25" x14ac:dyDescent="0.2">
      <c r="A69" s="573">
        <v>41</v>
      </c>
      <c r="B69" s="898"/>
      <c r="C69" s="535" t="s">
        <v>562</v>
      </c>
      <c r="D69" s="578"/>
      <c r="E69" s="578"/>
      <c r="F69" s="578">
        <v>1</v>
      </c>
      <c r="G69" s="578"/>
      <c r="H69" s="578"/>
      <c r="I69" s="578">
        <v>1</v>
      </c>
      <c r="J69" s="578"/>
      <c r="K69" s="578"/>
      <c r="L69" s="578">
        <v>1</v>
      </c>
      <c r="M69" s="578"/>
      <c r="N69" s="578"/>
      <c r="O69" s="578">
        <v>1</v>
      </c>
      <c r="P69" s="578"/>
      <c r="Q69" s="578"/>
      <c r="R69" s="578">
        <v>1</v>
      </c>
      <c r="S69" s="578"/>
      <c r="T69" s="578"/>
      <c r="U69" s="578">
        <v>1</v>
      </c>
      <c r="V69" s="578"/>
      <c r="W69" s="578"/>
      <c r="X69" s="578">
        <v>1</v>
      </c>
      <c r="Y69" s="578"/>
      <c r="Z69" s="578"/>
      <c r="AA69" s="578">
        <v>1</v>
      </c>
      <c r="AB69" s="578"/>
      <c r="AC69" s="578"/>
      <c r="AD69" s="578">
        <v>1</v>
      </c>
      <c r="AE69" s="578"/>
      <c r="AF69" s="578"/>
      <c r="AG69" s="578">
        <v>1</v>
      </c>
      <c r="AH69" s="320">
        <f t="shared" si="0"/>
        <v>10</v>
      </c>
    </row>
    <row r="70" spans="1:34" s="320" customFormat="1" ht="14.25" x14ac:dyDescent="0.2">
      <c r="A70" s="573">
        <v>42</v>
      </c>
      <c r="B70" s="898"/>
      <c r="C70" s="535" t="s">
        <v>337</v>
      </c>
      <c r="D70" s="578"/>
      <c r="E70" s="578"/>
      <c r="F70" s="578">
        <v>1</v>
      </c>
      <c r="G70" s="578"/>
      <c r="H70" s="578"/>
      <c r="I70" s="578">
        <v>1</v>
      </c>
      <c r="J70" s="578"/>
      <c r="K70" s="578"/>
      <c r="L70" s="578">
        <v>1</v>
      </c>
      <c r="M70" s="578"/>
      <c r="N70" s="578"/>
      <c r="O70" s="578">
        <v>1</v>
      </c>
      <c r="P70" s="578"/>
      <c r="Q70" s="578"/>
      <c r="R70" s="578">
        <v>1</v>
      </c>
      <c r="S70" s="578"/>
      <c r="T70" s="578"/>
      <c r="U70" s="578">
        <v>1</v>
      </c>
      <c r="V70" s="578"/>
      <c r="W70" s="578"/>
      <c r="X70" s="578">
        <v>1</v>
      </c>
      <c r="Y70" s="578"/>
      <c r="Z70" s="578"/>
      <c r="AA70" s="578">
        <v>1</v>
      </c>
      <c r="AB70" s="578"/>
      <c r="AC70" s="578"/>
      <c r="AD70" s="578">
        <v>1</v>
      </c>
      <c r="AE70" s="578"/>
      <c r="AF70" s="578"/>
      <c r="AG70" s="578">
        <v>1</v>
      </c>
      <c r="AH70" s="320">
        <f t="shared" si="0"/>
        <v>10</v>
      </c>
    </row>
    <row r="71" spans="1:34" s="320" customFormat="1" ht="14.25" x14ac:dyDescent="0.2">
      <c r="A71" s="573">
        <v>43</v>
      </c>
      <c r="B71" s="898"/>
      <c r="C71" s="535" t="s">
        <v>338</v>
      </c>
      <c r="D71" s="578">
        <v>1</v>
      </c>
      <c r="E71" s="578"/>
      <c r="F71" s="578"/>
      <c r="G71" s="578">
        <v>1</v>
      </c>
      <c r="H71" s="578"/>
      <c r="I71" s="578"/>
      <c r="J71" s="578">
        <v>1</v>
      </c>
      <c r="K71" s="578"/>
      <c r="L71" s="578"/>
      <c r="M71" s="578">
        <v>1</v>
      </c>
      <c r="N71" s="578"/>
      <c r="O71" s="578"/>
      <c r="P71" s="578">
        <v>1</v>
      </c>
      <c r="Q71" s="578"/>
      <c r="R71" s="578"/>
      <c r="S71" s="578">
        <v>1</v>
      </c>
      <c r="T71" s="578"/>
      <c r="U71" s="578"/>
      <c r="V71" s="578">
        <v>1</v>
      </c>
      <c r="W71" s="578"/>
      <c r="X71" s="578"/>
      <c r="Y71" s="578">
        <v>1</v>
      </c>
      <c r="Z71" s="578"/>
      <c r="AA71" s="578"/>
      <c r="AB71" s="578">
        <v>1</v>
      </c>
      <c r="AC71" s="578"/>
      <c r="AD71" s="578"/>
      <c r="AE71" s="578">
        <v>1</v>
      </c>
      <c r="AF71" s="578"/>
      <c r="AG71" s="578"/>
      <c r="AH71" s="320">
        <f t="shared" si="0"/>
        <v>10</v>
      </c>
    </row>
    <row r="72" spans="1:34" s="320" customFormat="1" ht="15" customHeight="1" x14ac:dyDescent="0.2">
      <c r="A72" s="573">
        <v>44</v>
      </c>
      <c r="B72" s="898"/>
      <c r="C72" s="544" t="s">
        <v>339</v>
      </c>
      <c r="D72" s="578"/>
      <c r="E72" s="578">
        <v>1</v>
      </c>
      <c r="F72" s="578"/>
      <c r="G72" s="578"/>
      <c r="H72" s="578">
        <v>1</v>
      </c>
      <c r="I72" s="578"/>
      <c r="J72" s="578"/>
      <c r="K72" s="578">
        <v>1</v>
      </c>
      <c r="L72" s="578"/>
      <c r="M72" s="578"/>
      <c r="N72" s="578">
        <v>1</v>
      </c>
      <c r="O72" s="578"/>
      <c r="P72" s="578"/>
      <c r="Q72" s="578">
        <v>1</v>
      </c>
      <c r="R72" s="578"/>
      <c r="S72" s="578"/>
      <c r="T72" s="578">
        <v>1</v>
      </c>
      <c r="U72" s="578"/>
      <c r="V72" s="578"/>
      <c r="W72" s="578">
        <v>1</v>
      </c>
      <c r="X72" s="578"/>
      <c r="Y72" s="578"/>
      <c r="Z72" s="578">
        <v>1</v>
      </c>
      <c r="AA72" s="578"/>
      <c r="AB72" s="578"/>
      <c r="AC72" s="578">
        <v>1</v>
      </c>
      <c r="AD72" s="578"/>
      <c r="AE72" s="578"/>
      <c r="AF72" s="578">
        <v>1</v>
      </c>
      <c r="AG72" s="578"/>
      <c r="AH72" s="320">
        <f t="shared" si="0"/>
        <v>10</v>
      </c>
    </row>
    <row r="73" spans="1:34" s="545" customFormat="1" ht="14.25" x14ac:dyDescent="0.2">
      <c r="A73" s="573">
        <v>45</v>
      </c>
      <c r="B73" s="898"/>
      <c r="C73" s="535" t="s">
        <v>340</v>
      </c>
      <c r="D73" s="578"/>
      <c r="E73" s="578"/>
      <c r="F73" s="578">
        <v>1</v>
      </c>
      <c r="G73" s="578"/>
      <c r="H73" s="578"/>
      <c r="I73" s="578">
        <v>1</v>
      </c>
      <c r="J73" s="578"/>
      <c r="K73" s="578"/>
      <c r="L73" s="578">
        <v>1</v>
      </c>
      <c r="M73" s="578"/>
      <c r="N73" s="578"/>
      <c r="O73" s="578">
        <v>1</v>
      </c>
      <c r="P73" s="578"/>
      <c r="Q73" s="578"/>
      <c r="R73" s="578">
        <v>1</v>
      </c>
      <c r="S73" s="578"/>
      <c r="T73" s="578"/>
      <c r="U73" s="578">
        <v>1</v>
      </c>
      <c r="V73" s="578"/>
      <c r="W73" s="578"/>
      <c r="X73" s="578">
        <v>1</v>
      </c>
      <c r="Y73" s="578"/>
      <c r="Z73" s="578"/>
      <c r="AA73" s="578">
        <v>1</v>
      </c>
      <c r="AB73" s="578"/>
      <c r="AC73" s="578"/>
      <c r="AD73" s="578">
        <v>1</v>
      </c>
      <c r="AE73" s="578"/>
      <c r="AF73" s="578"/>
      <c r="AG73" s="578">
        <v>1</v>
      </c>
      <c r="AH73" s="320">
        <f t="shared" si="0"/>
        <v>10</v>
      </c>
    </row>
    <row r="74" spans="1:34" s="316" customFormat="1" ht="14.25" x14ac:dyDescent="0.2">
      <c r="A74" s="573">
        <v>46</v>
      </c>
      <c r="B74" s="898"/>
      <c r="C74" s="535" t="s">
        <v>563</v>
      </c>
      <c r="D74" s="578"/>
      <c r="E74" s="578"/>
      <c r="F74" s="578">
        <v>1</v>
      </c>
      <c r="G74" s="578"/>
      <c r="H74" s="578"/>
      <c r="I74" s="578">
        <v>1</v>
      </c>
      <c r="J74" s="578"/>
      <c r="K74" s="578"/>
      <c r="L74" s="578">
        <v>1</v>
      </c>
      <c r="M74" s="578"/>
      <c r="N74" s="578"/>
      <c r="O74" s="578">
        <v>1</v>
      </c>
      <c r="P74" s="578"/>
      <c r="Q74" s="578"/>
      <c r="R74" s="578">
        <v>1</v>
      </c>
      <c r="S74" s="578"/>
      <c r="T74" s="578"/>
      <c r="U74" s="578">
        <v>1</v>
      </c>
      <c r="V74" s="578"/>
      <c r="W74" s="578"/>
      <c r="X74" s="578">
        <v>1</v>
      </c>
      <c r="Y74" s="578"/>
      <c r="Z74" s="578"/>
      <c r="AA74" s="578">
        <v>1</v>
      </c>
      <c r="AB74" s="578"/>
      <c r="AC74" s="578"/>
      <c r="AD74" s="578">
        <v>1</v>
      </c>
      <c r="AE74" s="578"/>
      <c r="AF74" s="578"/>
      <c r="AG74" s="578">
        <v>1</v>
      </c>
      <c r="AH74" s="320">
        <f t="shared" si="0"/>
        <v>10</v>
      </c>
    </row>
    <row r="75" spans="1:34" s="316" customFormat="1" ht="14.25" x14ac:dyDescent="0.2">
      <c r="A75" s="573"/>
      <c r="B75" s="898" t="s">
        <v>6</v>
      </c>
      <c r="C75" s="546" t="s">
        <v>4</v>
      </c>
      <c r="D75" s="578">
        <f t="shared" ref="D75:I75" si="23">SUM(D24:D74)</f>
        <v>12</v>
      </c>
      <c r="E75" s="578">
        <f t="shared" si="23"/>
        <v>11</v>
      </c>
      <c r="F75" s="578">
        <f t="shared" si="23"/>
        <v>23</v>
      </c>
      <c r="G75" s="578">
        <f t="shared" si="23"/>
        <v>12</v>
      </c>
      <c r="H75" s="578">
        <f t="shared" si="23"/>
        <v>11</v>
      </c>
      <c r="I75" s="578">
        <f t="shared" si="23"/>
        <v>23</v>
      </c>
      <c r="J75" s="578">
        <f t="shared" ref="J75" si="24">SUM(J24:J74)</f>
        <v>12</v>
      </c>
      <c r="K75" s="578">
        <f t="shared" ref="K75" si="25">SUM(K24:K74)</f>
        <v>11</v>
      </c>
      <c r="L75" s="578">
        <f t="shared" ref="L75" si="26">SUM(L24:L74)</f>
        <v>23</v>
      </c>
      <c r="M75" s="578">
        <f t="shared" ref="M75" si="27">SUM(M24:M74)</f>
        <v>12</v>
      </c>
      <c r="N75" s="578">
        <f t="shared" ref="N75" si="28">SUM(N24:N74)</f>
        <v>11</v>
      </c>
      <c r="O75" s="578">
        <f t="shared" ref="O75" si="29">SUM(O24:O74)</f>
        <v>23</v>
      </c>
      <c r="P75" s="578">
        <f t="shared" ref="P75" si="30">SUM(P24:P74)</f>
        <v>12</v>
      </c>
      <c r="Q75" s="578">
        <f t="shared" ref="Q75" si="31">SUM(Q24:Q74)</f>
        <v>11</v>
      </c>
      <c r="R75" s="578">
        <f t="shared" ref="R75" si="32">SUM(R24:R74)</f>
        <v>23</v>
      </c>
      <c r="S75" s="578">
        <f t="shared" ref="S75:X75" si="33">SUM(S24:S74)</f>
        <v>12</v>
      </c>
      <c r="T75" s="578">
        <f t="shared" si="33"/>
        <v>11</v>
      </c>
      <c r="U75" s="578">
        <f t="shared" si="33"/>
        <v>23</v>
      </c>
      <c r="V75" s="578">
        <f t="shared" si="33"/>
        <v>12</v>
      </c>
      <c r="W75" s="578">
        <f t="shared" si="33"/>
        <v>11</v>
      </c>
      <c r="X75" s="578">
        <f t="shared" si="33"/>
        <v>23</v>
      </c>
      <c r="Y75" s="578">
        <f t="shared" ref="Y75:AG75" si="34">SUM(Y24:Y74)</f>
        <v>12</v>
      </c>
      <c r="Z75" s="578">
        <f t="shared" si="34"/>
        <v>11</v>
      </c>
      <c r="AA75" s="578">
        <f t="shared" si="34"/>
        <v>23</v>
      </c>
      <c r="AB75" s="578">
        <f t="shared" si="34"/>
        <v>12</v>
      </c>
      <c r="AC75" s="578">
        <f t="shared" si="34"/>
        <v>11</v>
      </c>
      <c r="AD75" s="578">
        <f t="shared" si="34"/>
        <v>23</v>
      </c>
      <c r="AE75" s="578">
        <f t="shared" si="34"/>
        <v>12</v>
      </c>
      <c r="AF75" s="578">
        <f t="shared" si="34"/>
        <v>11</v>
      </c>
      <c r="AG75" s="578">
        <f t="shared" si="34"/>
        <v>23</v>
      </c>
      <c r="AH75" s="320">
        <f t="shared" si="0"/>
        <v>460</v>
      </c>
    </row>
    <row r="76" spans="1:34" s="320" customFormat="1" ht="14.25" x14ac:dyDescent="0.2">
      <c r="A76" s="573"/>
      <c r="B76" s="898"/>
      <c r="C76" s="538" t="s">
        <v>309</v>
      </c>
      <c r="D76" s="896"/>
      <c r="E76" s="897"/>
      <c r="F76" s="897"/>
      <c r="G76" s="897"/>
      <c r="H76" s="897"/>
      <c r="I76" s="897"/>
      <c r="J76" s="897"/>
      <c r="K76" s="897"/>
      <c r="L76" s="897"/>
      <c r="M76" s="897"/>
      <c r="N76" s="897"/>
      <c r="O76" s="897"/>
      <c r="P76" s="897"/>
      <c r="Q76" s="897"/>
      <c r="R76" s="897"/>
      <c r="S76" s="896"/>
      <c r="T76" s="897"/>
      <c r="U76" s="897"/>
      <c r="V76" s="897"/>
      <c r="W76" s="897"/>
      <c r="X76" s="897"/>
      <c r="Y76" s="897"/>
      <c r="Z76" s="897"/>
      <c r="AA76" s="897"/>
      <c r="AB76" s="897"/>
      <c r="AC76" s="897"/>
      <c r="AD76" s="897"/>
      <c r="AE76" s="897"/>
      <c r="AF76" s="897"/>
      <c r="AG76" s="897"/>
    </row>
    <row r="77" spans="1:34" s="320" customFormat="1" ht="14.25" x14ac:dyDescent="0.2">
      <c r="A77" s="573"/>
      <c r="B77" s="898"/>
      <c r="C77" s="539" t="s">
        <v>299</v>
      </c>
      <c r="D77" s="345"/>
      <c r="E77" s="345"/>
      <c r="F77" s="345"/>
      <c r="G77" s="345"/>
      <c r="H77" s="345"/>
      <c r="I77" s="345"/>
      <c r="J77" s="345"/>
      <c r="K77" s="345"/>
      <c r="L77" s="345"/>
      <c r="M77" s="345"/>
      <c r="N77" s="345"/>
      <c r="O77" s="345"/>
      <c r="P77" s="345"/>
      <c r="Q77" s="345"/>
      <c r="R77" s="345"/>
      <c r="S77" s="345"/>
      <c r="T77" s="345"/>
      <c r="U77" s="345"/>
      <c r="V77" s="345"/>
      <c r="W77" s="345"/>
      <c r="X77" s="345"/>
      <c r="Y77" s="345"/>
      <c r="Z77" s="345"/>
      <c r="AA77" s="345"/>
      <c r="AB77" s="345"/>
      <c r="AC77" s="345"/>
      <c r="AD77" s="345"/>
      <c r="AE77" s="345"/>
      <c r="AF77" s="345"/>
      <c r="AG77" s="345"/>
    </row>
    <row r="78" spans="1:34" s="320" customFormat="1" ht="25.5" x14ac:dyDescent="0.2">
      <c r="A78" s="573">
        <v>1</v>
      </c>
      <c r="B78" s="898"/>
      <c r="C78" s="543" t="s">
        <v>564</v>
      </c>
      <c r="D78" s="578">
        <v>1</v>
      </c>
      <c r="E78" s="578"/>
      <c r="F78" s="578"/>
      <c r="G78" s="578">
        <v>1</v>
      </c>
      <c r="H78" s="578"/>
      <c r="I78" s="578"/>
      <c r="J78" s="578">
        <v>1</v>
      </c>
      <c r="K78" s="578"/>
      <c r="L78" s="578"/>
      <c r="M78" s="578">
        <v>1</v>
      </c>
      <c r="N78" s="578"/>
      <c r="O78" s="578"/>
      <c r="P78" s="578">
        <v>1</v>
      </c>
      <c r="Q78" s="578"/>
      <c r="R78" s="578"/>
      <c r="S78" s="578">
        <v>1</v>
      </c>
      <c r="T78" s="578"/>
      <c r="U78" s="578"/>
      <c r="V78" s="578">
        <v>1</v>
      </c>
      <c r="W78" s="578"/>
      <c r="X78" s="578"/>
      <c r="Y78" s="578">
        <v>1</v>
      </c>
      <c r="Z78" s="578"/>
      <c r="AA78" s="578"/>
      <c r="AB78" s="578">
        <v>1</v>
      </c>
      <c r="AC78" s="578"/>
      <c r="AD78" s="578"/>
      <c r="AE78" s="578">
        <v>1</v>
      </c>
      <c r="AF78" s="578"/>
      <c r="AG78" s="578"/>
      <c r="AH78" s="320">
        <f t="shared" ref="AH78:AH83" si="35">SUM(D78:AG78)</f>
        <v>10</v>
      </c>
    </row>
    <row r="79" spans="1:34" s="320" customFormat="1" ht="14.25" x14ac:dyDescent="0.2">
      <c r="A79" s="575">
        <v>2</v>
      </c>
      <c r="B79" s="898"/>
      <c r="C79" s="535" t="s">
        <v>565</v>
      </c>
      <c r="D79" s="578"/>
      <c r="E79" s="578">
        <v>1</v>
      </c>
      <c r="F79" s="578"/>
      <c r="G79" s="578"/>
      <c r="H79" s="578">
        <v>1</v>
      </c>
      <c r="I79" s="578"/>
      <c r="J79" s="578"/>
      <c r="K79" s="578">
        <v>1</v>
      </c>
      <c r="L79" s="578"/>
      <c r="M79" s="578"/>
      <c r="N79" s="578">
        <v>1</v>
      </c>
      <c r="O79" s="578"/>
      <c r="P79" s="578"/>
      <c r="Q79" s="578">
        <v>1</v>
      </c>
      <c r="R79" s="578"/>
      <c r="S79" s="578"/>
      <c r="T79" s="578">
        <v>1</v>
      </c>
      <c r="U79" s="578"/>
      <c r="V79" s="578"/>
      <c r="W79" s="578">
        <v>1</v>
      </c>
      <c r="X79" s="578"/>
      <c r="Y79" s="578"/>
      <c r="Z79" s="578">
        <v>1</v>
      </c>
      <c r="AA79" s="578"/>
      <c r="AB79" s="578"/>
      <c r="AC79" s="578">
        <v>1</v>
      </c>
      <c r="AD79" s="578"/>
      <c r="AE79" s="578"/>
      <c r="AF79" s="578">
        <v>1</v>
      </c>
      <c r="AG79" s="578"/>
      <c r="AH79" s="320">
        <f t="shared" si="35"/>
        <v>10</v>
      </c>
    </row>
    <row r="80" spans="1:34" s="537" customFormat="1" ht="38.25" x14ac:dyDescent="0.25">
      <c r="A80" s="574">
        <v>3</v>
      </c>
      <c r="B80" s="898"/>
      <c r="C80" s="543" t="s">
        <v>566</v>
      </c>
      <c r="D80" s="578"/>
      <c r="E80" s="578"/>
      <c r="F80" s="578">
        <v>1</v>
      </c>
      <c r="G80" s="578"/>
      <c r="H80" s="578"/>
      <c r="I80" s="578">
        <v>1</v>
      </c>
      <c r="J80" s="578"/>
      <c r="K80" s="578"/>
      <c r="L80" s="578">
        <v>1</v>
      </c>
      <c r="M80" s="578"/>
      <c r="N80" s="578"/>
      <c r="O80" s="578">
        <v>1</v>
      </c>
      <c r="P80" s="578"/>
      <c r="Q80" s="578"/>
      <c r="R80" s="578">
        <v>1</v>
      </c>
      <c r="S80" s="578"/>
      <c r="T80" s="578"/>
      <c r="U80" s="578">
        <v>1</v>
      </c>
      <c r="V80" s="578"/>
      <c r="W80" s="578"/>
      <c r="X80" s="578">
        <v>1</v>
      </c>
      <c r="Y80" s="578"/>
      <c r="Z80" s="578"/>
      <c r="AA80" s="578">
        <v>1</v>
      </c>
      <c r="AB80" s="578"/>
      <c r="AC80" s="578"/>
      <c r="AD80" s="578">
        <v>1</v>
      </c>
      <c r="AE80" s="578"/>
      <c r="AF80" s="578"/>
      <c r="AG80" s="578">
        <v>1</v>
      </c>
      <c r="AH80" s="320">
        <f t="shared" si="35"/>
        <v>10</v>
      </c>
    </row>
    <row r="81" spans="1:34" s="316" customFormat="1" ht="25.5" x14ac:dyDescent="0.2">
      <c r="A81" s="573">
        <v>4</v>
      </c>
      <c r="B81" s="898"/>
      <c r="C81" s="543" t="s">
        <v>567</v>
      </c>
      <c r="D81" s="578"/>
      <c r="E81" s="578"/>
      <c r="F81" s="578">
        <v>1</v>
      </c>
      <c r="G81" s="578"/>
      <c r="H81" s="578"/>
      <c r="I81" s="578">
        <v>1</v>
      </c>
      <c r="J81" s="578"/>
      <c r="K81" s="578"/>
      <c r="L81" s="578">
        <v>1</v>
      </c>
      <c r="M81" s="578"/>
      <c r="N81" s="578"/>
      <c r="O81" s="578">
        <v>1</v>
      </c>
      <c r="P81" s="578"/>
      <c r="Q81" s="578"/>
      <c r="R81" s="578">
        <v>1</v>
      </c>
      <c r="S81" s="578"/>
      <c r="T81" s="578"/>
      <c r="U81" s="578">
        <v>1</v>
      </c>
      <c r="V81" s="578"/>
      <c r="W81" s="578"/>
      <c r="X81" s="578">
        <v>1</v>
      </c>
      <c r="Y81" s="578"/>
      <c r="Z81" s="578"/>
      <c r="AA81" s="578">
        <v>1</v>
      </c>
      <c r="AB81" s="578"/>
      <c r="AC81" s="578"/>
      <c r="AD81" s="578">
        <v>1</v>
      </c>
      <c r="AE81" s="578"/>
      <c r="AF81" s="578"/>
      <c r="AG81" s="578">
        <v>1</v>
      </c>
      <c r="AH81" s="320">
        <f t="shared" si="35"/>
        <v>10</v>
      </c>
    </row>
    <row r="82" spans="1:34" s="316" customFormat="1" ht="25.5" x14ac:dyDescent="0.2">
      <c r="A82" s="573">
        <v>5</v>
      </c>
      <c r="B82" s="548"/>
      <c r="C82" s="542" t="s">
        <v>568</v>
      </c>
      <c r="D82" s="578"/>
      <c r="E82" s="578"/>
      <c r="F82" s="578">
        <v>1</v>
      </c>
      <c r="G82" s="578"/>
      <c r="H82" s="578"/>
      <c r="I82" s="578">
        <v>1</v>
      </c>
      <c r="J82" s="578"/>
      <c r="K82" s="578"/>
      <c r="L82" s="578">
        <v>1</v>
      </c>
      <c r="M82" s="578"/>
      <c r="N82" s="578"/>
      <c r="O82" s="578">
        <v>1</v>
      </c>
      <c r="P82" s="578"/>
      <c r="Q82" s="578"/>
      <c r="R82" s="578">
        <v>1</v>
      </c>
      <c r="S82" s="578"/>
      <c r="T82" s="578"/>
      <c r="U82" s="578">
        <v>1</v>
      </c>
      <c r="V82" s="578"/>
      <c r="W82" s="578"/>
      <c r="X82" s="578">
        <v>1</v>
      </c>
      <c r="Y82" s="578"/>
      <c r="Z82" s="578"/>
      <c r="AA82" s="578">
        <v>1</v>
      </c>
      <c r="AB82" s="578"/>
      <c r="AC82" s="578"/>
      <c r="AD82" s="578">
        <v>1</v>
      </c>
      <c r="AE82" s="578"/>
      <c r="AF82" s="578"/>
      <c r="AG82" s="578">
        <v>1</v>
      </c>
      <c r="AH82" s="320">
        <f t="shared" si="35"/>
        <v>10</v>
      </c>
    </row>
    <row r="83" spans="1:34" s="316" customFormat="1" ht="14.25" x14ac:dyDescent="0.2">
      <c r="A83" s="573"/>
      <c r="B83" s="898" t="s">
        <v>8</v>
      </c>
      <c r="C83" s="549" t="s">
        <v>4</v>
      </c>
      <c r="D83" s="547">
        <f>SUM(D78:D82)</f>
        <v>1</v>
      </c>
      <c r="E83" s="547">
        <f t="shared" ref="E83" si="36">SUM(E78:E82)</f>
        <v>1</v>
      </c>
      <c r="F83" s="547">
        <f t="shared" ref="F83" si="37">SUM(F78:F82)</f>
        <v>3</v>
      </c>
      <c r="G83" s="547">
        <f>SUM(G78:G82)</f>
        <v>1</v>
      </c>
      <c r="H83" s="547">
        <f t="shared" ref="H83" si="38">SUM(H78:H82)</f>
        <v>1</v>
      </c>
      <c r="I83" s="547">
        <f t="shared" ref="I83" si="39">SUM(I78:I82)</f>
        <v>3</v>
      </c>
      <c r="J83" s="547">
        <f t="shared" ref="J83" si="40">SUM(J78:J82)</f>
        <v>1</v>
      </c>
      <c r="K83" s="547">
        <f t="shared" ref="K83" si="41">SUM(K78:K82)</f>
        <v>1</v>
      </c>
      <c r="L83" s="547">
        <f t="shared" ref="L83" si="42">SUM(L78:L82)</f>
        <v>3</v>
      </c>
      <c r="M83" s="547">
        <f t="shared" ref="M83" si="43">SUM(M78:M82)</f>
        <v>1</v>
      </c>
      <c r="N83" s="547">
        <f t="shared" ref="N83" si="44">SUM(N78:N82)</f>
        <v>1</v>
      </c>
      <c r="O83" s="547">
        <f t="shared" ref="O83" si="45">SUM(O78:O82)</f>
        <v>3</v>
      </c>
      <c r="P83" s="547">
        <f t="shared" ref="P83" si="46">SUM(P78:P82)</f>
        <v>1</v>
      </c>
      <c r="Q83" s="547">
        <f t="shared" ref="Q83" si="47">SUM(Q78:Q82)</f>
        <v>1</v>
      </c>
      <c r="R83" s="547">
        <f t="shared" ref="R83" si="48">SUM(R78:R82)</f>
        <v>3</v>
      </c>
      <c r="S83" s="547">
        <f>SUM(S78:S82)</f>
        <v>1</v>
      </c>
      <c r="T83" s="547">
        <f t="shared" ref="T83:U83" si="49">SUM(T78:T82)</f>
        <v>1</v>
      </c>
      <c r="U83" s="547">
        <f t="shared" si="49"/>
        <v>3</v>
      </c>
      <c r="V83" s="547">
        <f>SUM(V78:V82)</f>
        <v>1</v>
      </c>
      <c r="W83" s="547">
        <f t="shared" ref="W83" si="50">SUM(W78:W82)</f>
        <v>1</v>
      </c>
      <c r="X83" s="547">
        <f t="shared" ref="X83:Y83" si="51">SUM(X78:X82)</f>
        <v>3</v>
      </c>
      <c r="Y83" s="547">
        <f t="shared" si="51"/>
        <v>1</v>
      </c>
      <c r="Z83" s="547">
        <f t="shared" ref="Z83" si="52">SUM(Z78:Z82)</f>
        <v>1</v>
      </c>
      <c r="AA83" s="547">
        <f t="shared" ref="AA83:AB83" si="53">SUM(AA78:AA82)</f>
        <v>3</v>
      </c>
      <c r="AB83" s="547">
        <f t="shared" si="53"/>
        <v>1</v>
      </c>
      <c r="AC83" s="547">
        <f t="shared" ref="AC83" si="54">SUM(AC78:AC82)</f>
        <v>1</v>
      </c>
      <c r="AD83" s="547">
        <f t="shared" ref="AD83:AE83" si="55">SUM(AD78:AD82)</f>
        <v>3</v>
      </c>
      <c r="AE83" s="547">
        <f t="shared" si="55"/>
        <v>1</v>
      </c>
      <c r="AF83" s="547">
        <f t="shared" ref="AF83" si="56">SUM(AF78:AF82)</f>
        <v>1</v>
      </c>
      <c r="AG83" s="547">
        <f t="shared" ref="AG83" si="57">SUM(AG78:AG82)</f>
        <v>3</v>
      </c>
      <c r="AH83" s="320">
        <f t="shared" si="35"/>
        <v>50</v>
      </c>
    </row>
    <row r="84" spans="1:34" s="320" customFormat="1" ht="14.25" x14ac:dyDescent="0.2">
      <c r="A84" s="573"/>
      <c r="B84" s="898"/>
      <c r="C84" s="538" t="s">
        <v>309</v>
      </c>
      <c r="D84" s="896"/>
      <c r="E84" s="897"/>
      <c r="F84" s="897"/>
      <c r="G84" s="897"/>
      <c r="H84" s="897"/>
      <c r="I84" s="897"/>
      <c r="J84" s="897"/>
      <c r="K84" s="897"/>
      <c r="L84" s="897"/>
      <c r="M84" s="897"/>
      <c r="N84" s="897"/>
      <c r="O84" s="897"/>
      <c r="P84" s="897"/>
      <c r="Q84" s="897"/>
      <c r="R84" s="897"/>
      <c r="S84" s="896"/>
      <c r="T84" s="897"/>
      <c r="U84" s="897"/>
      <c r="V84" s="897"/>
      <c r="W84" s="897"/>
      <c r="X84" s="897"/>
      <c r="Y84" s="897"/>
      <c r="Z84" s="897"/>
      <c r="AA84" s="897"/>
      <c r="AB84" s="897"/>
      <c r="AC84" s="897"/>
      <c r="AD84" s="897"/>
      <c r="AE84" s="897"/>
      <c r="AF84" s="897"/>
      <c r="AG84" s="897"/>
    </row>
    <row r="85" spans="1:34" s="320" customFormat="1" ht="14.25" x14ac:dyDescent="0.2">
      <c r="A85" s="573"/>
      <c r="B85" s="898"/>
      <c r="C85" s="539" t="s">
        <v>299</v>
      </c>
      <c r="D85" s="345" t="s">
        <v>0</v>
      </c>
      <c r="E85" s="345" t="s">
        <v>1</v>
      </c>
      <c r="F85" s="345" t="s">
        <v>2</v>
      </c>
      <c r="G85" s="345" t="s">
        <v>0</v>
      </c>
      <c r="H85" s="345" t="s">
        <v>1</v>
      </c>
      <c r="I85" s="345" t="s">
        <v>2</v>
      </c>
      <c r="J85" s="345" t="s">
        <v>0</v>
      </c>
      <c r="K85" s="345" t="s">
        <v>1</v>
      </c>
      <c r="L85" s="345" t="s">
        <v>2</v>
      </c>
      <c r="M85" s="345" t="s">
        <v>0</v>
      </c>
      <c r="N85" s="345" t="s">
        <v>1</v>
      </c>
      <c r="O85" s="345" t="s">
        <v>2</v>
      </c>
      <c r="P85" s="345" t="s">
        <v>0</v>
      </c>
      <c r="Q85" s="345" t="s">
        <v>1</v>
      </c>
      <c r="R85" s="345" t="s">
        <v>2</v>
      </c>
      <c r="S85" s="345" t="s">
        <v>0</v>
      </c>
      <c r="T85" s="345" t="s">
        <v>1</v>
      </c>
      <c r="U85" s="345" t="s">
        <v>2</v>
      </c>
      <c r="V85" s="345" t="s">
        <v>0</v>
      </c>
      <c r="W85" s="345" t="s">
        <v>1</v>
      </c>
      <c r="X85" s="345" t="s">
        <v>2</v>
      </c>
      <c r="Y85" s="345" t="s">
        <v>0</v>
      </c>
      <c r="Z85" s="345" t="s">
        <v>1</v>
      </c>
      <c r="AA85" s="345" t="s">
        <v>2</v>
      </c>
      <c r="AB85" s="345" t="s">
        <v>0</v>
      </c>
      <c r="AC85" s="345" t="s">
        <v>1</v>
      </c>
      <c r="AD85" s="345" t="s">
        <v>2</v>
      </c>
      <c r="AE85" s="345" t="s">
        <v>0</v>
      </c>
      <c r="AF85" s="345" t="s">
        <v>1</v>
      </c>
      <c r="AG85" s="345" t="s">
        <v>2</v>
      </c>
    </row>
    <row r="86" spans="1:34" s="320" customFormat="1" ht="25.5" x14ac:dyDescent="0.2">
      <c r="A86" s="573">
        <v>1</v>
      </c>
      <c r="B86" s="898"/>
      <c r="C86" s="535" t="s">
        <v>569</v>
      </c>
      <c r="D86" s="578">
        <v>1</v>
      </c>
      <c r="E86" s="578"/>
      <c r="F86" s="578"/>
      <c r="G86" s="578">
        <v>1</v>
      </c>
      <c r="H86" s="578"/>
      <c r="I86" s="578"/>
      <c r="J86" s="578">
        <v>1</v>
      </c>
      <c r="K86" s="578"/>
      <c r="L86" s="578"/>
      <c r="M86" s="578">
        <v>1</v>
      </c>
      <c r="N86" s="578"/>
      <c r="O86" s="578"/>
      <c r="P86" s="578">
        <v>1</v>
      </c>
      <c r="Q86" s="578"/>
      <c r="R86" s="578"/>
      <c r="S86" s="578">
        <v>1</v>
      </c>
      <c r="T86" s="578"/>
      <c r="U86" s="578"/>
      <c r="V86" s="578">
        <v>1</v>
      </c>
      <c r="W86" s="578"/>
      <c r="X86" s="578"/>
      <c r="Y86" s="578">
        <v>1</v>
      </c>
      <c r="Z86" s="578"/>
      <c r="AA86" s="578"/>
      <c r="AB86" s="578">
        <v>1</v>
      </c>
      <c r="AC86" s="578"/>
      <c r="AD86" s="578"/>
      <c r="AE86" s="578">
        <v>1</v>
      </c>
      <c r="AF86" s="578"/>
      <c r="AG86" s="578"/>
      <c r="AH86" s="320">
        <f t="shared" ref="AH86:AH103" si="58">SUM(D86:AG86)</f>
        <v>10</v>
      </c>
    </row>
    <row r="87" spans="1:34" s="320" customFormat="1" ht="14.25" x14ac:dyDescent="0.2">
      <c r="A87" s="573">
        <v>2</v>
      </c>
      <c r="B87" s="898"/>
      <c r="C87" s="535" t="s">
        <v>570</v>
      </c>
      <c r="D87" s="578"/>
      <c r="E87" s="578">
        <v>1</v>
      </c>
      <c r="F87" s="578"/>
      <c r="G87" s="578"/>
      <c r="H87" s="578">
        <v>1</v>
      </c>
      <c r="I87" s="578"/>
      <c r="J87" s="578"/>
      <c r="K87" s="578">
        <v>1</v>
      </c>
      <c r="L87" s="578"/>
      <c r="M87" s="578"/>
      <c r="N87" s="578">
        <v>1</v>
      </c>
      <c r="O87" s="578"/>
      <c r="P87" s="578"/>
      <c r="Q87" s="578">
        <v>1</v>
      </c>
      <c r="R87" s="578"/>
      <c r="S87" s="578"/>
      <c r="T87" s="578">
        <v>1</v>
      </c>
      <c r="U87" s="578"/>
      <c r="V87" s="578"/>
      <c r="W87" s="578">
        <v>1</v>
      </c>
      <c r="X87" s="578"/>
      <c r="Y87" s="578"/>
      <c r="Z87" s="578">
        <v>1</v>
      </c>
      <c r="AA87" s="578"/>
      <c r="AB87" s="578"/>
      <c r="AC87" s="578">
        <v>1</v>
      </c>
      <c r="AD87" s="578"/>
      <c r="AE87" s="578"/>
      <c r="AF87" s="578">
        <v>1</v>
      </c>
      <c r="AG87" s="578"/>
      <c r="AH87" s="320">
        <f t="shared" si="58"/>
        <v>10</v>
      </c>
    </row>
    <row r="88" spans="1:34" s="320" customFormat="1" ht="25.5" x14ac:dyDescent="0.2">
      <c r="A88" s="573">
        <v>3</v>
      </c>
      <c r="B88" s="898"/>
      <c r="C88" s="550" t="s">
        <v>571</v>
      </c>
      <c r="D88" s="578"/>
      <c r="E88" s="578"/>
      <c r="F88" s="578">
        <v>1</v>
      </c>
      <c r="G88" s="578"/>
      <c r="H88" s="578"/>
      <c r="I88" s="578">
        <v>1</v>
      </c>
      <c r="J88" s="578"/>
      <c r="K88" s="578"/>
      <c r="L88" s="578">
        <v>1</v>
      </c>
      <c r="M88" s="578"/>
      <c r="N88" s="578"/>
      <c r="O88" s="578">
        <v>1</v>
      </c>
      <c r="P88" s="578"/>
      <c r="Q88" s="578"/>
      <c r="R88" s="578">
        <v>1</v>
      </c>
      <c r="S88" s="578"/>
      <c r="T88" s="578"/>
      <c r="U88" s="578">
        <v>1</v>
      </c>
      <c r="V88" s="578"/>
      <c r="W88" s="578"/>
      <c r="X88" s="578">
        <v>1</v>
      </c>
      <c r="Y88" s="578"/>
      <c r="Z88" s="578"/>
      <c r="AA88" s="578">
        <v>1</v>
      </c>
      <c r="AB88" s="578"/>
      <c r="AC88" s="578"/>
      <c r="AD88" s="578">
        <v>1</v>
      </c>
      <c r="AE88" s="578"/>
      <c r="AF88" s="578"/>
      <c r="AG88" s="578">
        <v>1</v>
      </c>
      <c r="AH88" s="320">
        <f t="shared" si="58"/>
        <v>10</v>
      </c>
    </row>
    <row r="89" spans="1:34" s="320" customFormat="1" ht="25.5" x14ac:dyDescent="0.2">
      <c r="A89" s="573">
        <v>4</v>
      </c>
      <c r="B89" s="898"/>
      <c r="C89" s="543" t="s">
        <v>572</v>
      </c>
      <c r="D89" s="578">
        <v>1</v>
      </c>
      <c r="E89" s="578"/>
      <c r="F89" s="578"/>
      <c r="G89" s="578">
        <v>1</v>
      </c>
      <c r="H89" s="578"/>
      <c r="I89" s="578"/>
      <c r="J89" s="578">
        <v>1</v>
      </c>
      <c r="K89" s="578"/>
      <c r="L89" s="578"/>
      <c r="M89" s="578">
        <v>1</v>
      </c>
      <c r="N89" s="578"/>
      <c r="O89" s="578"/>
      <c r="P89" s="578">
        <v>1</v>
      </c>
      <c r="Q89" s="578"/>
      <c r="R89" s="578"/>
      <c r="S89" s="578">
        <v>1</v>
      </c>
      <c r="T89" s="578"/>
      <c r="U89" s="578"/>
      <c r="V89" s="578">
        <v>1</v>
      </c>
      <c r="W89" s="578"/>
      <c r="X89" s="578"/>
      <c r="Y89" s="578">
        <v>1</v>
      </c>
      <c r="Z89" s="578"/>
      <c r="AA89" s="578"/>
      <c r="AB89" s="578">
        <v>1</v>
      </c>
      <c r="AC89" s="578"/>
      <c r="AD89" s="578"/>
      <c r="AE89" s="578">
        <v>1</v>
      </c>
      <c r="AF89" s="578"/>
      <c r="AG89" s="578"/>
      <c r="AH89" s="320">
        <f t="shared" si="58"/>
        <v>10</v>
      </c>
    </row>
    <row r="90" spans="1:34" s="320" customFormat="1" ht="25.5" x14ac:dyDescent="0.2">
      <c r="A90" s="573">
        <v>5</v>
      </c>
      <c r="B90" s="898"/>
      <c r="C90" s="543" t="s">
        <v>573</v>
      </c>
      <c r="D90" s="578"/>
      <c r="E90" s="578">
        <v>1</v>
      </c>
      <c r="F90" s="578"/>
      <c r="G90" s="578"/>
      <c r="H90" s="578">
        <v>1</v>
      </c>
      <c r="I90" s="578"/>
      <c r="J90" s="578"/>
      <c r="K90" s="578">
        <v>1</v>
      </c>
      <c r="L90" s="578"/>
      <c r="M90" s="578"/>
      <c r="N90" s="578">
        <v>1</v>
      </c>
      <c r="O90" s="578"/>
      <c r="P90" s="578"/>
      <c r="Q90" s="578">
        <v>1</v>
      </c>
      <c r="R90" s="578"/>
      <c r="S90" s="578"/>
      <c r="T90" s="578">
        <v>1</v>
      </c>
      <c r="U90" s="578"/>
      <c r="V90" s="578"/>
      <c r="W90" s="578">
        <v>1</v>
      </c>
      <c r="X90" s="578"/>
      <c r="Y90" s="578"/>
      <c r="Z90" s="578">
        <v>1</v>
      </c>
      <c r="AA90" s="578"/>
      <c r="AB90" s="578"/>
      <c r="AC90" s="578">
        <v>1</v>
      </c>
      <c r="AD90" s="578"/>
      <c r="AE90" s="578"/>
      <c r="AF90" s="578">
        <v>1</v>
      </c>
      <c r="AG90" s="578"/>
      <c r="AH90" s="320">
        <f t="shared" si="58"/>
        <v>10</v>
      </c>
    </row>
    <row r="91" spans="1:34" s="320" customFormat="1" ht="14.25" x14ac:dyDescent="0.2">
      <c r="A91" s="573">
        <v>6</v>
      </c>
      <c r="B91" s="898"/>
      <c r="C91" s="535" t="s">
        <v>574</v>
      </c>
      <c r="D91" s="578"/>
      <c r="E91" s="578"/>
      <c r="F91" s="578">
        <v>1</v>
      </c>
      <c r="G91" s="578"/>
      <c r="H91" s="578"/>
      <c r="I91" s="578">
        <v>1</v>
      </c>
      <c r="J91" s="578"/>
      <c r="K91" s="578"/>
      <c r="L91" s="578">
        <v>1</v>
      </c>
      <c r="M91" s="578"/>
      <c r="N91" s="578"/>
      <c r="O91" s="578">
        <v>1</v>
      </c>
      <c r="P91" s="578"/>
      <c r="Q91" s="578"/>
      <c r="R91" s="578">
        <v>1</v>
      </c>
      <c r="S91" s="578"/>
      <c r="T91" s="578"/>
      <c r="U91" s="578">
        <v>1</v>
      </c>
      <c r="V91" s="578"/>
      <c r="W91" s="578"/>
      <c r="X91" s="578">
        <v>1</v>
      </c>
      <c r="Y91" s="578"/>
      <c r="Z91" s="578"/>
      <c r="AA91" s="578">
        <v>1</v>
      </c>
      <c r="AB91" s="578"/>
      <c r="AC91" s="578"/>
      <c r="AD91" s="578">
        <v>1</v>
      </c>
      <c r="AE91" s="578"/>
      <c r="AF91" s="578"/>
      <c r="AG91" s="578">
        <v>1</v>
      </c>
      <c r="AH91" s="320">
        <f t="shared" si="58"/>
        <v>10</v>
      </c>
    </row>
    <row r="92" spans="1:34" s="320" customFormat="1" ht="14.25" x14ac:dyDescent="0.2">
      <c r="A92" s="573">
        <v>7</v>
      </c>
      <c r="B92" s="898"/>
      <c r="C92" s="535" t="s">
        <v>575</v>
      </c>
      <c r="D92" s="578">
        <v>1</v>
      </c>
      <c r="E92" s="578"/>
      <c r="F92" s="578"/>
      <c r="G92" s="578">
        <v>1</v>
      </c>
      <c r="H92" s="578"/>
      <c r="I92" s="578"/>
      <c r="J92" s="578">
        <v>1</v>
      </c>
      <c r="K92" s="578"/>
      <c r="L92" s="578"/>
      <c r="M92" s="578">
        <v>1</v>
      </c>
      <c r="N92" s="578"/>
      <c r="O92" s="578"/>
      <c r="P92" s="578">
        <v>1</v>
      </c>
      <c r="Q92" s="578"/>
      <c r="R92" s="578"/>
      <c r="S92" s="578">
        <v>1</v>
      </c>
      <c r="T92" s="578"/>
      <c r="U92" s="578"/>
      <c r="V92" s="578">
        <v>1</v>
      </c>
      <c r="W92" s="578"/>
      <c r="X92" s="578"/>
      <c r="Y92" s="578">
        <v>1</v>
      </c>
      <c r="Z92" s="578"/>
      <c r="AA92" s="578"/>
      <c r="AB92" s="578">
        <v>1</v>
      </c>
      <c r="AC92" s="578"/>
      <c r="AD92" s="578"/>
      <c r="AE92" s="578">
        <v>1</v>
      </c>
      <c r="AF92" s="578"/>
      <c r="AG92" s="578"/>
      <c r="AH92" s="320">
        <f t="shared" si="58"/>
        <v>10</v>
      </c>
    </row>
    <row r="93" spans="1:34" s="320" customFormat="1" ht="25.5" x14ac:dyDescent="0.2">
      <c r="A93" s="573">
        <v>8</v>
      </c>
      <c r="B93" s="898"/>
      <c r="C93" s="543" t="s">
        <v>576</v>
      </c>
      <c r="D93" s="578"/>
      <c r="E93" s="578">
        <v>1</v>
      </c>
      <c r="F93" s="578"/>
      <c r="G93" s="578"/>
      <c r="H93" s="578">
        <v>1</v>
      </c>
      <c r="I93" s="578"/>
      <c r="J93" s="578"/>
      <c r="K93" s="578">
        <v>1</v>
      </c>
      <c r="L93" s="578"/>
      <c r="M93" s="578"/>
      <c r="N93" s="578">
        <v>1</v>
      </c>
      <c r="O93" s="578"/>
      <c r="P93" s="578"/>
      <c r="Q93" s="578">
        <v>1</v>
      </c>
      <c r="R93" s="578"/>
      <c r="S93" s="578"/>
      <c r="T93" s="578">
        <v>1</v>
      </c>
      <c r="U93" s="578"/>
      <c r="V93" s="578"/>
      <c r="W93" s="578">
        <v>1</v>
      </c>
      <c r="X93" s="578"/>
      <c r="Y93" s="578"/>
      <c r="Z93" s="578">
        <v>1</v>
      </c>
      <c r="AA93" s="578"/>
      <c r="AB93" s="578"/>
      <c r="AC93" s="578">
        <v>1</v>
      </c>
      <c r="AD93" s="578"/>
      <c r="AE93" s="578"/>
      <c r="AF93" s="578">
        <v>1</v>
      </c>
      <c r="AG93" s="578"/>
      <c r="AH93" s="320">
        <f t="shared" si="58"/>
        <v>10</v>
      </c>
    </row>
    <row r="94" spans="1:34" s="320" customFormat="1" ht="14.25" x14ac:dyDescent="0.2">
      <c r="A94" s="573">
        <v>9</v>
      </c>
      <c r="B94" s="898"/>
      <c r="C94" s="535" t="s">
        <v>577</v>
      </c>
      <c r="D94" s="578"/>
      <c r="E94" s="578"/>
      <c r="F94" s="578">
        <v>1</v>
      </c>
      <c r="G94" s="578"/>
      <c r="H94" s="578"/>
      <c r="I94" s="578">
        <v>1</v>
      </c>
      <c r="J94" s="578"/>
      <c r="K94" s="578"/>
      <c r="L94" s="578">
        <v>1</v>
      </c>
      <c r="M94" s="578"/>
      <c r="N94" s="578"/>
      <c r="O94" s="578">
        <v>1</v>
      </c>
      <c r="P94" s="578"/>
      <c r="Q94" s="578"/>
      <c r="R94" s="578">
        <v>1</v>
      </c>
      <c r="S94" s="578"/>
      <c r="T94" s="578"/>
      <c r="U94" s="578">
        <v>1</v>
      </c>
      <c r="V94" s="578"/>
      <c r="W94" s="578"/>
      <c r="X94" s="578">
        <v>1</v>
      </c>
      <c r="Y94" s="578"/>
      <c r="Z94" s="578"/>
      <c r="AA94" s="578">
        <v>1</v>
      </c>
      <c r="AB94" s="578"/>
      <c r="AC94" s="578"/>
      <c r="AD94" s="578">
        <v>1</v>
      </c>
      <c r="AE94" s="578"/>
      <c r="AF94" s="578"/>
      <c r="AG94" s="578">
        <v>1</v>
      </c>
      <c r="AH94" s="320">
        <f t="shared" si="58"/>
        <v>10</v>
      </c>
    </row>
    <row r="95" spans="1:34" s="320" customFormat="1" ht="25.5" x14ac:dyDescent="0.2">
      <c r="A95" s="573">
        <v>10</v>
      </c>
      <c r="B95" s="898"/>
      <c r="C95" s="535" t="s">
        <v>578</v>
      </c>
      <c r="D95" s="578">
        <v>1</v>
      </c>
      <c r="E95" s="578"/>
      <c r="F95" s="578"/>
      <c r="G95" s="578">
        <v>1</v>
      </c>
      <c r="H95" s="578"/>
      <c r="I95" s="578"/>
      <c r="J95" s="578">
        <v>1</v>
      </c>
      <c r="K95" s="578"/>
      <c r="L95" s="578"/>
      <c r="M95" s="578">
        <v>1</v>
      </c>
      <c r="N95" s="578"/>
      <c r="O95" s="578"/>
      <c r="P95" s="578">
        <v>1</v>
      </c>
      <c r="Q95" s="578"/>
      <c r="R95" s="578"/>
      <c r="S95" s="578">
        <v>1</v>
      </c>
      <c r="T95" s="578"/>
      <c r="U95" s="578"/>
      <c r="V95" s="578">
        <v>1</v>
      </c>
      <c r="W95" s="578"/>
      <c r="X95" s="578"/>
      <c r="Y95" s="578">
        <v>1</v>
      </c>
      <c r="Z95" s="578"/>
      <c r="AA95" s="578"/>
      <c r="AB95" s="578">
        <v>1</v>
      </c>
      <c r="AC95" s="578"/>
      <c r="AD95" s="578"/>
      <c r="AE95" s="578">
        <v>1</v>
      </c>
      <c r="AF95" s="578"/>
      <c r="AG95" s="578"/>
      <c r="AH95" s="320">
        <f t="shared" si="58"/>
        <v>10</v>
      </c>
    </row>
    <row r="96" spans="1:34" s="320" customFormat="1" ht="14.25" x14ac:dyDescent="0.2">
      <c r="A96" s="573">
        <v>11</v>
      </c>
      <c r="B96" s="898"/>
      <c r="C96" s="543" t="s">
        <v>579</v>
      </c>
      <c r="D96" s="578"/>
      <c r="E96" s="578">
        <v>1</v>
      </c>
      <c r="F96" s="578"/>
      <c r="G96" s="578"/>
      <c r="H96" s="578">
        <v>1</v>
      </c>
      <c r="I96" s="578"/>
      <c r="J96" s="578"/>
      <c r="K96" s="578">
        <v>1</v>
      </c>
      <c r="L96" s="578"/>
      <c r="M96" s="578"/>
      <c r="N96" s="578">
        <v>1</v>
      </c>
      <c r="O96" s="578"/>
      <c r="P96" s="578"/>
      <c r="Q96" s="578">
        <v>1</v>
      </c>
      <c r="R96" s="578"/>
      <c r="S96" s="578"/>
      <c r="T96" s="578">
        <v>1</v>
      </c>
      <c r="U96" s="578"/>
      <c r="V96" s="578"/>
      <c r="W96" s="578">
        <v>1</v>
      </c>
      <c r="X96" s="578"/>
      <c r="Y96" s="578"/>
      <c r="Z96" s="578">
        <v>1</v>
      </c>
      <c r="AA96" s="578"/>
      <c r="AB96" s="578"/>
      <c r="AC96" s="578">
        <v>1</v>
      </c>
      <c r="AD96" s="578"/>
      <c r="AE96" s="578"/>
      <c r="AF96" s="578">
        <v>1</v>
      </c>
      <c r="AG96" s="578"/>
      <c r="AH96" s="320">
        <f t="shared" si="58"/>
        <v>10</v>
      </c>
    </row>
    <row r="97" spans="1:34" s="320" customFormat="1" ht="14.25" x14ac:dyDescent="0.2">
      <c r="A97" s="573">
        <v>12</v>
      </c>
      <c r="B97" s="898"/>
      <c r="C97" s="535" t="s">
        <v>580</v>
      </c>
      <c r="D97" s="578"/>
      <c r="E97" s="578"/>
      <c r="F97" s="578">
        <v>1</v>
      </c>
      <c r="G97" s="578"/>
      <c r="H97" s="578"/>
      <c r="I97" s="578">
        <v>1</v>
      </c>
      <c r="J97" s="578"/>
      <c r="K97" s="578"/>
      <c r="L97" s="578">
        <v>1</v>
      </c>
      <c r="M97" s="578"/>
      <c r="N97" s="578"/>
      <c r="O97" s="578">
        <v>1</v>
      </c>
      <c r="P97" s="578"/>
      <c r="Q97" s="578"/>
      <c r="R97" s="578">
        <v>1</v>
      </c>
      <c r="S97" s="578"/>
      <c r="T97" s="578"/>
      <c r="U97" s="578">
        <v>1</v>
      </c>
      <c r="V97" s="578"/>
      <c r="W97" s="578"/>
      <c r="X97" s="578">
        <v>1</v>
      </c>
      <c r="Y97" s="578"/>
      <c r="Z97" s="578"/>
      <c r="AA97" s="578">
        <v>1</v>
      </c>
      <c r="AB97" s="578"/>
      <c r="AC97" s="578"/>
      <c r="AD97" s="578">
        <v>1</v>
      </c>
      <c r="AE97" s="578"/>
      <c r="AF97" s="578"/>
      <c r="AG97" s="578">
        <v>1</v>
      </c>
      <c r="AH97" s="320">
        <f t="shared" si="58"/>
        <v>10</v>
      </c>
    </row>
    <row r="98" spans="1:34" s="320" customFormat="1" ht="14.25" x14ac:dyDescent="0.2">
      <c r="A98" s="573">
        <v>13</v>
      </c>
      <c r="B98" s="898"/>
      <c r="C98" s="541" t="s">
        <v>581</v>
      </c>
      <c r="D98" s="578">
        <v>1</v>
      </c>
      <c r="E98" s="578"/>
      <c r="F98" s="578"/>
      <c r="G98" s="578">
        <v>1</v>
      </c>
      <c r="H98" s="578"/>
      <c r="I98" s="578"/>
      <c r="J98" s="578">
        <v>1</v>
      </c>
      <c r="K98" s="578"/>
      <c r="L98" s="578"/>
      <c r="M98" s="578">
        <v>1</v>
      </c>
      <c r="N98" s="578"/>
      <c r="O98" s="578"/>
      <c r="P98" s="578">
        <v>1</v>
      </c>
      <c r="Q98" s="578"/>
      <c r="R98" s="578"/>
      <c r="S98" s="578">
        <v>1</v>
      </c>
      <c r="T98" s="578"/>
      <c r="U98" s="578"/>
      <c r="V98" s="578">
        <v>1</v>
      </c>
      <c r="W98" s="578"/>
      <c r="X98" s="578"/>
      <c r="Y98" s="578">
        <v>1</v>
      </c>
      <c r="Z98" s="578"/>
      <c r="AA98" s="578"/>
      <c r="AB98" s="578">
        <v>1</v>
      </c>
      <c r="AC98" s="578"/>
      <c r="AD98" s="578"/>
      <c r="AE98" s="578">
        <v>1</v>
      </c>
      <c r="AF98" s="578"/>
      <c r="AG98" s="578"/>
      <c r="AH98" s="320">
        <f t="shared" si="58"/>
        <v>10</v>
      </c>
    </row>
    <row r="99" spans="1:34" s="320" customFormat="1" ht="25.5" x14ac:dyDescent="0.2">
      <c r="A99" s="573">
        <v>14</v>
      </c>
      <c r="B99" s="898"/>
      <c r="C99" s="551" t="s">
        <v>582</v>
      </c>
      <c r="D99" s="578"/>
      <c r="E99" s="578">
        <v>1</v>
      </c>
      <c r="F99" s="578"/>
      <c r="G99" s="578"/>
      <c r="H99" s="578">
        <v>1</v>
      </c>
      <c r="I99" s="578"/>
      <c r="J99" s="578"/>
      <c r="K99" s="578">
        <v>1</v>
      </c>
      <c r="L99" s="578"/>
      <c r="M99" s="578"/>
      <c r="N99" s="578">
        <v>1</v>
      </c>
      <c r="O99" s="578"/>
      <c r="P99" s="578"/>
      <c r="Q99" s="578">
        <v>1</v>
      </c>
      <c r="R99" s="578"/>
      <c r="S99" s="578"/>
      <c r="T99" s="578">
        <v>1</v>
      </c>
      <c r="U99" s="578"/>
      <c r="V99" s="578"/>
      <c r="W99" s="578">
        <v>1</v>
      </c>
      <c r="X99" s="578"/>
      <c r="Y99" s="578"/>
      <c r="Z99" s="578">
        <v>1</v>
      </c>
      <c r="AA99" s="578"/>
      <c r="AB99" s="578"/>
      <c r="AC99" s="578">
        <v>1</v>
      </c>
      <c r="AD99" s="578"/>
      <c r="AE99" s="578"/>
      <c r="AF99" s="578">
        <v>1</v>
      </c>
      <c r="AG99" s="578"/>
      <c r="AH99" s="320">
        <f t="shared" si="58"/>
        <v>10</v>
      </c>
    </row>
    <row r="100" spans="1:34" s="320" customFormat="1" ht="14.25" x14ac:dyDescent="0.2">
      <c r="A100" s="573">
        <v>15</v>
      </c>
      <c r="B100" s="898"/>
      <c r="C100" s="535" t="s">
        <v>583</v>
      </c>
      <c r="D100" s="578"/>
      <c r="E100" s="578"/>
      <c r="F100" s="578">
        <v>1</v>
      </c>
      <c r="G100" s="578"/>
      <c r="H100" s="578"/>
      <c r="I100" s="578">
        <v>1</v>
      </c>
      <c r="J100" s="578"/>
      <c r="K100" s="578"/>
      <c r="L100" s="578">
        <v>1</v>
      </c>
      <c r="M100" s="578"/>
      <c r="N100" s="578"/>
      <c r="O100" s="578">
        <v>1</v>
      </c>
      <c r="P100" s="578"/>
      <c r="Q100" s="578"/>
      <c r="R100" s="578">
        <v>1</v>
      </c>
      <c r="S100" s="578"/>
      <c r="T100" s="578"/>
      <c r="U100" s="578">
        <v>1</v>
      </c>
      <c r="V100" s="578"/>
      <c r="W100" s="578"/>
      <c r="X100" s="578">
        <v>1</v>
      </c>
      <c r="Y100" s="578"/>
      <c r="Z100" s="578"/>
      <c r="AA100" s="578">
        <v>1</v>
      </c>
      <c r="AB100" s="578"/>
      <c r="AC100" s="578"/>
      <c r="AD100" s="578">
        <v>1</v>
      </c>
      <c r="AE100" s="578"/>
      <c r="AF100" s="578"/>
      <c r="AG100" s="578">
        <v>1</v>
      </c>
      <c r="AH100" s="320">
        <f t="shared" si="58"/>
        <v>10</v>
      </c>
    </row>
    <row r="101" spans="1:34" s="545" customFormat="1" ht="14.25" x14ac:dyDescent="0.2">
      <c r="A101" s="573">
        <v>16</v>
      </c>
      <c r="B101" s="898"/>
      <c r="C101" s="551" t="s">
        <v>584</v>
      </c>
      <c r="D101" s="578"/>
      <c r="E101" s="578">
        <v>1</v>
      </c>
      <c r="F101" s="578"/>
      <c r="G101" s="578"/>
      <c r="H101" s="578">
        <v>1</v>
      </c>
      <c r="I101" s="578"/>
      <c r="J101" s="578"/>
      <c r="K101" s="578">
        <v>1</v>
      </c>
      <c r="L101" s="578"/>
      <c r="M101" s="578"/>
      <c r="N101" s="578">
        <v>1</v>
      </c>
      <c r="O101" s="578"/>
      <c r="P101" s="578"/>
      <c r="Q101" s="578">
        <v>1</v>
      </c>
      <c r="R101" s="578"/>
      <c r="S101" s="578"/>
      <c r="T101" s="578">
        <v>1</v>
      </c>
      <c r="U101" s="578"/>
      <c r="V101" s="578"/>
      <c r="W101" s="578">
        <v>1</v>
      </c>
      <c r="X101" s="578"/>
      <c r="Y101" s="578"/>
      <c r="Z101" s="578">
        <v>1</v>
      </c>
      <c r="AA101" s="578"/>
      <c r="AB101" s="578"/>
      <c r="AC101" s="578">
        <v>1</v>
      </c>
      <c r="AD101" s="578"/>
      <c r="AE101" s="578"/>
      <c r="AF101" s="578">
        <v>1</v>
      </c>
      <c r="AG101" s="578"/>
      <c r="AH101" s="320">
        <f t="shared" si="58"/>
        <v>10</v>
      </c>
    </row>
    <row r="102" spans="1:34" s="316" customFormat="1" ht="14.25" x14ac:dyDescent="0.2">
      <c r="A102" s="573">
        <v>17</v>
      </c>
      <c r="B102" s="898"/>
      <c r="C102" s="552" t="s">
        <v>585</v>
      </c>
      <c r="D102" s="578"/>
      <c r="E102" s="578"/>
      <c r="F102" s="578">
        <v>1</v>
      </c>
      <c r="G102" s="578"/>
      <c r="H102" s="578"/>
      <c r="I102" s="578">
        <v>1</v>
      </c>
      <c r="J102" s="578"/>
      <c r="K102" s="578"/>
      <c r="L102" s="578">
        <v>1</v>
      </c>
      <c r="M102" s="578"/>
      <c r="N102" s="578"/>
      <c r="O102" s="578">
        <v>1</v>
      </c>
      <c r="P102" s="578"/>
      <c r="Q102" s="578"/>
      <c r="R102" s="578">
        <v>1</v>
      </c>
      <c r="S102" s="578"/>
      <c r="T102" s="578"/>
      <c r="U102" s="578">
        <v>1</v>
      </c>
      <c r="V102" s="578"/>
      <c r="W102" s="578"/>
      <c r="X102" s="578">
        <v>1</v>
      </c>
      <c r="Y102" s="578"/>
      <c r="Z102" s="578"/>
      <c r="AA102" s="578">
        <v>1</v>
      </c>
      <c r="AB102" s="578"/>
      <c r="AC102" s="578"/>
      <c r="AD102" s="578">
        <v>1</v>
      </c>
      <c r="AE102" s="578"/>
      <c r="AF102" s="578"/>
      <c r="AG102" s="578">
        <v>1</v>
      </c>
      <c r="AH102" s="320">
        <f t="shared" si="58"/>
        <v>10</v>
      </c>
    </row>
    <row r="103" spans="1:34" s="316" customFormat="1" ht="14.25" x14ac:dyDescent="0.2">
      <c r="A103" s="573"/>
      <c r="B103" s="898" t="s">
        <v>346</v>
      </c>
      <c r="C103" s="553" t="s">
        <v>3</v>
      </c>
      <c r="D103" s="547">
        <f>SUM(D86:D102)</f>
        <v>5</v>
      </c>
      <c r="E103" s="547">
        <f t="shared" ref="E103" si="59">SUM(E86:E102)</f>
        <v>6</v>
      </c>
      <c r="F103" s="547">
        <f t="shared" ref="F103" si="60">SUM(F86:F102)</f>
        <v>6</v>
      </c>
      <c r="G103" s="547">
        <f>SUM(G86:G102)</f>
        <v>5</v>
      </c>
      <c r="H103" s="547">
        <f t="shared" ref="H103" si="61">SUM(H86:H102)</f>
        <v>6</v>
      </c>
      <c r="I103" s="547">
        <f t="shared" ref="I103" si="62">SUM(I86:I102)</f>
        <v>6</v>
      </c>
      <c r="J103" s="547">
        <f t="shared" ref="J103" si="63">SUM(J86:J102)</f>
        <v>5</v>
      </c>
      <c r="K103" s="547">
        <f t="shared" ref="K103" si="64">SUM(K86:K102)</f>
        <v>6</v>
      </c>
      <c r="L103" s="547">
        <f t="shared" ref="L103" si="65">SUM(L86:L102)</f>
        <v>6</v>
      </c>
      <c r="M103" s="547">
        <f t="shared" ref="M103" si="66">SUM(M86:M102)</f>
        <v>5</v>
      </c>
      <c r="N103" s="547">
        <f t="shared" ref="N103" si="67">SUM(N86:N102)</f>
        <v>6</v>
      </c>
      <c r="O103" s="547">
        <f t="shared" ref="O103" si="68">SUM(O86:O102)</f>
        <v>6</v>
      </c>
      <c r="P103" s="547">
        <f t="shared" ref="P103" si="69">SUM(P86:P102)</f>
        <v>5</v>
      </c>
      <c r="Q103" s="547">
        <f t="shared" ref="Q103" si="70">SUM(Q86:Q102)</f>
        <v>6</v>
      </c>
      <c r="R103" s="547">
        <f t="shared" ref="R103" si="71">SUM(R86:R102)</f>
        <v>6</v>
      </c>
      <c r="S103" s="547">
        <f>SUM(S86:S102)</f>
        <v>5</v>
      </c>
      <c r="T103" s="547">
        <f t="shared" ref="T103:U103" si="72">SUM(T86:T102)</f>
        <v>6</v>
      </c>
      <c r="U103" s="547">
        <f t="shared" si="72"/>
        <v>6</v>
      </c>
      <c r="V103" s="547">
        <f>SUM(V86:V102)</f>
        <v>5</v>
      </c>
      <c r="W103" s="547">
        <f t="shared" ref="W103" si="73">SUM(W86:W102)</f>
        <v>6</v>
      </c>
      <c r="X103" s="547">
        <f t="shared" ref="X103:Y103" si="74">SUM(X86:X102)</f>
        <v>6</v>
      </c>
      <c r="Y103" s="547">
        <f t="shared" si="74"/>
        <v>5</v>
      </c>
      <c r="Z103" s="547">
        <f t="shared" ref="Z103" si="75">SUM(Z86:Z102)</f>
        <v>6</v>
      </c>
      <c r="AA103" s="547">
        <f t="shared" ref="AA103:AB103" si="76">SUM(AA86:AA102)</f>
        <v>6</v>
      </c>
      <c r="AB103" s="547">
        <f t="shared" si="76"/>
        <v>5</v>
      </c>
      <c r="AC103" s="547">
        <f t="shared" ref="AC103" si="77">SUM(AC86:AC102)</f>
        <v>6</v>
      </c>
      <c r="AD103" s="547">
        <f t="shared" ref="AD103:AE103" si="78">SUM(AD86:AD102)</f>
        <v>6</v>
      </c>
      <c r="AE103" s="547">
        <f t="shared" si="78"/>
        <v>5</v>
      </c>
      <c r="AF103" s="547">
        <f t="shared" ref="AF103" si="79">SUM(AF86:AF102)</f>
        <v>6</v>
      </c>
      <c r="AG103" s="547">
        <f t="shared" ref="AG103" si="80">SUM(AG86:AG102)</f>
        <v>6</v>
      </c>
      <c r="AH103" s="320">
        <f t="shared" si="58"/>
        <v>170</v>
      </c>
    </row>
    <row r="104" spans="1:34" s="320" customFormat="1" ht="14.25" x14ac:dyDescent="0.2">
      <c r="A104" s="573"/>
      <c r="B104" s="898"/>
      <c r="C104" s="538" t="s">
        <v>309</v>
      </c>
      <c r="D104" s="901"/>
      <c r="E104" s="902"/>
      <c r="F104" s="902"/>
      <c r="G104" s="902"/>
      <c r="H104" s="902"/>
      <c r="I104" s="902"/>
      <c r="J104" s="902"/>
      <c r="K104" s="902"/>
      <c r="L104" s="902"/>
      <c r="M104" s="902"/>
      <c r="N104" s="902"/>
      <c r="O104" s="902"/>
      <c r="P104" s="902"/>
      <c r="Q104" s="902"/>
      <c r="R104" s="903"/>
      <c r="S104" s="901"/>
      <c r="T104" s="902"/>
      <c r="U104" s="902"/>
      <c r="V104" s="902"/>
      <c r="W104" s="902"/>
      <c r="X104" s="902"/>
      <c r="Y104" s="902"/>
      <c r="Z104" s="902"/>
      <c r="AA104" s="902"/>
      <c r="AB104" s="902"/>
      <c r="AC104" s="902"/>
      <c r="AD104" s="902"/>
      <c r="AE104" s="902"/>
      <c r="AF104" s="902"/>
      <c r="AG104" s="903"/>
    </row>
    <row r="105" spans="1:34" s="320" customFormat="1" ht="14.25" x14ac:dyDescent="0.2">
      <c r="A105" s="573"/>
      <c r="B105" s="898"/>
      <c r="C105" s="345" t="s">
        <v>299</v>
      </c>
      <c r="D105" s="345" t="s">
        <v>0</v>
      </c>
      <c r="E105" s="345" t="s">
        <v>1</v>
      </c>
      <c r="F105" s="345" t="s">
        <v>2</v>
      </c>
      <c r="G105" s="345" t="s">
        <v>0</v>
      </c>
      <c r="H105" s="345" t="s">
        <v>1</v>
      </c>
      <c r="I105" s="345" t="s">
        <v>2</v>
      </c>
      <c r="J105" s="345" t="s">
        <v>0</v>
      </c>
      <c r="K105" s="345" t="s">
        <v>1</v>
      </c>
      <c r="L105" s="345" t="s">
        <v>2</v>
      </c>
      <c r="M105" s="345" t="s">
        <v>0</v>
      </c>
      <c r="N105" s="345" t="s">
        <v>1</v>
      </c>
      <c r="O105" s="345" t="s">
        <v>2</v>
      </c>
      <c r="P105" s="345" t="s">
        <v>0</v>
      </c>
      <c r="Q105" s="345" t="s">
        <v>1</v>
      </c>
      <c r="R105" s="345" t="s">
        <v>2</v>
      </c>
      <c r="S105" s="345" t="s">
        <v>0</v>
      </c>
      <c r="T105" s="345" t="s">
        <v>1</v>
      </c>
      <c r="U105" s="345" t="s">
        <v>2</v>
      </c>
      <c r="V105" s="345" t="s">
        <v>0</v>
      </c>
      <c r="W105" s="345" t="s">
        <v>1</v>
      </c>
      <c r="X105" s="345" t="s">
        <v>2</v>
      </c>
      <c r="Y105" s="345" t="s">
        <v>0</v>
      </c>
      <c r="Z105" s="345" t="s">
        <v>1</v>
      </c>
      <c r="AA105" s="345" t="s">
        <v>2</v>
      </c>
      <c r="AB105" s="345" t="s">
        <v>0</v>
      </c>
      <c r="AC105" s="345" t="s">
        <v>1</v>
      </c>
      <c r="AD105" s="345" t="s">
        <v>2</v>
      </c>
      <c r="AE105" s="345" t="s">
        <v>0</v>
      </c>
      <c r="AF105" s="345" t="s">
        <v>1</v>
      </c>
      <c r="AG105" s="345" t="s">
        <v>2</v>
      </c>
    </row>
    <row r="106" spans="1:34" s="320" customFormat="1" ht="25.5" x14ac:dyDescent="0.2">
      <c r="A106" s="573">
        <v>1</v>
      </c>
      <c r="B106" s="898"/>
      <c r="C106" s="554" t="s">
        <v>586</v>
      </c>
      <c r="D106" s="578">
        <v>1</v>
      </c>
      <c r="E106" s="578"/>
      <c r="F106" s="578"/>
      <c r="G106" s="578">
        <v>1</v>
      </c>
      <c r="H106" s="578"/>
      <c r="I106" s="578"/>
      <c r="J106" s="578">
        <v>1</v>
      </c>
      <c r="K106" s="578"/>
      <c r="L106" s="578"/>
      <c r="M106" s="578">
        <v>1</v>
      </c>
      <c r="N106" s="578"/>
      <c r="O106" s="578"/>
      <c r="P106" s="578">
        <v>1</v>
      </c>
      <c r="Q106" s="578"/>
      <c r="R106" s="578"/>
      <c r="S106" s="578">
        <v>1</v>
      </c>
      <c r="T106" s="578"/>
      <c r="U106" s="578"/>
      <c r="V106" s="578">
        <v>1</v>
      </c>
      <c r="W106" s="578"/>
      <c r="X106" s="578"/>
      <c r="Y106" s="578">
        <v>1</v>
      </c>
      <c r="Z106" s="578"/>
      <c r="AA106" s="578"/>
      <c r="AB106" s="578">
        <v>1</v>
      </c>
      <c r="AC106" s="578"/>
      <c r="AD106" s="578"/>
      <c r="AE106" s="578">
        <v>1</v>
      </c>
      <c r="AF106" s="578"/>
      <c r="AG106" s="578"/>
      <c r="AH106" s="320">
        <f t="shared" ref="AH106:AH139" si="81">SUM(D106:AG106)</f>
        <v>10</v>
      </c>
    </row>
    <row r="107" spans="1:34" s="320" customFormat="1" ht="14.25" x14ac:dyDescent="0.2">
      <c r="A107" s="573">
        <v>2</v>
      </c>
      <c r="B107" s="898"/>
      <c r="C107" s="551" t="s">
        <v>587</v>
      </c>
      <c r="D107" s="578"/>
      <c r="E107" s="578">
        <v>1</v>
      </c>
      <c r="F107" s="578"/>
      <c r="G107" s="578"/>
      <c r="H107" s="578">
        <v>1</v>
      </c>
      <c r="I107" s="578"/>
      <c r="J107" s="578"/>
      <c r="K107" s="578">
        <v>1</v>
      </c>
      <c r="L107" s="578"/>
      <c r="M107" s="578"/>
      <c r="N107" s="578">
        <v>1</v>
      </c>
      <c r="O107" s="578"/>
      <c r="P107" s="578"/>
      <c r="Q107" s="578">
        <v>1</v>
      </c>
      <c r="R107" s="578"/>
      <c r="S107" s="578"/>
      <c r="T107" s="578">
        <v>1</v>
      </c>
      <c r="U107" s="578"/>
      <c r="V107" s="578"/>
      <c r="W107" s="578">
        <v>1</v>
      </c>
      <c r="X107" s="578"/>
      <c r="Y107" s="578"/>
      <c r="Z107" s="578">
        <v>1</v>
      </c>
      <c r="AA107" s="578"/>
      <c r="AB107" s="578"/>
      <c r="AC107" s="578">
        <v>1</v>
      </c>
      <c r="AD107" s="578"/>
      <c r="AE107" s="578"/>
      <c r="AF107" s="578">
        <v>1</v>
      </c>
      <c r="AG107" s="578"/>
      <c r="AH107" s="320">
        <f t="shared" si="81"/>
        <v>10</v>
      </c>
    </row>
    <row r="108" spans="1:34" s="320" customFormat="1" ht="14.25" x14ac:dyDescent="0.2">
      <c r="A108" s="573">
        <v>3</v>
      </c>
      <c r="B108" s="898"/>
      <c r="C108" s="535" t="s">
        <v>588</v>
      </c>
      <c r="D108" s="578"/>
      <c r="E108" s="578"/>
      <c r="F108" s="578">
        <v>1</v>
      </c>
      <c r="G108" s="578"/>
      <c r="H108" s="578"/>
      <c r="I108" s="578">
        <v>1</v>
      </c>
      <c r="J108" s="578"/>
      <c r="K108" s="578"/>
      <c r="L108" s="578">
        <v>1</v>
      </c>
      <c r="M108" s="578"/>
      <c r="N108" s="578"/>
      <c r="O108" s="578">
        <v>1</v>
      </c>
      <c r="P108" s="578"/>
      <c r="Q108" s="578"/>
      <c r="R108" s="578">
        <v>1</v>
      </c>
      <c r="S108" s="578"/>
      <c r="T108" s="578"/>
      <c r="U108" s="578">
        <v>1</v>
      </c>
      <c r="V108" s="578"/>
      <c r="W108" s="578"/>
      <c r="X108" s="578">
        <v>1</v>
      </c>
      <c r="Y108" s="578"/>
      <c r="Z108" s="578"/>
      <c r="AA108" s="578">
        <v>1</v>
      </c>
      <c r="AB108" s="578"/>
      <c r="AC108" s="578"/>
      <c r="AD108" s="578">
        <v>1</v>
      </c>
      <c r="AE108" s="578"/>
      <c r="AF108" s="578"/>
      <c r="AG108" s="578">
        <v>1</v>
      </c>
      <c r="AH108" s="320">
        <f t="shared" si="81"/>
        <v>10</v>
      </c>
    </row>
    <row r="109" spans="1:34" s="545" customFormat="1" ht="14.25" x14ac:dyDescent="0.2">
      <c r="A109" s="573">
        <v>4</v>
      </c>
      <c r="B109" s="898"/>
      <c r="C109" s="543" t="s">
        <v>589</v>
      </c>
      <c r="D109" s="578">
        <v>1</v>
      </c>
      <c r="E109" s="578"/>
      <c r="F109" s="578"/>
      <c r="G109" s="578">
        <v>1</v>
      </c>
      <c r="H109" s="578"/>
      <c r="I109" s="578"/>
      <c r="J109" s="578">
        <v>1</v>
      </c>
      <c r="K109" s="578"/>
      <c r="L109" s="578"/>
      <c r="M109" s="578">
        <v>1</v>
      </c>
      <c r="N109" s="578"/>
      <c r="O109" s="578"/>
      <c r="P109" s="578">
        <v>1</v>
      </c>
      <c r="Q109" s="578"/>
      <c r="R109" s="578"/>
      <c r="S109" s="578">
        <v>1</v>
      </c>
      <c r="T109" s="578"/>
      <c r="U109" s="578"/>
      <c r="V109" s="578">
        <v>1</v>
      </c>
      <c r="W109" s="578"/>
      <c r="X109" s="578"/>
      <c r="Y109" s="578">
        <v>1</v>
      </c>
      <c r="Z109" s="578"/>
      <c r="AA109" s="578"/>
      <c r="AB109" s="578">
        <v>1</v>
      </c>
      <c r="AC109" s="578"/>
      <c r="AD109" s="578"/>
      <c r="AE109" s="578">
        <v>1</v>
      </c>
      <c r="AF109" s="578"/>
      <c r="AG109" s="578"/>
      <c r="AH109" s="320">
        <f t="shared" si="81"/>
        <v>10</v>
      </c>
    </row>
    <row r="110" spans="1:34" s="316" customFormat="1" ht="14.25" x14ac:dyDescent="0.2">
      <c r="A110" s="573">
        <v>5</v>
      </c>
      <c r="B110" s="898"/>
      <c r="C110" s="535" t="s">
        <v>590</v>
      </c>
      <c r="D110" s="578"/>
      <c r="E110" s="578">
        <v>1</v>
      </c>
      <c r="F110" s="578"/>
      <c r="G110" s="578"/>
      <c r="H110" s="578">
        <v>1</v>
      </c>
      <c r="I110" s="578"/>
      <c r="J110" s="578"/>
      <c r="K110" s="578">
        <v>1</v>
      </c>
      <c r="L110" s="578"/>
      <c r="M110" s="578"/>
      <c r="N110" s="578">
        <v>1</v>
      </c>
      <c r="O110" s="578"/>
      <c r="P110" s="578"/>
      <c r="Q110" s="578">
        <v>1</v>
      </c>
      <c r="R110" s="578"/>
      <c r="S110" s="578"/>
      <c r="T110" s="578">
        <v>1</v>
      </c>
      <c r="U110" s="578"/>
      <c r="V110" s="578"/>
      <c r="W110" s="578">
        <v>1</v>
      </c>
      <c r="X110" s="578"/>
      <c r="Y110" s="578"/>
      <c r="Z110" s="578">
        <v>1</v>
      </c>
      <c r="AA110" s="578"/>
      <c r="AB110" s="578"/>
      <c r="AC110" s="578">
        <v>1</v>
      </c>
      <c r="AD110" s="578"/>
      <c r="AE110" s="578"/>
      <c r="AF110" s="578">
        <v>1</v>
      </c>
      <c r="AG110" s="578"/>
      <c r="AH110" s="320">
        <f t="shared" si="81"/>
        <v>10</v>
      </c>
    </row>
    <row r="111" spans="1:34" s="316" customFormat="1" ht="14.25" x14ac:dyDescent="0.2">
      <c r="A111" s="573"/>
      <c r="B111" s="898" t="s">
        <v>495</v>
      </c>
      <c r="C111" s="553" t="s">
        <v>3</v>
      </c>
      <c r="D111" s="547">
        <f>SUM(D106:D110)</f>
        <v>2</v>
      </c>
      <c r="E111" s="547">
        <f t="shared" ref="E111" si="82">SUM(E106:E110)</f>
        <v>2</v>
      </c>
      <c r="F111" s="547">
        <f t="shared" ref="F111" si="83">SUM(F106:F110)</f>
        <v>1</v>
      </c>
      <c r="G111" s="547">
        <f>SUM(G106:G110)</f>
        <v>2</v>
      </c>
      <c r="H111" s="547">
        <f t="shared" ref="H111" si="84">SUM(H106:H110)</f>
        <v>2</v>
      </c>
      <c r="I111" s="547">
        <f t="shared" ref="I111" si="85">SUM(I106:I110)</f>
        <v>1</v>
      </c>
      <c r="J111" s="547">
        <f t="shared" ref="J111" si="86">SUM(J106:J110)</f>
        <v>2</v>
      </c>
      <c r="K111" s="547">
        <f t="shared" ref="K111" si="87">SUM(K106:K110)</f>
        <v>2</v>
      </c>
      <c r="L111" s="547">
        <f t="shared" ref="L111" si="88">SUM(L106:L110)</f>
        <v>1</v>
      </c>
      <c r="M111" s="547">
        <f t="shared" ref="M111" si="89">SUM(M106:M110)</f>
        <v>2</v>
      </c>
      <c r="N111" s="547">
        <f t="shared" ref="N111" si="90">SUM(N106:N110)</f>
        <v>2</v>
      </c>
      <c r="O111" s="547">
        <f t="shared" ref="O111" si="91">SUM(O106:O110)</f>
        <v>1</v>
      </c>
      <c r="P111" s="547">
        <f t="shared" ref="P111" si="92">SUM(P106:P110)</f>
        <v>2</v>
      </c>
      <c r="Q111" s="547">
        <f t="shared" ref="Q111" si="93">SUM(Q106:Q110)</f>
        <v>2</v>
      </c>
      <c r="R111" s="547">
        <f t="shared" ref="R111" si="94">SUM(R106:R110)</f>
        <v>1</v>
      </c>
      <c r="S111" s="547">
        <f>SUM(S106:S110)</f>
        <v>2</v>
      </c>
      <c r="T111" s="547">
        <f t="shared" ref="T111:U111" si="95">SUM(T106:T110)</f>
        <v>2</v>
      </c>
      <c r="U111" s="547">
        <f t="shared" si="95"/>
        <v>1</v>
      </c>
      <c r="V111" s="547">
        <f>SUM(V106:V110)</f>
        <v>2</v>
      </c>
      <c r="W111" s="547">
        <f t="shared" ref="W111" si="96">SUM(W106:W110)</f>
        <v>2</v>
      </c>
      <c r="X111" s="547">
        <f t="shared" ref="X111:Y111" si="97">SUM(X106:X110)</f>
        <v>1</v>
      </c>
      <c r="Y111" s="547">
        <f t="shared" si="97"/>
        <v>2</v>
      </c>
      <c r="Z111" s="547">
        <f t="shared" ref="Z111" si="98">SUM(Z106:Z110)</f>
        <v>2</v>
      </c>
      <c r="AA111" s="547">
        <f t="shared" ref="AA111:AB111" si="99">SUM(AA106:AA110)</f>
        <v>1</v>
      </c>
      <c r="AB111" s="547">
        <f t="shared" si="99"/>
        <v>2</v>
      </c>
      <c r="AC111" s="547">
        <f t="shared" ref="AC111" si="100">SUM(AC106:AC110)</f>
        <v>2</v>
      </c>
      <c r="AD111" s="547">
        <f t="shared" ref="AD111:AE111" si="101">SUM(AD106:AD110)</f>
        <v>1</v>
      </c>
      <c r="AE111" s="547">
        <f t="shared" si="101"/>
        <v>2</v>
      </c>
      <c r="AF111" s="547">
        <f t="shared" ref="AF111" si="102">SUM(AF106:AF110)</f>
        <v>2</v>
      </c>
      <c r="AG111" s="547">
        <f t="shared" ref="AG111" si="103">SUM(AG106:AG110)</f>
        <v>1</v>
      </c>
      <c r="AH111" s="320">
        <f t="shared" si="81"/>
        <v>50</v>
      </c>
    </row>
    <row r="112" spans="1:34" s="320" customFormat="1" ht="14.25" x14ac:dyDescent="0.2">
      <c r="A112" s="573"/>
      <c r="B112" s="898"/>
      <c r="C112" s="538" t="s">
        <v>309</v>
      </c>
      <c r="D112" s="890"/>
      <c r="E112" s="891"/>
      <c r="F112" s="891"/>
      <c r="G112" s="891"/>
      <c r="H112" s="891"/>
      <c r="I112" s="891"/>
      <c r="J112" s="891"/>
      <c r="K112" s="891"/>
      <c r="L112" s="891"/>
      <c r="M112" s="891"/>
      <c r="N112" s="891"/>
      <c r="O112" s="891"/>
      <c r="P112" s="891"/>
      <c r="Q112" s="891"/>
      <c r="R112" s="892"/>
      <c r="S112" s="890"/>
      <c r="T112" s="891"/>
      <c r="U112" s="891"/>
      <c r="V112" s="891"/>
      <c r="W112" s="891"/>
      <c r="X112" s="891"/>
      <c r="Y112" s="891"/>
      <c r="Z112" s="891"/>
      <c r="AA112" s="891"/>
      <c r="AB112" s="891"/>
      <c r="AC112" s="891"/>
      <c r="AD112" s="891"/>
      <c r="AE112" s="891"/>
      <c r="AF112" s="891"/>
      <c r="AG112" s="892"/>
    </row>
    <row r="113" spans="1:34" s="320" customFormat="1" ht="14.25" x14ac:dyDescent="0.2">
      <c r="A113" s="573"/>
      <c r="B113" s="898"/>
      <c r="C113" s="345" t="s">
        <v>350</v>
      </c>
      <c r="D113" s="345" t="s">
        <v>0</v>
      </c>
      <c r="E113" s="345" t="s">
        <v>1</v>
      </c>
      <c r="F113" s="345" t="s">
        <v>2</v>
      </c>
      <c r="G113" s="345" t="s">
        <v>0</v>
      </c>
      <c r="H113" s="345" t="s">
        <v>1</v>
      </c>
      <c r="I113" s="345" t="s">
        <v>2</v>
      </c>
      <c r="J113" s="345" t="s">
        <v>0</v>
      </c>
      <c r="K113" s="345" t="s">
        <v>1</v>
      </c>
      <c r="L113" s="345" t="s">
        <v>2</v>
      </c>
      <c r="M113" s="345" t="s">
        <v>0</v>
      </c>
      <c r="N113" s="345" t="s">
        <v>1</v>
      </c>
      <c r="O113" s="345" t="s">
        <v>2</v>
      </c>
      <c r="P113" s="345" t="s">
        <v>0</v>
      </c>
      <c r="Q113" s="345" t="s">
        <v>1</v>
      </c>
      <c r="R113" s="345" t="s">
        <v>2</v>
      </c>
      <c r="S113" s="345" t="s">
        <v>0</v>
      </c>
      <c r="T113" s="345" t="s">
        <v>1</v>
      </c>
      <c r="U113" s="345" t="s">
        <v>2</v>
      </c>
      <c r="V113" s="345" t="s">
        <v>0</v>
      </c>
      <c r="W113" s="345" t="s">
        <v>1</v>
      </c>
      <c r="X113" s="345" t="s">
        <v>2</v>
      </c>
      <c r="Y113" s="345" t="s">
        <v>0</v>
      </c>
      <c r="Z113" s="345" t="s">
        <v>1</v>
      </c>
      <c r="AA113" s="345" t="s">
        <v>2</v>
      </c>
      <c r="AB113" s="345" t="s">
        <v>0</v>
      </c>
      <c r="AC113" s="345" t="s">
        <v>1</v>
      </c>
      <c r="AD113" s="345" t="s">
        <v>2</v>
      </c>
      <c r="AE113" s="345" t="s">
        <v>0</v>
      </c>
      <c r="AF113" s="345" t="s">
        <v>1</v>
      </c>
      <c r="AG113" s="345" t="s">
        <v>2</v>
      </c>
    </row>
    <row r="114" spans="1:34" s="320" customFormat="1" ht="25.5" x14ac:dyDescent="0.2">
      <c r="A114" s="573">
        <v>1</v>
      </c>
      <c r="B114" s="898"/>
      <c r="C114" s="535" t="s">
        <v>591</v>
      </c>
      <c r="D114" s="578">
        <v>1</v>
      </c>
      <c r="E114" s="578"/>
      <c r="F114" s="578"/>
      <c r="G114" s="578">
        <v>1</v>
      </c>
      <c r="H114" s="578"/>
      <c r="I114" s="578"/>
      <c r="J114" s="578">
        <v>1</v>
      </c>
      <c r="K114" s="578"/>
      <c r="L114" s="578"/>
      <c r="M114" s="578">
        <v>1</v>
      </c>
      <c r="N114" s="578"/>
      <c r="O114" s="578"/>
      <c r="P114" s="578">
        <v>1</v>
      </c>
      <c r="Q114" s="578"/>
      <c r="R114" s="578"/>
      <c r="S114" s="578">
        <v>1</v>
      </c>
      <c r="T114" s="578"/>
      <c r="U114" s="578"/>
      <c r="V114" s="578">
        <v>1</v>
      </c>
      <c r="W114" s="578"/>
      <c r="X114" s="578"/>
      <c r="Y114" s="578">
        <v>1</v>
      </c>
      <c r="Z114" s="578"/>
      <c r="AA114" s="578"/>
      <c r="AB114" s="578">
        <v>1</v>
      </c>
      <c r="AC114" s="578"/>
      <c r="AD114" s="578"/>
      <c r="AE114" s="578">
        <v>1</v>
      </c>
      <c r="AF114" s="578"/>
      <c r="AG114" s="578"/>
      <c r="AH114" s="320">
        <f t="shared" si="81"/>
        <v>10</v>
      </c>
    </row>
    <row r="115" spans="1:34" s="320" customFormat="1" ht="14.25" x14ac:dyDescent="0.2">
      <c r="A115" s="573">
        <v>2</v>
      </c>
      <c r="B115" s="898"/>
      <c r="C115" s="535" t="s">
        <v>351</v>
      </c>
      <c r="D115" s="578"/>
      <c r="E115" s="578">
        <v>1</v>
      </c>
      <c r="F115" s="578"/>
      <c r="G115" s="578"/>
      <c r="H115" s="578">
        <v>1</v>
      </c>
      <c r="I115" s="578"/>
      <c r="J115" s="578"/>
      <c r="K115" s="578">
        <v>1</v>
      </c>
      <c r="L115" s="578"/>
      <c r="M115" s="578"/>
      <c r="N115" s="578">
        <v>1</v>
      </c>
      <c r="O115" s="578"/>
      <c r="P115" s="578"/>
      <c r="Q115" s="578">
        <v>1</v>
      </c>
      <c r="R115" s="578"/>
      <c r="S115" s="578"/>
      <c r="T115" s="578">
        <v>1</v>
      </c>
      <c r="U115" s="578"/>
      <c r="V115" s="578"/>
      <c r="W115" s="578">
        <v>1</v>
      </c>
      <c r="X115" s="578"/>
      <c r="Y115" s="578"/>
      <c r="Z115" s="578">
        <v>1</v>
      </c>
      <c r="AA115" s="578"/>
      <c r="AB115" s="578"/>
      <c r="AC115" s="578">
        <v>1</v>
      </c>
      <c r="AD115" s="578"/>
      <c r="AE115" s="578"/>
      <c r="AF115" s="578">
        <v>1</v>
      </c>
      <c r="AG115" s="578"/>
      <c r="AH115" s="320">
        <f t="shared" si="81"/>
        <v>10</v>
      </c>
    </row>
    <row r="116" spans="1:34" s="320" customFormat="1" ht="14.25" x14ac:dyDescent="0.2">
      <c r="A116" s="573">
        <v>3</v>
      </c>
      <c r="B116" s="898"/>
      <c r="C116" s="535" t="s">
        <v>592</v>
      </c>
      <c r="D116" s="578"/>
      <c r="E116" s="578"/>
      <c r="F116" s="578">
        <v>1</v>
      </c>
      <c r="G116" s="578"/>
      <c r="H116" s="578"/>
      <c r="I116" s="578">
        <v>1</v>
      </c>
      <c r="J116" s="578"/>
      <c r="K116" s="578"/>
      <c r="L116" s="578">
        <v>1</v>
      </c>
      <c r="M116" s="578"/>
      <c r="N116" s="578"/>
      <c r="O116" s="578">
        <v>1</v>
      </c>
      <c r="P116" s="578"/>
      <c r="Q116" s="578"/>
      <c r="R116" s="578">
        <v>1</v>
      </c>
      <c r="S116" s="578"/>
      <c r="T116" s="578"/>
      <c r="U116" s="578">
        <v>1</v>
      </c>
      <c r="V116" s="578"/>
      <c r="W116" s="578"/>
      <c r="X116" s="578">
        <v>1</v>
      </c>
      <c r="Y116" s="578"/>
      <c r="Z116" s="578"/>
      <c r="AA116" s="578">
        <v>1</v>
      </c>
      <c r="AB116" s="578"/>
      <c r="AC116" s="578"/>
      <c r="AD116" s="578">
        <v>1</v>
      </c>
      <c r="AE116" s="578"/>
      <c r="AF116" s="578"/>
      <c r="AG116" s="578">
        <v>1</v>
      </c>
      <c r="AH116" s="320">
        <f t="shared" si="81"/>
        <v>10</v>
      </c>
    </row>
    <row r="117" spans="1:34" s="320" customFormat="1" ht="14.25" x14ac:dyDescent="0.2">
      <c r="A117" s="573"/>
      <c r="B117" s="898"/>
      <c r="C117" s="539" t="s">
        <v>593</v>
      </c>
      <c r="D117" s="555"/>
      <c r="E117" s="555"/>
      <c r="F117" s="555"/>
      <c r="G117" s="555"/>
      <c r="H117" s="555"/>
      <c r="I117" s="555"/>
      <c r="J117" s="555"/>
      <c r="K117" s="555"/>
      <c r="L117" s="555"/>
      <c r="M117" s="555"/>
      <c r="N117" s="555"/>
      <c r="O117" s="555"/>
      <c r="P117" s="555"/>
      <c r="Q117" s="555"/>
      <c r="R117" s="555"/>
      <c r="S117" s="555"/>
      <c r="T117" s="555"/>
      <c r="U117" s="555"/>
      <c r="V117" s="555"/>
      <c r="W117" s="555"/>
      <c r="X117" s="555"/>
      <c r="Y117" s="555"/>
      <c r="Z117" s="555"/>
      <c r="AA117" s="555"/>
      <c r="AB117" s="555"/>
      <c r="AC117" s="555"/>
      <c r="AD117" s="555"/>
      <c r="AE117" s="555"/>
      <c r="AF117" s="555"/>
      <c r="AG117" s="555"/>
      <c r="AH117" s="320">
        <f t="shared" si="81"/>
        <v>0</v>
      </c>
    </row>
    <row r="118" spans="1:34" s="320" customFormat="1" ht="25.5" x14ac:dyDescent="0.2">
      <c r="A118" s="573">
        <v>4</v>
      </c>
      <c r="B118" s="898"/>
      <c r="C118" s="535" t="s">
        <v>594</v>
      </c>
      <c r="D118" s="578">
        <v>1</v>
      </c>
      <c r="E118" s="578"/>
      <c r="F118" s="578"/>
      <c r="G118" s="578">
        <v>1</v>
      </c>
      <c r="H118" s="578"/>
      <c r="I118" s="578"/>
      <c r="J118" s="578">
        <v>1</v>
      </c>
      <c r="K118" s="578"/>
      <c r="L118" s="578"/>
      <c r="M118" s="578">
        <v>1</v>
      </c>
      <c r="N118" s="578"/>
      <c r="O118" s="578"/>
      <c r="P118" s="578">
        <v>1</v>
      </c>
      <c r="Q118" s="578"/>
      <c r="R118" s="578"/>
      <c r="S118" s="578">
        <v>1</v>
      </c>
      <c r="T118" s="578"/>
      <c r="U118" s="578"/>
      <c r="V118" s="578">
        <v>1</v>
      </c>
      <c r="W118" s="578"/>
      <c r="X118" s="578"/>
      <c r="Y118" s="578">
        <v>1</v>
      </c>
      <c r="Z118" s="578"/>
      <c r="AA118" s="578"/>
      <c r="AB118" s="578">
        <v>1</v>
      </c>
      <c r="AC118" s="578"/>
      <c r="AD118" s="578"/>
      <c r="AE118" s="578">
        <v>1</v>
      </c>
      <c r="AF118" s="578"/>
      <c r="AG118" s="578"/>
      <c r="AH118" s="320">
        <f t="shared" si="81"/>
        <v>10</v>
      </c>
    </row>
    <row r="119" spans="1:34" s="545" customFormat="1" ht="25.5" x14ac:dyDescent="0.2">
      <c r="A119" s="573">
        <v>5</v>
      </c>
      <c r="B119" s="898"/>
      <c r="C119" s="535" t="s">
        <v>595</v>
      </c>
      <c r="D119" s="578"/>
      <c r="E119" s="578">
        <v>1</v>
      </c>
      <c r="F119" s="578"/>
      <c r="G119" s="578"/>
      <c r="H119" s="578">
        <v>1</v>
      </c>
      <c r="I119" s="578"/>
      <c r="J119" s="578"/>
      <c r="K119" s="578">
        <v>1</v>
      </c>
      <c r="L119" s="578"/>
      <c r="M119" s="578"/>
      <c r="N119" s="578">
        <v>1</v>
      </c>
      <c r="O119" s="578"/>
      <c r="P119" s="578"/>
      <c r="Q119" s="578">
        <v>1</v>
      </c>
      <c r="R119" s="578"/>
      <c r="S119" s="578"/>
      <c r="T119" s="578">
        <v>1</v>
      </c>
      <c r="U119" s="578"/>
      <c r="V119" s="578"/>
      <c r="W119" s="578">
        <v>1</v>
      </c>
      <c r="X119" s="578"/>
      <c r="Y119" s="578"/>
      <c r="Z119" s="578">
        <v>1</v>
      </c>
      <c r="AA119" s="578"/>
      <c r="AB119" s="578"/>
      <c r="AC119" s="578">
        <v>1</v>
      </c>
      <c r="AD119" s="578"/>
      <c r="AE119" s="578"/>
      <c r="AF119" s="578">
        <v>1</v>
      </c>
      <c r="AG119" s="578"/>
      <c r="AH119" s="320">
        <f t="shared" si="81"/>
        <v>10</v>
      </c>
    </row>
    <row r="120" spans="1:34" s="316" customFormat="1" ht="14.25" x14ac:dyDescent="0.2">
      <c r="A120" s="573">
        <v>6</v>
      </c>
      <c r="B120" s="898"/>
      <c r="C120" s="535" t="s">
        <v>596</v>
      </c>
      <c r="D120" s="578"/>
      <c r="E120" s="578"/>
      <c r="F120" s="578">
        <v>1</v>
      </c>
      <c r="G120" s="578"/>
      <c r="H120" s="578"/>
      <c r="I120" s="578">
        <v>1</v>
      </c>
      <c r="J120" s="578"/>
      <c r="K120" s="578"/>
      <c r="L120" s="578">
        <v>1</v>
      </c>
      <c r="M120" s="578"/>
      <c r="N120" s="578"/>
      <c r="O120" s="578">
        <v>1</v>
      </c>
      <c r="P120" s="578"/>
      <c r="Q120" s="578"/>
      <c r="R120" s="578">
        <v>1</v>
      </c>
      <c r="S120" s="578"/>
      <c r="T120" s="578"/>
      <c r="U120" s="578">
        <v>1</v>
      </c>
      <c r="V120" s="578"/>
      <c r="W120" s="578"/>
      <c r="X120" s="578">
        <v>1</v>
      </c>
      <c r="Y120" s="578"/>
      <c r="Z120" s="578"/>
      <c r="AA120" s="578">
        <v>1</v>
      </c>
      <c r="AB120" s="578"/>
      <c r="AC120" s="578"/>
      <c r="AD120" s="578">
        <v>1</v>
      </c>
      <c r="AE120" s="578"/>
      <c r="AF120" s="578"/>
      <c r="AG120" s="578">
        <v>1</v>
      </c>
      <c r="AH120" s="320">
        <f t="shared" si="81"/>
        <v>10</v>
      </c>
    </row>
    <row r="121" spans="1:34" s="316" customFormat="1" ht="14.25" x14ac:dyDescent="0.2">
      <c r="A121" s="573"/>
      <c r="B121" s="898" t="s">
        <v>597</v>
      </c>
      <c r="C121" s="553" t="s">
        <v>3</v>
      </c>
      <c r="D121" s="556">
        <f>SUM(D114:D120)</f>
        <v>2</v>
      </c>
      <c r="E121" s="556">
        <f t="shared" ref="E121:F121" si="104">SUM(E114:E120)</f>
        <v>2</v>
      </c>
      <c r="F121" s="556">
        <f t="shared" si="104"/>
        <v>2</v>
      </c>
      <c r="G121" s="556">
        <f>SUM(G114:G120)</f>
        <v>2</v>
      </c>
      <c r="H121" s="556">
        <f t="shared" ref="H121:R121" si="105">SUM(H114:H120)</f>
        <v>2</v>
      </c>
      <c r="I121" s="556">
        <f t="shared" si="105"/>
        <v>2</v>
      </c>
      <c r="J121" s="556">
        <f t="shared" si="105"/>
        <v>2</v>
      </c>
      <c r="K121" s="556">
        <f t="shared" si="105"/>
        <v>2</v>
      </c>
      <c r="L121" s="556">
        <f t="shared" si="105"/>
        <v>2</v>
      </c>
      <c r="M121" s="556">
        <f t="shared" si="105"/>
        <v>2</v>
      </c>
      <c r="N121" s="556">
        <f t="shared" si="105"/>
        <v>2</v>
      </c>
      <c r="O121" s="556">
        <f t="shared" si="105"/>
        <v>2</v>
      </c>
      <c r="P121" s="556">
        <f t="shared" si="105"/>
        <v>2</v>
      </c>
      <c r="Q121" s="556">
        <f t="shared" si="105"/>
        <v>2</v>
      </c>
      <c r="R121" s="556">
        <f t="shared" si="105"/>
        <v>2</v>
      </c>
      <c r="S121" s="556">
        <f>SUM(S114:S120)</f>
        <v>2</v>
      </c>
      <c r="T121" s="556">
        <f t="shared" ref="T121:U121" si="106">SUM(T114:T120)</f>
        <v>2</v>
      </c>
      <c r="U121" s="556">
        <f t="shared" si="106"/>
        <v>2</v>
      </c>
      <c r="V121" s="556">
        <f>SUM(V114:V120)</f>
        <v>2</v>
      </c>
      <c r="W121" s="556">
        <f t="shared" ref="W121:Y121" si="107">SUM(W114:W120)</f>
        <v>2</v>
      </c>
      <c r="X121" s="556">
        <f t="shared" si="107"/>
        <v>2</v>
      </c>
      <c r="Y121" s="556">
        <f t="shared" si="107"/>
        <v>2</v>
      </c>
      <c r="Z121" s="556">
        <f t="shared" ref="Z121:AG121" si="108">SUM(Z114:Z120)</f>
        <v>2</v>
      </c>
      <c r="AA121" s="556">
        <f t="shared" si="108"/>
        <v>2</v>
      </c>
      <c r="AB121" s="556">
        <f t="shared" si="108"/>
        <v>2</v>
      </c>
      <c r="AC121" s="556">
        <f t="shared" si="108"/>
        <v>2</v>
      </c>
      <c r="AD121" s="556">
        <f t="shared" si="108"/>
        <v>2</v>
      </c>
      <c r="AE121" s="556">
        <f t="shared" si="108"/>
        <v>2</v>
      </c>
      <c r="AF121" s="556">
        <f t="shared" si="108"/>
        <v>2</v>
      </c>
      <c r="AG121" s="556">
        <f t="shared" si="108"/>
        <v>2</v>
      </c>
      <c r="AH121" s="320">
        <f t="shared" si="81"/>
        <v>60</v>
      </c>
    </row>
    <row r="122" spans="1:34" s="320" customFormat="1" ht="14.25" x14ac:dyDescent="0.2">
      <c r="A122" s="573"/>
      <c r="B122" s="898"/>
      <c r="C122" s="538" t="s">
        <v>309</v>
      </c>
      <c r="D122" s="896"/>
      <c r="E122" s="897"/>
      <c r="F122" s="897"/>
      <c r="G122" s="897"/>
      <c r="H122" s="897"/>
      <c r="I122" s="897"/>
      <c r="J122" s="897"/>
      <c r="K122" s="897"/>
      <c r="L122" s="897"/>
      <c r="M122" s="897"/>
      <c r="N122" s="897"/>
      <c r="O122" s="897"/>
      <c r="P122" s="897"/>
      <c r="Q122" s="897"/>
      <c r="R122" s="897"/>
      <c r="S122" s="896"/>
      <c r="T122" s="897"/>
      <c r="U122" s="897"/>
      <c r="V122" s="897"/>
      <c r="W122" s="897"/>
      <c r="X122" s="897"/>
      <c r="Y122" s="897"/>
      <c r="Z122" s="897"/>
      <c r="AA122" s="897"/>
      <c r="AB122" s="897"/>
      <c r="AC122" s="897"/>
      <c r="AD122" s="897"/>
      <c r="AE122" s="897"/>
      <c r="AF122" s="897"/>
      <c r="AG122" s="897"/>
    </row>
    <row r="123" spans="1:34" s="320" customFormat="1" ht="14.25" x14ac:dyDescent="0.2">
      <c r="A123" s="573"/>
      <c r="B123" s="898"/>
      <c r="C123" s="345" t="s">
        <v>299</v>
      </c>
      <c r="D123" s="345" t="s">
        <v>0</v>
      </c>
      <c r="E123" s="345" t="s">
        <v>1</v>
      </c>
      <c r="F123" s="345" t="s">
        <v>2</v>
      </c>
      <c r="G123" s="345" t="s">
        <v>0</v>
      </c>
      <c r="H123" s="345" t="s">
        <v>1</v>
      </c>
      <c r="I123" s="345" t="s">
        <v>2</v>
      </c>
      <c r="J123" s="345" t="s">
        <v>0</v>
      </c>
      <c r="K123" s="345" t="s">
        <v>1</v>
      </c>
      <c r="L123" s="345" t="s">
        <v>2</v>
      </c>
      <c r="M123" s="345" t="s">
        <v>0</v>
      </c>
      <c r="N123" s="345" t="s">
        <v>1</v>
      </c>
      <c r="O123" s="345" t="s">
        <v>2</v>
      </c>
      <c r="P123" s="345" t="s">
        <v>0</v>
      </c>
      <c r="Q123" s="345" t="s">
        <v>1</v>
      </c>
      <c r="R123" s="345" t="s">
        <v>2</v>
      </c>
      <c r="S123" s="345" t="s">
        <v>0</v>
      </c>
      <c r="T123" s="345" t="s">
        <v>1</v>
      </c>
      <c r="U123" s="345" t="s">
        <v>2</v>
      </c>
      <c r="V123" s="345" t="s">
        <v>0</v>
      </c>
      <c r="W123" s="345" t="s">
        <v>1</v>
      </c>
      <c r="X123" s="345" t="s">
        <v>2</v>
      </c>
      <c r="Y123" s="345" t="s">
        <v>0</v>
      </c>
      <c r="Z123" s="345" t="s">
        <v>1</v>
      </c>
      <c r="AA123" s="345" t="s">
        <v>2</v>
      </c>
      <c r="AB123" s="345" t="s">
        <v>0</v>
      </c>
      <c r="AC123" s="345" t="s">
        <v>1</v>
      </c>
      <c r="AD123" s="345" t="s">
        <v>2</v>
      </c>
      <c r="AE123" s="345" t="s">
        <v>0</v>
      </c>
      <c r="AF123" s="345" t="s">
        <v>1</v>
      </c>
      <c r="AG123" s="345" t="s">
        <v>2</v>
      </c>
    </row>
    <row r="124" spans="1:34" s="320" customFormat="1" ht="14.25" x14ac:dyDescent="0.2">
      <c r="A124" s="573">
        <v>1</v>
      </c>
      <c r="B124" s="898"/>
      <c r="C124" s="535" t="s">
        <v>598</v>
      </c>
      <c r="D124" s="578">
        <v>1</v>
      </c>
      <c r="E124" s="578"/>
      <c r="F124" s="578"/>
      <c r="G124" s="578">
        <v>1</v>
      </c>
      <c r="H124" s="578"/>
      <c r="I124" s="578"/>
      <c r="J124" s="578">
        <v>1</v>
      </c>
      <c r="K124" s="578"/>
      <c r="L124" s="578"/>
      <c r="M124" s="578">
        <v>1</v>
      </c>
      <c r="N124" s="578"/>
      <c r="O124" s="578"/>
      <c r="P124" s="578">
        <v>1</v>
      </c>
      <c r="Q124" s="578"/>
      <c r="R124" s="578"/>
      <c r="S124" s="578">
        <v>1</v>
      </c>
      <c r="T124" s="578"/>
      <c r="U124" s="578"/>
      <c r="V124" s="578">
        <v>1</v>
      </c>
      <c r="W124" s="578"/>
      <c r="X124" s="578"/>
      <c r="Y124" s="578">
        <v>1</v>
      </c>
      <c r="Z124" s="578"/>
      <c r="AA124" s="578"/>
      <c r="AB124" s="578">
        <v>1</v>
      </c>
      <c r="AC124" s="578"/>
      <c r="AD124" s="578"/>
      <c r="AE124" s="578">
        <v>1</v>
      </c>
      <c r="AF124" s="578"/>
      <c r="AG124" s="578"/>
      <c r="AH124" s="320">
        <f t="shared" si="81"/>
        <v>10</v>
      </c>
    </row>
    <row r="125" spans="1:34" s="320" customFormat="1" ht="14.25" x14ac:dyDescent="0.2">
      <c r="A125" s="573">
        <v>2</v>
      </c>
      <c r="B125" s="898"/>
      <c r="C125" s="535" t="s">
        <v>599</v>
      </c>
      <c r="D125" s="578"/>
      <c r="E125" s="578">
        <v>1</v>
      </c>
      <c r="F125" s="578"/>
      <c r="G125" s="578"/>
      <c r="H125" s="578">
        <v>1</v>
      </c>
      <c r="I125" s="578"/>
      <c r="J125" s="578"/>
      <c r="K125" s="578">
        <v>1</v>
      </c>
      <c r="L125" s="578"/>
      <c r="M125" s="578"/>
      <c r="N125" s="578">
        <v>1</v>
      </c>
      <c r="O125" s="578"/>
      <c r="P125" s="578"/>
      <c r="Q125" s="578">
        <v>1</v>
      </c>
      <c r="R125" s="578"/>
      <c r="S125" s="578"/>
      <c r="T125" s="578">
        <v>1</v>
      </c>
      <c r="U125" s="578"/>
      <c r="V125" s="578"/>
      <c r="W125" s="578">
        <v>1</v>
      </c>
      <c r="X125" s="578"/>
      <c r="Y125" s="578"/>
      <c r="Z125" s="578">
        <v>1</v>
      </c>
      <c r="AA125" s="578"/>
      <c r="AB125" s="578"/>
      <c r="AC125" s="578">
        <v>1</v>
      </c>
      <c r="AD125" s="578"/>
      <c r="AE125" s="578"/>
      <c r="AF125" s="578">
        <v>1</v>
      </c>
      <c r="AG125" s="578"/>
      <c r="AH125" s="320">
        <f t="shared" si="81"/>
        <v>10</v>
      </c>
    </row>
    <row r="126" spans="1:34" s="320" customFormat="1" ht="14.25" x14ac:dyDescent="0.2">
      <c r="A126" s="573">
        <v>3</v>
      </c>
      <c r="B126" s="898"/>
      <c r="C126" s="542" t="s">
        <v>600</v>
      </c>
      <c r="D126" s="578"/>
      <c r="E126" s="578"/>
      <c r="F126" s="578">
        <v>1</v>
      </c>
      <c r="G126" s="578"/>
      <c r="H126" s="578"/>
      <c r="I126" s="578">
        <v>1</v>
      </c>
      <c r="J126" s="578"/>
      <c r="K126" s="578"/>
      <c r="L126" s="578">
        <v>1</v>
      </c>
      <c r="M126" s="578"/>
      <c r="N126" s="578"/>
      <c r="O126" s="578">
        <v>1</v>
      </c>
      <c r="P126" s="578"/>
      <c r="Q126" s="578"/>
      <c r="R126" s="578">
        <v>1</v>
      </c>
      <c r="S126" s="578"/>
      <c r="T126" s="578"/>
      <c r="U126" s="578">
        <v>1</v>
      </c>
      <c r="V126" s="578"/>
      <c r="W126" s="578"/>
      <c r="X126" s="578">
        <v>1</v>
      </c>
      <c r="Y126" s="578"/>
      <c r="Z126" s="578"/>
      <c r="AA126" s="578">
        <v>1</v>
      </c>
      <c r="AB126" s="578"/>
      <c r="AC126" s="578"/>
      <c r="AD126" s="578">
        <v>1</v>
      </c>
      <c r="AE126" s="578"/>
      <c r="AF126" s="578"/>
      <c r="AG126" s="578">
        <v>1</v>
      </c>
      <c r="AH126" s="320">
        <f t="shared" si="81"/>
        <v>10</v>
      </c>
    </row>
    <row r="127" spans="1:34" s="320" customFormat="1" ht="25.5" x14ac:dyDescent="0.2">
      <c r="A127" s="576">
        <v>4</v>
      </c>
      <c r="B127" s="898"/>
      <c r="C127" s="535" t="s">
        <v>601</v>
      </c>
      <c r="D127" s="578">
        <v>1</v>
      </c>
      <c r="E127" s="578"/>
      <c r="F127" s="578"/>
      <c r="G127" s="578">
        <v>1</v>
      </c>
      <c r="H127" s="578"/>
      <c r="I127" s="578"/>
      <c r="J127" s="578">
        <v>1</v>
      </c>
      <c r="K127" s="578"/>
      <c r="L127" s="578"/>
      <c r="M127" s="578">
        <v>1</v>
      </c>
      <c r="N127" s="578"/>
      <c r="O127" s="578"/>
      <c r="P127" s="578">
        <v>1</v>
      </c>
      <c r="Q127" s="578"/>
      <c r="R127" s="578"/>
      <c r="S127" s="578">
        <v>1</v>
      </c>
      <c r="T127" s="578"/>
      <c r="U127" s="578"/>
      <c r="V127" s="578">
        <v>1</v>
      </c>
      <c r="W127" s="578"/>
      <c r="X127" s="578"/>
      <c r="Y127" s="578">
        <v>1</v>
      </c>
      <c r="Z127" s="578"/>
      <c r="AA127" s="578"/>
      <c r="AB127" s="578">
        <v>1</v>
      </c>
      <c r="AC127" s="578"/>
      <c r="AD127" s="578"/>
      <c r="AE127" s="578">
        <v>1</v>
      </c>
      <c r="AF127" s="578"/>
      <c r="AG127" s="578"/>
      <c r="AH127" s="320">
        <f t="shared" si="81"/>
        <v>10</v>
      </c>
    </row>
    <row r="128" spans="1:34" s="557" customFormat="1" ht="14.25" x14ac:dyDescent="0.2">
      <c r="A128" s="576">
        <v>5</v>
      </c>
      <c r="B128" s="898"/>
      <c r="C128" s="535" t="s">
        <v>602</v>
      </c>
      <c r="D128" s="578"/>
      <c r="E128" s="578">
        <v>1</v>
      </c>
      <c r="F128" s="578"/>
      <c r="G128" s="578"/>
      <c r="H128" s="578">
        <v>1</v>
      </c>
      <c r="I128" s="578"/>
      <c r="J128" s="578"/>
      <c r="K128" s="578">
        <v>1</v>
      </c>
      <c r="L128" s="578"/>
      <c r="M128" s="578"/>
      <c r="N128" s="578">
        <v>1</v>
      </c>
      <c r="O128" s="578"/>
      <c r="P128" s="578"/>
      <c r="Q128" s="578">
        <v>1</v>
      </c>
      <c r="R128" s="578"/>
      <c r="S128" s="578"/>
      <c r="T128" s="578">
        <v>1</v>
      </c>
      <c r="U128" s="578"/>
      <c r="V128" s="578"/>
      <c r="W128" s="578">
        <v>1</v>
      </c>
      <c r="X128" s="578"/>
      <c r="Y128" s="578"/>
      <c r="Z128" s="578">
        <v>1</v>
      </c>
      <c r="AA128" s="578"/>
      <c r="AB128" s="578"/>
      <c r="AC128" s="578">
        <v>1</v>
      </c>
      <c r="AD128" s="578"/>
      <c r="AE128" s="578"/>
      <c r="AF128" s="578">
        <v>1</v>
      </c>
      <c r="AG128" s="578"/>
      <c r="AH128" s="320">
        <f t="shared" si="81"/>
        <v>10</v>
      </c>
    </row>
    <row r="129" spans="1:34" s="316" customFormat="1" ht="14.25" x14ac:dyDescent="0.2">
      <c r="A129" s="573">
        <v>6</v>
      </c>
      <c r="B129" s="898"/>
      <c r="C129" s="535" t="s">
        <v>603</v>
      </c>
      <c r="D129" s="578"/>
      <c r="E129" s="578"/>
      <c r="F129" s="578">
        <v>1</v>
      </c>
      <c r="G129" s="578"/>
      <c r="H129" s="578"/>
      <c r="I129" s="578">
        <v>1</v>
      </c>
      <c r="J129" s="578"/>
      <c r="K129" s="578"/>
      <c r="L129" s="578">
        <v>1</v>
      </c>
      <c r="M129" s="578"/>
      <c r="N129" s="578"/>
      <c r="O129" s="578">
        <v>1</v>
      </c>
      <c r="P129" s="578"/>
      <c r="Q129" s="578"/>
      <c r="R129" s="578">
        <v>1</v>
      </c>
      <c r="S129" s="578"/>
      <c r="T129" s="578"/>
      <c r="U129" s="578">
        <v>1</v>
      </c>
      <c r="V129" s="578"/>
      <c r="W129" s="578"/>
      <c r="X129" s="578">
        <v>1</v>
      </c>
      <c r="Y129" s="578"/>
      <c r="Z129" s="578"/>
      <c r="AA129" s="578">
        <v>1</v>
      </c>
      <c r="AB129" s="578"/>
      <c r="AC129" s="578"/>
      <c r="AD129" s="578">
        <v>1</v>
      </c>
      <c r="AE129" s="578"/>
      <c r="AF129" s="578"/>
      <c r="AG129" s="578">
        <v>1</v>
      </c>
      <c r="AH129" s="320">
        <f t="shared" si="81"/>
        <v>10</v>
      </c>
    </row>
    <row r="130" spans="1:34" s="316" customFormat="1" ht="14.25" x14ac:dyDescent="0.2">
      <c r="A130" s="573"/>
      <c r="B130" s="899" t="s">
        <v>7</v>
      </c>
      <c r="C130" s="553" t="s">
        <v>3</v>
      </c>
      <c r="D130" s="558">
        <f>SUM(D124:D129)</f>
        <v>2</v>
      </c>
      <c r="E130" s="558">
        <f t="shared" ref="E130" si="109">SUM(E124:E129)</f>
        <v>2</v>
      </c>
      <c r="F130" s="558">
        <f t="shared" ref="F130" si="110">SUM(F124:F129)</f>
        <v>2</v>
      </c>
      <c r="G130" s="558">
        <f>SUM(G124:G129)</f>
        <v>2</v>
      </c>
      <c r="H130" s="558">
        <f t="shared" ref="H130" si="111">SUM(H124:H129)</f>
        <v>2</v>
      </c>
      <c r="I130" s="558">
        <f t="shared" ref="I130" si="112">SUM(I124:I129)</f>
        <v>2</v>
      </c>
      <c r="J130" s="558">
        <f t="shared" ref="J130" si="113">SUM(J124:J129)</f>
        <v>2</v>
      </c>
      <c r="K130" s="558">
        <f t="shared" ref="K130" si="114">SUM(K124:K129)</f>
        <v>2</v>
      </c>
      <c r="L130" s="558">
        <f t="shared" ref="L130" si="115">SUM(L124:L129)</f>
        <v>2</v>
      </c>
      <c r="M130" s="558">
        <f t="shared" ref="M130" si="116">SUM(M124:M129)</f>
        <v>2</v>
      </c>
      <c r="N130" s="558">
        <f t="shared" ref="N130" si="117">SUM(N124:N129)</f>
        <v>2</v>
      </c>
      <c r="O130" s="558">
        <f t="shared" ref="O130" si="118">SUM(O124:O129)</f>
        <v>2</v>
      </c>
      <c r="P130" s="558">
        <f t="shared" ref="P130" si="119">SUM(P124:P129)</f>
        <v>2</v>
      </c>
      <c r="Q130" s="558">
        <f t="shared" ref="Q130" si="120">SUM(Q124:Q129)</f>
        <v>2</v>
      </c>
      <c r="R130" s="558">
        <f t="shared" ref="R130" si="121">SUM(R124:R129)</f>
        <v>2</v>
      </c>
      <c r="S130" s="558">
        <f>SUM(S124:S129)</f>
        <v>2</v>
      </c>
      <c r="T130" s="558">
        <f t="shared" ref="T130:U130" si="122">SUM(T124:T129)</f>
        <v>2</v>
      </c>
      <c r="U130" s="558">
        <f t="shared" si="122"/>
        <v>2</v>
      </c>
      <c r="V130" s="558">
        <f>SUM(V124:V129)</f>
        <v>2</v>
      </c>
      <c r="W130" s="558">
        <f t="shared" ref="W130" si="123">SUM(W124:W129)</f>
        <v>2</v>
      </c>
      <c r="X130" s="558">
        <f t="shared" ref="X130:Y130" si="124">SUM(X124:X129)</f>
        <v>2</v>
      </c>
      <c r="Y130" s="558">
        <f t="shared" si="124"/>
        <v>2</v>
      </c>
      <c r="Z130" s="558">
        <f t="shared" ref="Z130" si="125">SUM(Z124:Z129)</f>
        <v>2</v>
      </c>
      <c r="AA130" s="558">
        <f t="shared" ref="AA130:AB130" si="126">SUM(AA124:AA129)</f>
        <v>2</v>
      </c>
      <c r="AB130" s="558">
        <f t="shared" si="126"/>
        <v>2</v>
      </c>
      <c r="AC130" s="558">
        <f t="shared" ref="AC130" si="127">SUM(AC124:AC129)</f>
        <v>2</v>
      </c>
      <c r="AD130" s="558">
        <f t="shared" ref="AD130:AE130" si="128">SUM(AD124:AD129)</f>
        <v>2</v>
      </c>
      <c r="AE130" s="558">
        <f t="shared" si="128"/>
        <v>2</v>
      </c>
      <c r="AF130" s="558">
        <f t="shared" ref="AF130" si="129">SUM(AF124:AF129)</f>
        <v>2</v>
      </c>
      <c r="AG130" s="558">
        <f t="shared" ref="AG130" si="130">SUM(AG124:AG129)</f>
        <v>2</v>
      </c>
      <c r="AH130" s="320">
        <f t="shared" si="81"/>
        <v>60</v>
      </c>
    </row>
    <row r="131" spans="1:34" s="320" customFormat="1" ht="14.25" x14ac:dyDescent="0.2">
      <c r="A131" s="573"/>
      <c r="B131" s="900"/>
      <c r="C131" s="538" t="s">
        <v>309</v>
      </c>
      <c r="D131" s="896"/>
      <c r="E131" s="897"/>
      <c r="F131" s="897"/>
      <c r="G131" s="897"/>
      <c r="H131" s="897"/>
      <c r="I131" s="897"/>
      <c r="J131" s="897"/>
      <c r="K131" s="897"/>
      <c r="L131" s="897"/>
      <c r="M131" s="897"/>
      <c r="N131" s="897"/>
      <c r="O131" s="897"/>
      <c r="P131" s="897"/>
      <c r="Q131" s="897"/>
      <c r="R131" s="897"/>
      <c r="S131" s="896"/>
      <c r="T131" s="897"/>
      <c r="U131" s="897"/>
      <c r="V131" s="897"/>
      <c r="W131" s="897"/>
      <c r="X131" s="897"/>
      <c r="Y131" s="897"/>
      <c r="Z131" s="897"/>
      <c r="AA131" s="897"/>
      <c r="AB131" s="897"/>
      <c r="AC131" s="897"/>
      <c r="AD131" s="897"/>
      <c r="AE131" s="897"/>
      <c r="AF131" s="897"/>
      <c r="AG131" s="897"/>
    </row>
    <row r="132" spans="1:34" s="320" customFormat="1" ht="14.25" x14ac:dyDescent="0.2">
      <c r="A132" s="573"/>
      <c r="B132" s="900"/>
      <c r="C132" s="345" t="s">
        <v>299</v>
      </c>
      <c r="D132" s="345" t="s">
        <v>0</v>
      </c>
      <c r="E132" s="345" t="s">
        <v>1</v>
      </c>
      <c r="F132" s="345" t="s">
        <v>2</v>
      </c>
      <c r="G132" s="345" t="s">
        <v>0</v>
      </c>
      <c r="H132" s="345" t="s">
        <v>1</v>
      </c>
      <c r="I132" s="345" t="s">
        <v>2</v>
      </c>
      <c r="J132" s="345" t="s">
        <v>0</v>
      </c>
      <c r="K132" s="345" t="s">
        <v>1</v>
      </c>
      <c r="L132" s="345" t="s">
        <v>2</v>
      </c>
      <c r="M132" s="345" t="s">
        <v>0</v>
      </c>
      <c r="N132" s="345" t="s">
        <v>1</v>
      </c>
      <c r="O132" s="345" t="s">
        <v>2</v>
      </c>
      <c r="P132" s="345" t="s">
        <v>0</v>
      </c>
      <c r="Q132" s="345" t="s">
        <v>1</v>
      </c>
      <c r="R132" s="345" t="s">
        <v>2</v>
      </c>
      <c r="S132" s="345" t="s">
        <v>0</v>
      </c>
      <c r="T132" s="345" t="s">
        <v>1</v>
      </c>
      <c r="U132" s="345" t="s">
        <v>2</v>
      </c>
      <c r="V132" s="345" t="s">
        <v>0</v>
      </c>
      <c r="W132" s="345" t="s">
        <v>1</v>
      </c>
      <c r="X132" s="345" t="s">
        <v>2</v>
      </c>
      <c r="Y132" s="345" t="s">
        <v>0</v>
      </c>
      <c r="Z132" s="345" t="s">
        <v>1</v>
      </c>
      <c r="AA132" s="345" t="s">
        <v>2</v>
      </c>
      <c r="AB132" s="345" t="s">
        <v>0</v>
      </c>
      <c r="AC132" s="345" t="s">
        <v>1</v>
      </c>
      <c r="AD132" s="345" t="s">
        <v>2</v>
      </c>
      <c r="AE132" s="345" t="s">
        <v>0</v>
      </c>
      <c r="AF132" s="345" t="s">
        <v>1</v>
      </c>
      <c r="AG132" s="345" t="s">
        <v>2</v>
      </c>
    </row>
    <row r="133" spans="1:34" s="320" customFormat="1" ht="38.25" x14ac:dyDescent="0.2">
      <c r="A133" s="573">
        <v>1</v>
      </c>
      <c r="B133" s="900"/>
      <c r="C133" s="535" t="s">
        <v>604</v>
      </c>
      <c r="D133" s="578">
        <v>1</v>
      </c>
      <c r="E133" s="578"/>
      <c r="F133" s="578"/>
      <c r="G133" s="578">
        <v>1</v>
      </c>
      <c r="H133" s="578"/>
      <c r="I133" s="578"/>
      <c r="J133" s="578">
        <v>1</v>
      </c>
      <c r="K133" s="578"/>
      <c r="L133" s="578"/>
      <c r="M133" s="578">
        <v>1</v>
      </c>
      <c r="N133" s="578"/>
      <c r="O133" s="578"/>
      <c r="P133" s="578">
        <v>1</v>
      </c>
      <c r="Q133" s="578"/>
      <c r="R133" s="578"/>
      <c r="S133" s="578">
        <v>1</v>
      </c>
      <c r="T133" s="578"/>
      <c r="U133" s="578"/>
      <c r="V133" s="578">
        <v>1</v>
      </c>
      <c r="W133" s="578"/>
      <c r="X133" s="578"/>
      <c r="Y133" s="578">
        <v>1</v>
      </c>
      <c r="Z133" s="578"/>
      <c r="AA133" s="578"/>
      <c r="AB133" s="578">
        <v>1</v>
      </c>
      <c r="AC133" s="578"/>
      <c r="AD133" s="578"/>
      <c r="AE133" s="578">
        <v>1</v>
      </c>
      <c r="AF133" s="578"/>
      <c r="AG133" s="578"/>
      <c r="AH133" s="320">
        <f t="shared" si="81"/>
        <v>10</v>
      </c>
    </row>
    <row r="134" spans="1:34" s="545" customFormat="1" ht="25.5" x14ac:dyDescent="0.2">
      <c r="A134" s="573">
        <v>2</v>
      </c>
      <c r="B134" s="900"/>
      <c r="C134" s="535" t="s">
        <v>605</v>
      </c>
      <c r="D134" s="578"/>
      <c r="E134" s="578">
        <v>1</v>
      </c>
      <c r="F134" s="578"/>
      <c r="G134" s="578"/>
      <c r="H134" s="578">
        <v>1</v>
      </c>
      <c r="I134" s="578"/>
      <c r="J134" s="578"/>
      <c r="K134" s="578">
        <v>1</v>
      </c>
      <c r="L134" s="578"/>
      <c r="M134" s="578"/>
      <c r="N134" s="578">
        <v>1</v>
      </c>
      <c r="O134" s="578"/>
      <c r="P134" s="578"/>
      <c r="Q134" s="578">
        <v>1</v>
      </c>
      <c r="R134" s="578"/>
      <c r="S134" s="578"/>
      <c r="T134" s="578">
        <v>1</v>
      </c>
      <c r="U134" s="578"/>
      <c r="V134" s="578"/>
      <c r="W134" s="578">
        <v>1</v>
      </c>
      <c r="X134" s="578"/>
      <c r="Y134" s="578"/>
      <c r="Z134" s="578">
        <v>1</v>
      </c>
      <c r="AA134" s="578"/>
      <c r="AB134" s="578"/>
      <c r="AC134" s="578">
        <v>1</v>
      </c>
      <c r="AD134" s="578"/>
      <c r="AE134" s="578"/>
      <c r="AF134" s="578">
        <v>1</v>
      </c>
      <c r="AG134" s="578"/>
      <c r="AH134" s="320">
        <f t="shared" si="81"/>
        <v>10</v>
      </c>
    </row>
    <row r="135" spans="1:34" s="320" customFormat="1" ht="25.5" x14ac:dyDescent="0.2">
      <c r="A135" s="573">
        <v>3</v>
      </c>
      <c r="B135" s="900"/>
      <c r="C135" s="535" t="s">
        <v>606</v>
      </c>
      <c r="D135" s="578"/>
      <c r="E135" s="578"/>
      <c r="F135" s="578">
        <v>1</v>
      </c>
      <c r="G135" s="578"/>
      <c r="H135" s="578"/>
      <c r="I135" s="578">
        <v>1</v>
      </c>
      <c r="J135" s="578"/>
      <c r="K135" s="578"/>
      <c r="L135" s="578">
        <v>1</v>
      </c>
      <c r="M135" s="578"/>
      <c r="N135" s="578"/>
      <c r="O135" s="578">
        <v>1</v>
      </c>
      <c r="P135" s="578"/>
      <c r="Q135" s="578"/>
      <c r="R135" s="578">
        <v>1</v>
      </c>
      <c r="S135" s="578"/>
      <c r="T135" s="578"/>
      <c r="U135" s="578">
        <v>1</v>
      </c>
      <c r="V135" s="578"/>
      <c r="W135" s="578"/>
      <c r="X135" s="578">
        <v>1</v>
      </c>
      <c r="Y135" s="578"/>
      <c r="Z135" s="578"/>
      <c r="AA135" s="578">
        <v>1</v>
      </c>
      <c r="AB135" s="578"/>
      <c r="AC135" s="578"/>
      <c r="AD135" s="578">
        <v>1</v>
      </c>
      <c r="AE135" s="578"/>
      <c r="AF135" s="578"/>
      <c r="AG135" s="578">
        <v>1</v>
      </c>
      <c r="AH135" s="320">
        <f t="shared" si="81"/>
        <v>10</v>
      </c>
    </row>
    <row r="136" spans="1:34" s="320" customFormat="1" ht="63.75" x14ac:dyDescent="0.2">
      <c r="A136" s="573">
        <v>4</v>
      </c>
      <c r="B136" s="900"/>
      <c r="C136" s="542" t="s">
        <v>607</v>
      </c>
      <c r="D136" s="578"/>
      <c r="E136" s="578"/>
      <c r="F136" s="578">
        <v>1</v>
      </c>
      <c r="G136" s="578"/>
      <c r="H136" s="578"/>
      <c r="I136" s="578">
        <v>1</v>
      </c>
      <c r="J136" s="578"/>
      <c r="K136" s="578"/>
      <c r="L136" s="578">
        <v>1</v>
      </c>
      <c r="M136" s="578"/>
      <c r="N136" s="578"/>
      <c r="O136" s="578">
        <v>1</v>
      </c>
      <c r="P136" s="578"/>
      <c r="Q136" s="578"/>
      <c r="R136" s="578">
        <v>1</v>
      </c>
      <c r="S136" s="578"/>
      <c r="T136" s="578"/>
      <c r="U136" s="578">
        <v>1</v>
      </c>
      <c r="V136" s="578"/>
      <c r="W136" s="578"/>
      <c r="X136" s="578">
        <v>1</v>
      </c>
      <c r="Y136" s="578"/>
      <c r="Z136" s="578"/>
      <c r="AA136" s="578">
        <v>1</v>
      </c>
      <c r="AB136" s="578"/>
      <c r="AC136" s="578"/>
      <c r="AD136" s="578">
        <v>1</v>
      </c>
      <c r="AE136" s="578"/>
      <c r="AF136" s="578"/>
      <c r="AG136" s="578">
        <v>1</v>
      </c>
      <c r="AH136" s="320">
        <f t="shared" si="81"/>
        <v>10</v>
      </c>
    </row>
    <row r="137" spans="1:34" s="320" customFormat="1" ht="15.75" x14ac:dyDescent="0.2">
      <c r="A137" s="577">
        <f>A136+A129+A120+A110+A102+A82+A74+A21</f>
        <v>97</v>
      </c>
      <c r="B137" s="559"/>
      <c r="C137" s="546" t="s">
        <v>608</v>
      </c>
      <c r="D137" s="560">
        <f>SUM(D133:D136)</f>
        <v>1</v>
      </c>
      <c r="E137" s="560">
        <f t="shared" ref="E137" si="131">SUM(E133:E136)</f>
        <v>1</v>
      </c>
      <c r="F137" s="560">
        <f t="shared" ref="F137" si="132">SUM(F133:F136)</f>
        <v>2</v>
      </c>
      <c r="G137" s="560">
        <f>SUM(G133:G136)</f>
        <v>1</v>
      </c>
      <c r="H137" s="560">
        <f t="shared" ref="H137" si="133">SUM(H133:H136)</f>
        <v>1</v>
      </c>
      <c r="I137" s="560">
        <f t="shared" ref="I137" si="134">SUM(I133:I136)</f>
        <v>2</v>
      </c>
      <c r="J137" s="560">
        <f t="shared" ref="J137" si="135">SUM(J133:J136)</f>
        <v>1</v>
      </c>
      <c r="K137" s="560">
        <f t="shared" ref="K137" si="136">SUM(K133:K136)</f>
        <v>1</v>
      </c>
      <c r="L137" s="560">
        <f t="shared" ref="L137" si="137">SUM(L133:L136)</f>
        <v>2</v>
      </c>
      <c r="M137" s="560">
        <f t="shared" ref="M137" si="138">SUM(M133:M136)</f>
        <v>1</v>
      </c>
      <c r="N137" s="560">
        <f t="shared" ref="N137" si="139">SUM(N133:N136)</f>
        <v>1</v>
      </c>
      <c r="O137" s="560">
        <f t="shared" ref="O137" si="140">SUM(O133:O136)</f>
        <v>2</v>
      </c>
      <c r="P137" s="560">
        <f t="shared" ref="P137" si="141">SUM(P133:P136)</f>
        <v>1</v>
      </c>
      <c r="Q137" s="560">
        <f t="shared" ref="Q137" si="142">SUM(Q133:Q136)</f>
        <v>1</v>
      </c>
      <c r="R137" s="560">
        <f t="shared" ref="R137" si="143">SUM(R133:R136)</f>
        <v>2</v>
      </c>
      <c r="S137" s="560">
        <f>SUM(S133:S136)</f>
        <v>1</v>
      </c>
      <c r="T137" s="560">
        <f t="shared" ref="T137:U137" si="144">SUM(T133:T136)</f>
        <v>1</v>
      </c>
      <c r="U137" s="560">
        <f t="shared" si="144"/>
        <v>2</v>
      </c>
      <c r="V137" s="560">
        <f>SUM(V133:V136)</f>
        <v>1</v>
      </c>
      <c r="W137" s="560">
        <f t="shared" ref="W137" si="145">SUM(W133:W136)</f>
        <v>1</v>
      </c>
      <c r="X137" s="560">
        <f t="shared" ref="X137:Y137" si="146">SUM(X133:X136)</f>
        <v>2</v>
      </c>
      <c r="Y137" s="560">
        <f t="shared" si="146"/>
        <v>1</v>
      </c>
      <c r="Z137" s="560">
        <f t="shared" ref="Z137" si="147">SUM(Z133:Z136)</f>
        <v>1</v>
      </c>
      <c r="AA137" s="560">
        <f t="shared" ref="AA137:AB137" si="148">SUM(AA133:AA136)</f>
        <v>2</v>
      </c>
      <c r="AB137" s="560">
        <f t="shared" si="148"/>
        <v>1</v>
      </c>
      <c r="AC137" s="560">
        <f t="shared" ref="AC137" si="149">SUM(AC133:AC136)</f>
        <v>1</v>
      </c>
      <c r="AD137" s="560">
        <f t="shared" ref="AD137:AE137" si="150">SUM(AD133:AD136)</f>
        <v>2</v>
      </c>
      <c r="AE137" s="560">
        <f t="shared" si="150"/>
        <v>1</v>
      </c>
      <c r="AF137" s="560">
        <f t="shared" ref="AF137" si="151">SUM(AF133:AF136)</f>
        <v>1</v>
      </c>
      <c r="AG137" s="560">
        <f t="shared" ref="AG137" si="152">SUM(AG133:AG136)</f>
        <v>2</v>
      </c>
      <c r="AH137" s="320">
        <f t="shared" si="81"/>
        <v>40</v>
      </c>
    </row>
    <row r="138" spans="1:34" s="320" customFormat="1" ht="12.75" x14ac:dyDescent="0.2">
      <c r="A138" s="577"/>
      <c r="B138" s="561"/>
      <c r="C138" s="562" t="s">
        <v>309</v>
      </c>
      <c r="D138" s="563"/>
      <c r="E138" s="563"/>
      <c r="F138" s="563"/>
      <c r="G138" s="563"/>
      <c r="H138" s="563"/>
      <c r="I138" s="563"/>
      <c r="J138" s="563"/>
      <c r="K138" s="563"/>
      <c r="L138" s="563"/>
      <c r="M138" s="563"/>
      <c r="N138" s="563"/>
      <c r="O138" s="563"/>
      <c r="P138" s="563"/>
      <c r="Q138" s="563"/>
      <c r="R138" s="563"/>
      <c r="S138" s="563"/>
      <c r="T138" s="563"/>
      <c r="U138" s="563"/>
      <c r="V138" s="563"/>
      <c r="W138" s="563"/>
      <c r="X138" s="563"/>
      <c r="Y138" s="563"/>
      <c r="Z138" s="563"/>
      <c r="AA138" s="563"/>
      <c r="AB138" s="563"/>
      <c r="AC138" s="563"/>
      <c r="AD138" s="563"/>
      <c r="AE138" s="563"/>
      <c r="AF138" s="563"/>
      <c r="AG138" s="563"/>
    </row>
    <row r="139" spans="1:34" s="320" customFormat="1" ht="12.75" x14ac:dyDescent="0.2">
      <c r="A139" s="577"/>
      <c r="C139" s="564"/>
      <c r="D139" s="565">
        <f t="shared" ref="D139:I139" si="153">+D137+D130+D121+D111+D103+D83+D75+D22</f>
        <v>28</v>
      </c>
      <c r="E139" s="565">
        <f t="shared" si="153"/>
        <v>28</v>
      </c>
      <c r="F139" s="565">
        <f t="shared" si="153"/>
        <v>41</v>
      </c>
      <c r="G139" s="565">
        <f t="shared" si="153"/>
        <v>28</v>
      </c>
      <c r="H139" s="565">
        <f t="shared" si="153"/>
        <v>28</v>
      </c>
      <c r="I139" s="565">
        <f t="shared" si="153"/>
        <v>41</v>
      </c>
      <c r="J139" s="565">
        <f t="shared" ref="J139:R139" si="154">+J137+J130+J121+J111+J103+J83+J75+J22</f>
        <v>28</v>
      </c>
      <c r="K139" s="565">
        <f t="shared" si="154"/>
        <v>28</v>
      </c>
      <c r="L139" s="565">
        <f t="shared" si="154"/>
        <v>41</v>
      </c>
      <c r="M139" s="565">
        <f t="shared" si="154"/>
        <v>28</v>
      </c>
      <c r="N139" s="565">
        <f t="shared" si="154"/>
        <v>28</v>
      </c>
      <c r="O139" s="565">
        <f t="shared" si="154"/>
        <v>41</v>
      </c>
      <c r="P139" s="565">
        <f t="shared" si="154"/>
        <v>28</v>
      </c>
      <c r="Q139" s="565">
        <f t="shared" si="154"/>
        <v>28</v>
      </c>
      <c r="R139" s="565">
        <f t="shared" si="154"/>
        <v>41</v>
      </c>
      <c r="S139" s="565">
        <f t="shared" ref="S139:X139" si="155">+S137+S130+S121+S111+S103+S83+S75+S22</f>
        <v>28</v>
      </c>
      <c r="T139" s="565">
        <f t="shared" si="155"/>
        <v>28</v>
      </c>
      <c r="U139" s="565">
        <f t="shared" si="155"/>
        <v>41</v>
      </c>
      <c r="V139" s="565">
        <f t="shared" si="155"/>
        <v>28</v>
      </c>
      <c r="W139" s="565">
        <f t="shared" si="155"/>
        <v>28</v>
      </c>
      <c r="X139" s="565">
        <f t="shared" si="155"/>
        <v>41</v>
      </c>
      <c r="Y139" s="565">
        <f t="shared" ref="Y139:AG139" si="156">+Y137+Y130+Y121+Y111+Y103+Y83+Y75+Y22</f>
        <v>28</v>
      </c>
      <c r="Z139" s="565">
        <f t="shared" si="156"/>
        <v>28</v>
      </c>
      <c r="AA139" s="565">
        <f t="shared" si="156"/>
        <v>41</v>
      </c>
      <c r="AB139" s="565">
        <f t="shared" si="156"/>
        <v>28</v>
      </c>
      <c r="AC139" s="565">
        <f t="shared" si="156"/>
        <v>28</v>
      </c>
      <c r="AD139" s="565">
        <f t="shared" si="156"/>
        <v>41</v>
      </c>
      <c r="AE139" s="565">
        <f t="shared" si="156"/>
        <v>28</v>
      </c>
      <c r="AF139" s="565">
        <f t="shared" si="156"/>
        <v>28</v>
      </c>
      <c r="AG139" s="565">
        <f t="shared" si="156"/>
        <v>41</v>
      </c>
      <c r="AH139" s="320">
        <f t="shared" si="81"/>
        <v>970</v>
      </c>
    </row>
    <row r="140" spans="1:34" s="320" customFormat="1" ht="12.75" x14ac:dyDescent="0.2">
      <c r="A140" s="577"/>
      <c r="C140" s="564"/>
      <c r="D140" s="565"/>
      <c r="E140" s="565"/>
      <c r="F140" s="565"/>
      <c r="G140" s="565"/>
      <c r="H140" s="565"/>
      <c r="I140" s="565"/>
      <c r="J140" s="565"/>
      <c r="K140" s="565"/>
      <c r="L140" s="565"/>
      <c r="M140" s="565"/>
      <c r="N140" s="565"/>
      <c r="O140" s="565"/>
      <c r="P140" s="565"/>
      <c r="Q140" s="565"/>
      <c r="R140" s="565"/>
      <c r="S140" s="565"/>
      <c r="T140" s="565"/>
      <c r="U140" s="565"/>
      <c r="V140" s="565"/>
      <c r="W140" s="565"/>
      <c r="X140" s="565"/>
      <c r="Y140" s="565"/>
      <c r="Z140" s="565"/>
      <c r="AA140" s="565"/>
      <c r="AB140" s="565"/>
      <c r="AC140" s="565"/>
      <c r="AD140" s="565"/>
      <c r="AE140" s="565"/>
      <c r="AF140" s="565"/>
      <c r="AG140" s="565"/>
    </row>
    <row r="141" spans="1:34" s="357" customFormat="1" ht="12.75" x14ac:dyDescent="0.2">
      <c r="A141" s="577"/>
      <c r="B141" s="577"/>
      <c r="C141" s="610"/>
      <c r="D141" s="887">
        <f>D139+E139+F139</f>
        <v>97</v>
      </c>
      <c r="E141" s="887"/>
      <c r="F141" s="887"/>
      <c r="G141" s="887">
        <f>G139+H139+I139</f>
        <v>97</v>
      </c>
      <c r="H141" s="887"/>
      <c r="I141" s="887"/>
      <c r="J141" s="887">
        <f t="shared" ref="J141" si="157">J139+K139+L139</f>
        <v>97</v>
      </c>
      <c r="K141" s="887"/>
      <c r="L141" s="887"/>
      <c r="M141" s="887">
        <f t="shared" ref="M141" si="158">M139+N139+O139</f>
        <v>97</v>
      </c>
      <c r="N141" s="887"/>
      <c r="O141" s="887"/>
      <c r="P141" s="887">
        <f t="shared" ref="P141" si="159">P139+Q139+R139</f>
        <v>97</v>
      </c>
      <c r="Q141" s="887"/>
      <c r="R141" s="887"/>
      <c r="S141" s="887">
        <f>S139+T139+U139</f>
        <v>97</v>
      </c>
      <c r="T141" s="887"/>
      <c r="U141" s="887"/>
      <c r="V141" s="887">
        <f>V139+W139+X139</f>
        <v>97</v>
      </c>
      <c r="W141" s="887"/>
      <c r="X141" s="887"/>
      <c r="Y141" s="887">
        <f t="shared" ref="Y141" si="160">Y139+Z139+AA139</f>
        <v>97</v>
      </c>
      <c r="Z141" s="887"/>
      <c r="AA141" s="887"/>
      <c r="AB141" s="887">
        <f t="shared" ref="AB141" si="161">AB139+AC139+AD139</f>
        <v>97</v>
      </c>
      <c r="AC141" s="887"/>
      <c r="AD141" s="887"/>
      <c r="AE141" s="887">
        <f t="shared" ref="AE141" si="162">AE139+AF139+AG139</f>
        <v>97</v>
      </c>
      <c r="AF141" s="887"/>
      <c r="AG141" s="887"/>
    </row>
    <row r="142" spans="1:34" s="320" customFormat="1" ht="12.75" x14ac:dyDescent="0.2">
      <c r="A142" s="577"/>
      <c r="B142" s="566"/>
      <c r="C142" s="568"/>
      <c r="D142" s="567"/>
      <c r="E142" s="569"/>
      <c r="F142" s="570"/>
      <c r="G142" s="567"/>
      <c r="H142" s="569"/>
      <c r="I142" s="570"/>
      <c r="J142" s="567"/>
      <c r="K142" s="569"/>
      <c r="L142" s="570"/>
      <c r="M142" s="567"/>
      <c r="N142" s="569"/>
      <c r="O142" s="570"/>
      <c r="P142" s="567"/>
      <c r="Q142" s="569"/>
      <c r="R142" s="570"/>
      <c r="S142" s="567"/>
      <c r="T142" s="569"/>
      <c r="U142" s="570"/>
      <c r="V142" s="567"/>
      <c r="W142" s="569"/>
      <c r="X142" s="570"/>
      <c r="Y142" s="567"/>
      <c r="Z142" s="569"/>
      <c r="AA142" s="570"/>
      <c r="AB142" s="567"/>
      <c r="AC142" s="569"/>
      <c r="AD142" s="570"/>
      <c r="AE142" s="567"/>
      <c r="AF142" s="569"/>
      <c r="AG142" s="570"/>
    </row>
    <row r="143" spans="1:34" s="320" customFormat="1" ht="15.75" customHeight="1" x14ac:dyDescent="0.2">
      <c r="A143" s="577"/>
      <c r="B143" s="566"/>
      <c r="C143" s="345" t="s">
        <v>0</v>
      </c>
      <c r="D143" s="567">
        <f>+D139+G139+J139+M139+P139+S139+V139+Y139+AB139+AE139</f>
        <v>280</v>
      </c>
      <c r="E143" s="569">
        <f>+D143/$D$146</f>
        <v>0.28865979381443296</v>
      </c>
      <c r="F143" s="570"/>
      <c r="G143" s="567"/>
      <c r="H143" s="569"/>
      <c r="I143" s="570"/>
      <c r="J143" s="567"/>
      <c r="K143" s="569"/>
      <c r="L143" s="570"/>
      <c r="M143" s="567"/>
      <c r="N143" s="569"/>
      <c r="O143" s="570"/>
      <c r="P143" s="567"/>
      <c r="Q143" s="569"/>
      <c r="R143" s="570"/>
      <c r="S143" s="567"/>
      <c r="T143" s="569"/>
      <c r="U143" s="570"/>
      <c r="V143" s="567"/>
      <c r="W143" s="569"/>
      <c r="X143" s="570"/>
      <c r="Y143" s="567"/>
      <c r="Z143" s="569"/>
      <c r="AA143" s="570"/>
      <c r="AB143" s="567"/>
      <c r="AC143" s="569"/>
      <c r="AD143" s="570"/>
      <c r="AE143" s="567"/>
      <c r="AF143" s="569"/>
      <c r="AG143" s="570"/>
    </row>
    <row r="144" spans="1:34" s="320" customFormat="1" ht="15.75" customHeight="1" x14ac:dyDescent="0.2">
      <c r="A144" s="577"/>
      <c r="B144" s="566"/>
      <c r="C144" s="345" t="s">
        <v>1</v>
      </c>
      <c r="D144" s="567">
        <f>+E139+H139+K139+N139+Q139+T139+W139+Z139+AC139+AF139</f>
        <v>280</v>
      </c>
      <c r="E144" s="569">
        <f t="shared" ref="E144:E146" si="163">+D144/$D$146</f>
        <v>0.28865979381443296</v>
      </c>
      <c r="F144" s="570"/>
      <c r="G144" s="567"/>
      <c r="H144" s="569"/>
      <c r="I144" s="570"/>
      <c r="J144" s="567"/>
      <c r="K144" s="569"/>
      <c r="L144" s="570"/>
      <c r="M144" s="567"/>
      <c r="N144" s="569"/>
      <c r="O144" s="570"/>
      <c r="P144" s="567"/>
      <c r="Q144" s="569"/>
      <c r="R144" s="570"/>
      <c r="S144" s="567"/>
      <c r="T144" s="569"/>
      <c r="U144" s="570"/>
      <c r="V144" s="567"/>
      <c r="W144" s="569"/>
      <c r="X144" s="570"/>
      <c r="Y144" s="567"/>
      <c r="Z144" s="569"/>
      <c r="AA144" s="570"/>
      <c r="AB144" s="567"/>
      <c r="AC144" s="569"/>
      <c r="AD144" s="570"/>
      <c r="AE144" s="567"/>
      <c r="AF144" s="569"/>
      <c r="AG144" s="570"/>
    </row>
    <row r="145" spans="1:33" s="320" customFormat="1" ht="23.25" customHeight="1" x14ac:dyDescent="0.2">
      <c r="A145" s="577"/>
      <c r="B145" s="566"/>
      <c r="C145" s="345" t="s">
        <v>2</v>
      </c>
      <c r="D145" s="582">
        <f>+F139+I139+L139+O139+R139+U139+X139+AA139+AD139+AG139</f>
        <v>410</v>
      </c>
      <c r="E145" s="569">
        <f t="shared" si="163"/>
        <v>0.42268041237113402</v>
      </c>
      <c r="F145" s="570"/>
      <c r="G145" s="571"/>
      <c r="H145" s="572"/>
      <c r="I145" s="570"/>
      <c r="J145" s="571"/>
      <c r="K145" s="572"/>
      <c r="L145" s="570"/>
      <c r="M145" s="571"/>
      <c r="N145" s="572"/>
      <c r="O145" s="570"/>
      <c r="P145" s="571"/>
      <c r="Q145" s="572"/>
      <c r="R145" s="570"/>
      <c r="S145" s="571"/>
      <c r="T145" s="572"/>
      <c r="U145" s="570"/>
      <c r="V145" s="571"/>
      <c r="W145" s="572"/>
      <c r="X145" s="570"/>
      <c r="Y145" s="571"/>
      <c r="Z145" s="572"/>
      <c r="AA145" s="570"/>
      <c r="AB145" s="571"/>
      <c r="AC145" s="572"/>
      <c r="AD145" s="570"/>
      <c r="AE145" s="571"/>
      <c r="AF145" s="572"/>
      <c r="AG145" s="570"/>
    </row>
    <row r="146" spans="1:33" ht="9.9499999999999993" customHeight="1" x14ac:dyDescent="0.2">
      <c r="C146" s="320"/>
      <c r="D146" s="572">
        <f>SUM(D143:D145)</f>
        <v>970</v>
      </c>
      <c r="E146" s="569">
        <f t="shared" si="163"/>
        <v>1</v>
      </c>
      <c r="F146" s="570"/>
      <c r="G146" s="572"/>
      <c r="H146" s="571"/>
      <c r="I146" s="570"/>
      <c r="J146" s="572"/>
      <c r="K146" s="571"/>
      <c r="L146" s="570"/>
      <c r="M146" s="572"/>
      <c r="N146" s="571"/>
      <c r="O146" s="570"/>
      <c r="P146" s="572"/>
      <c r="Q146" s="571"/>
      <c r="R146" s="570"/>
      <c r="S146" s="572"/>
      <c r="T146" s="571"/>
      <c r="U146" s="570"/>
      <c r="V146" s="572"/>
      <c r="W146" s="571"/>
      <c r="X146" s="570"/>
      <c r="Y146" s="572"/>
      <c r="Z146" s="571"/>
      <c r="AA146" s="570"/>
      <c r="AB146" s="572"/>
      <c r="AC146" s="571"/>
      <c r="AD146" s="570"/>
      <c r="AE146" s="572"/>
      <c r="AF146" s="571"/>
      <c r="AG146" s="570"/>
    </row>
    <row r="147" spans="1:33" ht="9.9499999999999993" customHeight="1" x14ac:dyDescent="0.2">
      <c r="C147" s="303"/>
    </row>
    <row r="149" spans="1:33" ht="23.25" customHeight="1" x14ac:dyDescent="0.2">
      <c r="C149" s="345" t="s">
        <v>620</v>
      </c>
      <c r="E149" s="592">
        <f>+E143+E145</f>
        <v>0.71134020618556693</v>
      </c>
    </row>
  </sheetData>
  <mergeCells count="50">
    <mergeCell ref="B12:B13"/>
    <mergeCell ref="S12:U12"/>
    <mergeCell ref="V12:X12"/>
    <mergeCell ref="Y12:AA12"/>
    <mergeCell ref="C2:AF4"/>
    <mergeCell ref="B7:S7"/>
    <mergeCell ref="B8:S8"/>
    <mergeCell ref="B9:S9"/>
    <mergeCell ref="B10:S10"/>
    <mergeCell ref="B14:B23"/>
    <mergeCell ref="S23:AG23"/>
    <mergeCell ref="B24:B74"/>
    <mergeCell ref="C25:C26"/>
    <mergeCell ref="C45:C46"/>
    <mergeCell ref="B75:B81"/>
    <mergeCell ref="S76:AG76"/>
    <mergeCell ref="B83:B102"/>
    <mergeCell ref="S84:AG84"/>
    <mergeCell ref="B103:B110"/>
    <mergeCell ref="S104:AG104"/>
    <mergeCell ref="D104:R104"/>
    <mergeCell ref="B111:B120"/>
    <mergeCell ref="S112:AG112"/>
    <mergeCell ref="B121:B129"/>
    <mergeCell ref="S122:AG122"/>
    <mergeCell ref="B130:B136"/>
    <mergeCell ref="S131:AG131"/>
    <mergeCell ref="D122:R122"/>
    <mergeCell ref="D131:R131"/>
    <mergeCell ref="AE141:AG141"/>
    <mergeCell ref="D12:F12"/>
    <mergeCell ref="G12:I12"/>
    <mergeCell ref="J12:L12"/>
    <mergeCell ref="M12:O12"/>
    <mergeCell ref="AB12:AD12"/>
    <mergeCell ref="AE12:AG12"/>
    <mergeCell ref="D112:R112"/>
    <mergeCell ref="S141:U141"/>
    <mergeCell ref="V141:X141"/>
    <mergeCell ref="Y141:AA141"/>
    <mergeCell ref="AB141:AD141"/>
    <mergeCell ref="P12:R12"/>
    <mergeCell ref="D23:R23"/>
    <mergeCell ref="D76:R76"/>
    <mergeCell ref="D84:R84"/>
    <mergeCell ref="D141:F141"/>
    <mergeCell ref="G141:I141"/>
    <mergeCell ref="J141:L141"/>
    <mergeCell ref="M141:O141"/>
    <mergeCell ref="P141:R141"/>
  </mergeCells>
  <conditionalFormatting sqref="AH14:AH22 AH24:AH37 AH39:AH46 AH48:AH50 AH52 AH54:AH64 AH66:AH75 AH106:AH111 AH139 AH133:AH137 AH124:AH130 AH114:AH121 AH86:AH103 AH78:AH83">
    <cfRule type="cellIs" dxfId="44" priority="1" operator="notEqual">
      <formula>$AH$13</formula>
    </cfRule>
  </conditionalFormatting>
  <dataValidations count="3">
    <dataValidation type="whole" operator="equal" showInputMessage="1" showErrorMessage="1" sqref="D14:AG21 D39:AG46 D48:AG50 D66:AG74 D133:AG136 D78:AG82 D86:AG102 D106:AG110 D114:AG116 D118:AG120 D124:AG129 D52:AG52 D54:AG64 D24:AG37">
      <formula1>1</formula1>
    </dataValidation>
    <dataValidation type="whole" operator="equal" allowBlank="1" showInputMessage="1" showErrorMessage="1" sqref="D117:AG117">
      <formula1>0</formula1>
    </dataValidation>
    <dataValidation operator="equal" showInputMessage="1" showErrorMessage="1" sqref="D75:AG75"/>
  </dataValidations>
  <pageMargins left="0.7" right="0.7" top="0.75" bottom="0.75" header="0.3" footer="0.3"/>
  <pageSetup paperSize="9" orientation="portrait" horizontalDpi="360" verticalDpi="36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75"/>
  <sheetViews>
    <sheetView topLeftCell="D1" workbookViewId="0">
      <selection activeCell="C65" sqref="A65:XFD65"/>
    </sheetView>
  </sheetViews>
  <sheetFormatPr baseColWidth="10" defaultRowHeight="15" x14ac:dyDescent="0.25"/>
  <cols>
    <col min="1" max="1" width="5.5703125" style="311" customWidth="1"/>
    <col min="2" max="2" width="11" style="313" customWidth="1"/>
    <col min="3" max="3" width="40.5703125" style="278" customWidth="1"/>
    <col min="4" max="4" width="3.7109375" style="278" customWidth="1"/>
    <col min="5" max="5" width="6" style="278" customWidth="1"/>
    <col min="6" max="6" width="3.7109375" style="278" customWidth="1"/>
    <col min="7" max="7" width="5.5703125" style="278" customWidth="1"/>
    <col min="8" max="9" width="3.7109375" style="278" customWidth="1"/>
    <col min="10" max="12" width="3.7109375" style="438" customWidth="1"/>
    <col min="13" max="13" width="4.85546875" style="278" customWidth="1"/>
    <col min="14" max="14" width="4.42578125" style="278" customWidth="1"/>
    <col min="15" max="15" width="5.7109375" style="278" customWidth="1"/>
    <col min="16" max="22" width="3.7109375" style="278" customWidth="1"/>
    <col min="23" max="23" width="3.7109375" style="378" customWidth="1"/>
    <col min="24" max="25" width="3.7109375" style="278" customWidth="1"/>
    <col min="26" max="26" width="3.7109375" style="378" customWidth="1"/>
    <col min="27" max="32" width="3.7109375" style="278" customWidth="1"/>
    <col min="33" max="33" width="7.28515625" style="278" customWidth="1"/>
    <col min="34" max="34" width="11.42578125" style="439"/>
    <col min="35" max="16384" width="11.42578125" style="278"/>
  </cols>
  <sheetData>
    <row r="1" spans="1:34" s="149" customFormat="1" ht="12.75" x14ac:dyDescent="0.2">
      <c r="A1" s="9"/>
      <c r="B1" s="358"/>
      <c r="C1" s="359"/>
      <c r="D1" s="359"/>
      <c r="E1" s="359"/>
      <c r="F1" s="359"/>
      <c r="G1" s="359"/>
      <c r="H1" s="359"/>
      <c r="I1" s="359"/>
      <c r="J1" s="360"/>
      <c r="K1" s="360"/>
      <c r="L1" s="360"/>
      <c r="M1" s="359"/>
      <c r="N1" s="359"/>
      <c r="O1" s="359"/>
      <c r="P1" s="359"/>
      <c r="Q1" s="359"/>
      <c r="R1" s="359"/>
      <c r="S1" s="359"/>
      <c r="T1" s="359"/>
      <c r="U1" s="359"/>
      <c r="V1" s="359"/>
      <c r="W1" s="361"/>
      <c r="X1" s="359"/>
      <c r="Y1" s="359"/>
      <c r="Z1" s="361"/>
      <c r="AA1" s="359"/>
      <c r="AB1" s="359"/>
      <c r="AC1" s="359"/>
      <c r="AD1" s="359"/>
      <c r="AE1" s="359"/>
      <c r="AF1" s="359"/>
      <c r="AG1" s="359"/>
      <c r="AH1" s="362"/>
    </row>
    <row r="2" spans="1:34" s="149" customFormat="1" ht="15" customHeight="1" x14ac:dyDescent="0.2">
      <c r="A2" s="9"/>
      <c r="B2" s="363"/>
      <c r="C2" s="364"/>
      <c r="D2" s="932" t="s">
        <v>88</v>
      </c>
      <c r="E2" s="933"/>
      <c r="F2" s="933"/>
      <c r="G2" s="933"/>
      <c r="H2" s="933"/>
      <c r="I2" s="933"/>
      <c r="J2" s="933"/>
      <c r="K2" s="933"/>
      <c r="L2" s="933"/>
      <c r="M2" s="933"/>
      <c r="N2" s="933"/>
      <c r="O2" s="933"/>
      <c r="P2" s="933"/>
      <c r="Q2" s="933"/>
      <c r="R2" s="933"/>
      <c r="S2" s="933"/>
      <c r="T2" s="933"/>
      <c r="U2" s="933"/>
      <c r="V2" s="933"/>
      <c r="W2" s="933"/>
      <c r="X2" s="933"/>
      <c r="Y2" s="933"/>
      <c r="Z2" s="933"/>
      <c r="AA2" s="933"/>
      <c r="AB2" s="933"/>
      <c r="AC2" s="933"/>
      <c r="AD2" s="933"/>
      <c r="AE2" s="933"/>
      <c r="AF2" s="933"/>
      <c r="AG2" s="933"/>
      <c r="AH2" s="934"/>
    </row>
    <row r="3" spans="1:34" s="149" customFormat="1" ht="12.75" x14ac:dyDescent="0.2">
      <c r="A3" s="9"/>
      <c r="B3" s="363"/>
      <c r="C3" s="364"/>
      <c r="D3" s="932"/>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c r="AH3" s="934"/>
    </row>
    <row r="4" spans="1:34" s="149" customFormat="1" ht="12.75" x14ac:dyDescent="0.2">
      <c r="A4" s="9"/>
      <c r="B4" s="363"/>
      <c r="C4" s="364"/>
      <c r="D4" s="932"/>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4"/>
    </row>
    <row r="5" spans="1:34" s="149" customFormat="1" ht="12.75" x14ac:dyDescent="0.2">
      <c r="A5" s="9"/>
      <c r="B5" s="365"/>
      <c r="C5" s="364"/>
      <c r="D5" s="364"/>
      <c r="E5" s="364"/>
      <c r="F5" s="364"/>
      <c r="G5" s="366"/>
      <c r="H5" s="366"/>
      <c r="I5" s="366"/>
      <c r="J5" s="367"/>
      <c r="K5" s="367"/>
      <c r="L5" s="367"/>
      <c r="M5" s="364"/>
      <c r="N5" s="364"/>
      <c r="O5" s="364"/>
      <c r="P5" s="364"/>
      <c r="Q5" s="364"/>
      <c r="R5" s="364"/>
      <c r="S5" s="364"/>
      <c r="T5" s="364"/>
      <c r="U5" s="364"/>
      <c r="V5" s="364"/>
      <c r="W5" s="368"/>
      <c r="X5" s="364"/>
      <c r="Y5" s="364"/>
      <c r="Z5" s="368"/>
      <c r="AA5" s="364"/>
      <c r="AB5" s="364"/>
      <c r="AC5" s="364"/>
      <c r="AD5" s="364"/>
      <c r="AE5" s="364"/>
      <c r="AF5" s="364"/>
      <c r="AG5" s="364"/>
      <c r="AH5" s="369"/>
    </row>
    <row r="6" spans="1:34" s="149" customFormat="1" ht="21.75" customHeight="1" x14ac:dyDescent="0.2">
      <c r="A6" s="9"/>
      <c r="B6" s="365"/>
      <c r="C6" s="364"/>
      <c r="D6" s="364"/>
      <c r="E6" s="364"/>
      <c r="F6" s="364"/>
      <c r="G6" s="364"/>
      <c r="H6" s="364"/>
      <c r="I6" s="364"/>
      <c r="J6" s="367"/>
      <c r="K6" s="367"/>
      <c r="L6" s="367"/>
      <c r="M6" s="364"/>
      <c r="N6" s="364"/>
      <c r="O6" s="364"/>
      <c r="P6" s="364"/>
      <c r="Q6" s="364"/>
      <c r="R6" s="364"/>
      <c r="S6" s="364"/>
      <c r="T6" s="364"/>
      <c r="U6" s="364"/>
      <c r="V6" s="364"/>
      <c r="W6" s="368"/>
      <c r="X6" s="364"/>
      <c r="Y6" s="364"/>
      <c r="Z6" s="368"/>
      <c r="AA6" s="364"/>
      <c r="AB6" s="364"/>
      <c r="AC6" s="364"/>
      <c r="AD6" s="364"/>
      <c r="AE6" s="364"/>
      <c r="AF6" s="364"/>
      <c r="AG6" s="364"/>
      <c r="AH6" s="369"/>
    </row>
    <row r="7" spans="1:34" x14ac:dyDescent="0.25">
      <c r="B7" s="935" t="s">
        <v>9</v>
      </c>
      <c r="C7" s="935"/>
      <c r="D7" s="936"/>
      <c r="E7" s="936"/>
      <c r="F7" s="936"/>
      <c r="G7" s="936"/>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row>
    <row r="8" spans="1:34" x14ac:dyDescent="0.25">
      <c r="B8" s="935" t="s">
        <v>357</v>
      </c>
      <c r="C8" s="935"/>
      <c r="D8" s="935"/>
      <c r="E8" s="935"/>
      <c r="F8" s="935"/>
      <c r="G8" s="935"/>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row>
    <row r="9" spans="1:34" x14ac:dyDescent="0.25">
      <c r="B9" s="935" t="s">
        <v>244</v>
      </c>
      <c r="C9" s="935"/>
      <c r="D9" s="935"/>
      <c r="E9" s="935"/>
      <c r="F9" s="935"/>
      <c r="G9" s="935"/>
      <c r="H9" s="935"/>
      <c r="I9" s="935"/>
      <c r="J9" s="935"/>
      <c r="K9" s="935"/>
      <c r="L9" s="935"/>
      <c r="M9" s="935"/>
      <c r="N9" s="935"/>
      <c r="O9" s="935"/>
      <c r="P9" s="935"/>
      <c r="Q9" s="935"/>
      <c r="R9" s="935"/>
      <c r="S9" s="935"/>
      <c r="T9" s="935"/>
      <c r="U9" s="935"/>
      <c r="V9" s="935"/>
      <c r="W9" s="935"/>
      <c r="X9" s="935"/>
      <c r="Y9" s="935"/>
      <c r="Z9" s="935"/>
      <c r="AA9" s="935"/>
      <c r="AB9" s="935"/>
      <c r="AC9" s="935"/>
      <c r="AD9" s="935"/>
      <c r="AE9" s="935"/>
      <c r="AF9" s="935"/>
      <c r="AG9" s="935"/>
      <c r="AH9" s="935"/>
    </row>
    <row r="10" spans="1:34" x14ac:dyDescent="0.25">
      <c r="B10" s="935" t="s">
        <v>12</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row>
    <row r="11" spans="1:34" ht="69" customHeight="1" x14ac:dyDescent="0.25">
      <c r="A11" s="56"/>
      <c r="B11" s="929" t="s">
        <v>14</v>
      </c>
      <c r="C11" s="930"/>
      <c r="D11" s="931"/>
      <c r="E11" s="931"/>
      <c r="F11" s="931"/>
      <c r="G11" s="927"/>
      <c r="H11" s="927"/>
      <c r="I11" s="927"/>
      <c r="J11" s="927"/>
      <c r="K11" s="927"/>
      <c r="L11" s="927"/>
      <c r="M11" s="927"/>
      <c r="N11" s="927"/>
      <c r="O11" s="927"/>
      <c r="P11" s="927"/>
      <c r="Q11" s="927"/>
      <c r="R11" s="927"/>
      <c r="S11" s="927"/>
      <c r="T11" s="927"/>
      <c r="U11" s="927"/>
      <c r="V11" s="927"/>
      <c r="W11" s="927"/>
      <c r="X11" s="927"/>
      <c r="Y11" s="927"/>
      <c r="Z11" s="927"/>
      <c r="AA11" s="927"/>
      <c r="AB11" s="927"/>
      <c r="AC11" s="927"/>
      <c r="AD11" s="927"/>
      <c r="AE11" s="927"/>
      <c r="AF11" s="927"/>
      <c r="AG11" s="927"/>
      <c r="AH11" s="370">
        <v>10</v>
      </c>
    </row>
    <row r="12" spans="1:34" ht="15" customHeight="1" x14ac:dyDescent="0.25">
      <c r="B12" s="914" t="s">
        <v>15</v>
      </c>
      <c r="C12" s="371" t="s">
        <v>358</v>
      </c>
      <c r="D12" s="372" t="s">
        <v>0</v>
      </c>
      <c r="E12" s="373" t="s">
        <v>1</v>
      </c>
      <c r="F12" s="374" t="s">
        <v>2</v>
      </c>
      <c r="G12" s="372" t="s">
        <v>0</v>
      </c>
      <c r="H12" s="373" t="s">
        <v>1</v>
      </c>
      <c r="I12" s="374" t="s">
        <v>2</v>
      </c>
      <c r="J12" s="372" t="s">
        <v>0</v>
      </c>
      <c r="K12" s="373" t="s">
        <v>1</v>
      </c>
      <c r="L12" s="374" t="s">
        <v>2</v>
      </c>
      <c r="M12" s="372" t="s">
        <v>0</v>
      </c>
      <c r="N12" s="373" t="s">
        <v>1</v>
      </c>
      <c r="O12" s="374" t="s">
        <v>2</v>
      </c>
      <c r="P12" s="372" t="s">
        <v>0</v>
      </c>
      <c r="Q12" s="373" t="s">
        <v>1</v>
      </c>
      <c r="R12" s="374" t="s">
        <v>2</v>
      </c>
      <c r="S12" s="372" t="s">
        <v>0</v>
      </c>
      <c r="T12" s="373" t="s">
        <v>1</v>
      </c>
      <c r="U12" s="374" t="s">
        <v>2</v>
      </c>
      <c r="V12" s="372" t="s">
        <v>0</v>
      </c>
      <c r="W12" s="373" t="s">
        <v>1</v>
      </c>
      <c r="X12" s="374" t="s">
        <v>2</v>
      </c>
      <c r="Y12" s="372" t="s">
        <v>0</v>
      </c>
      <c r="Z12" s="373" t="s">
        <v>1</v>
      </c>
      <c r="AA12" s="374" t="s">
        <v>2</v>
      </c>
      <c r="AB12" s="372" t="s">
        <v>0</v>
      </c>
      <c r="AC12" s="373" t="s">
        <v>1</v>
      </c>
      <c r="AD12" s="374" t="s">
        <v>2</v>
      </c>
      <c r="AE12" s="372" t="s">
        <v>0</v>
      </c>
      <c r="AF12" s="373" t="s">
        <v>1</v>
      </c>
      <c r="AG12" s="374" t="s">
        <v>2</v>
      </c>
      <c r="AH12" s="375"/>
    </row>
    <row r="13" spans="1:34" s="378" customFormat="1" x14ac:dyDescent="0.25">
      <c r="A13" s="52">
        <v>1</v>
      </c>
      <c r="B13" s="914"/>
      <c r="C13" s="376" t="s">
        <v>359</v>
      </c>
      <c r="D13" s="377">
        <v>1</v>
      </c>
      <c r="E13" s="377"/>
      <c r="F13" s="377"/>
      <c r="G13" s="377">
        <v>1</v>
      </c>
      <c r="H13" s="377"/>
      <c r="I13" s="377"/>
      <c r="J13" s="377">
        <v>1</v>
      </c>
      <c r="K13" s="377"/>
      <c r="L13" s="377"/>
      <c r="M13" s="377">
        <v>1</v>
      </c>
      <c r="N13" s="377"/>
      <c r="O13" s="377"/>
      <c r="P13" s="377">
        <v>1</v>
      </c>
      <c r="Q13" s="377"/>
      <c r="R13" s="377"/>
      <c r="S13" s="377">
        <v>1</v>
      </c>
      <c r="T13" s="377"/>
      <c r="U13" s="377"/>
      <c r="V13" s="377">
        <v>1</v>
      </c>
      <c r="W13" s="377"/>
      <c r="X13" s="377"/>
      <c r="Y13" s="377">
        <v>1</v>
      </c>
      <c r="Z13" s="377"/>
      <c r="AA13" s="377"/>
      <c r="AB13" s="377">
        <v>1</v>
      </c>
      <c r="AC13" s="377"/>
      <c r="AD13" s="377"/>
      <c r="AE13" s="377">
        <v>1</v>
      </c>
      <c r="AF13" s="377"/>
      <c r="AG13" s="377"/>
      <c r="AH13" s="375">
        <f>SUM(D13:AG13)</f>
        <v>10</v>
      </c>
    </row>
    <row r="14" spans="1:34" x14ac:dyDescent="0.25">
      <c r="A14" s="9">
        <v>2</v>
      </c>
      <c r="B14" s="914"/>
      <c r="C14" s="376" t="s">
        <v>360</v>
      </c>
      <c r="D14" s="379"/>
      <c r="E14" s="379"/>
      <c r="F14" s="379">
        <v>1</v>
      </c>
      <c r="G14" s="379">
        <v>1</v>
      </c>
      <c r="H14" s="379"/>
      <c r="I14" s="379"/>
      <c r="J14" s="380">
        <v>1</v>
      </c>
      <c r="K14" s="380"/>
      <c r="L14" s="380"/>
      <c r="M14" s="379">
        <v>1</v>
      </c>
      <c r="N14" s="379"/>
      <c r="O14" s="379"/>
      <c r="P14" s="379">
        <v>1</v>
      </c>
      <c r="Q14" s="379"/>
      <c r="R14" s="379"/>
      <c r="S14" s="379"/>
      <c r="T14" s="379"/>
      <c r="U14" s="379">
        <v>1</v>
      </c>
      <c r="V14" s="379">
        <v>1</v>
      </c>
      <c r="W14" s="377"/>
      <c r="X14" s="379"/>
      <c r="Y14" s="379">
        <v>1</v>
      </c>
      <c r="Z14" s="377"/>
      <c r="AA14" s="379"/>
      <c r="AB14" s="379"/>
      <c r="AC14" s="379"/>
      <c r="AD14" s="379">
        <v>1</v>
      </c>
      <c r="AE14" s="379"/>
      <c r="AF14" s="379"/>
      <c r="AG14" s="379">
        <v>1</v>
      </c>
      <c r="AH14" s="375">
        <f t="shared" ref="AH14:AH15" si="0">SUM(D14:AG14)</f>
        <v>10</v>
      </c>
    </row>
    <row r="15" spans="1:34" x14ac:dyDescent="0.25">
      <c r="A15" s="381"/>
      <c r="B15" s="914"/>
      <c r="C15" s="382" t="s">
        <v>4</v>
      </c>
      <c r="D15" s="383">
        <f>SUM(D13:D14)</f>
        <v>1</v>
      </c>
      <c r="E15" s="383">
        <f t="shared" ref="E15:AG15" si="1">SUM(E13:E14)</f>
        <v>0</v>
      </c>
      <c r="F15" s="383">
        <f t="shared" si="1"/>
        <v>1</v>
      </c>
      <c r="G15" s="383">
        <f t="shared" si="1"/>
        <v>2</v>
      </c>
      <c r="H15" s="383">
        <f t="shared" si="1"/>
        <v>0</v>
      </c>
      <c r="I15" s="383">
        <f t="shared" si="1"/>
        <v>0</v>
      </c>
      <c r="J15" s="384">
        <f t="shared" si="1"/>
        <v>2</v>
      </c>
      <c r="K15" s="384">
        <f t="shared" si="1"/>
        <v>0</v>
      </c>
      <c r="L15" s="384">
        <f t="shared" si="1"/>
        <v>0</v>
      </c>
      <c r="M15" s="383">
        <f t="shared" si="1"/>
        <v>2</v>
      </c>
      <c r="N15" s="383">
        <f t="shared" si="1"/>
        <v>0</v>
      </c>
      <c r="O15" s="383">
        <f t="shared" si="1"/>
        <v>0</v>
      </c>
      <c r="P15" s="383">
        <f t="shared" si="1"/>
        <v>2</v>
      </c>
      <c r="Q15" s="383">
        <f t="shared" si="1"/>
        <v>0</v>
      </c>
      <c r="R15" s="383">
        <f t="shared" si="1"/>
        <v>0</v>
      </c>
      <c r="S15" s="383">
        <f t="shared" si="1"/>
        <v>1</v>
      </c>
      <c r="T15" s="383">
        <f t="shared" si="1"/>
        <v>0</v>
      </c>
      <c r="U15" s="383">
        <f t="shared" si="1"/>
        <v>1</v>
      </c>
      <c r="V15" s="383">
        <f t="shared" si="1"/>
        <v>2</v>
      </c>
      <c r="W15" s="385">
        <f t="shared" si="1"/>
        <v>0</v>
      </c>
      <c r="X15" s="383">
        <f t="shared" si="1"/>
        <v>0</v>
      </c>
      <c r="Y15" s="383">
        <f t="shared" si="1"/>
        <v>2</v>
      </c>
      <c r="Z15" s="385">
        <f t="shared" si="1"/>
        <v>0</v>
      </c>
      <c r="AA15" s="383">
        <f t="shared" si="1"/>
        <v>0</v>
      </c>
      <c r="AB15" s="383">
        <f t="shared" si="1"/>
        <v>1</v>
      </c>
      <c r="AC15" s="383">
        <f t="shared" si="1"/>
        <v>0</v>
      </c>
      <c r="AD15" s="383">
        <f t="shared" si="1"/>
        <v>1</v>
      </c>
      <c r="AE15" s="383">
        <f t="shared" si="1"/>
        <v>1</v>
      </c>
      <c r="AF15" s="383">
        <f t="shared" si="1"/>
        <v>0</v>
      </c>
      <c r="AG15" s="383">
        <f t="shared" si="1"/>
        <v>1</v>
      </c>
      <c r="AH15" s="375">
        <f t="shared" si="0"/>
        <v>20</v>
      </c>
    </row>
    <row r="16" spans="1:34" ht="96.75" customHeight="1" x14ac:dyDescent="0.25">
      <c r="B16" s="914"/>
      <c r="C16" s="386" t="s">
        <v>361</v>
      </c>
      <c r="D16" s="928" t="s">
        <v>362</v>
      </c>
      <c r="E16" s="928"/>
      <c r="F16" s="928"/>
      <c r="G16" s="928" t="s">
        <v>363</v>
      </c>
      <c r="H16" s="928"/>
      <c r="I16" s="928"/>
      <c r="J16" s="923" t="s">
        <v>364</v>
      </c>
      <c r="K16" s="923"/>
      <c r="L16" s="923"/>
      <c r="M16" s="923" t="s">
        <v>365</v>
      </c>
      <c r="N16" s="923"/>
      <c r="O16" s="923"/>
      <c r="P16" s="923" t="s">
        <v>366</v>
      </c>
      <c r="Q16" s="923"/>
      <c r="R16" s="923"/>
      <c r="S16" s="923" t="s">
        <v>367</v>
      </c>
      <c r="T16" s="923"/>
      <c r="U16" s="923"/>
      <c r="V16" s="923" t="s">
        <v>368</v>
      </c>
      <c r="W16" s="923"/>
      <c r="X16" s="923"/>
      <c r="Y16" s="923" t="s">
        <v>369</v>
      </c>
      <c r="Z16" s="923"/>
      <c r="AA16" s="923"/>
      <c r="AB16" s="923" t="s">
        <v>370</v>
      </c>
      <c r="AC16" s="923"/>
      <c r="AD16" s="923"/>
      <c r="AE16" s="923" t="s">
        <v>371</v>
      </c>
      <c r="AF16" s="923"/>
      <c r="AG16" s="923"/>
      <c r="AH16" s="375"/>
    </row>
    <row r="17" spans="1:34" ht="32.25" customHeight="1" x14ac:dyDescent="0.25">
      <c r="B17" s="914" t="s">
        <v>372</v>
      </c>
      <c r="C17" s="387" t="s">
        <v>373</v>
      </c>
      <c r="D17" s="388" t="s">
        <v>0</v>
      </c>
      <c r="E17" s="389" t="s">
        <v>1</v>
      </c>
      <c r="F17" s="390" t="s">
        <v>2</v>
      </c>
      <c r="G17" s="388" t="s">
        <v>0</v>
      </c>
      <c r="H17" s="389" t="s">
        <v>1</v>
      </c>
      <c r="I17" s="390" t="s">
        <v>2</v>
      </c>
      <c r="J17" s="388" t="s">
        <v>0</v>
      </c>
      <c r="K17" s="389" t="s">
        <v>1</v>
      </c>
      <c r="L17" s="390" t="s">
        <v>2</v>
      </c>
      <c r="M17" s="388" t="s">
        <v>0</v>
      </c>
      <c r="N17" s="389" t="s">
        <v>1</v>
      </c>
      <c r="O17" s="390" t="s">
        <v>2</v>
      </c>
      <c r="P17" s="388" t="s">
        <v>0</v>
      </c>
      <c r="Q17" s="389" t="s">
        <v>1</v>
      </c>
      <c r="R17" s="390" t="s">
        <v>2</v>
      </c>
      <c r="S17" s="388" t="s">
        <v>0</v>
      </c>
      <c r="T17" s="389" t="s">
        <v>1</v>
      </c>
      <c r="U17" s="390" t="s">
        <v>2</v>
      </c>
      <c r="V17" s="388" t="s">
        <v>0</v>
      </c>
      <c r="W17" s="389" t="s">
        <v>1</v>
      </c>
      <c r="X17" s="390" t="s">
        <v>2</v>
      </c>
      <c r="Y17" s="388" t="s">
        <v>0</v>
      </c>
      <c r="Z17" s="389" t="s">
        <v>1</v>
      </c>
      <c r="AA17" s="390" t="s">
        <v>2</v>
      </c>
      <c r="AB17" s="388" t="s">
        <v>0</v>
      </c>
      <c r="AC17" s="389" t="s">
        <v>1</v>
      </c>
      <c r="AD17" s="390" t="s">
        <v>2</v>
      </c>
      <c r="AE17" s="388" t="s">
        <v>0</v>
      </c>
      <c r="AF17" s="389" t="s">
        <v>1</v>
      </c>
      <c r="AG17" s="390" t="s">
        <v>2</v>
      </c>
      <c r="AH17" s="375"/>
    </row>
    <row r="18" spans="1:34" ht="26.25" x14ac:dyDescent="0.25">
      <c r="A18" s="9">
        <v>1</v>
      </c>
      <c r="B18" s="914"/>
      <c r="C18" s="376" t="s">
        <v>374</v>
      </c>
      <c r="D18" s="379">
        <v>1</v>
      </c>
      <c r="E18" s="379"/>
      <c r="F18" s="379"/>
      <c r="G18" s="379">
        <v>1</v>
      </c>
      <c r="H18" s="379"/>
      <c r="I18" s="379"/>
      <c r="J18" s="380"/>
      <c r="K18" s="380"/>
      <c r="L18" s="380">
        <v>1</v>
      </c>
      <c r="M18" s="379"/>
      <c r="N18" s="379"/>
      <c r="O18" s="379">
        <v>1</v>
      </c>
      <c r="P18" s="379">
        <v>1</v>
      </c>
      <c r="Q18" s="379"/>
      <c r="R18" s="379"/>
      <c r="S18" s="379">
        <v>1</v>
      </c>
      <c r="T18" s="379"/>
      <c r="U18" s="379"/>
      <c r="V18" s="379">
        <v>1</v>
      </c>
      <c r="W18" s="377"/>
      <c r="X18" s="379"/>
      <c r="Y18" s="379">
        <v>1</v>
      </c>
      <c r="Z18" s="377"/>
      <c r="AA18" s="379"/>
      <c r="AB18" s="379">
        <v>1</v>
      </c>
      <c r="AC18" s="379"/>
      <c r="AD18" s="379"/>
      <c r="AE18" s="379">
        <v>1</v>
      </c>
      <c r="AF18" s="379"/>
      <c r="AG18" s="379"/>
      <c r="AH18" s="375">
        <f t="shared" ref="AH18:AH21" si="2">SUM(D18:AG18)</f>
        <v>10</v>
      </c>
    </row>
    <row r="19" spans="1:34" ht="64.5" x14ac:dyDescent="0.25">
      <c r="A19" s="9">
        <v>2</v>
      </c>
      <c r="B19" s="914"/>
      <c r="C19" s="376" t="s">
        <v>375</v>
      </c>
      <c r="D19" s="379"/>
      <c r="E19" s="379">
        <v>1</v>
      </c>
      <c r="F19" s="379"/>
      <c r="G19" s="379"/>
      <c r="H19" s="379">
        <v>1</v>
      </c>
      <c r="I19" s="379"/>
      <c r="J19" s="380"/>
      <c r="K19" s="380">
        <v>1</v>
      </c>
      <c r="L19" s="380"/>
      <c r="M19" s="379">
        <v>1</v>
      </c>
      <c r="N19" s="379"/>
      <c r="O19" s="379"/>
      <c r="P19" s="379">
        <v>1</v>
      </c>
      <c r="Q19" s="379"/>
      <c r="R19" s="379"/>
      <c r="S19" s="379">
        <v>1</v>
      </c>
      <c r="T19" s="379"/>
      <c r="U19" s="379"/>
      <c r="V19" s="379">
        <v>1</v>
      </c>
      <c r="W19" s="377"/>
      <c r="X19" s="379"/>
      <c r="Y19" s="379">
        <v>1</v>
      </c>
      <c r="Z19" s="377"/>
      <c r="AA19" s="379"/>
      <c r="AB19" s="379">
        <v>1</v>
      </c>
      <c r="AC19" s="379"/>
      <c r="AD19" s="379"/>
      <c r="AE19" s="379">
        <v>1</v>
      </c>
      <c r="AF19" s="379"/>
      <c r="AG19" s="379"/>
      <c r="AH19" s="375">
        <f t="shared" si="2"/>
        <v>10</v>
      </c>
    </row>
    <row r="20" spans="1:34" x14ac:dyDescent="0.25">
      <c r="A20" s="9">
        <v>3</v>
      </c>
      <c r="B20" s="914"/>
      <c r="C20" s="376" t="s">
        <v>376</v>
      </c>
      <c r="D20" s="379">
        <v>1</v>
      </c>
      <c r="E20" s="379"/>
      <c r="F20" s="379"/>
      <c r="G20" s="379">
        <v>1</v>
      </c>
      <c r="H20" s="379"/>
      <c r="I20" s="379"/>
      <c r="J20" s="380">
        <v>1</v>
      </c>
      <c r="K20" s="380"/>
      <c r="L20" s="380"/>
      <c r="M20" s="379">
        <v>1</v>
      </c>
      <c r="N20" s="379"/>
      <c r="O20" s="379"/>
      <c r="P20" s="379">
        <v>1</v>
      </c>
      <c r="Q20" s="379"/>
      <c r="R20" s="379"/>
      <c r="S20" s="379">
        <v>1</v>
      </c>
      <c r="T20" s="379"/>
      <c r="U20" s="379"/>
      <c r="V20" s="379">
        <v>1</v>
      </c>
      <c r="W20" s="377"/>
      <c r="X20" s="379"/>
      <c r="Y20" s="379">
        <v>1</v>
      </c>
      <c r="Z20" s="377"/>
      <c r="AA20" s="379"/>
      <c r="AB20" s="379">
        <v>1</v>
      </c>
      <c r="AC20" s="379"/>
      <c r="AD20" s="379"/>
      <c r="AE20" s="379">
        <v>1</v>
      </c>
      <c r="AF20" s="379"/>
      <c r="AG20" s="379"/>
      <c r="AH20" s="375">
        <f t="shared" si="2"/>
        <v>10</v>
      </c>
    </row>
    <row r="21" spans="1:34" x14ac:dyDescent="0.25">
      <c r="A21" s="381"/>
      <c r="B21" s="914"/>
      <c r="C21" s="382" t="s">
        <v>4</v>
      </c>
      <c r="D21" s="383">
        <f>SUM(D18:D20)</f>
        <v>2</v>
      </c>
      <c r="E21" s="383">
        <f t="shared" ref="E21:AG21" si="3">SUM(E18:E20)</f>
        <v>1</v>
      </c>
      <c r="F21" s="383">
        <f t="shared" si="3"/>
        <v>0</v>
      </c>
      <c r="G21" s="383">
        <f t="shared" si="3"/>
        <v>2</v>
      </c>
      <c r="H21" s="383">
        <f t="shared" si="3"/>
        <v>1</v>
      </c>
      <c r="I21" s="383">
        <f t="shared" si="3"/>
        <v>0</v>
      </c>
      <c r="J21" s="384">
        <f t="shared" si="3"/>
        <v>1</v>
      </c>
      <c r="K21" s="384">
        <f t="shared" si="3"/>
        <v>1</v>
      </c>
      <c r="L21" s="384">
        <f t="shared" si="3"/>
        <v>1</v>
      </c>
      <c r="M21" s="383">
        <f t="shared" si="3"/>
        <v>2</v>
      </c>
      <c r="N21" s="383">
        <f t="shared" si="3"/>
        <v>0</v>
      </c>
      <c r="O21" s="383">
        <f t="shared" si="3"/>
        <v>1</v>
      </c>
      <c r="P21" s="383">
        <f t="shared" si="3"/>
        <v>3</v>
      </c>
      <c r="Q21" s="383">
        <f t="shared" si="3"/>
        <v>0</v>
      </c>
      <c r="R21" s="383">
        <f t="shared" si="3"/>
        <v>0</v>
      </c>
      <c r="S21" s="383">
        <f t="shared" si="3"/>
        <v>3</v>
      </c>
      <c r="T21" s="383">
        <f t="shared" si="3"/>
        <v>0</v>
      </c>
      <c r="U21" s="383">
        <f t="shared" si="3"/>
        <v>0</v>
      </c>
      <c r="V21" s="383">
        <f t="shared" si="3"/>
        <v>3</v>
      </c>
      <c r="W21" s="385">
        <f t="shared" si="3"/>
        <v>0</v>
      </c>
      <c r="X21" s="383">
        <f t="shared" si="3"/>
        <v>0</v>
      </c>
      <c r="Y21" s="383">
        <f t="shared" si="3"/>
        <v>3</v>
      </c>
      <c r="Z21" s="385">
        <f t="shared" si="3"/>
        <v>0</v>
      </c>
      <c r="AA21" s="383">
        <f t="shared" si="3"/>
        <v>0</v>
      </c>
      <c r="AB21" s="383">
        <f t="shared" si="3"/>
        <v>3</v>
      </c>
      <c r="AC21" s="383">
        <f t="shared" si="3"/>
        <v>0</v>
      </c>
      <c r="AD21" s="383">
        <f t="shared" si="3"/>
        <v>0</v>
      </c>
      <c r="AE21" s="383">
        <f t="shared" si="3"/>
        <v>3</v>
      </c>
      <c r="AF21" s="383">
        <f t="shared" si="3"/>
        <v>0</v>
      </c>
      <c r="AG21" s="383">
        <f t="shared" si="3"/>
        <v>0</v>
      </c>
      <c r="AH21" s="375">
        <f t="shared" si="2"/>
        <v>30</v>
      </c>
    </row>
    <row r="22" spans="1:34" ht="90" customHeight="1" x14ac:dyDescent="0.25">
      <c r="B22" s="914"/>
      <c r="C22" s="391" t="s">
        <v>377</v>
      </c>
      <c r="D22" s="924" t="s">
        <v>378</v>
      </c>
      <c r="E22" s="925"/>
      <c r="F22" s="926"/>
      <c r="G22" s="924" t="s">
        <v>379</v>
      </c>
      <c r="H22" s="925"/>
      <c r="I22" s="926"/>
      <c r="J22" s="924" t="s">
        <v>379</v>
      </c>
      <c r="K22" s="925"/>
      <c r="L22" s="926"/>
      <c r="M22" s="918" t="s">
        <v>380</v>
      </c>
      <c r="N22" s="918"/>
      <c r="O22" s="918"/>
      <c r="P22" s="918" t="s">
        <v>381</v>
      </c>
      <c r="Q22" s="918"/>
      <c r="R22" s="918"/>
      <c r="S22" s="924" t="s">
        <v>379</v>
      </c>
      <c r="T22" s="925"/>
      <c r="U22" s="926"/>
      <c r="V22" s="918" t="s">
        <v>380</v>
      </c>
      <c r="W22" s="918"/>
      <c r="X22" s="918"/>
      <c r="Y22" s="918" t="s">
        <v>380</v>
      </c>
      <c r="Z22" s="918"/>
      <c r="AA22" s="918"/>
      <c r="AB22" s="918" t="s">
        <v>380</v>
      </c>
      <c r="AC22" s="918"/>
      <c r="AD22" s="918"/>
      <c r="AE22" s="918" t="s">
        <v>380</v>
      </c>
      <c r="AF22" s="918"/>
      <c r="AG22" s="918"/>
      <c r="AH22" s="375"/>
    </row>
    <row r="23" spans="1:34" ht="34.5" customHeight="1" x14ac:dyDescent="0.25">
      <c r="B23" s="919" t="s">
        <v>180</v>
      </c>
      <c r="C23" s="392" t="s">
        <v>382</v>
      </c>
      <c r="D23" s="393" t="s">
        <v>0</v>
      </c>
      <c r="E23" s="394" t="s">
        <v>1</v>
      </c>
      <c r="F23" s="395" t="s">
        <v>2</v>
      </c>
      <c r="G23" s="393" t="s">
        <v>0</v>
      </c>
      <c r="H23" s="394" t="s">
        <v>1</v>
      </c>
      <c r="I23" s="395" t="s">
        <v>2</v>
      </c>
      <c r="J23" s="393" t="s">
        <v>0</v>
      </c>
      <c r="K23" s="394" t="s">
        <v>1</v>
      </c>
      <c r="L23" s="395" t="s">
        <v>2</v>
      </c>
      <c r="M23" s="393" t="s">
        <v>0</v>
      </c>
      <c r="N23" s="394" t="s">
        <v>1</v>
      </c>
      <c r="O23" s="395" t="s">
        <v>2</v>
      </c>
      <c r="P23" s="393" t="s">
        <v>0</v>
      </c>
      <c r="Q23" s="394" t="s">
        <v>1</v>
      </c>
      <c r="R23" s="395" t="s">
        <v>2</v>
      </c>
      <c r="S23" s="393" t="s">
        <v>0</v>
      </c>
      <c r="T23" s="394" t="s">
        <v>1</v>
      </c>
      <c r="U23" s="395" t="s">
        <v>2</v>
      </c>
      <c r="V23" s="393" t="s">
        <v>0</v>
      </c>
      <c r="W23" s="394" t="s">
        <v>1</v>
      </c>
      <c r="X23" s="395" t="s">
        <v>2</v>
      </c>
      <c r="Y23" s="393" t="s">
        <v>0</v>
      </c>
      <c r="Z23" s="394" t="s">
        <v>1</v>
      </c>
      <c r="AA23" s="395" t="s">
        <v>2</v>
      </c>
      <c r="AB23" s="393" t="s">
        <v>0</v>
      </c>
      <c r="AC23" s="394" t="s">
        <v>1</v>
      </c>
      <c r="AD23" s="395" t="s">
        <v>2</v>
      </c>
      <c r="AE23" s="393" t="s">
        <v>0</v>
      </c>
      <c r="AF23" s="394" t="s">
        <v>1</v>
      </c>
      <c r="AG23" s="395" t="s">
        <v>2</v>
      </c>
      <c r="AH23" s="375"/>
    </row>
    <row r="24" spans="1:34" x14ac:dyDescent="0.25">
      <c r="A24" s="9">
        <v>1</v>
      </c>
      <c r="B24" s="919"/>
      <c r="C24" s="396" t="s">
        <v>383</v>
      </c>
      <c r="D24" s="154"/>
      <c r="E24" s="154">
        <v>1</v>
      </c>
      <c r="F24" s="154"/>
      <c r="G24" s="154">
        <v>1</v>
      </c>
      <c r="H24" s="154"/>
      <c r="I24" s="154"/>
      <c r="J24" s="155">
        <v>1</v>
      </c>
      <c r="K24" s="155"/>
      <c r="L24" s="155"/>
      <c r="M24" s="154">
        <v>1</v>
      </c>
      <c r="N24" s="154"/>
      <c r="O24" s="154"/>
      <c r="P24" s="154">
        <v>1</v>
      </c>
      <c r="Q24" s="154"/>
      <c r="R24" s="154"/>
      <c r="S24" s="154">
        <v>1</v>
      </c>
      <c r="T24" s="154"/>
      <c r="U24" s="154"/>
      <c r="V24" s="154"/>
      <c r="W24" s="397">
        <v>1</v>
      </c>
      <c r="X24" s="154"/>
      <c r="Y24" s="154">
        <v>1</v>
      </c>
      <c r="Z24" s="397"/>
      <c r="AA24" s="154"/>
      <c r="AB24" s="154"/>
      <c r="AC24" s="154">
        <v>1</v>
      </c>
      <c r="AD24" s="154"/>
      <c r="AE24" s="154"/>
      <c r="AF24" s="154">
        <v>1</v>
      </c>
      <c r="AG24" s="154"/>
      <c r="AH24" s="375">
        <f t="shared" ref="AH24:AH29" si="4">SUM(D24:AG24)</f>
        <v>10</v>
      </c>
    </row>
    <row r="25" spans="1:34" x14ac:dyDescent="0.25">
      <c r="A25" s="9">
        <v>2</v>
      </c>
      <c r="B25" s="919"/>
      <c r="C25" s="396" t="s">
        <v>384</v>
      </c>
      <c r="D25" s="154">
        <v>1</v>
      </c>
      <c r="E25" s="154"/>
      <c r="F25" s="154"/>
      <c r="G25" s="154"/>
      <c r="H25" s="154">
        <v>1</v>
      </c>
      <c r="I25" s="154"/>
      <c r="J25" s="155">
        <v>1</v>
      </c>
      <c r="K25" s="155"/>
      <c r="L25" s="155"/>
      <c r="M25" s="154">
        <v>1</v>
      </c>
      <c r="N25" s="154"/>
      <c r="O25" s="154"/>
      <c r="P25" s="154">
        <v>1</v>
      </c>
      <c r="Q25" s="154"/>
      <c r="R25" s="154"/>
      <c r="S25" s="154">
        <v>1</v>
      </c>
      <c r="T25" s="154"/>
      <c r="U25" s="154"/>
      <c r="V25" s="154">
        <v>1</v>
      </c>
      <c r="W25" s="397"/>
      <c r="X25" s="154"/>
      <c r="Y25" s="154">
        <v>1</v>
      </c>
      <c r="Z25" s="397"/>
      <c r="AA25" s="154"/>
      <c r="AB25" s="154">
        <v>1</v>
      </c>
      <c r="AC25" s="154"/>
      <c r="AD25" s="154"/>
      <c r="AE25" s="154">
        <v>1</v>
      </c>
      <c r="AF25" s="154"/>
      <c r="AG25" s="154"/>
      <c r="AH25" s="375">
        <f t="shared" si="4"/>
        <v>10</v>
      </c>
    </row>
    <row r="26" spans="1:34" x14ac:dyDescent="0.25">
      <c r="A26" s="9">
        <v>3</v>
      </c>
      <c r="B26" s="919"/>
      <c r="C26" s="396" t="s">
        <v>385</v>
      </c>
      <c r="D26" s="154">
        <v>1</v>
      </c>
      <c r="E26" s="154"/>
      <c r="F26" s="154"/>
      <c r="G26" s="154">
        <v>1</v>
      </c>
      <c r="H26" s="154"/>
      <c r="I26" s="154"/>
      <c r="J26" s="155"/>
      <c r="K26" s="155"/>
      <c r="L26" s="155">
        <v>1</v>
      </c>
      <c r="M26" s="154">
        <v>1</v>
      </c>
      <c r="N26" s="154"/>
      <c r="O26" s="154"/>
      <c r="P26" s="154"/>
      <c r="Q26" s="154"/>
      <c r="R26" s="154">
        <v>1</v>
      </c>
      <c r="S26" s="154"/>
      <c r="T26" s="154">
        <v>1</v>
      </c>
      <c r="U26" s="154"/>
      <c r="V26" s="154">
        <v>1</v>
      </c>
      <c r="W26" s="397"/>
      <c r="X26" s="154"/>
      <c r="Y26" s="154">
        <v>1</v>
      </c>
      <c r="Z26" s="397"/>
      <c r="AA26" s="154"/>
      <c r="AB26" s="154">
        <v>1</v>
      </c>
      <c r="AC26" s="154"/>
      <c r="AD26" s="154"/>
      <c r="AE26" s="154">
        <v>1</v>
      </c>
      <c r="AF26" s="154"/>
      <c r="AG26" s="154"/>
      <c r="AH26" s="375">
        <f t="shared" si="4"/>
        <v>10</v>
      </c>
    </row>
    <row r="27" spans="1:34" x14ac:dyDescent="0.25">
      <c r="A27" s="9">
        <v>4</v>
      </c>
      <c r="B27" s="919"/>
      <c r="C27" s="396" t="s">
        <v>386</v>
      </c>
      <c r="D27" s="154">
        <v>1</v>
      </c>
      <c r="E27" s="154"/>
      <c r="F27" s="154"/>
      <c r="G27" s="154">
        <v>1</v>
      </c>
      <c r="H27" s="154"/>
      <c r="I27" s="154"/>
      <c r="J27" s="155"/>
      <c r="K27" s="155"/>
      <c r="L27" s="155">
        <v>1</v>
      </c>
      <c r="M27" s="154">
        <v>1</v>
      </c>
      <c r="N27" s="154"/>
      <c r="O27" s="154"/>
      <c r="P27" s="154"/>
      <c r="Q27" s="154"/>
      <c r="R27" s="154">
        <v>1</v>
      </c>
      <c r="S27" s="154"/>
      <c r="T27" s="154">
        <v>1</v>
      </c>
      <c r="U27" s="154"/>
      <c r="V27" s="154">
        <v>1</v>
      </c>
      <c r="W27" s="397"/>
      <c r="X27" s="154"/>
      <c r="Y27" s="154">
        <v>1</v>
      </c>
      <c r="Z27" s="397"/>
      <c r="AA27" s="154"/>
      <c r="AB27" s="154">
        <v>1</v>
      </c>
      <c r="AC27" s="154"/>
      <c r="AD27" s="154"/>
      <c r="AE27" s="154">
        <v>1</v>
      </c>
      <c r="AF27" s="154"/>
      <c r="AG27" s="154"/>
      <c r="AH27" s="375">
        <f t="shared" si="4"/>
        <v>10</v>
      </c>
    </row>
    <row r="28" spans="1:34" x14ac:dyDescent="0.25">
      <c r="A28" s="9">
        <v>5</v>
      </c>
      <c r="B28" s="919"/>
      <c r="C28" s="396" t="s">
        <v>387</v>
      </c>
      <c r="D28" s="154">
        <v>1</v>
      </c>
      <c r="E28" s="154"/>
      <c r="F28" s="154"/>
      <c r="G28" s="154"/>
      <c r="H28" s="154">
        <v>1</v>
      </c>
      <c r="I28" s="154"/>
      <c r="J28" s="155"/>
      <c r="K28" s="155"/>
      <c r="L28" s="155">
        <v>1</v>
      </c>
      <c r="M28" s="154">
        <v>1</v>
      </c>
      <c r="N28" s="154"/>
      <c r="O28" s="154"/>
      <c r="P28" s="154"/>
      <c r="Q28" s="154"/>
      <c r="R28" s="154">
        <v>1</v>
      </c>
      <c r="S28" s="154"/>
      <c r="T28" s="154">
        <v>1</v>
      </c>
      <c r="U28" s="154"/>
      <c r="V28" s="154">
        <v>1</v>
      </c>
      <c r="W28" s="397"/>
      <c r="X28" s="154"/>
      <c r="Y28" s="154">
        <v>1</v>
      </c>
      <c r="Z28" s="397"/>
      <c r="AA28" s="154"/>
      <c r="AB28" s="154">
        <v>1</v>
      </c>
      <c r="AC28" s="154"/>
      <c r="AD28" s="154"/>
      <c r="AE28" s="154">
        <v>1</v>
      </c>
      <c r="AF28" s="154"/>
      <c r="AG28" s="154"/>
      <c r="AH28" s="375">
        <f t="shared" si="4"/>
        <v>10</v>
      </c>
    </row>
    <row r="29" spans="1:34" x14ac:dyDescent="0.25">
      <c r="A29" s="381"/>
      <c r="B29" s="919"/>
      <c r="C29" s="398" t="s">
        <v>4</v>
      </c>
      <c r="D29" s="399">
        <f>SUM(D24:D28)</f>
        <v>4</v>
      </c>
      <c r="E29" s="399">
        <f t="shared" ref="E29:AG29" si="5">SUM(E24:E28)</f>
        <v>1</v>
      </c>
      <c r="F29" s="399">
        <f t="shared" si="5"/>
        <v>0</v>
      </c>
      <c r="G29" s="399">
        <f t="shared" si="5"/>
        <v>3</v>
      </c>
      <c r="H29" s="399">
        <f t="shared" si="5"/>
        <v>2</v>
      </c>
      <c r="I29" s="399">
        <f t="shared" si="5"/>
        <v>0</v>
      </c>
      <c r="J29" s="400">
        <f t="shared" si="5"/>
        <v>2</v>
      </c>
      <c r="K29" s="400">
        <f t="shared" si="5"/>
        <v>0</v>
      </c>
      <c r="L29" s="400">
        <f t="shared" si="5"/>
        <v>3</v>
      </c>
      <c r="M29" s="399">
        <f t="shared" si="5"/>
        <v>5</v>
      </c>
      <c r="N29" s="399">
        <f t="shared" si="5"/>
        <v>0</v>
      </c>
      <c r="O29" s="399">
        <f t="shared" si="5"/>
        <v>0</v>
      </c>
      <c r="P29" s="399">
        <f t="shared" si="5"/>
        <v>2</v>
      </c>
      <c r="Q29" s="399">
        <f t="shared" si="5"/>
        <v>0</v>
      </c>
      <c r="R29" s="399">
        <f t="shared" si="5"/>
        <v>3</v>
      </c>
      <c r="S29" s="399">
        <f t="shared" si="5"/>
        <v>2</v>
      </c>
      <c r="T29" s="399">
        <f t="shared" si="5"/>
        <v>3</v>
      </c>
      <c r="U29" s="399">
        <f t="shared" si="5"/>
        <v>0</v>
      </c>
      <c r="V29" s="399">
        <f t="shared" si="5"/>
        <v>4</v>
      </c>
      <c r="W29" s="401">
        <f t="shared" si="5"/>
        <v>1</v>
      </c>
      <c r="X29" s="399">
        <f t="shared" si="5"/>
        <v>0</v>
      </c>
      <c r="Y29" s="399">
        <f t="shared" si="5"/>
        <v>5</v>
      </c>
      <c r="Z29" s="401">
        <f t="shared" si="5"/>
        <v>0</v>
      </c>
      <c r="AA29" s="399">
        <f t="shared" si="5"/>
        <v>0</v>
      </c>
      <c r="AB29" s="399">
        <f t="shared" si="5"/>
        <v>4</v>
      </c>
      <c r="AC29" s="399">
        <f t="shared" si="5"/>
        <v>1</v>
      </c>
      <c r="AD29" s="399">
        <f t="shared" si="5"/>
        <v>0</v>
      </c>
      <c r="AE29" s="399">
        <f t="shared" si="5"/>
        <v>4</v>
      </c>
      <c r="AF29" s="399">
        <f t="shared" si="5"/>
        <v>1</v>
      </c>
      <c r="AG29" s="399">
        <f t="shared" si="5"/>
        <v>0</v>
      </c>
      <c r="AH29" s="375">
        <f t="shared" si="4"/>
        <v>50</v>
      </c>
    </row>
    <row r="30" spans="1:34" ht="63.75" customHeight="1" x14ac:dyDescent="0.25">
      <c r="B30" s="919"/>
      <c r="C30" s="402" t="s">
        <v>388</v>
      </c>
      <c r="D30" s="911" t="s">
        <v>389</v>
      </c>
      <c r="E30" s="794"/>
      <c r="F30" s="912"/>
      <c r="G30" s="911" t="s">
        <v>390</v>
      </c>
      <c r="H30" s="794"/>
      <c r="I30" s="912"/>
      <c r="J30" s="911" t="s">
        <v>391</v>
      </c>
      <c r="K30" s="794"/>
      <c r="L30" s="912"/>
      <c r="M30" s="911" t="s">
        <v>391</v>
      </c>
      <c r="N30" s="794"/>
      <c r="O30" s="912"/>
      <c r="P30" s="911" t="s">
        <v>392</v>
      </c>
      <c r="Q30" s="794"/>
      <c r="R30" s="912"/>
      <c r="S30" s="911" t="s">
        <v>393</v>
      </c>
      <c r="T30" s="794"/>
      <c r="U30" s="912"/>
      <c r="V30" s="911" t="s">
        <v>393</v>
      </c>
      <c r="W30" s="794"/>
      <c r="X30" s="912"/>
      <c r="Y30" s="918" t="s">
        <v>380</v>
      </c>
      <c r="Z30" s="918"/>
      <c r="AA30" s="918"/>
      <c r="AB30" s="911" t="s">
        <v>393</v>
      </c>
      <c r="AC30" s="794"/>
      <c r="AD30" s="912"/>
      <c r="AE30" s="911" t="s">
        <v>393</v>
      </c>
      <c r="AF30" s="794"/>
      <c r="AG30" s="912"/>
      <c r="AH30" s="375"/>
    </row>
    <row r="31" spans="1:34" ht="34.5" customHeight="1" x14ac:dyDescent="0.25">
      <c r="B31" s="919" t="s">
        <v>7</v>
      </c>
      <c r="C31" s="403" t="s">
        <v>394</v>
      </c>
      <c r="D31" s="393" t="s">
        <v>0</v>
      </c>
      <c r="E31" s="394" t="s">
        <v>1</v>
      </c>
      <c r="F31" s="395" t="s">
        <v>2</v>
      </c>
      <c r="G31" s="393" t="s">
        <v>0</v>
      </c>
      <c r="H31" s="394" t="s">
        <v>1</v>
      </c>
      <c r="I31" s="395" t="s">
        <v>2</v>
      </c>
      <c r="J31" s="393" t="s">
        <v>0</v>
      </c>
      <c r="K31" s="394" t="s">
        <v>1</v>
      </c>
      <c r="L31" s="395" t="s">
        <v>2</v>
      </c>
      <c r="M31" s="393" t="s">
        <v>0</v>
      </c>
      <c r="N31" s="394" t="s">
        <v>1</v>
      </c>
      <c r="O31" s="395" t="s">
        <v>2</v>
      </c>
      <c r="P31" s="393" t="s">
        <v>0</v>
      </c>
      <c r="Q31" s="394" t="s">
        <v>1</v>
      </c>
      <c r="R31" s="395" t="s">
        <v>2</v>
      </c>
      <c r="S31" s="393" t="s">
        <v>0</v>
      </c>
      <c r="T31" s="394" t="s">
        <v>1</v>
      </c>
      <c r="U31" s="395" t="s">
        <v>2</v>
      </c>
      <c r="V31" s="393" t="s">
        <v>0</v>
      </c>
      <c r="W31" s="394" t="s">
        <v>1</v>
      </c>
      <c r="X31" s="395" t="s">
        <v>2</v>
      </c>
      <c r="Y31" s="393" t="s">
        <v>0</v>
      </c>
      <c r="Z31" s="394" t="s">
        <v>1</v>
      </c>
      <c r="AA31" s="395" t="s">
        <v>2</v>
      </c>
      <c r="AB31" s="393" t="s">
        <v>0</v>
      </c>
      <c r="AC31" s="394" t="s">
        <v>1</v>
      </c>
      <c r="AD31" s="395" t="s">
        <v>2</v>
      </c>
      <c r="AE31" s="393" t="s">
        <v>0</v>
      </c>
      <c r="AF31" s="394" t="s">
        <v>1</v>
      </c>
      <c r="AG31" s="395" t="s">
        <v>2</v>
      </c>
      <c r="AH31" s="375"/>
    </row>
    <row r="32" spans="1:34" x14ac:dyDescent="0.25">
      <c r="A32" s="9">
        <v>1</v>
      </c>
      <c r="B32" s="919"/>
      <c r="C32" s="404" t="s">
        <v>395</v>
      </c>
      <c r="D32" s="154">
        <v>1</v>
      </c>
      <c r="E32" s="154"/>
      <c r="F32" s="154"/>
      <c r="G32" s="154">
        <v>1</v>
      </c>
      <c r="H32" s="154"/>
      <c r="I32" s="154"/>
      <c r="J32" s="155"/>
      <c r="K32" s="155"/>
      <c r="L32" s="155">
        <v>1</v>
      </c>
      <c r="M32" s="154">
        <v>1</v>
      </c>
      <c r="N32" s="154"/>
      <c r="O32" s="154"/>
      <c r="P32" s="154">
        <v>1</v>
      </c>
      <c r="Q32" s="154"/>
      <c r="R32" s="154"/>
      <c r="S32" s="154">
        <v>1</v>
      </c>
      <c r="T32" s="154"/>
      <c r="U32" s="154"/>
      <c r="V32" s="154"/>
      <c r="W32" s="397">
        <v>1</v>
      </c>
      <c r="X32" s="154"/>
      <c r="Y32" s="154">
        <v>1</v>
      </c>
      <c r="Z32" s="397"/>
      <c r="AA32" s="154"/>
      <c r="AB32" s="154">
        <v>1</v>
      </c>
      <c r="AC32" s="154"/>
      <c r="AD32" s="154"/>
      <c r="AE32" s="154"/>
      <c r="AF32" s="154">
        <v>1</v>
      </c>
      <c r="AG32" s="154"/>
      <c r="AH32" s="375">
        <f t="shared" ref="AH32:AH37" si="6">SUM(D32:AG32)</f>
        <v>10</v>
      </c>
    </row>
    <row r="33" spans="1:34" s="378" customFormat="1" ht="26.25" x14ac:dyDescent="0.25">
      <c r="A33" s="52">
        <v>2</v>
      </c>
      <c r="B33" s="919"/>
      <c r="C33" s="404" t="s">
        <v>396</v>
      </c>
      <c r="D33" s="405"/>
      <c r="E33" s="397">
        <v>1</v>
      </c>
      <c r="F33" s="397"/>
      <c r="G33" s="397"/>
      <c r="H33" s="397">
        <v>1</v>
      </c>
      <c r="I33" s="397"/>
      <c r="J33" s="397">
        <v>1</v>
      </c>
      <c r="K33" s="397"/>
      <c r="L33" s="397"/>
      <c r="M33" s="397">
        <v>1</v>
      </c>
      <c r="N33" s="397"/>
      <c r="O33" s="397"/>
      <c r="P33" s="397">
        <v>1</v>
      </c>
      <c r="Q33" s="397"/>
      <c r="R33" s="397"/>
      <c r="S33" s="397"/>
      <c r="T33" s="397">
        <v>1</v>
      </c>
      <c r="U33" s="397"/>
      <c r="V33" s="397"/>
      <c r="W33" s="397">
        <v>1</v>
      </c>
      <c r="X33" s="397"/>
      <c r="Y33" s="397"/>
      <c r="Z33" s="397">
        <v>1</v>
      </c>
      <c r="AA33" s="397"/>
      <c r="AB33" s="397"/>
      <c r="AC33" s="397">
        <v>1</v>
      </c>
      <c r="AD33" s="397"/>
      <c r="AE33" s="397"/>
      <c r="AF33" s="397">
        <v>1</v>
      </c>
      <c r="AG33" s="397"/>
      <c r="AH33" s="375">
        <f t="shared" si="6"/>
        <v>10</v>
      </c>
    </row>
    <row r="34" spans="1:34" s="378" customFormat="1" x14ac:dyDescent="0.25">
      <c r="A34" s="52">
        <v>3</v>
      </c>
      <c r="B34" s="919"/>
      <c r="C34" s="404" t="s">
        <v>397</v>
      </c>
      <c r="D34" s="405"/>
      <c r="E34" s="397">
        <v>1</v>
      </c>
      <c r="F34" s="397"/>
      <c r="G34" s="397"/>
      <c r="H34" s="397">
        <v>1</v>
      </c>
      <c r="I34" s="397"/>
      <c r="J34" s="397"/>
      <c r="K34" s="397">
        <v>1</v>
      </c>
      <c r="L34" s="397"/>
      <c r="M34" s="397">
        <v>1</v>
      </c>
      <c r="N34" s="397"/>
      <c r="O34" s="397"/>
      <c r="P34" s="397">
        <v>1</v>
      </c>
      <c r="Q34" s="397"/>
      <c r="R34" s="397"/>
      <c r="S34" s="397"/>
      <c r="T34" s="397">
        <v>1</v>
      </c>
      <c r="U34" s="397"/>
      <c r="V34" s="397"/>
      <c r="W34" s="397">
        <v>1</v>
      </c>
      <c r="X34" s="397"/>
      <c r="Y34" s="397">
        <v>1</v>
      </c>
      <c r="Z34" s="397"/>
      <c r="AA34" s="397"/>
      <c r="AB34" s="397">
        <v>1</v>
      </c>
      <c r="AC34" s="397"/>
      <c r="AD34" s="397"/>
      <c r="AE34" s="397"/>
      <c r="AF34" s="397">
        <v>1</v>
      </c>
      <c r="AG34" s="397"/>
      <c r="AH34" s="375">
        <f t="shared" si="6"/>
        <v>10</v>
      </c>
    </row>
    <row r="35" spans="1:34" s="378" customFormat="1" x14ac:dyDescent="0.25">
      <c r="A35" s="52">
        <v>4</v>
      </c>
      <c r="B35" s="919"/>
      <c r="C35" s="404" t="s">
        <v>398</v>
      </c>
      <c r="D35" s="405"/>
      <c r="E35" s="397">
        <v>1</v>
      </c>
      <c r="F35" s="397"/>
      <c r="G35" s="397"/>
      <c r="H35" s="397">
        <v>1</v>
      </c>
      <c r="I35" s="397"/>
      <c r="J35" s="397"/>
      <c r="K35" s="397">
        <v>1</v>
      </c>
      <c r="L35" s="397"/>
      <c r="M35" s="397">
        <v>1</v>
      </c>
      <c r="N35" s="397"/>
      <c r="O35" s="397"/>
      <c r="P35" s="397">
        <v>1</v>
      </c>
      <c r="Q35" s="397"/>
      <c r="R35" s="397"/>
      <c r="S35" s="397"/>
      <c r="T35" s="397">
        <v>1</v>
      </c>
      <c r="U35" s="397"/>
      <c r="V35" s="397"/>
      <c r="W35" s="397">
        <v>1</v>
      </c>
      <c r="X35" s="397"/>
      <c r="Y35" s="397">
        <v>1</v>
      </c>
      <c r="Z35" s="397"/>
      <c r="AA35" s="397"/>
      <c r="AB35" s="397">
        <v>1</v>
      </c>
      <c r="AC35" s="397"/>
      <c r="AD35" s="397"/>
      <c r="AE35" s="397"/>
      <c r="AF35" s="397">
        <v>1</v>
      </c>
      <c r="AG35" s="397"/>
      <c r="AH35" s="375">
        <f t="shared" si="6"/>
        <v>10</v>
      </c>
    </row>
    <row r="36" spans="1:34" s="378" customFormat="1" ht="26.25" x14ac:dyDescent="0.25">
      <c r="A36" s="52">
        <v>5</v>
      </c>
      <c r="B36" s="919"/>
      <c r="C36" s="404" t="s">
        <v>399</v>
      </c>
      <c r="D36" s="405"/>
      <c r="E36" s="397">
        <v>1</v>
      </c>
      <c r="F36" s="397"/>
      <c r="G36" s="397"/>
      <c r="H36" s="397">
        <v>1</v>
      </c>
      <c r="I36" s="397"/>
      <c r="J36" s="397"/>
      <c r="K36" s="397">
        <v>1</v>
      </c>
      <c r="L36" s="397"/>
      <c r="M36" s="397">
        <v>1</v>
      </c>
      <c r="N36" s="397"/>
      <c r="O36" s="397"/>
      <c r="P36" s="397">
        <v>1</v>
      </c>
      <c r="Q36" s="397"/>
      <c r="R36" s="397"/>
      <c r="S36" s="397">
        <v>1</v>
      </c>
      <c r="T36" s="397"/>
      <c r="U36" s="397"/>
      <c r="V36" s="397"/>
      <c r="W36" s="397">
        <v>1</v>
      </c>
      <c r="X36" s="397"/>
      <c r="Y36" s="397">
        <v>1</v>
      </c>
      <c r="Z36" s="397"/>
      <c r="AA36" s="397"/>
      <c r="AB36" s="397">
        <v>1</v>
      </c>
      <c r="AC36" s="397"/>
      <c r="AD36" s="397"/>
      <c r="AE36" s="397"/>
      <c r="AF36" s="397">
        <v>1</v>
      </c>
      <c r="AG36" s="397"/>
      <c r="AH36" s="375">
        <f t="shared" si="6"/>
        <v>10</v>
      </c>
    </row>
    <row r="37" spans="1:34" x14ac:dyDescent="0.25">
      <c r="A37" s="381"/>
      <c r="B37" s="919"/>
      <c r="C37" s="398" t="s">
        <v>4</v>
      </c>
      <c r="D37" s="399">
        <f>SUM(D32:D36)</f>
        <v>1</v>
      </c>
      <c r="E37" s="399">
        <f t="shared" ref="E37:AG37" si="7">SUM(E32:E36)</f>
        <v>4</v>
      </c>
      <c r="F37" s="399">
        <f t="shared" si="7"/>
        <v>0</v>
      </c>
      <c r="G37" s="399">
        <f t="shared" si="7"/>
        <v>1</v>
      </c>
      <c r="H37" s="399">
        <f t="shared" si="7"/>
        <v>4</v>
      </c>
      <c r="I37" s="399">
        <f t="shared" si="7"/>
        <v>0</v>
      </c>
      <c r="J37" s="400">
        <f t="shared" si="7"/>
        <v>1</v>
      </c>
      <c r="K37" s="400">
        <f t="shared" si="7"/>
        <v>3</v>
      </c>
      <c r="L37" s="400">
        <f t="shared" si="7"/>
        <v>1</v>
      </c>
      <c r="M37" s="399">
        <f t="shared" si="7"/>
        <v>5</v>
      </c>
      <c r="N37" s="399">
        <f t="shared" si="7"/>
        <v>0</v>
      </c>
      <c r="O37" s="399">
        <f t="shared" si="7"/>
        <v>0</v>
      </c>
      <c r="P37" s="399">
        <f t="shared" si="7"/>
        <v>5</v>
      </c>
      <c r="Q37" s="399">
        <f t="shared" si="7"/>
        <v>0</v>
      </c>
      <c r="R37" s="399">
        <f t="shared" si="7"/>
        <v>0</v>
      </c>
      <c r="S37" s="399">
        <f t="shared" si="7"/>
        <v>2</v>
      </c>
      <c r="T37" s="399">
        <f t="shared" si="7"/>
        <v>3</v>
      </c>
      <c r="U37" s="399">
        <f t="shared" si="7"/>
        <v>0</v>
      </c>
      <c r="V37" s="399">
        <f t="shared" si="7"/>
        <v>0</v>
      </c>
      <c r="W37" s="401">
        <f t="shared" si="7"/>
        <v>5</v>
      </c>
      <c r="X37" s="399">
        <f t="shared" si="7"/>
        <v>0</v>
      </c>
      <c r="Y37" s="399">
        <f t="shared" si="7"/>
        <v>4</v>
      </c>
      <c r="Z37" s="401">
        <f t="shared" si="7"/>
        <v>1</v>
      </c>
      <c r="AA37" s="399">
        <f t="shared" si="7"/>
        <v>0</v>
      </c>
      <c r="AB37" s="399">
        <f t="shared" si="7"/>
        <v>4</v>
      </c>
      <c r="AC37" s="399">
        <f t="shared" si="7"/>
        <v>1</v>
      </c>
      <c r="AD37" s="399">
        <f t="shared" si="7"/>
        <v>0</v>
      </c>
      <c r="AE37" s="399">
        <f t="shared" si="7"/>
        <v>0</v>
      </c>
      <c r="AF37" s="399">
        <f t="shared" si="7"/>
        <v>5</v>
      </c>
      <c r="AG37" s="399">
        <f t="shared" si="7"/>
        <v>0</v>
      </c>
      <c r="AH37" s="375">
        <f t="shared" si="6"/>
        <v>50</v>
      </c>
    </row>
    <row r="38" spans="1:34" ht="114.75" customHeight="1" x14ac:dyDescent="0.25">
      <c r="B38" s="919"/>
      <c r="C38" s="402" t="s">
        <v>388</v>
      </c>
      <c r="D38" s="911" t="s">
        <v>400</v>
      </c>
      <c r="E38" s="794"/>
      <c r="F38" s="912"/>
      <c r="G38" s="911" t="s">
        <v>401</v>
      </c>
      <c r="H38" s="794"/>
      <c r="I38" s="912"/>
      <c r="J38" s="911" t="s">
        <v>402</v>
      </c>
      <c r="K38" s="794"/>
      <c r="L38" s="912"/>
      <c r="M38" s="911" t="s">
        <v>391</v>
      </c>
      <c r="N38" s="794"/>
      <c r="O38" s="912"/>
      <c r="P38" s="911" t="s">
        <v>391</v>
      </c>
      <c r="Q38" s="794"/>
      <c r="R38" s="912"/>
      <c r="S38" s="911" t="s">
        <v>400</v>
      </c>
      <c r="T38" s="794"/>
      <c r="U38" s="912"/>
      <c r="V38" s="911" t="s">
        <v>403</v>
      </c>
      <c r="W38" s="794"/>
      <c r="X38" s="912"/>
      <c r="Y38" s="918" t="s">
        <v>380</v>
      </c>
      <c r="Z38" s="918"/>
      <c r="AA38" s="918"/>
      <c r="AB38" s="918" t="s">
        <v>404</v>
      </c>
      <c r="AC38" s="918"/>
      <c r="AD38" s="918"/>
      <c r="AE38" s="911" t="s">
        <v>405</v>
      </c>
      <c r="AF38" s="794"/>
      <c r="AG38" s="912"/>
      <c r="AH38" s="375"/>
    </row>
    <row r="39" spans="1:34" ht="39.75" customHeight="1" x14ac:dyDescent="0.25">
      <c r="B39" s="919" t="s">
        <v>8</v>
      </c>
      <c r="C39" s="403" t="s">
        <v>406</v>
      </c>
      <c r="D39" s="393" t="s">
        <v>0</v>
      </c>
      <c r="E39" s="394" t="s">
        <v>1</v>
      </c>
      <c r="F39" s="395" t="s">
        <v>2</v>
      </c>
      <c r="G39" s="406" t="s">
        <v>0</v>
      </c>
      <c r="H39" s="394" t="s">
        <v>1</v>
      </c>
      <c r="I39" s="395" t="s">
        <v>2</v>
      </c>
      <c r="J39" s="393" t="s">
        <v>0</v>
      </c>
      <c r="K39" s="394" t="s">
        <v>1</v>
      </c>
      <c r="L39" s="395" t="s">
        <v>2</v>
      </c>
      <c r="M39" s="393" t="s">
        <v>0</v>
      </c>
      <c r="N39" s="394" t="s">
        <v>1</v>
      </c>
      <c r="O39" s="395" t="s">
        <v>2</v>
      </c>
      <c r="P39" s="393" t="s">
        <v>0</v>
      </c>
      <c r="Q39" s="394" t="s">
        <v>1</v>
      </c>
      <c r="R39" s="395" t="s">
        <v>2</v>
      </c>
      <c r="S39" s="393" t="s">
        <v>0</v>
      </c>
      <c r="T39" s="394" t="s">
        <v>1</v>
      </c>
      <c r="U39" s="395" t="s">
        <v>2</v>
      </c>
      <c r="V39" s="393" t="s">
        <v>0</v>
      </c>
      <c r="W39" s="394" t="s">
        <v>1</v>
      </c>
      <c r="X39" s="395" t="s">
        <v>2</v>
      </c>
      <c r="Y39" s="393" t="s">
        <v>0</v>
      </c>
      <c r="Z39" s="394" t="s">
        <v>1</v>
      </c>
      <c r="AA39" s="395" t="s">
        <v>2</v>
      </c>
      <c r="AB39" s="393" t="s">
        <v>0</v>
      </c>
      <c r="AC39" s="394" t="s">
        <v>1</v>
      </c>
      <c r="AD39" s="395" t="s">
        <v>2</v>
      </c>
      <c r="AE39" s="393" t="s">
        <v>0</v>
      </c>
      <c r="AF39" s="394" t="s">
        <v>1</v>
      </c>
      <c r="AG39" s="395" t="s">
        <v>2</v>
      </c>
      <c r="AH39" s="375"/>
    </row>
    <row r="40" spans="1:34" x14ac:dyDescent="0.25">
      <c r="A40" s="9">
        <v>1</v>
      </c>
      <c r="B40" s="919"/>
      <c r="C40" s="404" t="s">
        <v>407</v>
      </c>
      <c r="D40" s="154"/>
      <c r="E40" s="154"/>
      <c r="F40" s="154">
        <v>1</v>
      </c>
      <c r="G40" s="154"/>
      <c r="H40" s="154"/>
      <c r="I40" s="154">
        <v>1</v>
      </c>
      <c r="J40" s="155"/>
      <c r="K40" s="155"/>
      <c r="L40" s="155">
        <v>1</v>
      </c>
      <c r="M40" s="154">
        <v>1</v>
      </c>
      <c r="N40" s="154"/>
      <c r="O40" s="154"/>
      <c r="P40" s="154">
        <v>1</v>
      </c>
      <c r="Q40" s="154"/>
      <c r="R40" s="154"/>
      <c r="S40" s="154"/>
      <c r="T40" s="154"/>
      <c r="U40" s="154">
        <v>1</v>
      </c>
      <c r="V40" s="154"/>
      <c r="W40" s="397"/>
      <c r="X40" s="154">
        <v>1</v>
      </c>
      <c r="Y40" s="154"/>
      <c r="Z40" s="397"/>
      <c r="AA40" s="154">
        <v>1</v>
      </c>
      <c r="AB40" s="154"/>
      <c r="AC40" s="154"/>
      <c r="AD40" s="154">
        <v>1</v>
      </c>
      <c r="AE40" s="154"/>
      <c r="AF40" s="154"/>
      <c r="AG40" s="154">
        <v>1</v>
      </c>
      <c r="AH40" s="375">
        <f t="shared" ref="AH40:AH43" si="8">SUM(D40:AG40)</f>
        <v>10</v>
      </c>
    </row>
    <row r="41" spans="1:34" x14ac:dyDescent="0.25">
      <c r="A41" s="9">
        <v>2</v>
      </c>
      <c r="B41" s="919"/>
      <c r="C41" s="404" t="s">
        <v>408</v>
      </c>
      <c r="D41" s="407">
        <v>1</v>
      </c>
      <c r="E41" s="408"/>
      <c r="F41" s="408"/>
      <c r="G41" s="408">
        <v>1</v>
      </c>
      <c r="H41" s="408"/>
      <c r="I41" s="408"/>
      <c r="J41" s="409">
        <v>1</v>
      </c>
      <c r="K41" s="410"/>
      <c r="L41" s="410"/>
      <c r="M41" s="407">
        <v>1</v>
      </c>
      <c r="N41" s="408"/>
      <c r="O41" s="408"/>
      <c r="P41" s="407"/>
      <c r="Q41" s="408"/>
      <c r="R41" s="408">
        <v>1</v>
      </c>
      <c r="S41" s="407">
        <v>1</v>
      </c>
      <c r="T41" s="408"/>
      <c r="U41" s="408"/>
      <c r="V41" s="407">
        <v>1</v>
      </c>
      <c r="W41" s="411"/>
      <c r="X41" s="408"/>
      <c r="Y41" s="407">
        <v>1</v>
      </c>
      <c r="Z41" s="411"/>
      <c r="AA41" s="408"/>
      <c r="AB41" s="407">
        <v>1</v>
      </c>
      <c r="AC41" s="408"/>
      <c r="AD41" s="408"/>
      <c r="AE41" s="407"/>
      <c r="AF41" s="408">
        <v>1</v>
      </c>
      <c r="AG41" s="408"/>
      <c r="AH41" s="375">
        <f t="shared" si="8"/>
        <v>10</v>
      </c>
    </row>
    <row r="42" spans="1:34" s="378" customFormat="1" ht="26.25" x14ac:dyDescent="0.25">
      <c r="A42" s="52">
        <v>3</v>
      </c>
      <c r="B42" s="919"/>
      <c r="C42" s="404" t="s">
        <v>409</v>
      </c>
      <c r="D42" s="412"/>
      <c r="E42" s="411"/>
      <c r="F42" s="411">
        <v>1</v>
      </c>
      <c r="G42" s="411"/>
      <c r="H42" s="411"/>
      <c r="I42" s="411">
        <v>1</v>
      </c>
      <c r="J42" s="412"/>
      <c r="K42" s="411"/>
      <c r="L42" s="411">
        <v>1</v>
      </c>
      <c r="M42" s="412"/>
      <c r="N42" s="411"/>
      <c r="O42" s="411">
        <v>1</v>
      </c>
      <c r="P42" s="412"/>
      <c r="Q42" s="411"/>
      <c r="R42" s="411">
        <v>1</v>
      </c>
      <c r="S42" s="412"/>
      <c r="T42" s="411"/>
      <c r="U42" s="411">
        <v>1</v>
      </c>
      <c r="V42" s="412"/>
      <c r="W42" s="411"/>
      <c r="X42" s="411">
        <v>1</v>
      </c>
      <c r="Y42" s="412"/>
      <c r="Z42" s="411"/>
      <c r="AA42" s="411">
        <v>1</v>
      </c>
      <c r="AB42" s="412"/>
      <c r="AC42" s="411"/>
      <c r="AD42" s="411">
        <v>1</v>
      </c>
      <c r="AE42" s="412"/>
      <c r="AF42" s="411"/>
      <c r="AG42" s="411">
        <v>1</v>
      </c>
      <c r="AH42" s="375">
        <f t="shared" si="8"/>
        <v>10</v>
      </c>
    </row>
    <row r="43" spans="1:34" x14ac:dyDescent="0.25">
      <c r="A43" s="381"/>
      <c r="B43" s="919"/>
      <c r="C43" s="398" t="s">
        <v>4</v>
      </c>
      <c r="D43" s="399">
        <f>SUM(D40:D42)</f>
        <v>1</v>
      </c>
      <c r="E43" s="399">
        <f>SUM(E40:E42)</f>
        <v>0</v>
      </c>
      <c r="F43" s="399">
        <f>SUM(F40:F42)</f>
        <v>2</v>
      </c>
      <c r="G43" s="399">
        <f t="shared" ref="G43:AG43" si="9">SUM(G40:G42)</f>
        <v>1</v>
      </c>
      <c r="H43" s="399">
        <f t="shared" si="9"/>
        <v>0</v>
      </c>
      <c r="I43" s="399">
        <f t="shared" si="9"/>
        <v>2</v>
      </c>
      <c r="J43" s="400">
        <f t="shared" si="9"/>
        <v>1</v>
      </c>
      <c r="K43" s="400">
        <f t="shared" si="9"/>
        <v>0</v>
      </c>
      <c r="L43" s="400">
        <f t="shared" si="9"/>
        <v>2</v>
      </c>
      <c r="M43" s="399">
        <f t="shared" si="9"/>
        <v>2</v>
      </c>
      <c r="N43" s="399">
        <f t="shared" si="9"/>
        <v>0</v>
      </c>
      <c r="O43" s="399">
        <f t="shared" si="9"/>
        <v>1</v>
      </c>
      <c r="P43" s="399">
        <f t="shared" si="9"/>
        <v>1</v>
      </c>
      <c r="Q43" s="399">
        <f t="shared" si="9"/>
        <v>0</v>
      </c>
      <c r="R43" s="399">
        <f t="shared" si="9"/>
        <v>2</v>
      </c>
      <c r="S43" s="399">
        <f t="shared" si="9"/>
        <v>1</v>
      </c>
      <c r="T43" s="399">
        <f t="shared" si="9"/>
        <v>0</v>
      </c>
      <c r="U43" s="399">
        <f t="shared" si="9"/>
        <v>2</v>
      </c>
      <c r="V43" s="399">
        <f t="shared" si="9"/>
        <v>1</v>
      </c>
      <c r="W43" s="401">
        <f t="shared" si="9"/>
        <v>0</v>
      </c>
      <c r="X43" s="399">
        <f t="shared" si="9"/>
        <v>2</v>
      </c>
      <c r="Y43" s="399">
        <f t="shared" si="9"/>
        <v>1</v>
      </c>
      <c r="Z43" s="401">
        <f t="shared" si="9"/>
        <v>0</v>
      </c>
      <c r="AA43" s="399">
        <f t="shared" si="9"/>
        <v>2</v>
      </c>
      <c r="AB43" s="399">
        <f t="shared" si="9"/>
        <v>1</v>
      </c>
      <c r="AC43" s="399">
        <f t="shared" si="9"/>
        <v>0</v>
      </c>
      <c r="AD43" s="399">
        <f t="shared" si="9"/>
        <v>2</v>
      </c>
      <c r="AE43" s="399">
        <f t="shared" si="9"/>
        <v>0</v>
      </c>
      <c r="AF43" s="399">
        <f t="shared" si="9"/>
        <v>1</v>
      </c>
      <c r="AG43" s="399">
        <f t="shared" si="9"/>
        <v>2</v>
      </c>
      <c r="AH43" s="375">
        <f t="shared" si="8"/>
        <v>30</v>
      </c>
    </row>
    <row r="44" spans="1:34" ht="36.75" customHeight="1" x14ac:dyDescent="0.25">
      <c r="B44" s="919"/>
      <c r="C44" s="413" t="s">
        <v>388</v>
      </c>
      <c r="D44" s="920" t="s">
        <v>410</v>
      </c>
      <c r="E44" s="921"/>
      <c r="F44" s="922"/>
      <c r="G44" s="920" t="s">
        <v>410</v>
      </c>
      <c r="H44" s="921"/>
      <c r="I44" s="922"/>
      <c r="J44" s="920" t="s">
        <v>410</v>
      </c>
      <c r="K44" s="921"/>
      <c r="L44" s="922"/>
      <c r="M44" s="920" t="s">
        <v>410</v>
      </c>
      <c r="N44" s="921"/>
      <c r="O44" s="922"/>
      <c r="P44" s="911" t="s">
        <v>392</v>
      </c>
      <c r="Q44" s="794"/>
      <c r="R44" s="912"/>
      <c r="S44" s="920" t="s">
        <v>410</v>
      </c>
      <c r="T44" s="921"/>
      <c r="U44" s="922"/>
      <c r="V44" s="920" t="s">
        <v>410</v>
      </c>
      <c r="W44" s="921"/>
      <c r="X44" s="922"/>
      <c r="Y44" s="920" t="s">
        <v>410</v>
      </c>
      <c r="Z44" s="921"/>
      <c r="AA44" s="922"/>
      <c r="AB44" s="920" t="s">
        <v>410</v>
      </c>
      <c r="AC44" s="921"/>
      <c r="AD44" s="922"/>
      <c r="AE44" s="911" t="s">
        <v>411</v>
      </c>
      <c r="AF44" s="794"/>
      <c r="AG44" s="912"/>
      <c r="AH44" s="375"/>
    </row>
    <row r="45" spans="1:34" ht="38.25" customHeight="1" x14ac:dyDescent="0.25">
      <c r="B45" s="914" t="s">
        <v>43</v>
      </c>
      <c r="C45" s="414" t="s">
        <v>43</v>
      </c>
      <c r="D45" s="388" t="s">
        <v>0</v>
      </c>
      <c r="E45" s="389" t="s">
        <v>1</v>
      </c>
      <c r="F45" s="390" t="s">
        <v>2</v>
      </c>
      <c r="G45" s="388" t="s">
        <v>0</v>
      </c>
      <c r="H45" s="389" t="s">
        <v>1</v>
      </c>
      <c r="I45" s="390" t="s">
        <v>2</v>
      </c>
      <c r="J45" s="388" t="s">
        <v>0</v>
      </c>
      <c r="K45" s="389" t="s">
        <v>1</v>
      </c>
      <c r="L45" s="390" t="s">
        <v>2</v>
      </c>
      <c r="M45" s="388" t="s">
        <v>0</v>
      </c>
      <c r="N45" s="389" t="s">
        <v>1</v>
      </c>
      <c r="O45" s="390" t="s">
        <v>2</v>
      </c>
      <c r="P45" s="388" t="s">
        <v>0</v>
      </c>
      <c r="Q45" s="389" t="s">
        <v>1</v>
      </c>
      <c r="R45" s="390" t="s">
        <v>2</v>
      </c>
      <c r="S45" s="388" t="s">
        <v>0</v>
      </c>
      <c r="T45" s="389" t="s">
        <v>1</v>
      </c>
      <c r="U45" s="390" t="s">
        <v>2</v>
      </c>
      <c r="V45" s="388" t="s">
        <v>0</v>
      </c>
      <c r="W45" s="389" t="s">
        <v>1</v>
      </c>
      <c r="X45" s="390" t="s">
        <v>2</v>
      </c>
      <c r="Y45" s="388" t="s">
        <v>0</v>
      </c>
      <c r="Z45" s="389" t="s">
        <v>1</v>
      </c>
      <c r="AA45" s="390" t="s">
        <v>2</v>
      </c>
      <c r="AB45" s="388" t="s">
        <v>0</v>
      </c>
      <c r="AC45" s="389" t="s">
        <v>1</v>
      </c>
      <c r="AD45" s="390" t="s">
        <v>2</v>
      </c>
      <c r="AE45" s="388" t="s">
        <v>0</v>
      </c>
      <c r="AF45" s="389" t="s">
        <v>1</v>
      </c>
      <c r="AG45" s="390" t="s">
        <v>2</v>
      </c>
      <c r="AH45" s="375"/>
    </row>
    <row r="46" spans="1:34" x14ac:dyDescent="0.25">
      <c r="A46" s="9">
        <v>1</v>
      </c>
      <c r="B46" s="914"/>
      <c r="C46" s="415" t="s">
        <v>412</v>
      </c>
      <c r="D46" s="379">
        <v>1</v>
      </c>
      <c r="E46" s="379"/>
      <c r="F46" s="379"/>
      <c r="G46" s="379">
        <v>1</v>
      </c>
      <c r="H46" s="379"/>
      <c r="I46" s="379"/>
      <c r="J46" s="380"/>
      <c r="K46" s="380">
        <v>1</v>
      </c>
      <c r="L46" s="380"/>
      <c r="M46" s="379">
        <v>1</v>
      </c>
      <c r="N46" s="379"/>
      <c r="O46" s="379"/>
      <c r="P46" s="379">
        <v>1</v>
      </c>
      <c r="Q46" s="379"/>
      <c r="R46" s="379"/>
      <c r="S46" s="379"/>
      <c r="T46" s="379">
        <v>1</v>
      </c>
      <c r="U46" s="379"/>
      <c r="V46" s="379"/>
      <c r="W46" s="377">
        <v>1</v>
      </c>
      <c r="X46" s="379"/>
      <c r="Y46" s="379"/>
      <c r="Z46" s="377">
        <v>1</v>
      </c>
      <c r="AA46" s="379"/>
      <c r="AB46" s="379">
        <v>1</v>
      </c>
      <c r="AC46" s="379"/>
      <c r="AD46" s="379"/>
      <c r="AE46" s="379"/>
      <c r="AF46" s="379">
        <v>1</v>
      </c>
      <c r="AG46" s="379"/>
      <c r="AH46" s="375">
        <f t="shared" ref="AH46:AH50" si="10">SUM(D46:AG46)</f>
        <v>10</v>
      </c>
    </row>
    <row r="47" spans="1:34" s="378" customFormat="1" x14ac:dyDescent="0.25">
      <c r="A47" s="52">
        <v>2</v>
      </c>
      <c r="B47" s="914"/>
      <c r="C47" s="415" t="s">
        <v>413</v>
      </c>
      <c r="D47" s="377">
        <v>1</v>
      </c>
      <c r="E47" s="377"/>
      <c r="F47" s="377"/>
      <c r="G47" s="377">
        <v>1</v>
      </c>
      <c r="H47" s="377"/>
      <c r="I47" s="377"/>
      <c r="J47" s="377"/>
      <c r="K47" s="377">
        <v>1</v>
      </c>
      <c r="L47" s="377"/>
      <c r="M47" s="377">
        <v>1</v>
      </c>
      <c r="N47" s="377"/>
      <c r="O47" s="377"/>
      <c r="P47" s="377">
        <v>1</v>
      </c>
      <c r="Q47" s="377"/>
      <c r="R47" s="377"/>
      <c r="S47" s="377"/>
      <c r="T47" s="377">
        <v>1</v>
      </c>
      <c r="U47" s="377"/>
      <c r="V47" s="377"/>
      <c r="W47" s="377">
        <v>1</v>
      </c>
      <c r="X47" s="377"/>
      <c r="Y47" s="377"/>
      <c r="Z47" s="377">
        <v>1</v>
      </c>
      <c r="AA47" s="377"/>
      <c r="AB47" s="377">
        <v>1</v>
      </c>
      <c r="AC47" s="377"/>
      <c r="AD47" s="377"/>
      <c r="AE47" s="377"/>
      <c r="AF47" s="377">
        <v>1</v>
      </c>
      <c r="AG47" s="377"/>
      <c r="AH47" s="375">
        <f t="shared" si="10"/>
        <v>10</v>
      </c>
    </row>
    <row r="48" spans="1:34" s="378" customFormat="1" x14ac:dyDescent="0.25">
      <c r="A48" s="52">
        <v>3</v>
      </c>
      <c r="B48" s="914"/>
      <c r="C48" s="415" t="s">
        <v>414</v>
      </c>
      <c r="D48" s="377"/>
      <c r="E48" s="377">
        <v>1</v>
      </c>
      <c r="F48" s="377"/>
      <c r="G48" s="377"/>
      <c r="H48" s="377">
        <v>1</v>
      </c>
      <c r="I48" s="377"/>
      <c r="J48" s="377"/>
      <c r="K48" s="377">
        <v>1</v>
      </c>
      <c r="L48" s="377"/>
      <c r="M48" s="377">
        <v>1</v>
      </c>
      <c r="N48" s="377"/>
      <c r="O48" s="377"/>
      <c r="P48" s="377">
        <v>1</v>
      </c>
      <c r="Q48" s="377"/>
      <c r="R48" s="377"/>
      <c r="S48" s="377"/>
      <c r="T48" s="377">
        <v>1</v>
      </c>
      <c r="U48" s="377"/>
      <c r="V48" s="377"/>
      <c r="W48" s="377">
        <v>1</v>
      </c>
      <c r="X48" s="377"/>
      <c r="Y48" s="377"/>
      <c r="Z48" s="377">
        <v>1</v>
      </c>
      <c r="AA48" s="377"/>
      <c r="AB48" s="377">
        <v>1</v>
      </c>
      <c r="AC48" s="377"/>
      <c r="AD48" s="377"/>
      <c r="AE48" s="377"/>
      <c r="AF48" s="377">
        <v>1</v>
      </c>
      <c r="AG48" s="377"/>
      <c r="AH48" s="375">
        <f t="shared" si="10"/>
        <v>10</v>
      </c>
    </row>
    <row r="49" spans="1:34" s="378" customFormat="1" ht="26.25" x14ac:dyDescent="0.25">
      <c r="A49" s="52">
        <v>4</v>
      </c>
      <c r="B49" s="914"/>
      <c r="C49" s="415" t="s">
        <v>415</v>
      </c>
      <c r="D49" s="416">
        <v>1</v>
      </c>
      <c r="E49" s="417"/>
      <c r="F49" s="417"/>
      <c r="G49" s="416">
        <v>1</v>
      </c>
      <c r="H49" s="417"/>
      <c r="I49" s="417"/>
      <c r="J49" s="416"/>
      <c r="K49" s="417">
        <v>1</v>
      </c>
      <c r="L49" s="417"/>
      <c r="M49" s="416">
        <v>1</v>
      </c>
      <c r="N49" s="417"/>
      <c r="O49" s="417"/>
      <c r="P49" s="416">
        <v>1</v>
      </c>
      <c r="Q49" s="417"/>
      <c r="R49" s="417"/>
      <c r="S49" s="416">
        <v>1</v>
      </c>
      <c r="T49" s="417"/>
      <c r="U49" s="417"/>
      <c r="V49" s="416"/>
      <c r="W49" s="417">
        <v>1</v>
      </c>
      <c r="X49" s="417"/>
      <c r="Y49" s="416"/>
      <c r="Z49" s="417">
        <v>1</v>
      </c>
      <c r="AA49" s="417"/>
      <c r="AB49" s="416">
        <v>1</v>
      </c>
      <c r="AC49" s="417"/>
      <c r="AD49" s="417"/>
      <c r="AE49" s="416"/>
      <c r="AF49" s="417">
        <v>1</v>
      </c>
      <c r="AG49" s="417"/>
      <c r="AH49" s="375">
        <f t="shared" si="10"/>
        <v>10</v>
      </c>
    </row>
    <row r="50" spans="1:34" x14ac:dyDescent="0.25">
      <c r="A50" s="381"/>
      <c r="B50" s="914"/>
      <c r="C50" s="398" t="s">
        <v>4</v>
      </c>
      <c r="D50" s="383">
        <f>SUM(D46:D49)</f>
        <v>3</v>
      </c>
      <c r="E50" s="383">
        <f>SUM(E46:E49)</f>
        <v>1</v>
      </c>
      <c r="F50" s="383">
        <f>SUM(F46:F49)</f>
        <v>0</v>
      </c>
      <c r="G50" s="383">
        <f t="shared" ref="G50:AG50" si="11">SUM(G46:G49)</f>
        <v>3</v>
      </c>
      <c r="H50" s="383">
        <f t="shared" si="11"/>
        <v>1</v>
      </c>
      <c r="I50" s="383">
        <f t="shared" si="11"/>
        <v>0</v>
      </c>
      <c r="J50" s="384">
        <f t="shared" si="11"/>
        <v>0</v>
      </c>
      <c r="K50" s="384">
        <f t="shared" si="11"/>
        <v>4</v>
      </c>
      <c r="L50" s="384">
        <f t="shared" si="11"/>
        <v>0</v>
      </c>
      <c r="M50" s="383">
        <f t="shared" si="11"/>
        <v>4</v>
      </c>
      <c r="N50" s="383">
        <f t="shared" si="11"/>
        <v>0</v>
      </c>
      <c r="O50" s="383">
        <f t="shared" si="11"/>
        <v>0</v>
      </c>
      <c r="P50" s="383">
        <f t="shared" si="11"/>
        <v>4</v>
      </c>
      <c r="Q50" s="383">
        <f t="shared" si="11"/>
        <v>0</v>
      </c>
      <c r="R50" s="383">
        <f t="shared" si="11"/>
        <v>0</v>
      </c>
      <c r="S50" s="383">
        <f t="shared" si="11"/>
        <v>1</v>
      </c>
      <c r="T50" s="383">
        <f t="shared" si="11"/>
        <v>3</v>
      </c>
      <c r="U50" s="383">
        <f t="shared" si="11"/>
        <v>0</v>
      </c>
      <c r="V50" s="383">
        <f t="shared" si="11"/>
        <v>0</v>
      </c>
      <c r="W50" s="385">
        <f t="shared" si="11"/>
        <v>4</v>
      </c>
      <c r="X50" s="383">
        <f t="shared" si="11"/>
        <v>0</v>
      </c>
      <c r="Y50" s="383">
        <f t="shared" si="11"/>
        <v>0</v>
      </c>
      <c r="Z50" s="385">
        <f t="shared" si="11"/>
        <v>4</v>
      </c>
      <c r="AA50" s="383">
        <f t="shared" si="11"/>
        <v>0</v>
      </c>
      <c r="AB50" s="383">
        <f t="shared" si="11"/>
        <v>4</v>
      </c>
      <c r="AC50" s="383">
        <f t="shared" si="11"/>
        <v>0</v>
      </c>
      <c r="AD50" s="383">
        <f t="shared" si="11"/>
        <v>0</v>
      </c>
      <c r="AE50" s="383">
        <f t="shared" si="11"/>
        <v>0</v>
      </c>
      <c r="AF50" s="383">
        <f t="shared" si="11"/>
        <v>4</v>
      </c>
      <c r="AG50" s="383">
        <f t="shared" si="11"/>
        <v>0</v>
      </c>
      <c r="AH50" s="375">
        <f t="shared" si="10"/>
        <v>40</v>
      </c>
    </row>
    <row r="51" spans="1:34" ht="69" customHeight="1" x14ac:dyDescent="0.25">
      <c r="B51" s="914"/>
      <c r="C51" s="402" t="s">
        <v>388</v>
      </c>
      <c r="D51" s="915" t="s">
        <v>416</v>
      </c>
      <c r="E51" s="916"/>
      <c r="F51" s="917"/>
      <c r="G51" s="915" t="s">
        <v>416</v>
      </c>
      <c r="H51" s="916"/>
      <c r="I51" s="917"/>
      <c r="J51" s="911" t="s">
        <v>402</v>
      </c>
      <c r="K51" s="794"/>
      <c r="L51" s="912"/>
      <c r="M51" s="911" t="s">
        <v>391</v>
      </c>
      <c r="N51" s="794"/>
      <c r="O51" s="912"/>
      <c r="P51" s="911" t="s">
        <v>392</v>
      </c>
      <c r="Q51" s="794"/>
      <c r="R51" s="912"/>
      <c r="S51" s="911" t="s">
        <v>417</v>
      </c>
      <c r="T51" s="794"/>
      <c r="U51" s="912"/>
      <c r="V51" s="911" t="s">
        <v>418</v>
      </c>
      <c r="W51" s="794"/>
      <c r="X51" s="912"/>
      <c r="Y51" s="911" t="s">
        <v>419</v>
      </c>
      <c r="Z51" s="794"/>
      <c r="AA51" s="912"/>
      <c r="AB51" s="911" t="s">
        <v>420</v>
      </c>
      <c r="AC51" s="794"/>
      <c r="AD51" s="912"/>
      <c r="AE51" s="911" t="s">
        <v>420</v>
      </c>
      <c r="AF51" s="794"/>
      <c r="AG51" s="912"/>
      <c r="AH51" s="375"/>
    </row>
    <row r="52" spans="1:34" ht="24.75" customHeight="1" x14ac:dyDescent="0.25">
      <c r="B52" s="914" t="s">
        <v>421</v>
      </c>
      <c r="C52" s="387" t="s">
        <v>421</v>
      </c>
      <c r="D52" s="388" t="s">
        <v>0</v>
      </c>
      <c r="E52" s="389" t="s">
        <v>1</v>
      </c>
      <c r="F52" s="390" t="s">
        <v>2</v>
      </c>
      <c r="G52" s="388" t="s">
        <v>0</v>
      </c>
      <c r="H52" s="389" t="s">
        <v>1</v>
      </c>
      <c r="I52" s="390" t="s">
        <v>2</v>
      </c>
      <c r="J52" s="388" t="s">
        <v>0</v>
      </c>
      <c r="K52" s="389" t="s">
        <v>1</v>
      </c>
      <c r="L52" s="390" t="s">
        <v>2</v>
      </c>
      <c r="M52" s="388" t="s">
        <v>0</v>
      </c>
      <c r="N52" s="389" t="s">
        <v>1</v>
      </c>
      <c r="O52" s="390" t="s">
        <v>2</v>
      </c>
      <c r="P52" s="388" t="s">
        <v>0</v>
      </c>
      <c r="Q52" s="389" t="s">
        <v>1</v>
      </c>
      <c r="R52" s="390" t="s">
        <v>2</v>
      </c>
      <c r="S52" s="388" t="s">
        <v>0</v>
      </c>
      <c r="T52" s="389" t="s">
        <v>1</v>
      </c>
      <c r="U52" s="390" t="s">
        <v>2</v>
      </c>
      <c r="V52" s="388" t="s">
        <v>0</v>
      </c>
      <c r="W52" s="389" t="s">
        <v>1</v>
      </c>
      <c r="X52" s="390" t="s">
        <v>2</v>
      </c>
      <c r="Y52" s="388" t="s">
        <v>0</v>
      </c>
      <c r="Z52" s="389" t="s">
        <v>1</v>
      </c>
      <c r="AA52" s="390" t="s">
        <v>2</v>
      </c>
      <c r="AB52" s="388" t="s">
        <v>0</v>
      </c>
      <c r="AC52" s="389" t="s">
        <v>1</v>
      </c>
      <c r="AD52" s="390" t="s">
        <v>2</v>
      </c>
      <c r="AE52" s="388" t="s">
        <v>0</v>
      </c>
      <c r="AF52" s="389" t="s">
        <v>1</v>
      </c>
      <c r="AG52" s="390" t="s">
        <v>2</v>
      </c>
      <c r="AH52" s="375"/>
    </row>
    <row r="53" spans="1:34" ht="25.5" x14ac:dyDescent="0.25">
      <c r="A53" s="9">
        <v>1</v>
      </c>
      <c r="B53" s="914"/>
      <c r="C53" s="396" t="s">
        <v>422</v>
      </c>
      <c r="D53" s="379"/>
      <c r="E53" s="379">
        <v>1</v>
      </c>
      <c r="F53" s="379"/>
      <c r="G53" s="379"/>
      <c r="H53" s="379">
        <v>1</v>
      </c>
      <c r="I53" s="379"/>
      <c r="J53" s="380"/>
      <c r="K53" s="380">
        <v>1</v>
      </c>
      <c r="L53" s="380"/>
      <c r="M53" s="379">
        <v>1</v>
      </c>
      <c r="N53" s="379"/>
      <c r="O53" s="379"/>
      <c r="P53" s="379">
        <v>1</v>
      </c>
      <c r="Q53" s="379"/>
      <c r="R53" s="379"/>
      <c r="S53" s="379"/>
      <c r="T53" s="379">
        <v>1</v>
      </c>
      <c r="U53" s="379"/>
      <c r="V53" s="379"/>
      <c r="W53" s="377">
        <v>1</v>
      </c>
      <c r="X53" s="379"/>
      <c r="Y53" s="379"/>
      <c r="Z53" s="377">
        <v>1</v>
      </c>
      <c r="AA53" s="379"/>
      <c r="AB53" s="379">
        <v>1</v>
      </c>
      <c r="AC53" s="379"/>
      <c r="AD53" s="379"/>
      <c r="AE53" s="379"/>
      <c r="AF53" s="379">
        <v>1</v>
      </c>
      <c r="AG53" s="379"/>
      <c r="AH53" s="375">
        <f t="shared" ref="AH53:AH57" si="12">SUM(D53:AG53)</f>
        <v>10</v>
      </c>
    </row>
    <row r="54" spans="1:34" ht="25.5" x14ac:dyDescent="0.25">
      <c r="A54" s="9">
        <v>2</v>
      </c>
      <c r="B54" s="914"/>
      <c r="C54" s="396" t="s">
        <v>423</v>
      </c>
      <c r="D54" s="379">
        <v>1</v>
      </c>
      <c r="E54" s="379"/>
      <c r="F54" s="379"/>
      <c r="G54" s="379">
        <v>1</v>
      </c>
      <c r="H54" s="379"/>
      <c r="I54" s="379"/>
      <c r="J54" s="380"/>
      <c r="K54" s="380">
        <v>1</v>
      </c>
      <c r="L54" s="380"/>
      <c r="M54" s="379">
        <v>1</v>
      </c>
      <c r="N54" s="379"/>
      <c r="O54" s="379"/>
      <c r="P54" s="379">
        <v>1</v>
      </c>
      <c r="Q54" s="379"/>
      <c r="R54" s="379"/>
      <c r="S54" s="379"/>
      <c r="T54" s="379">
        <v>1</v>
      </c>
      <c r="U54" s="379"/>
      <c r="V54" s="379"/>
      <c r="W54" s="377">
        <v>1</v>
      </c>
      <c r="X54" s="379"/>
      <c r="Y54" s="379">
        <v>1</v>
      </c>
      <c r="Z54" s="377"/>
      <c r="AA54" s="379"/>
      <c r="AB54" s="379">
        <v>1</v>
      </c>
      <c r="AC54" s="379"/>
      <c r="AD54" s="379"/>
      <c r="AE54" s="379">
        <v>1</v>
      </c>
      <c r="AF54" s="379"/>
      <c r="AG54" s="379"/>
      <c r="AH54" s="375">
        <f t="shared" si="12"/>
        <v>10</v>
      </c>
    </row>
    <row r="55" spans="1:34" s="378" customFormat="1" ht="25.5" x14ac:dyDescent="0.25">
      <c r="A55" s="52">
        <v>3</v>
      </c>
      <c r="B55" s="914"/>
      <c r="C55" s="396" t="s">
        <v>424</v>
      </c>
      <c r="D55" s="416">
        <v>1</v>
      </c>
      <c r="E55" s="377"/>
      <c r="F55" s="377"/>
      <c r="G55" s="416">
        <v>1</v>
      </c>
      <c r="H55" s="377"/>
      <c r="I55" s="377"/>
      <c r="J55" s="416"/>
      <c r="K55" s="377">
        <v>1</v>
      </c>
      <c r="L55" s="377"/>
      <c r="M55" s="416">
        <v>1</v>
      </c>
      <c r="N55" s="377"/>
      <c r="O55" s="377"/>
      <c r="P55" s="377">
        <v>1</v>
      </c>
      <c r="Q55" s="377"/>
      <c r="R55" s="377"/>
      <c r="S55" s="377">
        <v>1</v>
      </c>
      <c r="T55" s="377"/>
      <c r="U55" s="377"/>
      <c r="V55" s="377"/>
      <c r="W55" s="377">
        <v>1</v>
      </c>
      <c r="X55" s="377"/>
      <c r="Y55" s="377">
        <v>1</v>
      </c>
      <c r="Z55" s="377"/>
      <c r="AA55" s="377"/>
      <c r="AB55" s="377">
        <v>1</v>
      </c>
      <c r="AC55" s="377"/>
      <c r="AD55" s="377"/>
      <c r="AE55" s="377">
        <v>1</v>
      </c>
      <c r="AF55" s="377"/>
      <c r="AG55" s="377"/>
      <c r="AH55" s="375">
        <f t="shared" si="12"/>
        <v>10</v>
      </c>
    </row>
    <row r="56" spans="1:34" x14ac:dyDescent="0.25">
      <c r="A56" s="9">
        <v>4</v>
      </c>
      <c r="B56" s="914"/>
      <c r="C56" s="396" t="s">
        <v>425</v>
      </c>
      <c r="D56" s="379">
        <v>1</v>
      </c>
      <c r="E56" s="379"/>
      <c r="F56" s="379"/>
      <c r="G56" s="379">
        <v>1</v>
      </c>
      <c r="H56" s="379"/>
      <c r="I56" s="379"/>
      <c r="J56" s="380"/>
      <c r="K56" s="380">
        <v>1</v>
      </c>
      <c r="L56" s="380"/>
      <c r="M56" s="379">
        <v>1</v>
      </c>
      <c r="N56" s="379"/>
      <c r="O56" s="379"/>
      <c r="P56" s="379">
        <v>1</v>
      </c>
      <c r="Q56" s="379"/>
      <c r="R56" s="379"/>
      <c r="S56" s="379">
        <v>1</v>
      </c>
      <c r="T56" s="379"/>
      <c r="U56" s="379"/>
      <c r="V56" s="379"/>
      <c r="W56" s="377">
        <v>1</v>
      </c>
      <c r="X56" s="379"/>
      <c r="Y56" s="379">
        <v>1</v>
      </c>
      <c r="Z56" s="377"/>
      <c r="AA56" s="379"/>
      <c r="AB56" s="379">
        <v>1</v>
      </c>
      <c r="AC56" s="379"/>
      <c r="AD56" s="379"/>
      <c r="AE56" s="379">
        <v>1</v>
      </c>
      <c r="AF56" s="379"/>
      <c r="AG56" s="379"/>
      <c r="AH56" s="375">
        <f t="shared" si="12"/>
        <v>10</v>
      </c>
    </row>
    <row r="57" spans="1:34" x14ac:dyDescent="0.25">
      <c r="A57" s="381"/>
      <c r="B57" s="914"/>
      <c r="C57" s="398" t="s">
        <v>4</v>
      </c>
      <c r="D57" s="383">
        <f>SUM(D53:D56)</f>
        <v>3</v>
      </c>
      <c r="E57" s="383">
        <f t="shared" ref="E57:AG57" si="13">SUM(E53:E56)</f>
        <v>1</v>
      </c>
      <c r="F57" s="383">
        <f t="shared" si="13"/>
        <v>0</v>
      </c>
      <c r="G57" s="383">
        <f t="shared" si="13"/>
        <v>3</v>
      </c>
      <c r="H57" s="383">
        <f t="shared" si="13"/>
        <v>1</v>
      </c>
      <c r="I57" s="383">
        <f t="shared" si="13"/>
        <v>0</v>
      </c>
      <c r="J57" s="384">
        <f t="shared" si="13"/>
        <v>0</v>
      </c>
      <c r="K57" s="384">
        <f t="shared" si="13"/>
        <v>4</v>
      </c>
      <c r="L57" s="384">
        <f t="shared" si="13"/>
        <v>0</v>
      </c>
      <c r="M57" s="383">
        <f t="shared" si="13"/>
        <v>4</v>
      </c>
      <c r="N57" s="383">
        <f t="shared" si="13"/>
        <v>0</v>
      </c>
      <c r="O57" s="383">
        <f t="shared" si="13"/>
        <v>0</v>
      </c>
      <c r="P57" s="383">
        <f t="shared" si="13"/>
        <v>4</v>
      </c>
      <c r="Q57" s="383">
        <f t="shared" si="13"/>
        <v>0</v>
      </c>
      <c r="R57" s="383">
        <f t="shared" si="13"/>
        <v>0</v>
      </c>
      <c r="S57" s="383">
        <f t="shared" si="13"/>
        <v>2</v>
      </c>
      <c r="T57" s="383">
        <f t="shared" si="13"/>
        <v>2</v>
      </c>
      <c r="U57" s="383">
        <f t="shared" si="13"/>
        <v>0</v>
      </c>
      <c r="V57" s="383">
        <f t="shared" si="13"/>
        <v>0</v>
      </c>
      <c r="W57" s="385">
        <f t="shared" si="13"/>
        <v>4</v>
      </c>
      <c r="X57" s="383">
        <f t="shared" si="13"/>
        <v>0</v>
      </c>
      <c r="Y57" s="383">
        <f t="shared" si="13"/>
        <v>3</v>
      </c>
      <c r="Z57" s="385">
        <f t="shared" si="13"/>
        <v>1</v>
      </c>
      <c r="AA57" s="383">
        <f t="shared" si="13"/>
        <v>0</v>
      </c>
      <c r="AB57" s="383">
        <f t="shared" si="13"/>
        <v>4</v>
      </c>
      <c r="AC57" s="383">
        <f t="shared" si="13"/>
        <v>0</v>
      </c>
      <c r="AD57" s="383">
        <f t="shared" si="13"/>
        <v>0</v>
      </c>
      <c r="AE57" s="383">
        <f t="shared" si="13"/>
        <v>3</v>
      </c>
      <c r="AF57" s="383">
        <f t="shared" si="13"/>
        <v>1</v>
      </c>
      <c r="AG57" s="383">
        <f t="shared" si="13"/>
        <v>0</v>
      </c>
      <c r="AH57" s="375">
        <f t="shared" si="12"/>
        <v>40</v>
      </c>
    </row>
    <row r="58" spans="1:34" ht="66.75" customHeight="1" x14ac:dyDescent="0.25">
      <c r="B58" s="914"/>
      <c r="C58" s="413" t="s">
        <v>426</v>
      </c>
      <c r="D58" s="915" t="s">
        <v>427</v>
      </c>
      <c r="E58" s="916"/>
      <c r="F58" s="917"/>
      <c r="G58" s="915" t="s">
        <v>428</v>
      </c>
      <c r="H58" s="916"/>
      <c r="I58" s="917"/>
      <c r="J58" s="911" t="s">
        <v>402</v>
      </c>
      <c r="K58" s="794"/>
      <c r="L58" s="912"/>
      <c r="M58" s="911" t="s">
        <v>391</v>
      </c>
      <c r="N58" s="794"/>
      <c r="O58" s="912"/>
      <c r="P58" s="911" t="s">
        <v>392</v>
      </c>
      <c r="Q58" s="794"/>
      <c r="R58" s="912"/>
      <c r="S58" s="911" t="s">
        <v>429</v>
      </c>
      <c r="T58" s="794"/>
      <c r="U58" s="912"/>
      <c r="V58" s="911" t="s">
        <v>418</v>
      </c>
      <c r="W58" s="794"/>
      <c r="X58" s="912"/>
      <c r="Y58" s="911" t="s">
        <v>419</v>
      </c>
      <c r="Z58" s="794"/>
      <c r="AA58" s="912"/>
      <c r="AB58" s="911" t="s">
        <v>420</v>
      </c>
      <c r="AC58" s="794"/>
      <c r="AD58" s="912"/>
      <c r="AE58" s="911" t="s">
        <v>430</v>
      </c>
      <c r="AF58" s="794"/>
      <c r="AG58" s="912"/>
      <c r="AH58" s="375"/>
    </row>
    <row r="59" spans="1:34" ht="24" customHeight="1" x14ac:dyDescent="0.25">
      <c r="B59" s="914" t="s">
        <v>56</v>
      </c>
      <c r="C59" s="414" t="s">
        <v>56</v>
      </c>
      <c r="D59" s="388" t="s">
        <v>0</v>
      </c>
      <c r="E59" s="389" t="s">
        <v>1</v>
      </c>
      <c r="F59" s="390" t="s">
        <v>2</v>
      </c>
      <c r="G59" s="388" t="s">
        <v>0</v>
      </c>
      <c r="H59" s="389" t="s">
        <v>1</v>
      </c>
      <c r="I59" s="390" t="s">
        <v>2</v>
      </c>
      <c r="J59" s="388" t="s">
        <v>0</v>
      </c>
      <c r="K59" s="389" t="s">
        <v>1</v>
      </c>
      <c r="L59" s="390" t="s">
        <v>2</v>
      </c>
      <c r="M59" s="388" t="s">
        <v>0</v>
      </c>
      <c r="N59" s="389" t="s">
        <v>1</v>
      </c>
      <c r="O59" s="390" t="s">
        <v>2</v>
      </c>
      <c r="P59" s="388" t="s">
        <v>0</v>
      </c>
      <c r="Q59" s="389" t="s">
        <v>1</v>
      </c>
      <c r="R59" s="390" t="s">
        <v>2</v>
      </c>
      <c r="S59" s="388" t="s">
        <v>0</v>
      </c>
      <c r="T59" s="389" t="s">
        <v>1</v>
      </c>
      <c r="U59" s="390" t="s">
        <v>2</v>
      </c>
      <c r="V59" s="388" t="s">
        <v>0</v>
      </c>
      <c r="W59" s="389" t="s">
        <v>1</v>
      </c>
      <c r="X59" s="390" t="s">
        <v>2</v>
      </c>
      <c r="Y59" s="388" t="s">
        <v>0</v>
      </c>
      <c r="Z59" s="389" t="s">
        <v>1</v>
      </c>
      <c r="AA59" s="390" t="s">
        <v>2</v>
      </c>
      <c r="AB59" s="388" t="s">
        <v>0</v>
      </c>
      <c r="AC59" s="389" t="s">
        <v>1</v>
      </c>
      <c r="AD59" s="390" t="s">
        <v>2</v>
      </c>
      <c r="AE59" s="388" t="s">
        <v>0</v>
      </c>
      <c r="AF59" s="389" t="s">
        <v>1</v>
      </c>
      <c r="AG59" s="390" t="s">
        <v>2</v>
      </c>
      <c r="AH59" s="375"/>
    </row>
    <row r="60" spans="1:34" x14ac:dyDescent="0.25">
      <c r="A60" s="9">
        <v>1</v>
      </c>
      <c r="B60" s="914"/>
      <c r="C60" s="404" t="s">
        <v>130</v>
      </c>
      <c r="D60" s="379"/>
      <c r="E60" s="379"/>
      <c r="F60" s="379">
        <v>1</v>
      </c>
      <c r="G60" s="379">
        <v>1</v>
      </c>
      <c r="H60" s="379"/>
      <c r="I60" s="379"/>
      <c r="J60" s="380"/>
      <c r="K60" s="380"/>
      <c r="L60" s="380">
        <v>1</v>
      </c>
      <c r="M60" s="379">
        <v>1</v>
      </c>
      <c r="N60" s="379"/>
      <c r="O60" s="379"/>
      <c r="P60" s="379">
        <v>1</v>
      </c>
      <c r="Q60" s="379"/>
      <c r="R60" s="379"/>
      <c r="S60" s="379"/>
      <c r="T60" s="379"/>
      <c r="U60" s="379">
        <v>1</v>
      </c>
      <c r="V60" s="379">
        <v>1</v>
      </c>
      <c r="W60" s="377"/>
      <c r="X60" s="379"/>
      <c r="Y60" s="379">
        <v>1</v>
      </c>
      <c r="Z60" s="377"/>
      <c r="AA60" s="379"/>
      <c r="AB60" s="379">
        <v>1</v>
      </c>
      <c r="AC60" s="379"/>
      <c r="AD60" s="379"/>
      <c r="AE60" s="379"/>
      <c r="AF60" s="379"/>
      <c r="AG60" s="379">
        <v>1</v>
      </c>
      <c r="AH60" s="375">
        <f t="shared" ref="AH60:AH62" si="14">SUM(D60:AG60)</f>
        <v>10</v>
      </c>
    </row>
    <row r="61" spans="1:34" s="378" customFormat="1" ht="26.25" x14ac:dyDescent="0.25">
      <c r="A61" s="52">
        <v>2</v>
      </c>
      <c r="B61" s="914"/>
      <c r="C61" s="404" t="s">
        <v>431</v>
      </c>
      <c r="D61" s="377">
        <v>1</v>
      </c>
      <c r="E61" s="377"/>
      <c r="F61" s="377"/>
      <c r="G61" s="377">
        <v>1</v>
      </c>
      <c r="H61" s="377"/>
      <c r="I61" s="377"/>
      <c r="J61" s="377"/>
      <c r="K61" s="377"/>
      <c r="L61" s="377">
        <v>1</v>
      </c>
      <c r="M61" s="377">
        <v>1</v>
      </c>
      <c r="N61" s="377"/>
      <c r="O61" s="377"/>
      <c r="P61" s="377">
        <v>1</v>
      </c>
      <c r="Q61" s="377"/>
      <c r="R61" s="377"/>
      <c r="S61" s="377"/>
      <c r="T61" s="377"/>
      <c r="U61" s="377">
        <v>1</v>
      </c>
      <c r="V61" s="377">
        <v>1</v>
      </c>
      <c r="W61" s="377"/>
      <c r="X61" s="377"/>
      <c r="Y61" s="377">
        <v>1</v>
      </c>
      <c r="Z61" s="377"/>
      <c r="AA61" s="377"/>
      <c r="AB61" s="377"/>
      <c r="AC61" s="377"/>
      <c r="AD61" s="377">
        <v>1</v>
      </c>
      <c r="AE61" s="377"/>
      <c r="AF61" s="377"/>
      <c r="AG61" s="377">
        <v>1</v>
      </c>
      <c r="AH61" s="375">
        <f t="shared" si="14"/>
        <v>10</v>
      </c>
    </row>
    <row r="62" spans="1:34" x14ac:dyDescent="0.25">
      <c r="A62" s="381"/>
      <c r="B62" s="914"/>
      <c r="C62" s="398" t="s">
        <v>4</v>
      </c>
      <c r="D62" s="383">
        <f>+D60+D61</f>
        <v>1</v>
      </c>
      <c r="E62" s="383">
        <f t="shared" ref="E62:AG62" si="15">+E60+E61</f>
        <v>0</v>
      </c>
      <c r="F62" s="383">
        <f t="shared" si="15"/>
        <v>1</v>
      </c>
      <c r="G62" s="383">
        <f t="shared" si="15"/>
        <v>2</v>
      </c>
      <c r="H62" s="383">
        <f t="shared" si="15"/>
        <v>0</v>
      </c>
      <c r="I62" s="383">
        <f t="shared" si="15"/>
        <v>0</v>
      </c>
      <c r="J62" s="384">
        <f t="shared" si="15"/>
        <v>0</v>
      </c>
      <c r="K62" s="384">
        <f t="shared" si="15"/>
        <v>0</v>
      </c>
      <c r="L62" s="384">
        <f t="shared" si="15"/>
        <v>2</v>
      </c>
      <c r="M62" s="383">
        <f t="shared" si="15"/>
        <v>2</v>
      </c>
      <c r="N62" s="383">
        <f t="shared" si="15"/>
        <v>0</v>
      </c>
      <c r="O62" s="383">
        <f t="shared" si="15"/>
        <v>0</v>
      </c>
      <c r="P62" s="383">
        <f t="shared" si="15"/>
        <v>2</v>
      </c>
      <c r="Q62" s="383">
        <f t="shared" si="15"/>
        <v>0</v>
      </c>
      <c r="R62" s="383">
        <f t="shared" si="15"/>
        <v>0</v>
      </c>
      <c r="S62" s="383">
        <f t="shared" si="15"/>
        <v>0</v>
      </c>
      <c r="T62" s="383">
        <f t="shared" si="15"/>
        <v>0</v>
      </c>
      <c r="U62" s="383">
        <f t="shared" si="15"/>
        <v>2</v>
      </c>
      <c r="V62" s="383">
        <f t="shared" si="15"/>
        <v>2</v>
      </c>
      <c r="W62" s="385">
        <f t="shared" si="15"/>
        <v>0</v>
      </c>
      <c r="X62" s="383">
        <f t="shared" si="15"/>
        <v>0</v>
      </c>
      <c r="Y62" s="383">
        <f t="shared" si="15"/>
        <v>2</v>
      </c>
      <c r="Z62" s="385">
        <f t="shared" si="15"/>
        <v>0</v>
      </c>
      <c r="AA62" s="383">
        <f t="shared" si="15"/>
        <v>0</v>
      </c>
      <c r="AB62" s="383">
        <f t="shared" si="15"/>
        <v>1</v>
      </c>
      <c r="AC62" s="383">
        <f t="shared" si="15"/>
        <v>0</v>
      </c>
      <c r="AD62" s="383">
        <f t="shared" si="15"/>
        <v>1</v>
      </c>
      <c r="AE62" s="383">
        <f t="shared" si="15"/>
        <v>0</v>
      </c>
      <c r="AF62" s="383">
        <f t="shared" si="15"/>
        <v>0</v>
      </c>
      <c r="AG62" s="383">
        <f t="shared" si="15"/>
        <v>2</v>
      </c>
      <c r="AH62" s="375">
        <f t="shared" si="14"/>
        <v>20</v>
      </c>
    </row>
    <row r="63" spans="1:34" ht="51" customHeight="1" x14ac:dyDescent="0.25">
      <c r="B63" s="914"/>
      <c r="C63" s="418" t="s">
        <v>388</v>
      </c>
      <c r="D63" s="911" t="s">
        <v>432</v>
      </c>
      <c r="E63" s="794"/>
      <c r="F63" s="912"/>
      <c r="G63" s="911" t="s">
        <v>432</v>
      </c>
      <c r="H63" s="794"/>
      <c r="I63" s="912"/>
      <c r="J63" s="911" t="s">
        <v>432</v>
      </c>
      <c r="K63" s="794"/>
      <c r="L63" s="912"/>
      <c r="M63" s="911" t="s">
        <v>432</v>
      </c>
      <c r="N63" s="794"/>
      <c r="O63" s="912"/>
      <c r="P63" s="911" t="s">
        <v>433</v>
      </c>
      <c r="Q63" s="794"/>
      <c r="R63" s="912"/>
      <c r="S63" s="911" t="s">
        <v>432</v>
      </c>
      <c r="T63" s="794"/>
      <c r="U63" s="912"/>
      <c r="V63" s="911" t="s">
        <v>434</v>
      </c>
      <c r="W63" s="794"/>
      <c r="X63" s="912"/>
      <c r="Y63" s="911" t="s">
        <v>435</v>
      </c>
      <c r="Z63" s="794"/>
      <c r="AA63" s="912"/>
      <c r="AB63" s="911" t="s">
        <v>436</v>
      </c>
      <c r="AC63" s="794"/>
      <c r="AD63" s="912"/>
      <c r="AE63" s="911" t="s">
        <v>436</v>
      </c>
      <c r="AF63" s="794"/>
      <c r="AG63" s="912"/>
      <c r="AH63" s="375"/>
    </row>
    <row r="64" spans="1:34" ht="27" customHeight="1" x14ac:dyDescent="0.25">
      <c r="A64" s="311">
        <f>+A61+A56+A49+A42+A36+A28+A20+A14</f>
        <v>28</v>
      </c>
      <c r="B64" s="419"/>
      <c r="C64" s="420"/>
      <c r="D64" s="421">
        <f t="shared" ref="D64:AG64" si="16">+D62+D50+D43+D37+D29+D21+D15+D57</f>
        <v>16</v>
      </c>
      <c r="E64" s="421">
        <f t="shared" si="16"/>
        <v>8</v>
      </c>
      <c r="F64" s="421">
        <f t="shared" si="16"/>
        <v>4</v>
      </c>
      <c r="G64" s="421">
        <f t="shared" si="16"/>
        <v>17</v>
      </c>
      <c r="H64" s="421">
        <f t="shared" si="16"/>
        <v>9</v>
      </c>
      <c r="I64" s="421">
        <f t="shared" si="16"/>
        <v>2</v>
      </c>
      <c r="J64" s="422">
        <f t="shared" si="16"/>
        <v>7</v>
      </c>
      <c r="K64" s="422">
        <f t="shared" si="16"/>
        <v>12</v>
      </c>
      <c r="L64" s="422">
        <f t="shared" si="16"/>
        <v>9</v>
      </c>
      <c r="M64" s="421">
        <f t="shared" si="16"/>
        <v>26</v>
      </c>
      <c r="N64" s="421">
        <f t="shared" si="16"/>
        <v>0</v>
      </c>
      <c r="O64" s="421">
        <f t="shared" si="16"/>
        <v>2</v>
      </c>
      <c r="P64" s="421">
        <f t="shared" si="16"/>
        <v>23</v>
      </c>
      <c r="Q64" s="421">
        <f t="shared" si="16"/>
        <v>0</v>
      </c>
      <c r="R64" s="421">
        <f t="shared" si="16"/>
        <v>5</v>
      </c>
      <c r="S64" s="421">
        <f t="shared" si="16"/>
        <v>12</v>
      </c>
      <c r="T64" s="421">
        <f t="shared" si="16"/>
        <v>11</v>
      </c>
      <c r="U64" s="421">
        <f t="shared" si="16"/>
        <v>5</v>
      </c>
      <c r="V64" s="421">
        <f t="shared" si="16"/>
        <v>12</v>
      </c>
      <c r="W64" s="423">
        <f t="shared" si="16"/>
        <v>14</v>
      </c>
      <c r="X64" s="421">
        <f t="shared" si="16"/>
        <v>2</v>
      </c>
      <c r="Y64" s="421">
        <f t="shared" si="16"/>
        <v>20</v>
      </c>
      <c r="Z64" s="423">
        <f t="shared" si="16"/>
        <v>6</v>
      </c>
      <c r="AA64" s="421">
        <f t="shared" si="16"/>
        <v>2</v>
      </c>
      <c r="AB64" s="421">
        <f t="shared" si="16"/>
        <v>22</v>
      </c>
      <c r="AC64" s="421">
        <f t="shared" si="16"/>
        <v>2</v>
      </c>
      <c r="AD64" s="421">
        <f t="shared" si="16"/>
        <v>4</v>
      </c>
      <c r="AE64" s="421">
        <f t="shared" si="16"/>
        <v>11</v>
      </c>
      <c r="AF64" s="421">
        <f t="shared" si="16"/>
        <v>12</v>
      </c>
      <c r="AG64" s="421">
        <f t="shared" si="16"/>
        <v>5</v>
      </c>
      <c r="AH64" s="370"/>
    </row>
    <row r="65" spans="1:34" s="490" customFormat="1" ht="23.25" customHeight="1" x14ac:dyDescent="0.25">
      <c r="A65" s="311"/>
      <c r="B65" s="611"/>
      <c r="C65" s="612"/>
      <c r="D65" s="910">
        <f>+D64+E64+F64</f>
        <v>28</v>
      </c>
      <c r="E65" s="910"/>
      <c r="F65" s="910"/>
      <c r="G65" s="910">
        <f>+G64+H64+I64</f>
        <v>28</v>
      </c>
      <c r="H65" s="910"/>
      <c r="I65" s="910"/>
      <c r="J65" s="913">
        <f>+J64+K64+L64</f>
        <v>28</v>
      </c>
      <c r="K65" s="913"/>
      <c r="L65" s="913"/>
      <c r="M65" s="910">
        <f>+M64+N64+O64</f>
        <v>28</v>
      </c>
      <c r="N65" s="910"/>
      <c r="O65" s="910"/>
      <c r="P65" s="910">
        <f>+P64+Q64+R64</f>
        <v>28</v>
      </c>
      <c r="Q65" s="910"/>
      <c r="R65" s="910"/>
      <c r="S65" s="910">
        <f t="shared" ref="S65" si="17">+S64+T64+U64</f>
        <v>28</v>
      </c>
      <c r="T65" s="910"/>
      <c r="U65" s="910"/>
      <c r="V65" s="910">
        <f t="shared" ref="V65" si="18">+V64+W64+X64</f>
        <v>28</v>
      </c>
      <c r="W65" s="910"/>
      <c r="X65" s="910"/>
      <c r="Y65" s="910">
        <f t="shared" ref="Y65" si="19">+Y64+Z64+AA64</f>
        <v>28</v>
      </c>
      <c r="Z65" s="910"/>
      <c r="AA65" s="910"/>
      <c r="AB65" s="910">
        <f t="shared" ref="AB65" si="20">+AB64+AC64+AD64</f>
        <v>28</v>
      </c>
      <c r="AC65" s="910"/>
      <c r="AD65" s="910"/>
      <c r="AE65" s="910">
        <f>+AE64+AF64+AG64</f>
        <v>28</v>
      </c>
      <c r="AF65" s="910"/>
      <c r="AG65" s="910"/>
      <c r="AH65" s="613"/>
    </row>
    <row r="66" spans="1:34" x14ac:dyDescent="0.25">
      <c r="B66" s="419"/>
      <c r="C66" s="345" t="s">
        <v>0</v>
      </c>
      <c r="D66" s="424">
        <f>+D64+G64+J64+M64+P64+S64+V64+Y64+AB64+AE64</f>
        <v>166</v>
      </c>
      <c r="E66" s="425">
        <f>+D66/$D$69</f>
        <v>0.59285714285714286</v>
      </c>
      <c r="F66" s="424"/>
      <c r="G66" s="424"/>
      <c r="H66" s="424"/>
      <c r="I66" s="424"/>
      <c r="J66" s="426"/>
      <c r="K66" s="426"/>
      <c r="L66" s="426"/>
      <c r="M66" s="424"/>
      <c r="N66" s="424"/>
      <c r="O66" s="424"/>
      <c r="P66" s="424"/>
      <c r="Q66" s="424"/>
      <c r="R66" s="424"/>
      <c r="S66" s="424"/>
      <c r="T66" s="424"/>
      <c r="U66" s="424"/>
      <c r="V66" s="424"/>
      <c r="W66" s="427"/>
      <c r="X66" s="424"/>
      <c r="Y66" s="424"/>
      <c r="Z66" s="427"/>
      <c r="AA66" s="424"/>
      <c r="AB66" s="424"/>
      <c r="AC66" s="424"/>
      <c r="AD66" s="424"/>
      <c r="AE66" s="424"/>
      <c r="AF66" s="424"/>
      <c r="AG66" s="424"/>
      <c r="AH66" s="370"/>
    </row>
    <row r="67" spans="1:34" x14ac:dyDescent="0.25">
      <c r="B67" s="419"/>
      <c r="C67" s="345" t="s">
        <v>1</v>
      </c>
      <c r="D67" s="424">
        <f>+E64+H64+K64+N64+Q64+T64+W64+Z64+AC64+AF64</f>
        <v>74</v>
      </c>
      <c r="E67" s="425">
        <f>+D67/$D$69</f>
        <v>0.26428571428571429</v>
      </c>
      <c r="F67" s="424"/>
      <c r="G67" s="424"/>
      <c r="H67" s="424"/>
      <c r="I67" s="424"/>
      <c r="J67" s="426"/>
      <c r="K67" s="426"/>
      <c r="L67" s="426"/>
      <c r="M67" s="424"/>
      <c r="N67" s="424"/>
      <c r="O67" s="424"/>
      <c r="P67" s="424"/>
      <c r="Q67" s="424"/>
      <c r="R67" s="424"/>
      <c r="S67" s="424"/>
      <c r="T67" s="424"/>
      <c r="U67" s="424"/>
      <c r="V67" s="424"/>
      <c r="W67" s="427"/>
      <c r="X67" s="424"/>
      <c r="Y67" s="424"/>
      <c r="Z67" s="427"/>
      <c r="AA67" s="424"/>
      <c r="AB67" s="424"/>
      <c r="AC67" s="424"/>
      <c r="AD67" s="424"/>
      <c r="AE67" s="424"/>
      <c r="AF67" s="424"/>
      <c r="AG67" s="424"/>
      <c r="AH67" s="370"/>
    </row>
    <row r="68" spans="1:34" x14ac:dyDescent="0.25">
      <c r="B68" s="419"/>
      <c r="C68" s="345" t="s">
        <v>2</v>
      </c>
      <c r="D68" s="424">
        <f>+F64+I64+L64+O64+R64+U64+X64+AA64+AD64+AG64</f>
        <v>40</v>
      </c>
      <c r="E68" s="425">
        <f t="shared" ref="E68:E69" si="21">+D68/$D$69</f>
        <v>0.14285714285714285</v>
      </c>
      <c r="F68" s="424"/>
      <c r="G68" s="424"/>
      <c r="H68" s="424"/>
      <c r="I68" s="424"/>
      <c r="J68" s="426"/>
      <c r="K68" s="426"/>
      <c r="L68" s="426"/>
      <c r="M68" s="424"/>
      <c r="N68" s="424"/>
      <c r="O68" s="424"/>
      <c r="P68" s="424"/>
      <c r="Q68" s="424"/>
      <c r="R68" s="424"/>
      <c r="S68" s="424"/>
      <c r="T68" s="424"/>
      <c r="U68" s="424"/>
      <c r="V68" s="424"/>
      <c r="W68" s="427"/>
      <c r="X68" s="424"/>
      <c r="Y68" s="424"/>
      <c r="Z68" s="427"/>
      <c r="AA68" s="424"/>
      <c r="AB68" s="424"/>
      <c r="AC68" s="424"/>
      <c r="AD68" s="424"/>
      <c r="AE68" s="424"/>
      <c r="AF68" s="424"/>
      <c r="AG68" s="424"/>
      <c r="AH68" s="370"/>
    </row>
    <row r="69" spans="1:34" x14ac:dyDescent="0.25">
      <c r="B69" s="419"/>
      <c r="C69" s="420"/>
      <c r="D69" s="424">
        <f>SUM(D66:D68)</f>
        <v>280</v>
      </c>
      <c r="E69" s="428">
        <f t="shared" si="21"/>
        <v>1</v>
      </c>
      <c r="F69" s="424"/>
      <c r="H69" s="424"/>
      <c r="I69" s="424"/>
      <c r="J69" s="426"/>
      <c r="K69" s="426"/>
      <c r="L69" s="426"/>
      <c r="M69" s="424"/>
      <c r="N69" s="424"/>
      <c r="O69" s="424"/>
      <c r="P69" s="424"/>
      <c r="Q69" s="424"/>
      <c r="R69" s="424"/>
      <c r="S69" s="424"/>
      <c r="T69" s="424"/>
      <c r="U69" s="424"/>
      <c r="V69" s="424"/>
      <c r="W69" s="427"/>
      <c r="X69" s="424"/>
      <c r="Y69" s="424"/>
      <c r="Z69" s="427"/>
      <c r="AA69" s="424"/>
      <c r="AB69" s="424"/>
      <c r="AC69" s="424"/>
      <c r="AD69" s="424"/>
      <c r="AE69" s="424"/>
      <c r="AF69" s="424"/>
      <c r="AG69" s="424"/>
      <c r="AH69" s="370"/>
    </row>
    <row r="70" spans="1:34" x14ac:dyDescent="0.25">
      <c r="B70" s="419"/>
      <c r="F70" s="420"/>
      <c r="G70" s="420"/>
      <c r="H70" s="420"/>
      <c r="I70" s="420"/>
      <c r="J70" s="429"/>
      <c r="K70" s="429"/>
      <c r="L70" s="429"/>
      <c r="M70" s="420"/>
      <c r="N70" s="420"/>
      <c r="O70" s="420"/>
      <c r="P70" s="420"/>
      <c r="Q70" s="420"/>
      <c r="R70" s="420"/>
      <c r="S70" s="420"/>
      <c r="T70" s="420"/>
      <c r="U70" s="420"/>
      <c r="V70" s="420"/>
      <c r="W70" s="430"/>
      <c r="X70" s="420"/>
      <c r="Y70" s="420"/>
      <c r="Z70" s="430"/>
      <c r="AA70" s="420"/>
      <c r="AB70" s="420"/>
      <c r="AC70" s="420"/>
      <c r="AD70" s="420"/>
      <c r="AE70" s="420"/>
      <c r="AF70" s="420"/>
      <c r="AG70" s="420"/>
      <c r="AH70" s="431"/>
    </row>
    <row r="71" spans="1:34" x14ac:dyDescent="0.25">
      <c r="B71" s="419"/>
      <c r="C71" s="432"/>
      <c r="D71" s="420"/>
      <c r="E71" s="420"/>
      <c r="F71" s="420"/>
      <c r="G71" s="420"/>
      <c r="H71" s="420"/>
      <c r="I71" s="420"/>
      <c r="J71" s="429"/>
      <c r="K71" s="429"/>
      <c r="L71" s="429"/>
      <c r="M71" s="420"/>
      <c r="N71" s="420"/>
      <c r="O71" s="420"/>
      <c r="P71" s="420"/>
      <c r="Q71" s="420"/>
      <c r="R71" s="420"/>
      <c r="S71" s="420"/>
      <c r="T71" s="420"/>
      <c r="U71" s="420"/>
      <c r="V71" s="420"/>
      <c r="W71" s="430"/>
      <c r="X71" s="420"/>
      <c r="Y71" s="420"/>
      <c r="Z71" s="430"/>
      <c r="AA71" s="420"/>
      <c r="AB71" s="420"/>
      <c r="AC71" s="420"/>
      <c r="AD71" s="420"/>
      <c r="AE71" s="420"/>
      <c r="AF71" s="420"/>
      <c r="AG71" s="420"/>
      <c r="AH71" s="431"/>
    </row>
    <row r="72" spans="1:34" x14ac:dyDescent="0.25">
      <c r="B72" s="419"/>
      <c r="C72" s="345" t="s">
        <v>80</v>
      </c>
      <c r="D72" s="306"/>
      <c r="E72" s="592">
        <f>+E66+E68</f>
        <v>0.73571428571428577</v>
      </c>
      <c r="F72" s="420"/>
      <c r="G72" s="420"/>
      <c r="H72" s="420"/>
      <c r="I72" s="420"/>
      <c r="J72" s="429"/>
      <c r="K72" s="429"/>
      <c r="L72" s="429"/>
      <c r="M72" s="420"/>
      <c r="N72" s="420"/>
      <c r="O72" s="420"/>
      <c r="P72" s="420"/>
      <c r="Q72" s="420"/>
      <c r="R72" s="420"/>
      <c r="S72" s="420"/>
      <c r="T72" s="420"/>
      <c r="U72" s="420"/>
      <c r="V72" s="420"/>
      <c r="W72" s="430"/>
      <c r="X72" s="420"/>
      <c r="Y72" s="420"/>
      <c r="Z72" s="430"/>
      <c r="AA72" s="420"/>
      <c r="AB72" s="420"/>
      <c r="AC72" s="420"/>
      <c r="AD72" s="420"/>
      <c r="AE72" s="420"/>
      <c r="AF72" s="420"/>
      <c r="AG72" s="420"/>
      <c r="AH72" s="431"/>
    </row>
    <row r="73" spans="1:34" x14ac:dyDescent="0.25">
      <c r="B73" s="419"/>
      <c r="C73" s="432"/>
      <c r="D73" s="420"/>
      <c r="E73" s="420"/>
      <c r="F73" s="420"/>
      <c r="G73" s="420"/>
      <c r="H73" s="420"/>
      <c r="I73" s="420"/>
      <c r="J73" s="429"/>
      <c r="K73" s="429"/>
      <c r="L73" s="429"/>
      <c r="M73" s="420"/>
      <c r="N73" s="420"/>
      <c r="O73" s="420"/>
      <c r="P73" s="420"/>
      <c r="Q73" s="420"/>
      <c r="R73" s="420"/>
      <c r="S73" s="420"/>
      <c r="T73" s="420"/>
      <c r="U73" s="420"/>
      <c r="V73" s="420"/>
      <c r="W73" s="430"/>
      <c r="X73" s="420"/>
      <c r="Y73" s="420"/>
      <c r="Z73" s="430"/>
      <c r="AA73" s="420"/>
      <c r="AB73" s="420"/>
      <c r="AC73" s="420"/>
      <c r="AD73" s="420"/>
      <c r="AE73" s="420"/>
      <c r="AF73" s="420"/>
      <c r="AG73" s="420"/>
      <c r="AH73" s="431"/>
    </row>
    <row r="74" spans="1:34" x14ac:dyDescent="0.25">
      <c r="B74" s="419"/>
      <c r="C74" s="420"/>
      <c r="D74" s="420"/>
      <c r="E74" s="420"/>
      <c r="F74" s="420"/>
      <c r="G74" s="420"/>
      <c r="H74" s="420"/>
      <c r="I74" s="420"/>
      <c r="J74" s="429"/>
      <c r="K74" s="429"/>
      <c r="L74" s="429"/>
      <c r="M74" s="420"/>
      <c r="N74" s="420"/>
      <c r="O74" s="420"/>
      <c r="P74" s="420"/>
      <c r="Q74" s="420"/>
      <c r="R74" s="420"/>
      <c r="S74" s="420"/>
      <c r="T74" s="420"/>
      <c r="U74" s="420"/>
      <c r="V74" s="420"/>
      <c r="W74" s="430"/>
      <c r="X74" s="420"/>
      <c r="Y74" s="420"/>
      <c r="Z74" s="430"/>
      <c r="AA74" s="420"/>
      <c r="AB74" s="420"/>
      <c r="AC74" s="420"/>
      <c r="AD74" s="420"/>
      <c r="AE74" s="420"/>
      <c r="AF74" s="420"/>
      <c r="AG74" s="420"/>
      <c r="AH74" s="431"/>
    </row>
    <row r="75" spans="1:34" x14ac:dyDescent="0.25">
      <c r="B75" s="433"/>
      <c r="C75" s="434"/>
      <c r="D75" s="434"/>
      <c r="E75" s="434"/>
      <c r="F75" s="434"/>
      <c r="G75" s="434"/>
      <c r="H75" s="434"/>
      <c r="I75" s="434"/>
      <c r="J75" s="435"/>
      <c r="K75" s="435"/>
      <c r="L75" s="435"/>
      <c r="M75" s="434"/>
      <c r="N75" s="434"/>
      <c r="O75" s="434"/>
      <c r="P75" s="434"/>
      <c r="Q75" s="434"/>
      <c r="R75" s="434"/>
      <c r="S75" s="434"/>
      <c r="T75" s="434"/>
      <c r="U75" s="434"/>
      <c r="V75" s="434"/>
      <c r="W75" s="436"/>
      <c r="X75" s="434"/>
      <c r="Y75" s="434"/>
      <c r="Z75" s="436"/>
      <c r="AA75" s="434"/>
      <c r="AB75" s="434"/>
      <c r="AC75" s="434"/>
      <c r="AD75" s="434"/>
      <c r="AE75" s="434"/>
      <c r="AF75" s="434"/>
      <c r="AG75" s="434"/>
      <c r="AH75" s="437"/>
    </row>
  </sheetData>
  <mergeCells count="118">
    <mergeCell ref="D2:AH4"/>
    <mergeCell ref="B7:C7"/>
    <mergeCell ref="D7:AH7"/>
    <mergeCell ref="B8:C8"/>
    <mergeCell ref="D8:AH8"/>
    <mergeCell ref="B9:C9"/>
    <mergeCell ref="D9:AH9"/>
    <mergeCell ref="B10:C10"/>
    <mergeCell ref="D10:AH10"/>
    <mergeCell ref="AB11:AD11"/>
    <mergeCell ref="AE11:AG11"/>
    <mergeCell ref="B12:B16"/>
    <mergeCell ref="D16:F16"/>
    <mergeCell ref="G16:I16"/>
    <mergeCell ref="J16:L16"/>
    <mergeCell ref="M16:O16"/>
    <mergeCell ref="P16:R16"/>
    <mergeCell ref="S16:U16"/>
    <mergeCell ref="B11:C11"/>
    <mergeCell ref="D11:F11"/>
    <mergeCell ref="G11:I11"/>
    <mergeCell ref="J11:L11"/>
    <mergeCell ref="M11:O11"/>
    <mergeCell ref="P11:R11"/>
    <mergeCell ref="S11:U11"/>
    <mergeCell ref="V11:X11"/>
    <mergeCell ref="Y11:AA11"/>
    <mergeCell ref="B23:B30"/>
    <mergeCell ref="D30:F30"/>
    <mergeCell ref="G30:I30"/>
    <mergeCell ref="J30:L30"/>
    <mergeCell ref="M30:O30"/>
    <mergeCell ref="V16:X16"/>
    <mergeCell ref="Y16:AA16"/>
    <mergeCell ref="AB16:AD16"/>
    <mergeCell ref="AE16:AG16"/>
    <mergeCell ref="B17:B22"/>
    <mergeCell ref="D22:F22"/>
    <mergeCell ref="G22:I22"/>
    <mergeCell ref="J22:L22"/>
    <mergeCell ref="M22:O22"/>
    <mergeCell ref="P22:R22"/>
    <mergeCell ref="P30:R30"/>
    <mergeCell ref="S30:U30"/>
    <mergeCell ref="V30:X30"/>
    <mergeCell ref="Y30:AA30"/>
    <mergeCell ref="AB30:AD30"/>
    <mergeCell ref="AE30:AG30"/>
    <mergeCell ref="S22:U22"/>
    <mergeCell ref="V22:X22"/>
    <mergeCell ref="Y22:AA22"/>
    <mergeCell ref="AB22:AD22"/>
    <mergeCell ref="AE22:AG22"/>
    <mergeCell ref="B39:B44"/>
    <mergeCell ref="D44:F44"/>
    <mergeCell ref="G44:I44"/>
    <mergeCell ref="J44:L44"/>
    <mergeCell ref="M44:O44"/>
    <mergeCell ref="B31:B38"/>
    <mergeCell ref="D38:F38"/>
    <mergeCell ref="G38:I38"/>
    <mergeCell ref="J38:L38"/>
    <mergeCell ref="M38:O38"/>
    <mergeCell ref="P44:R44"/>
    <mergeCell ref="S44:U44"/>
    <mergeCell ref="V44:X44"/>
    <mergeCell ref="Y44:AA44"/>
    <mergeCell ref="AB44:AD44"/>
    <mergeCell ref="AE44:AG44"/>
    <mergeCell ref="S38:U38"/>
    <mergeCell ref="V38:X38"/>
    <mergeCell ref="Y38:AA38"/>
    <mergeCell ref="AB38:AD38"/>
    <mergeCell ref="AE38:AG38"/>
    <mergeCell ref="P38:R38"/>
    <mergeCell ref="B52:B58"/>
    <mergeCell ref="D58:F58"/>
    <mergeCell ref="G58:I58"/>
    <mergeCell ref="J58:L58"/>
    <mergeCell ref="M58:O58"/>
    <mergeCell ref="B45:B51"/>
    <mergeCell ref="D51:F51"/>
    <mergeCell ref="G51:I51"/>
    <mergeCell ref="J51:L51"/>
    <mergeCell ref="M51:O51"/>
    <mergeCell ref="P58:R58"/>
    <mergeCell ref="S58:U58"/>
    <mergeCell ref="V58:X58"/>
    <mergeCell ref="Y58:AA58"/>
    <mergeCell ref="AB58:AD58"/>
    <mergeCell ref="AE58:AG58"/>
    <mergeCell ref="S51:U51"/>
    <mergeCell ref="V51:X51"/>
    <mergeCell ref="Y51:AA51"/>
    <mergeCell ref="AB51:AD51"/>
    <mergeCell ref="AE51:AG51"/>
    <mergeCell ref="P51:R51"/>
    <mergeCell ref="D65:F65"/>
    <mergeCell ref="G65:I65"/>
    <mergeCell ref="J65:L65"/>
    <mergeCell ref="M65:O65"/>
    <mergeCell ref="P65:R65"/>
    <mergeCell ref="B59:B63"/>
    <mergeCell ref="D63:F63"/>
    <mergeCell ref="G63:I63"/>
    <mergeCell ref="J63:L63"/>
    <mergeCell ref="M63:O63"/>
    <mergeCell ref="P63:R63"/>
    <mergeCell ref="S65:U65"/>
    <mergeCell ref="V65:X65"/>
    <mergeCell ref="Y65:AA65"/>
    <mergeCell ref="AB65:AD65"/>
    <mergeCell ref="AE65:AG65"/>
    <mergeCell ref="S63:U63"/>
    <mergeCell ref="V63:X63"/>
    <mergeCell ref="Y63:AA63"/>
    <mergeCell ref="AB63:AD63"/>
    <mergeCell ref="AE63:AG63"/>
  </mergeCells>
  <conditionalFormatting sqref="AH13">
    <cfRule type="cellIs" dxfId="43" priority="9" operator="notEqual">
      <formula>$AH$11</formula>
    </cfRule>
  </conditionalFormatting>
  <conditionalFormatting sqref="AH14:AH15">
    <cfRule type="cellIs" dxfId="42" priority="8" operator="notEqual">
      <formula>$AH$11</formula>
    </cfRule>
  </conditionalFormatting>
  <conditionalFormatting sqref="AH18:AH21">
    <cfRule type="cellIs" dxfId="41" priority="7" operator="notEqual">
      <formula>$AH$11</formula>
    </cfRule>
  </conditionalFormatting>
  <conditionalFormatting sqref="AH24:AH29">
    <cfRule type="cellIs" dxfId="40" priority="6" operator="notEqual">
      <formula>$AH$11</formula>
    </cfRule>
  </conditionalFormatting>
  <conditionalFormatting sqref="AH32:AH37">
    <cfRule type="cellIs" dxfId="39" priority="5" operator="notEqual">
      <formula>$AH$11</formula>
    </cfRule>
  </conditionalFormatting>
  <conditionalFormatting sqref="AH40:AH43">
    <cfRule type="cellIs" dxfId="38" priority="4" operator="notEqual">
      <formula>$AH$11</formula>
    </cfRule>
  </conditionalFormatting>
  <conditionalFormatting sqref="AH46:AH50">
    <cfRule type="cellIs" dxfId="37" priority="3" operator="notEqual">
      <formula>$AH$11</formula>
    </cfRule>
  </conditionalFormatting>
  <conditionalFormatting sqref="AH53:AH57">
    <cfRule type="cellIs" dxfId="36" priority="2" operator="notEqual">
      <formula>$AH$11</formula>
    </cfRule>
  </conditionalFormatting>
  <conditionalFormatting sqref="AH60:AH62">
    <cfRule type="cellIs" dxfId="35" priority="1" operator="notEqual">
      <formula>$AH$11</formula>
    </cfRule>
  </conditionalFormatting>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789"/>
  <sheetViews>
    <sheetView workbookViewId="0">
      <selection activeCell="F2" sqref="F2:T4"/>
    </sheetView>
  </sheetViews>
  <sheetFormatPr baseColWidth="10" defaultColWidth="11.42578125" defaultRowHeight="12.75" x14ac:dyDescent="0.2"/>
  <cols>
    <col min="1" max="1" width="6.85546875" style="149" customWidth="1"/>
    <col min="2" max="2" width="4" style="440" customWidth="1"/>
    <col min="3" max="3" width="2.42578125" style="149" customWidth="1"/>
    <col min="4" max="4" width="23" style="149" customWidth="1"/>
    <col min="5" max="5" width="50.7109375" style="149" customWidth="1"/>
    <col min="6" max="11" width="4.5703125" style="441" customWidth="1"/>
    <col min="12" max="12" width="4.5703125" style="478" customWidth="1"/>
    <col min="13" max="14" width="4.5703125" style="149" customWidth="1"/>
    <col min="15" max="15" width="4.5703125" style="478" customWidth="1"/>
    <col min="16" max="17" width="4.5703125" style="149" customWidth="1"/>
    <col min="18" max="20" width="4.5703125" style="441" customWidth="1"/>
    <col min="21" max="21" width="4.5703125" style="478" hidden="1" customWidth="1"/>
    <col min="22" max="23" width="4.5703125" style="149" hidden="1" customWidth="1"/>
    <col min="24" max="24" width="4.5703125" style="478" hidden="1" customWidth="1"/>
    <col min="25" max="26" width="4.5703125" style="149" hidden="1" customWidth="1"/>
    <col min="27" max="32" width="4.5703125" style="441" hidden="1" customWidth="1"/>
    <col min="33" max="33" width="4.5703125" style="478" hidden="1" customWidth="1"/>
    <col min="34" max="35" width="4.5703125" style="149" hidden="1" customWidth="1"/>
    <col min="36" max="36" width="4.5703125" style="478" hidden="1" customWidth="1"/>
    <col min="37" max="38" width="4.5703125" style="149" hidden="1" customWidth="1"/>
    <col min="39" max="44" width="4.5703125" style="441" hidden="1" customWidth="1"/>
    <col min="45" max="45" width="4.5703125" style="478" hidden="1" customWidth="1"/>
    <col min="46" max="47" width="4.5703125" style="149" hidden="1" customWidth="1"/>
    <col min="48" max="48" width="4.5703125" style="478" hidden="1" customWidth="1"/>
    <col min="49" max="50" width="4.5703125" style="149" hidden="1" customWidth="1"/>
    <col min="51" max="51" width="12.28515625" style="149" bestFit="1" customWidth="1"/>
    <col min="52" max="52" width="85.85546875" style="442" customWidth="1"/>
    <col min="53" max="16384" width="11.42578125" style="149"/>
  </cols>
  <sheetData>
    <row r="1" spans="1:52" ht="13.5" customHeight="1" x14ac:dyDescent="0.2">
      <c r="L1" s="441"/>
      <c r="O1" s="441"/>
      <c r="U1" s="441"/>
      <c r="X1" s="441"/>
      <c r="AG1" s="441"/>
      <c r="AJ1" s="441"/>
      <c r="AS1" s="441"/>
      <c r="AV1" s="441"/>
    </row>
    <row r="2" spans="1:52" ht="15" customHeight="1" x14ac:dyDescent="0.2">
      <c r="F2" s="909"/>
      <c r="G2" s="909"/>
      <c r="H2" s="909"/>
      <c r="I2" s="909"/>
      <c r="J2" s="909"/>
      <c r="K2" s="909"/>
      <c r="L2" s="909"/>
      <c r="M2" s="909"/>
      <c r="N2" s="909"/>
      <c r="O2" s="909"/>
      <c r="P2" s="909"/>
      <c r="Q2" s="909"/>
      <c r="R2" s="909"/>
      <c r="S2" s="909"/>
      <c r="T2" s="909"/>
      <c r="U2" s="614"/>
      <c r="V2" s="614"/>
      <c r="W2" s="614"/>
      <c r="X2" s="614"/>
      <c r="Y2" s="614"/>
      <c r="Z2" s="614"/>
      <c r="AA2" s="909"/>
      <c r="AB2" s="909"/>
      <c r="AC2" s="909"/>
      <c r="AD2" s="909"/>
      <c r="AE2" s="909"/>
      <c r="AF2" s="909"/>
      <c r="AG2" s="909"/>
      <c r="AH2" s="909"/>
      <c r="AI2" s="909"/>
      <c r="AJ2" s="198"/>
      <c r="AK2" s="198"/>
      <c r="AL2" s="198"/>
      <c r="AM2" s="909"/>
      <c r="AN2" s="909"/>
      <c r="AO2" s="909"/>
      <c r="AP2" s="909"/>
      <c r="AQ2" s="909"/>
      <c r="AR2" s="909"/>
      <c r="AS2" s="909"/>
      <c r="AT2" s="909"/>
      <c r="AU2" s="909"/>
      <c r="AV2" s="198"/>
      <c r="AW2" s="198"/>
      <c r="AX2" s="198"/>
    </row>
    <row r="3" spans="1:52" x14ac:dyDescent="0.2">
      <c r="F3" s="909"/>
      <c r="G3" s="909"/>
      <c r="H3" s="909"/>
      <c r="I3" s="909"/>
      <c r="J3" s="909"/>
      <c r="K3" s="909"/>
      <c r="L3" s="909"/>
      <c r="M3" s="909"/>
      <c r="N3" s="909"/>
      <c r="O3" s="909"/>
      <c r="P3" s="909"/>
      <c r="Q3" s="909"/>
      <c r="R3" s="909"/>
      <c r="S3" s="909"/>
      <c r="T3" s="909"/>
      <c r="U3" s="614"/>
      <c r="V3" s="614"/>
      <c r="W3" s="614"/>
      <c r="X3" s="614"/>
      <c r="Y3" s="614"/>
      <c r="Z3" s="614"/>
      <c r="AA3" s="909"/>
      <c r="AB3" s="909"/>
      <c r="AC3" s="909"/>
      <c r="AD3" s="909"/>
      <c r="AE3" s="909"/>
      <c r="AF3" s="909"/>
      <c r="AG3" s="909"/>
      <c r="AH3" s="909"/>
      <c r="AI3" s="909"/>
      <c r="AJ3" s="198"/>
      <c r="AK3" s="198"/>
      <c r="AL3" s="198"/>
      <c r="AM3" s="909"/>
      <c r="AN3" s="909"/>
      <c r="AO3" s="909"/>
      <c r="AP3" s="909"/>
      <c r="AQ3" s="909"/>
      <c r="AR3" s="909"/>
      <c r="AS3" s="909"/>
      <c r="AT3" s="909"/>
      <c r="AU3" s="909"/>
      <c r="AV3" s="198"/>
      <c r="AW3" s="198"/>
      <c r="AX3" s="198"/>
    </row>
    <row r="4" spans="1:52" x14ac:dyDescent="0.2">
      <c r="F4" s="909"/>
      <c r="G4" s="909"/>
      <c r="H4" s="909"/>
      <c r="I4" s="909"/>
      <c r="J4" s="909"/>
      <c r="K4" s="909"/>
      <c r="L4" s="909"/>
      <c r="M4" s="909"/>
      <c r="N4" s="909"/>
      <c r="O4" s="909"/>
      <c r="P4" s="909"/>
      <c r="Q4" s="909"/>
      <c r="R4" s="909"/>
      <c r="S4" s="909"/>
      <c r="T4" s="909"/>
      <c r="U4" s="614"/>
      <c r="V4" s="614"/>
      <c r="W4" s="614"/>
      <c r="X4" s="614"/>
      <c r="Y4" s="614"/>
      <c r="Z4" s="614"/>
      <c r="AA4" s="909"/>
      <c r="AB4" s="909"/>
      <c r="AC4" s="909"/>
      <c r="AD4" s="909"/>
      <c r="AE4" s="909"/>
      <c r="AF4" s="909"/>
      <c r="AG4" s="909"/>
      <c r="AH4" s="909"/>
      <c r="AI4" s="909"/>
      <c r="AJ4" s="198"/>
      <c r="AK4" s="198"/>
      <c r="AL4" s="198"/>
      <c r="AM4" s="909"/>
      <c r="AN4" s="909"/>
      <c r="AO4" s="909"/>
      <c r="AP4" s="909"/>
      <c r="AQ4" s="909"/>
      <c r="AR4" s="909"/>
      <c r="AS4" s="909"/>
      <c r="AT4" s="909"/>
      <c r="AU4" s="909"/>
      <c r="AV4" s="198"/>
      <c r="AW4" s="198"/>
      <c r="AX4" s="198"/>
    </row>
    <row r="5" spans="1:52" x14ac:dyDescent="0.2">
      <c r="I5" s="443"/>
      <c r="J5" s="443"/>
      <c r="K5" s="443"/>
      <c r="L5" s="443"/>
      <c r="M5" s="150"/>
      <c r="O5" s="443"/>
      <c r="P5" s="150"/>
      <c r="U5" s="443"/>
      <c r="V5" s="150"/>
      <c r="X5" s="443"/>
      <c r="Y5" s="150"/>
      <c r="AD5" s="443"/>
      <c r="AE5" s="443"/>
      <c r="AF5" s="443"/>
      <c r="AG5" s="443"/>
      <c r="AH5" s="150"/>
      <c r="AJ5" s="443"/>
      <c r="AK5" s="150"/>
      <c r="AP5" s="443"/>
      <c r="AQ5" s="443"/>
      <c r="AR5" s="443"/>
      <c r="AS5" s="443"/>
      <c r="AT5" s="150"/>
      <c r="AV5" s="443"/>
      <c r="AW5" s="150"/>
    </row>
    <row r="6" spans="1:52" ht="21.75" customHeight="1" x14ac:dyDescent="0.2">
      <c r="L6" s="441"/>
      <c r="O6" s="441"/>
      <c r="U6" s="441"/>
      <c r="X6" s="441"/>
      <c r="AG6" s="441"/>
      <c r="AJ6" s="441"/>
      <c r="AS6" s="441"/>
      <c r="AV6" s="441"/>
    </row>
    <row r="7" spans="1:52" x14ac:dyDescent="0.2">
      <c r="D7" s="729" t="s">
        <v>437</v>
      </c>
      <c r="E7" s="729"/>
      <c r="F7" s="729"/>
      <c r="G7" s="729"/>
      <c r="H7" s="729"/>
      <c r="I7" s="729"/>
      <c r="J7" s="729"/>
      <c r="K7" s="729"/>
      <c r="L7" s="729"/>
      <c r="M7" s="729"/>
      <c r="N7" s="729"/>
      <c r="O7" s="729"/>
      <c r="P7" s="729"/>
      <c r="Q7" s="729"/>
      <c r="R7" s="729"/>
      <c r="S7" s="729"/>
      <c r="T7" s="729"/>
      <c r="U7" s="729"/>
      <c r="V7" s="729"/>
      <c r="W7" s="729"/>
      <c r="X7" s="729"/>
      <c r="Y7" s="729"/>
      <c r="Z7" s="729"/>
      <c r="AA7" s="729"/>
      <c r="AB7" s="729"/>
      <c r="AC7" s="729"/>
      <c r="AD7" s="729"/>
      <c r="AE7" s="729"/>
      <c r="AF7" s="729"/>
      <c r="AG7" s="729"/>
      <c r="AH7" s="729"/>
      <c r="AI7" s="729"/>
      <c r="AJ7" s="729"/>
      <c r="AK7" s="729"/>
      <c r="AL7" s="729"/>
      <c r="AM7" s="729"/>
      <c r="AS7" s="441"/>
      <c r="AV7" s="441"/>
    </row>
    <row r="8" spans="1:52" x14ac:dyDescent="0.2">
      <c r="D8" s="729" t="s">
        <v>438</v>
      </c>
      <c r="E8" s="729"/>
      <c r="F8" s="729"/>
      <c r="G8" s="729"/>
      <c r="H8" s="729"/>
      <c r="I8" s="729"/>
      <c r="J8" s="729"/>
      <c r="K8" s="729"/>
      <c r="L8" s="729"/>
      <c r="M8" s="729"/>
      <c r="N8" s="729"/>
      <c r="O8" s="729"/>
      <c r="P8" s="729"/>
      <c r="Q8" s="729"/>
      <c r="R8" s="729"/>
      <c r="S8" s="729"/>
      <c r="T8" s="729"/>
      <c r="U8" s="729"/>
      <c r="V8" s="729"/>
      <c r="W8" s="729"/>
      <c r="X8" s="729"/>
      <c r="Y8" s="729"/>
      <c r="Z8" s="729"/>
      <c r="AA8" s="729"/>
      <c r="AB8" s="729"/>
      <c r="AC8" s="729"/>
      <c r="AD8" s="729"/>
      <c r="AE8" s="729"/>
      <c r="AF8" s="729"/>
      <c r="AG8" s="729"/>
      <c r="AH8" s="729"/>
      <c r="AI8" s="729"/>
      <c r="AJ8" s="729"/>
      <c r="AK8" s="729"/>
      <c r="AL8" s="729"/>
      <c r="AM8" s="729"/>
      <c r="AS8" s="441"/>
      <c r="AV8" s="441"/>
    </row>
    <row r="9" spans="1:52" ht="3.75" customHeight="1" x14ac:dyDescent="0.2">
      <c r="D9" s="729"/>
      <c r="E9" s="729"/>
      <c r="F9" s="729"/>
      <c r="G9" s="729"/>
      <c r="H9" s="729"/>
      <c r="I9" s="729"/>
      <c r="J9" s="729"/>
      <c r="K9" s="729"/>
      <c r="L9" s="729"/>
      <c r="M9" s="729"/>
      <c r="N9" s="729"/>
      <c r="O9" s="729"/>
      <c r="P9" s="729"/>
      <c r="Q9" s="729"/>
      <c r="R9" s="729"/>
      <c r="S9" s="729"/>
      <c r="T9" s="729"/>
      <c r="U9" s="729"/>
      <c r="V9" s="729"/>
      <c r="W9" s="729"/>
      <c r="X9" s="729"/>
      <c r="Y9" s="729"/>
      <c r="Z9" s="729"/>
      <c r="AA9" s="729"/>
      <c r="AB9" s="729"/>
      <c r="AC9" s="729"/>
      <c r="AD9" s="729"/>
      <c r="AE9" s="729"/>
      <c r="AF9" s="729"/>
      <c r="AG9" s="729"/>
      <c r="AH9" s="729"/>
      <c r="AI9" s="729"/>
      <c r="AJ9" s="729"/>
      <c r="AK9" s="729"/>
      <c r="AL9" s="729"/>
      <c r="AM9" s="729"/>
      <c r="AS9" s="441"/>
      <c r="AV9" s="441"/>
    </row>
    <row r="10" spans="1:52" x14ac:dyDescent="0.2">
      <c r="D10" s="212" t="s">
        <v>439</v>
      </c>
      <c r="L10" s="441"/>
      <c r="O10" s="441"/>
      <c r="U10" s="441"/>
      <c r="X10" s="441"/>
      <c r="AG10" s="441"/>
      <c r="AJ10" s="441"/>
      <c r="AS10" s="441"/>
      <c r="AV10" s="441"/>
    </row>
    <row r="11" spans="1:52" ht="13.5" thickBot="1" x14ac:dyDescent="0.25">
      <c r="D11" s="444" t="s">
        <v>440</v>
      </c>
      <c r="E11" s="444"/>
      <c r="F11" s="953">
        <v>1</v>
      </c>
      <c r="G11" s="953"/>
      <c r="H11" s="953"/>
      <c r="I11" s="953">
        <v>2</v>
      </c>
      <c r="J11" s="953"/>
      <c r="K11" s="953"/>
      <c r="L11" s="953">
        <v>3</v>
      </c>
      <c r="M11" s="953"/>
      <c r="N11" s="953"/>
      <c r="O11" s="953">
        <v>4</v>
      </c>
      <c r="P11" s="953"/>
      <c r="Q11" s="953"/>
      <c r="R11" s="953">
        <v>5</v>
      </c>
      <c r="S11" s="953"/>
      <c r="T11" s="953"/>
      <c r="U11" s="953">
        <v>11</v>
      </c>
      <c r="V11" s="953"/>
      <c r="W11" s="953"/>
      <c r="X11" s="953">
        <v>12</v>
      </c>
      <c r="Y11" s="953"/>
      <c r="Z11" s="953"/>
      <c r="AA11" s="953">
        <v>13</v>
      </c>
      <c r="AB11" s="953"/>
      <c r="AC11" s="953"/>
      <c r="AD11" s="953">
        <v>14</v>
      </c>
      <c r="AE11" s="953"/>
      <c r="AF11" s="953"/>
      <c r="AG11" s="953">
        <v>15</v>
      </c>
      <c r="AH11" s="953"/>
      <c r="AI11" s="953"/>
      <c r="AJ11" s="953">
        <v>16</v>
      </c>
      <c r="AK11" s="953"/>
      <c r="AL11" s="953"/>
      <c r="AM11" s="953">
        <v>17</v>
      </c>
      <c r="AN11" s="953"/>
      <c r="AO11" s="953"/>
      <c r="AP11" s="950">
        <v>18</v>
      </c>
      <c r="AQ11" s="950"/>
      <c r="AR11" s="950"/>
      <c r="AS11" s="950">
        <v>19</v>
      </c>
      <c r="AT11" s="950"/>
      <c r="AU11" s="950"/>
      <c r="AV11" s="950">
        <v>20</v>
      </c>
      <c r="AW11" s="950"/>
      <c r="AX11" s="950"/>
    </row>
    <row r="12" spans="1:52" ht="64.5" customHeight="1" thickBot="1" x14ac:dyDescent="0.25">
      <c r="C12" s="951"/>
      <c r="D12" s="952"/>
      <c r="E12" s="445" t="s">
        <v>14</v>
      </c>
      <c r="F12" s="939"/>
      <c r="G12" s="939"/>
      <c r="H12" s="939"/>
      <c r="I12" s="939"/>
      <c r="J12" s="939"/>
      <c r="K12" s="939"/>
      <c r="L12" s="939"/>
      <c r="M12" s="939"/>
      <c r="N12" s="939"/>
      <c r="O12" s="939"/>
      <c r="P12" s="939"/>
      <c r="Q12" s="939"/>
      <c r="R12" s="939"/>
      <c r="S12" s="939"/>
      <c r="T12" s="939"/>
      <c r="U12" s="939"/>
      <c r="V12" s="939"/>
      <c r="W12" s="939"/>
      <c r="X12" s="939"/>
      <c r="Y12" s="939"/>
      <c r="Z12" s="939"/>
      <c r="AA12" s="939"/>
      <c r="AB12" s="939"/>
      <c r="AC12" s="939"/>
      <c r="AD12" s="939"/>
      <c r="AE12" s="939"/>
      <c r="AF12" s="939"/>
      <c r="AG12" s="939"/>
      <c r="AH12" s="939"/>
      <c r="AI12" s="939"/>
      <c r="AJ12" s="939"/>
      <c r="AK12" s="939"/>
      <c r="AL12" s="939"/>
      <c r="AM12" s="939"/>
      <c r="AN12" s="939"/>
      <c r="AO12" s="939"/>
      <c r="AP12" s="939"/>
      <c r="AQ12" s="939"/>
      <c r="AR12" s="939"/>
      <c r="AS12" s="939"/>
      <c r="AT12" s="939"/>
      <c r="AU12" s="939"/>
      <c r="AV12" s="939"/>
      <c r="AW12" s="939"/>
      <c r="AX12" s="939"/>
    </row>
    <row r="13" spans="1:52" ht="33" customHeight="1" x14ac:dyDescent="0.2">
      <c r="C13" s="948" t="s">
        <v>441</v>
      </c>
      <c r="D13" s="945"/>
      <c r="E13" s="446" t="s">
        <v>16</v>
      </c>
      <c r="F13" s="447" t="s">
        <v>0</v>
      </c>
      <c r="G13" s="447" t="s">
        <v>1</v>
      </c>
      <c r="H13" s="447" t="s">
        <v>2</v>
      </c>
      <c r="I13" s="447" t="s">
        <v>0</v>
      </c>
      <c r="J13" s="447" t="s">
        <v>1</v>
      </c>
      <c r="K13" s="447" t="s">
        <v>2</v>
      </c>
      <c r="L13" s="447" t="s">
        <v>0</v>
      </c>
      <c r="M13" s="447" t="s">
        <v>1</v>
      </c>
      <c r="N13" s="447" t="s">
        <v>2</v>
      </c>
      <c r="O13" s="447" t="s">
        <v>0</v>
      </c>
      <c r="P13" s="447" t="s">
        <v>1</v>
      </c>
      <c r="Q13" s="447" t="s">
        <v>2</v>
      </c>
      <c r="R13" s="447" t="s">
        <v>0</v>
      </c>
      <c r="S13" s="447" t="s">
        <v>1</v>
      </c>
      <c r="T13" s="447" t="s">
        <v>2</v>
      </c>
      <c r="U13" s="447" t="s">
        <v>0</v>
      </c>
      <c r="V13" s="447" t="s">
        <v>1</v>
      </c>
      <c r="W13" s="447" t="s">
        <v>2</v>
      </c>
      <c r="X13" s="447" t="s">
        <v>0</v>
      </c>
      <c r="Y13" s="447" t="s">
        <v>1</v>
      </c>
      <c r="Z13" s="447" t="s">
        <v>2</v>
      </c>
      <c r="AA13" s="447" t="s">
        <v>0</v>
      </c>
      <c r="AB13" s="447" t="s">
        <v>1</v>
      </c>
      <c r="AC13" s="447" t="s">
        <v>2</v>
      </c>
      <c r="AD13" s="447" t="s">
        <v>0</v>
      </c>
      <c r="AE13" s="447" t="s">
        <v>1</v>
      </c>
      <c r="AF13" s="447" t="s">
        <v>2</v>
      </c>
      <c r="AG13" s="447" t="s">
        <v>0</v>
      </c>
      <c r="AH13" s="447" t="s">
        <v>1</v>
      </c>
      <c r="AI13" s="447" t="s">
        <v>2</v>
      </c>
      <c r="AJ13" s="447" t="s">
        <v>0</v>
      </c>
      <c r="AK13" s="447" t="s">
        <v>1</v>
      </c>
      <c r="AL13" s="447" t="s">
        <v>2</v>
      </c>
      <c r="AM13" s="447" t="s">
        <v>0</v>
      </c>
      <c r="AN13" s="447" t="s">
        <v>1</v>
      </c>
      <c r="AO13" s="447" t="s">
        <v>2</v>
      </c>
      <c r="AP13" s="447" t="s">
        <v>0</v>
      </c>
      <c r="AQ13" s="447" t="s">
        <v>1</v>
      </c>
      <c r="AR13" s="447" t="s">
        <v>2</v>
      </c>
      <c r="AS13" s="447" t="s">
        <v>0</v>
      </c>
      <c r="AT13" s="447" t="s">
        <v>1</v>
      </c>
      <c r="AU13" s="447" t="s">
        <v>2</v>
      </c>
      <c r="AV13" s="447" t="s">
        <v>0</v>
      </c>
      <c r="AW13" s="447" t="s">
        <v>1</v>
      </c>
      <c r="AX13" s="447" t="s">
        <v>2</v>
      </c>
      <c r="AY13" s="149">
        <v>5</v>
      </c>
    </row>
    <row r="14" spans="1:52" ht="51.75" customHeight="1" x14ac:dyDescent="0.2">
      <c r="A14" s="149">
        <v>1</v>
      </c>
      <c r="B14" s="440">
        <v>1</v>
      </c>
      <c r="C14" s="949"/>
      <c r="D14" s="947"/>
      <c r="E14" s="448" t="s">
        <v>442</v>
      </c>
      <c r="F14" s="449">
        <v>1</v>
      </c>
      <c r="G14" s="449"/>
      <c r="H14" s="449"/>
      <c r="I14" s="449">
        <v>1</v>
      </c>
      <c r="J14" s="449"/>
      <c r="K14" s="449"/>
      <c r="L14" s="449">
        <v>1</v>
      </c>
      <c r="M14" s="449"/>
      <c r="N14" s="449"/>
      <c r="O14" s="449">
        <v>1</v>
      </c>
      <c r="P14" s="449"/>
      <c r="Q14" s="449"/>
      <c r="R14" s="449">
        <v>1</v>
      </c>
      <c r="S14" s="449"/>
      <c r="T14" s="449"/>
      <c r="U14" s="452"/>
      <c r="V14" s="451"/>
      <c r="W14" s="451"/>
      <c r="X14" s="452"/>
      <c r="Y14" s="451"/>
      <c r="Z14" s="451"/>
      <c r="AA14" s="452"/>
      <c r="AB14" s="452"/>
      <c r="AC14" s="452"/>
      <c r="AD14" s="452"/>
      <c r="AE14" s="452"/>
      <c r="AF14" s="452"/>
      <c r="AG14" s="452"/>
      <c r="AH14" s="451"/>
      <c r="AI14" s="451"/>
      <c r="AJ14" s="452"/>
      <c r="AK14" s="451"/>
      <c r="AL14" s="451"/>
      <c r="AM14" s="452"/>
      <c r="AN14" s="452"/>
      <c r="AO14" s="452"/>
      <c r="AP14" s="452"/>
      <c r="AQ14" s="452"/>
      <c r="AR14" s="452"/>
      <c r="AS14" s="452"/>
      <c r="AT14" s="451"/>
      <c r="AU14" s="451"/>
      <c r="AV14" s="452"/>
      <c r="AW14" s="451"/>
      <c r="AX14" s="451"/>
      <c r="AY14" s="149">
        <f t="shared" ref="AY14:AY38" si="0">SUM(F14:AX14)</f>
        <v>5</v>
      </c>
    </row>
    <row r="15" spans="1:52" ht="48" customHeight="1" x14ac:dyDescent="0.2">
      <c r="A15" s="149">
        <v>2</v>
      </c>
      <c r="B15" s="440">
        <v>2</v>
      </c>
      <c r="C15" s="949"/>
      <c r="D15" s="947"/>
      <c r="E15" s="453" t="s">
        <v>443</v>
      </c>
      <c r="F15" s="449"/>
      <c r="G15" s="449">
        <v>1</v>
      </c>
      <c r="H15" s="449"/>
      <c r="I15" s="449"/>
      <c r="J15" s="449">
        <v>1</v>
      </c>
      <c r="K15" s="449"/>
      <c r="L15" s="449"/>
      <c r="M15" s="449">
        <v>1</v>
      </c>
      <c r="N15" s="449"/>
      <c r="O15" s="449"/>
      <c r="P15" s="449">
        <v>1</v>
      </c>
      <c r="Q15" s="449"/>
      <c r="R15" s="449"/>
      <c r="S15" s="449">
        <v>1</v>
      </c>
      <c r="T15" s="449"/>
      <c r="U15" s="449"/>
      <c r="V15" s="450"/>
      <c r="W15" s="450"/>
      <c r="X15" s="449"/>
      <c r="Y15" s="450"/>
      <c r="Z15" s="450"/>
      <c r="AA15" s="449"/>
      <c r="AB15" s="449"/>
      <c r="AC15" s="449"/>
      <c r="AD15" s="449"/>
      <c r="AE15" s="449"/>
      <c r="AF15" s="449"/>
      <c r="AG15" s="449"/>
      <c r="AH15" s="450"/>
      <c r="AI15" s="450"/>
      <c r="AJ15" s="449"/>
      <c r="AK15" s="450"/>
      <c r="AL15" s="450"/>
      <c r="AM15" s="449"/>
      <c r="AN15" s="449"/>
      <c r="AO15" s="449"/>
      <c r="AP15" s="449"/>
      <c r="AQ15" s="449"/>
      <c r="AR15" s="449"/>
      <c r="AS15" s="449"/>
      <c r="AT15" s="450"/>
      <c r="AU15" s="450"/>
      <c r="AV15" s="449"/>
      <c r="AW15" s="450"/>
      <c r="AX15" s="450"/>
      <c r="AY15" s="149">
        <f t="shared" si="0"/>
        <v>5</v>
      </c>
      <c r="AZ15" s="454"/>
    </row>
    <row r="16" spans="1:52" ht="23.25" customHeight="1" x14ac:dyDescent="0.2">
      <c r="C16" s="949"/>
      <c r="D16" s="947"/>
      <c r="E16" s="455" t="s">
        <v>3</v>
      </c>
      <c r="F16" s="456">
        <f t="shared" ref="F16:H16" si="1">SUM(F14:F15)</f>
        <v>1</v>
      </c>
      <c r="G16" s="456">
        <f t="shared" si="1"/>
        <v>1</v>
      </c>
      <c r="H16" s="456">
        <f t="shared" si="1"/>
        <v>0</v>
      </c>
      <c r="I16" s="533">
        <f t="shared" ref="I16:T16" si="2">SUM(I14:I15)</f>
        <v>1</v>
      </c>
      <c r="J16" s="533">
        <f t="shared" si="2"/>
        <v>1</v>
      </c>
      <c r="K16" s="533">
        <f t="shared" si="2"/>
        <v>0</v>
      </c>
      <c r="L16" s="533">
        <f t="shared" si="2"/>
        <v>1</v>
      </c>
      <c r="M16" s="533">
        <f t="shared" si="2"/>
        <v>1</v>
      </c>
      <c r="N16" s="533">
        <f t="shared" si="2"/>
        <v>0</v>
      </c>
      <c r="O16" s="533">
        <f t="shared" si="2"/>
        <v>1</v>
      </c>
      <c r="P16" s="533">
        <f t="shared" si="2"/>
        <v>1</v>
      </c>
      <c r="Q16" s="533">
        <f t="shared" si="2"/>
        <v>0</v>
      </c>
      <c r="R16" s="533">
        <f t="shared" si="2"/>
        <v>1</v>
      </c>
      <c r="S16" s="533">
        <f t="shared" si="2"/>
        <v>1</v>
      </c>
      <c r="T16" s="533">
        <f t="shared" si="2"/>
        <v>0</v>
      </c>
      <c r="U16" s="456">
        <f t="shared" ref="U16:Z16" si="3">SUM(U14:U15)</f>
        <v>0</v>
      </c>
      <c r="V16" s="456">
        <f t="shared" si="3"/>
        <v>0</v>
      </c>
      <c r="W16" s="456">
        <f t="shared" si="3"/>
        <v>0</v>
      </c>
      <c r="X16" s="456">
        <f t="shared" si="3"/>
        <v>0</v>
      </c>
      <c r="Y16" s="456">
        <f t="shared" si="3"/>
        <v>0</v>
      </c>
      <c r="Z16" s="456">
        <f t="shared" si="3"/>
        <v>0</v>
      </c>
      <c r="AA16" s="456"/>
      <c r="AB16" s="456">
        <f t="shared" ref="AB16:AL16" si="4">SUM(AB14:AB15)</f>
        <v>0</v>
      </c>
      <c r="AC16" s="456">
        <f t="shared" si="4"/>
        <v>0</v>
      </c>
      <c r="AD16" s="456">
        <f t="shared" si="4"/>
        <v>0</v>
      </c>
      <c r="AE16" s="456">
        <f t="shared" si="4"/>
        <v>0</v>
      </c>
      <c r="AF16" s="456">
        <f t="shared" si="4"/>
        <v>0</v>
      </c>
      <c r="AG16" s="456">
        <f t="shared" si="4"/>
        <v>0</v>
      </c>
      <c r="AH16" s="456">
        <f t="shared" si="4"/>
        <v>0</v>
      </c>
      <c r="AI16" s="456">
        <f t="shared" si="4"/>
        <v>0</v>
      </c>
      <c r="AJ16" s="456">
        <f t="shared" si="4"/>
        <v>0</v>
      </c>
      <c r="AK16" s="456">
        <f t="shared" si="4"/>
        <v>0</v>
      </c>
      <c r="AL16" s="456">
        <f t="shared" si="4"/>
        <v>0</v>
      </c>
      <c r="AM16" s="456"/>
      <c r="AN16" s="456">
        <f t="shared" ref="AN16:AX16" si="5">SUM(AN14:AN15)</f>
        <v>0</v>
      </c>
      <c r="AO16" s="456">
        <f t="shared" si="5"/>
        <v>0</v>
      </c>
      <c r="AP16" s="456">
        <f t="shared" si="5"/>
        <v>0</v>
      </c>
      <c r="AQ16" s="456">
        <f t="shared" si="5"/>
        <v>0</v>
      </c>
      <c r="AR16" s="456">
        <f t="shared" si="5"/>
        <v>0</v>
      </c>
      <c r="AS16" s="456">
        <f t="shared" si="5"/>
        <v>0</v>
      </c>
      <c r="AT16" s="456">
        <f t="shared" si="5"/>
        <v>0</v>
      </c>
      <c r="AU16" s="456">
        <f t="shared" si="5"/>
        <v>0</v>
      </c>
      <c r="AV16" s="456">
        <f t="shared" si="5"/>
        <v>0</v>
      </c>
      <c r="AW16" s="456">
        <f t="shared" si="5"/>
        <v>0</v>
      </c>
      <c r="AX16" s="456">
        <f t="shared" si="5"/>
        <v>0</v>
      </c>
      <c r="AY16" s="149">
        <f t="shared" si="0"/>
        <v>10</v>
      </c>
      <c r="AZ16" s="454"/>
    </row>
    <row r="17" spans="1:52" ht="23.25" customHeight="1" x14ac:dyDescent="0.2">
      <c r="C17" s="948" t="s">
        <v>444</v>
      </c>
      <c r="D17" s="945"/>
      <c r="E17" s="457" t="s">
        <v>445</v>
      </c>
      <c r="F17" s="458" t="s">
        <v>0</v>
      </c>
      <c r="G17" s="458" t="s">
        <v>1</v>
      </c>
      <c r="H17" s="458" t="s">
        <v>2</v>
      </c>
      <c r="I17" s="458" t="s">
        <v>0</v>
      </c>
      <c r="J17" s="458" t="s">
        <v>1</v>
      </c>
      <c r="K17" s="458" t="s">
        <v>2</v>
      </c>
      <c r="L17" s="458" t="s">
        <v>0</v>
      </c>
      <c r="M17" s="458" t="s">
        <v>1</v>
      </c>
      <c r="N17" s="458" t="s">
        <v>2</v>
      </c>
      <c r="O17" s="458" t="s">
        <v>0</v>
      </c>
      <c r="P17" s="458" t="s">
        <v>1</v>
      </c>
      <c r="Q17" s="458" t="s">
        <v>2</v>
      </c>
      <c r="R17" s="458" t="s">
        <v>0</v>
      </c>
      <c r="S17" s="458" t="s">
        <v>1</v>
      </c>
      <c r="T17" s="458" t="s">
        <v>2</v>
      </c>
      <c r="U17" s="458" t="s">
        <v>0</v>
      </c>
      <c r="V17" s="458" t="s">
        <v>1</v>
      </c>
      <c r="W17" s="458" t="s">
        <v>2</v>
      </c>
      <c r="X17" s="458" t="s">
        <v>0</v>
      </c>
      <c r="Y17" s="458" t="s">
        <v>1</v>
      </c>
      <c r="Z17" s="458" t="s">
        <v>2</v>
      </c>
      <c r="AA17" s="458" t="s">
        <v>0</v>
      </c>
      <c r="AB17" s="458" t="s">
        <v>1</v>
      </c>
      <c r="AC17" s="458" t="s">
        <v>2</v>
      </c>
      <c r="AD17" s="458" t="s">
        <v>0</v>
      </c>
      <c r="AE17" s="458" t="s">
        <v>1</v>
      </c>
      <c r="AF17" s="458" t="s">
        <v>2</v>
      </c>
      <c r="AG17" s="458" t="s">
        <v>0</v>
      </c>
      <c r="AH17" s="458" t="s">
        <v>1</v>
      </c>
      <c r="AI17" s="458" t="s">
        <v>2</v>
      </c>
      <c r="AJ17" s="458" t="s">
        <v>0</v>
      </c>
      <c r="AK17" s="458" t="s">
        <v>1</v>
      </c>
      <c r="AL17" s="458" t="s">
        <v>2</v>
      </c>
      <c r="AM17" s="458" t="s">
        <v>0</v>
      </c>
      <c r="AN17" s="458" t="s">
        <v>1</v>
      </c>
      <c r="AO17" s="458" t="s">
        <v>2</v>
      </c>
      <c r="AP17" s="458" t="s">
        <v>0</v>
      </c>
      <c r="AQ17" s="458" t="s">
        <v>1</v>
      </c>
      <c r="AR17" s="458" t="s">
        <v>2</v>
      </c>
      <c r="AS17" s="458" t="s">
        <v>0</v>
      </c>
      <c r="AT17" s="458" t="s">
        <v>1</v>
      </c>
      <c r="AU17" s="458" t="s">
        <v>2</v>
      </c>
      <c r="AV17" s="458" t="s">
        <v>0</v>
      </c>
      <c r="AW17" s="458" t="s">
        <v>1</v>
      </c>
      <c r="AX17" s="458" t="s">
        <v>2</v>
      </c>
      <c r="AY17" s="149">
        <f t="shared" si="0"/>
        <v>0</v>
      </c>
    </row>
    <row r="18" spans="1:52" ht="49.5" customHeight="1" x14ac:dyDescent="0.2">
      <c r="A18" s="149">
        <v>3</v>
      </c>
      <c r="B18" s="440">
        <v>1</v>
      </c>
      <c r="C18" s="949"/>
      <c r="D18" s="947"/>
      <c r="E18" s="459" t="s">
        <v>446</v>
      </c>
      <c r="F18" s="460">
        <v>1</v>
      </c>
      <c r="G18" s="460"/>
      <c r="H18" s="460"/>
      <c r="I18" s="460">
        <v>1</v>
      </c>
      <c r="J18" s="460"/>
      <c r="K18" s="460"/>
      <c r="L18" s="460">
        <v>1</v>
      </c>
      <c r="M18" s="460"/>
      <c r="N18" s="460"/>
      <c r="O18" s="460">
        <v>1</v>
      </c>
      <c r="P18" s="460"/>
      <c r="Q18" s="460"/>
      <c r="R18" s="460">
        <v>1</v>
      </c>
      <c r="S18" s="460"/>
      <c r="T18" s="460"/>
      <c r="U18" s="460"/>
      <c r="V18" s="461"/>
      <c r="W18" s="461"/>
      <c r="X18" s="460"/>
      <c r="Y18" s="461"/>
      <c r="Z18" s="461"/>
      <c r="AA18" s="460"/>
      <c r="AB18" s="460"/>
      <c r="AC18" s="460"/>
      <c r="AD18" s="460"/>
      <c r="AE18" s="460"/>
      <c r="AF18" s="460"/>
      <c r="AG18" s="460"/>
      <c r="AH18" s="461"/>
      <c r="AI18" s="461"/>
      <c r="AJ18" s="460"/>
      <c r="AK18" s="461"/>
      <c r="AL18" s="461"/>
      <c r="AM18" s="460"/>
      <c r="AN18" s="460"/>
      <c r="AO18" s="460"/>
      <c r="AP18" s="460"/>
      <c r="AQ18" s="460"/>
      <c r="AR18" s="460"/>
      <c r="AS18" s="460"/>
      <c r="AT18" s="461"/>
      <c r="AU18" s="461"/>
      <c r="AV18" s="460"/>
      <c r="AW18" s="461"/>
      <c r="AX18" s="461"/>
      <c r="AY18" s="149">
        <f t="shared" si="0"/>
        <v>5</v>
      </c>
    </row>
    <row r="19" spans="1:52" ht="39" customHeight="1" x14ac:dyDescent="0.2">
      <c r="A19" s="149">
        <v>4</v>
      </c>
      <c r="B19" s="440">
        <v>2</v>
      </c>
      <c r="C19" s="949"/>
      <c r="D19" s="947"/>
      <c r="E19" s="459" t="s">
        <v>447</v>
      </c>
      <c r="F19" s="460">
        <v>1</v>
      </c>
      <c r="G19" s="460"/>
      <c r="H19" s="460"/>
      <c r="I19" s="460">
        <v>1</v>
      </c>
      <c r="J19" s="460"/>
      <c r="K19" s="460"/>
      <c r="L19" s="460">
        <v>1</v>
      </c>
      <c r="M19" s="460"/>
      <c r="N19" s="460"/>
      <c r="O19" s="460">
        <v>1</v>
      </c>
      <c r="P19" s="460"/>
      <c r="Q19" s="460"/>
      <c r="R19" s="460">
        <v>1</v>
      </c>
      <c r="S19" s="460"/>
      <c r="T19" s="460"/>
      <c r="U19" s="460"/>
      <c r="V19" s="461"/>
      <c r="W19" s="461"/>
      <c r="X19" s="460"/>
      <c r="Y19" s="461"/>
      <c r="Z19" s="461"/>
      <c r="AA19" s="460"/>
      <c r="AB19" s="460"/>
      <c r="AC19" s="460"/>
      <c r="AD19" s="460"/>
      <c r="AE19" s="460"/>
      <c r="AF19" s="460"/>
      <c r="AG19" s="460"/>
      <c r="AH19" s="461"/>
      <c r="AI19" s="461"/>
      <c r="AJ19" s="460"/>
      <c r="AK19" s="461"/>
      <c r="AL19" s="461"/>
      <c r="AM19" s="460"/>
      <c r="AN19" s="460"/>
      <c r="AO19" s="460"/>
      <c r="AP19" s="460"/>
      <c r="AQ19" s="460"/>
      <c r="AR19" s="460"/>
      <c r="AS19" s="460"/>
      <c r="AT19" s="461"/>
      <c r="AU19" s="461"/>
      <c r="AV19" s="460"/>
      <c r="AW19" s="461"/>
      <c r="AX19" s="461"/>
      <c r="AY19" s="149">
        <f t="shared" si="0"/>
        <v>5</v>
      </c>
    </row>
    <row r="20" spans="1:52" ht="23.25" customHeight="1" x14ac:dyDescent="0.2">
      <c r="C20" s="949"/>
      <c r="D20" s="947"/>
      <c r="E20" s="455" t="s">
        <v>3</v>
      </c>
      <c r="F20" s="456">
        <f>SUM(F18:F19)</f>
        <v>2</v>
      </c>
      <c r="G20" s="456">
        <f t="shared" ref="G20:I20" si="6">SUM(G18:G19)</f>
        <v>0</v>
      </c>
      <c r="H20" s="456">
        <f t="shared" si="6"/>
        <v>0</v>
      </c>
      <c r="I20" s="533">
        <f t="shared" si="6"/>
        <v>2</v>
      </c>
      <c r="J20" s="533">
        <f t="shared" ref="J20:T20" si="7">SUM(J18:J19)</f>
        <v>0</v>
      </c>
      <c r="K20" s="533">
        <f t="shared" si="7"/>
        <v>0</v>
      </c>
      <c r="L20" s="533">
        <f t="shared" si="7"/>
        <v>2</v>
      </c>
      <c r="M20" s="533">
        <f t="shared" si="7"/>
        <v>0</v>
      </c>
      <c r="N20" s="533">
        <f t="shared" si="7"/>
        <v>0</v>
      </c>
      <c r="O20" s="533">
        <f t="shared" si="7"/>
        <v>2</v>
      </c>
      <c r="P20" s="533">
        <f t="shared" si="7"/>
        <v>0</v>
      </c>
      <c r="Q20" s="533">
        <f t="shared" si="7"/>
        <v>0</v>
      </c>
      <c r="R20" s="533">
        <f t="shared" si="7"/>
        <v>2</v>
      </c>
      <c r="S20" s="533">
        <f t="shared" si="7"/>
        <v>0</v>
      </c>
      <c r="T20" s="533">
        <f t="shared" si="7"/>
        <v>0</v>
      </c>
      <c r="U20" s="456">
        <f t="shared" ref="U20:Z20" si="8">SUM(U18:U19)</f>
        <v>0</v>
      </c>
      <c r="V20" s="456">
        <f t="shared" si="8"/>
        <v>0</v>
      </c>
      <c r="W20" s="456">
        <f t="shared" si="8"/>
        <v>0</v>
      </c>
      <c r="X20" s="456">
        <f t="shared" si="8"/>
        <v>0</v>
      </c>
      <c r="Y20" s="456">
        <f t="shared" si="8"/>
        <v>0</v>
      </c>
      <c r="Z20" s="456">
        <f t="shared" si="8"/>
        <v>0</v>
      </c>
      <c r="AA20" s="456">
        <f>SUM(AA18:AA19)</f>
        <v>0</v>
      </c>
      <c r="AB20" s="456">
        <f t="shared" ref="AB20:AL20" si="9">SUM(AB18:AB19)</f>
        <v>0</v>
      </c>
      <c r="AC20" s="456">
        <f t="shared" si="9"/>
        <v>0</v>
      </c>
      <c r="AD20" s="456">
        <f t="shared" si="9"/>
        <v>0</v>
      </c>
      <c r="AE20" s="456">
        <f t="shared" si="9"/>
        <v>0</v>
      </c>
      <c r="AF20" s="456">
        <f t="shared" si="9"/>
        <v>0</v>
      </c>
      <c r="AG20" s="456">
        <f t="shared" si="9"/>
        <v>0</v>
      </c>
      <c r="AH20" s="456">
        <f t="shared" si="9"/>
        <v>0</v>
      </c>
      <c r="AI20" s="456">
        <f t="shared" si="9"/>
        <v>0</v>
      </c>
      <c r="AJ20" s="456">
        <f t="shared" si="9"/>
        <v>0</v>
      </c>
      <c r="AK20" s="456">
        <f t="shared" si="9"/>
        <v>0</v>
      </c>
      <c r="AL20" s="456">
        <f t="shared" si="9"/>
        <v>0</v>
      </c>
      <c r="AM20" s="456">
        <f>SUM(AM18:AM19)</f>
        <v>0</v>
      </c>
      <c r="AN20" s="456">
        <f t="shared" ref="AN20:AX20" si="10">SUM(AN18:AN19)</f>
        <v>0</v>
      </c>
      <c r="AO20" s="456">
        <f t="shared" si="10"/>
        <v>0</v>
      </c>
      <c r="AP20" s="456">
        <f t="shared" si="10"/>
        <v>0</v>
      </c>
      <c r="AQ20" s="456">
        <f t="shared" si="10"/>
        <v>0</v>
      </c>
      <c r="AR20" s="456">
        <f t="shared" si="10"/>
        <v>0</v>
      </c>
      <c r="AS20" s="456">
        <f t="shared" si="10"/>
        <v>0</v>
      </c>
      <c r="AT20" s="456">
        <f t="shared" si="10"/>
        <v>0</v>
      </c>
      <c r="AU20" s="456">
        <f t="shared" si="10"/>
        <v>0</v>
      </c>
      <c r="AV20" s="456">
        <f t="shared" si="10"/>
        <v>0</v>
      </c>
      <c r="AW20" s="456">
        <f t="shared" si="10"/>
        <v>0</v>
      </c>
      <c r="AX20" s="456">
        <f t="shared" si="10"/>
        <v>0</v>
      </c>
      <c r="AY20" s="149">
        <f t="shared" si="0"/>
        <v>10</v>
      </c>
    </row>
    <row r="21" spans="1:52" ht="23.25" customHeight="1" x14ac:dyDescent="0.2">
      <c r="C21" s="948" t="s">
        <v>448</v>
      </c>
      <c r="D21" s="945"/>
      <c r="E21" s="457" t="s">
        <v>449</v>
      </c>
      <c r="F21" s="458" t="s">
        <v>0</v>
      </c>
      <c r="G21" s="458" t="s">
        <v>1</v>
      </c>
      <c r="H21" s="458" t="s">
        <v>2</v>
      </c>
      <c r="I21" s="458" t="s">
        <v>0</v>
      </c>
      <c r="J21" s="458" t="s">
        <v>1</v>
      </c>
      <c r="K21" s="458" t="s">
        <v>2</v>
      </c>
      <c r="L21" s="458" t="s">
        <v>0</v>
      </c>
      <c r="M21" s="458" t="s">
        <v>1</v>
      </c>
      <c r="N21" s="458" t="s">
        <v>2</v>
      </c>
      <c r="O21" s="458" t="s">
        <v>0</v>
      </c>
      <c r="P21" s="458" t="s">
        <v>1</v>
      </c>
      <c r="Q21" s="458" t="s">
        <v>2</v>
      </c>
      <c r="R21" s="458" t="s">
        <v>0</v>
      </c>
      <c r="S21" s="458" t="s">
        <v>1</v>
      </c>
      <c r="T21" s="458" t="s">
        <v>2</v>
      </c>
      <c r="U21" s="458" t="s">
        <v>0</v>
      </c>
      <c r="V21" s="458" t="s">
        <v>1</v>
      </c>
      <c r="W21" s="458" t="s">
        <v>2</v>
      </c>
      <c r="X21" s="458" t="s">
        <v>0</v>
      </c>
      <c r="Y21" s="458" t="s">
        <v>1</v>
      </c>
      <c r="Z21" s="458" t="s">
        <v>2</v>
      </c>
      <c r="AA21" s="458" t="s">
        <v>0</v>
      </c>
      <c r="AB21" s="458" t="s">
        <v>1</v>
      </c>
      <c r="AC21" s="458" t="s">
        <v>2</v>
      </c>
      <c r="AD21" s="458" t="s">
        <v>0</v>
      </c>
      <c r="AE21" s="458" t="s">
        <v>1</v>
      </c>
      <c r="AF21" s="458" t="s">
        <v>2</v>
      </c>
      <c r="AG21" s="458" t="s">
        <v>0</v>
      </c>
      <c r="AH21" s="458" t="s">
        <v>1</v>
      </c>
      <c r="AI21" s="458" t="s">
        <v>2</v>
      </c>
      <c r="AJ21" s="458" t="s">
        <v>0</v>
      </c>
      <c r="AK21" s="458" t="s">
        <v>1</v>
      </c>
      <c r="AL21" s="458" t="s">
        <v>2</v>
      </c>
      <c r="AM21" s="458" t="s">
        <v>0</v>
      </c>
      <c r="AN21" s="458" t="s">
        <v>1</v>
      </c>
      <c r="AO21" s="458" t="s">
        <v>2</v>
      </c>
      <c r="AP21" s="458" t="s">
        <v>0</v>
      </c>
      <c r="AQ21" s="458" t="s">
        <v>1</v>
      </c>
      <c r="AR21" s="458" t="s">
        <v>2</v>
      </c>
      <c r="AS21" s="458" t="s">
        <v>0</v>
      </c>
      <c r="AT21" s="458" t="s">
        <v>1</v>
      </c>
      <c r="AU21" s="458" t="s">
        <v>2</v>
      </c>
      <c r="AV21" s="458" t="s">
        <v>0</v>
      </c>
      <c r="AW21" s="458" t="s">
        <v>1</v>
      </c>
      <c r="AX21" s="458" t="s">
        <v>2</v>
      </c>
      <c r="AY21" s="149">
        <f t="shared" si="0"/>
        <v>0</v>
      </c>
    </row>
    <row r="22" spans="1:52" ht="48.75" customHeight="1" x14ac:dyDescent="0.2">
      <c r="A22" s="149">
        <v>5</v>
      </c>
      <c r="B22" s="440">
        <v>1</v>
      </c>
      <c r="C22" s="949"/>
      <c r="D22" s="947"/>
      <c r="E22" s="462" t="s">
        <v>450</v>
      </c>
      <c r="F22" s="460">
        <v>1</v>
      </c>
      <c r="G22" s="460"/>
      <c r="H22" s="460"/>
      <c r="I22" s="460">
        <v>1</v>
      </c>
      <c r="J22" s="460"/>
      <c r="K22" s="460"/>
      <c r="L22" s="460">
        <v>1</v>
      </c>
      <c r="M22" s="460"/>
      <c r="N22" s="460"/>
      <c r="O22" s="460">
        <v>1</v>
      </c>
      <c r="P22" s="460"/>
      <c r="Q22" s="460"/>
      <c r="R22" s="460">
        <v>1</v>
      </c>
      <c r="S22" s="460"/>
      <c r="T22" s="460"/>
      <c r="U22" s="460"/>
      <c r="V22" s="461"/>
      <c r="W22" s="461"/>
      <c r="X22" s="460"/>
      <c r="Y22" s="461"/>
      <c r="Z22" s="461"/>
      <c r="AA22" s="460"/>
      <c r="AB22" s="460"/>
      <c r="AC22" s="460"/>
      <c r="AD22" s="460"/>
      <c r="AE22" s="460"/>
      <c r="AF22" s="460"/>
      <c r="AG22" s="460"/>
      <c r="AH22" s="461"/>
      <c r="AI22" s="461"/>
      <c r="AJ22" s="460"/>
      <c r="AK22" s="461"/>
      <c r="AL22" s="461"/>
      <c r="AM22" s="460"/>
      <c r="AN22" s="460"/>
      <c r="AO22" s="460"/>
      <c r="AP22" s="460"/>
      <c r="AQ22" s="460"/>
      <c r="AR22" s="460"/>
      <c r="AS22" s="460"/>
      <c r="AT22" s="461"/>
      <c r="AU22" s="461"/>
      <c r="AV22" s="460"/>
      <c r="AW22" s="461"/>
      <c r="AX22" s="461"/>
      <c r="AY22" s="149">
        <f t="shared" si="0"/>
        <v>5</v>
      </c>
      <c r="AZ22" s="463"/>
    </row>
    <row r="23" spans="1:52" ht="31.5" customHeight="1" x14ac:dyDescent="0.2">
      <c r="C23" s="949"/>
      <c r="D23" s="947"/>
      <c r="E23" s="455" t="s">
        <v>3</v>
      </c>
      <c r="F23" s="456">
        <f t="shared" ref="F23:AX23" si="11">SUM(F22:F22)</f>
        <v>1</v>
      </c>
      <c r="G23" s="456">
        <f t="shared" si="11"/>
        <v>0</v>
      </c>
      <c r="H23" s="456">
        <f t="shared" si="11"/>
        <v>0</v>
      </c>
      <c r="I23" s="533">
        <f t="shared" ref="I23:T23" si="12">SUM(I22:I22)</f>
        <v>1</v>
      </c>
      <c r="J23" s="533">
        <f t="shared" si="12"/>
        <v>0</v>
      </c>
      <c r="K23" s="533">
        <f t="shared" si="12"/>
        <v>0</v>
      </c>
      <c r="L23" s="533">
        <f t="shared" si="12"/>
        <v>1</v>
      </c>
      <c r="M23" s="533">
        <f t="shared" si="12"/>
        <v>0</v>
      </c>
      <c r="N23" s="533">
        <f t="shared" si="12"/>
        <v>0</v>
      </c>
      <c r="O23" s="533">
        <f t="shared" si="12"/>
        <v>1</v>
      </c>
      <c r="P23" s="533">
        <f t="shared" si="12"/>
        <v>0</v>
      </c>
      <c r="Q23" s="533">
        <f t="shared" si="12"/>
        <v>0</v>
      </c>
      <c r="R23" s="533">
        <f t="shared" si="12"/>
        <v>1</v>
      </c>
      <c r="S23" s="533">
        <f t="shared" si="12"/>
        <v>0</v>
      </c>
      <c r="T23" s="533">
        <f t="shared" si="12"/>
        <v>0</v>
      </c>
      <c r="U23" s="456">
        <f t="shared" si="11"/>
        <v>0</v>
      </c>
      <c r="V23" s="456">
        <f t="shared" si="11"/>
        <v>0</v>
      </c>
      <c r="W23" s="456">
        <f t="shared" si="11"/>
        <v>0</v>
      </c>
      <c r="X23" s="456">
        <f t="shared" si="11"/>
        <v>0</v>
      </c>
      <c r="Y23" s="456">
        <f t="shared" si="11"/>
        <v>0</v>
      </c>
      <c r="Z23" s="456">
        <f t="shared" si="11"/>
        <v>0</v>
      </c>
      <c r="AA23" s="456">
        <f t="shared" si="11"/>
        <v>0</v>
      </c>
      <c r="AB23" s="456">
        <f t="shared" si="11"/>
        <v>0</v>
      </c>
      <c r="AC23" s="456">
        <f t="shared" si="11"/>
        <v>0</v>
      </c>
      <c r="AD23" s="456">
        <f t="shared" si="11"/>
        <v>0</v>
      </c>
      <c r="AE23" s="456">
        <f t="shared" si="11"/>
        <v>0</v>
      </c>
      <c r="AF23" s="456">
        <f t="shared" si="11"/>
        <v>0</v>
      </c>
      <c r="AG23" s="456">
        <f t="shared" si="11"/>
        <v>0</v>
      </c>
      <c r="AH23" s="456">
        <f t="shared" si="11"/>
        <v>0</v>
      </c>
      <c r="AI23" s="456">
        <f t="shared" si="11"/>
        <v>0</v>
      </c>
      <c r="AJ23" s="456">
        <f t="shared" si="11"/>
        <v>0</v>
      </c>
      <c r="AK23" s="456">
        <f t="shared" si="11"/>
        <v>0</v>
      </c>
      <c r="AL23" s="456">
        <f t="shared" si="11"/>
        <v>0</v>
      </c>
      <c r="AM23" s="456">
        <f t="shared" si="11"/>
        <v>0</v>
      </c>
      <c r="AN23" s="456">
        <f t="shared" si="11"/>
        <v>0</v>
      </c>
      <c r="AO23" s="456">
        <f t="shared" si="11"/>
        <v>0</v>
      </c>
      <c r="AP23" s="456">
        <f t="shared" si="11"/>
        <v>0</v>
      </c>
      <c r="AQ23" s="456">
        <f t="shared" si="11"/>
        <v>0</v>
      </c>
      <c r="AR23" s="456">
        <f t="shared" si="11"/>
        <v>0</v>
      </c>
      <c r="AS23" s="456">
        <f t="shared" si="11"/>
        <v>0</v>
      </c>
      <c r="AT23" s="456">
        <f t="shared" si="11"/>
        <v>0</v>
      </c>
      <c r="AU23" s="456">
        <f t="shared" si="11"/>
        <v>0</v>
      </c>
      <c r="AV23" s="456">
        <f t="shared" si="11"/>
        <v>0</v>
      </c>
      <c r="AW23" s="456">
        <f t="shared" si="11"/>
        <v>0</v>
      </c>
      <c r="AX23" s="456">
        <f t="shared" si="11"/>
        <v>0</v>
      </c>
      <c r="AY23" s="149">
        <f t="shared" si="0"/>
        <v>5</v>
      </c>
    </row>
    <row r="24" spans="1:52" ht="31.5" customHeight="1" x14ac:dyDescent="0.2">
      <c r="C24" s="948" t="s">
        <v>451</v>
      </c>
      <c r="D24" s="945"/>
      <c r="E24" s="457" t="s">
        <v>7</v>
      </c>
      <c r="F24" s="458" t="s">
        <v>0</v>
      </c>
      <c r="G24" s="458" t="s">
        <v>1</v>
      </c>
      <c r="H24" s="458" t="s">
        <v>2</v>
      </c>
      <c r="I24" s="458" t="s">
        <v>0</v>
      </c>
      <c r="J24" s="458" t="s">
        <v>1</v>
      </c>
      <c r="K24" s="458" t="s">
        <v>2</v>
      </c>
      <c r="L24" s="458" t="s">
        <v>0</v>
      </c>
      <c r="M24" s="458" t="s">
        <v>1</v>
      </c>
      <c r="N24" s="458" t="s">
        <v>2</v>
      </c>
      <c r="O24" s="458" t="s">
        <v>0</v>
      </c>
      <c r="P24" s="458" t="s">
        <v>1</v>
      </c>
      <c r="Q24" s="458" t="s">
        <v>2</v>
      </c>
      <c r="R24" s="458" t="s">
        <v>0</v>
      </c>
      <c r="S24" s="458" t="s">
        <v>1</v>
      </c>
      <c r="T24" s="458" t="s">
        <v>2</v>
      </c>
      <c r="U24" s="458" t="s">
        <v>0</v>
      </c>
      <c r="V24" s="458" t="s">
        <v>1</v>
      </c>
      <c r="W24" s="458" t="s">
        <v>2</v>
      </c>
      <c r="X24" s="458" t="s">
        <v>0</v>
      </c>
      <c r="Y24" s="458" t="s">
        <v>1</v>
      </c>
      <c r="Z24" s="458" t="s">
        <v>2</v>
      </c>
      <c r="AA24" s="458" t="s">
        <v>0</v>
      </c>
      <c r="AB24" s="458" t="s">
        <v>1</v>
      </c>
      <c r="AC24" s="458" t="s">
        <v>2</v>
      </c>
      <c r="AD24" s="458" t="s">
        <v>0</v>
      </c>
      <c r="AE24" s="458" t="s">
        <v>1</v>
      </c>
      <c r="AF24" s="458" t="s">
        <v>2</v>
      </c>
      <c r="AG24" s="458" t="s">
        <v>0</v>
      </c>
      <c r="AH24" s="458" t="s">
        <v>1</v>
      </c>
      <c r="AI24" s="458" t="s">
        <v>2</v>
      </c>
      <c r="AJ24" s="458" t="s">
        <v>0</v>
      </c>
      <c r="AK24" s="458" t="s">
        <v>1</v>
      </c>
      <c r="AL24" s="458" t="s">
        <v>2</v>
      </c>
      <c r="AM24" s="458" t="s">
        <v>0</v>
      </c>
      <c r="AN24" s="458" t="s">
        <v>1</v>
      </c>
      <c r="AO24" s="458" t="s">
        <v>2</v>
      </c>
      <c r="AP24" s="458" t="s">
        <v>0</v>
      </c>
      <c r="AQ24" s="458" t="s">
        <v>1</v>
      </c>
      <c r="AR24" s="458" t="s">
        <v>2</v>
      </c>
      <c r="AS24" s="458" t="s">
        <v>0</v>
      </c>
      <c r="AT24" s="458" t="s">
        <v>1</v>
      </c>
      <c r="AU24" s="458" t="s">
        <v>2</v>
      </c>
      <c r="AV24" s="458" t="s">
        <v>0</v>
      </c>
      <c r="AW24" s="458" t="s">
        <v>1</v>
      </c>
      <c r="AX24" s="458" t="s">
        <v>2</v>
      </c>
      <c r="AY24" s="149">
        <f t="shared" si="0"/>
        <v>0</v>
      </c>
    </row>
    <row r="25" spans="1:52" ht="70.5" customHeight="1" x14ac:dyDescent="0.2">
      <c r="A25" s="149">
        <v>6</v>
      </c>
      <c r="B25" s="440">
        <v>1</v>
      </c>
      <c r="C25" s="949"/>
      <c r="D25" s="947"/>
      <c r="E25" s="453" t="s">
        <v>452</v>
      </c>
      <c r="F25" s="460">
        <v>1</v>
      </c>
      <c r="G25" s="460"/>
      <c r="H25" s="460"/>
      <c r="I25" s="460">
        <v>1</v>
      </c>
      <c r="J25" s="460"/>
      <c r="K25" s="460"/>
      <c r="L25" s="460">
        <v>1</v>
      </c>
      <c r="M25" s="460"/>
      <c r="N25" s="460"/>
      <c r="O25" s="460">
        <v>1</v>
      </c>
      <c r="P25" s="460"/>
      <c r="Q25" s="460"/>
      <c r="R25" s="460">
        <v>1</v>
      </c>
      <c r="S25" s="460"/>
      <c r="T25" s="460"/>
      <c r="U25" s="460"/>
      <c r="V25" s="461"/>
      <c r="W25" s="461"/>
      <c r="X25" s="460"/>
      <c r="Y25" s="461"/>
      <c r="Z25" s="461"/>
      <c r="AA25" s="460"/>
      <c r="AB25" s="460"/>
      <c r="AC25" s="460"/>
      <c r="AD25" s="460"/>
      <c r="AE25" s="460"/>
      <c r="AF25" s="460"/>
      <c r="AG25" s="460"/>
      <c r="AH25" s="461"/>
      <c r="AI25" s="461"/>
      <c r="AJ25" s="460"/>
      <c r="AK25" s="461"/>
      <c r="AL25" s="461"/>
      <c r="AM25" s="460"/>
      <c r="AN25" s="460"/>
      <c r="AO25" s="460"/>
      <c r="AP25" s="460"/>
      <c r="AQ25" s="460"/>
      <c r="AR25" s="460"/>
      <c r="AS25" s="460"/>
      <c r="AT25" s="461"/>
      <c r="AU25" s="461"/>
      <c r="AV25" s="460"/>
      <c r="AW25" s="461"/>
      <c r="AX25" s="461"/>
      <c r="AY25" s="149">
        <f t="shared" si="0"/>
        <v>5</v>
      </c>
      <c r="AZ25" s="454"/>
    </row>
    <row r="26" spans="1:52" ht="24" customHeight="1" x14ac:dyDescent="0.2">
      <c r="C26" s="949"/>
      <c r="D26" s="947"/>
      <c r="E26" s="455" t="s">
        <v>3</v>
      </c>
      <c r="F26" s="456">
        <f t="shared" ref="F26:AL26" si="13">SUM(F25)</f>
        <v>1</v>
      </c>
      <c r="G26" s="456">
        <f t="shared" si="13"/>
        <v>0</v>
      </c>
      <c r="H26" s="456">
        <f t="shared" si="13"/>
        <v>0</v>
      </c>
      <c r="I26" s="533">
        <f t="shared" ref="I26:T26" si="14">SUM(I25)</f>
        <v>1</v>
      </c>
      <c r="J26" s="533">
        <f t="shared" si="14"/>
        <v>0</v>
      </c>
      <c r="K26" s="533">
        <f t="shared" si="14"/>
        <v>0</v>
      </c>
      <c r="L26" s="533">
        <f t="shared" si="14"/>
        <v>1</v>
      </c>
      <c r="M26" s="533">
        <f t="shared" si="14"/>
        <v>0</v>
      </c>
      <c r="N26" s="533">
        <f t="shared" si="14"/>
        <v>0</v>
      </c>
      <c r="O26" s="533">
        <f t="shared" si="14"/>
        <v>1</v>
      </c>
      <c r="P26" s="533">
        <f t="shared" si="14"/>
        <v>0</v>
      </c>
      <c r="Q26" s="533">
        <f t="shared" si="14"/>
        <v>0</v>
      </c>
      <c r="R26" s="533">
        <f t="shared" si="14"/>
        <v>1</v>
      </c>
      <c r="S26" s="533">
        <f t="shared" si="14"/>
        <v>0</v>
      </c>
      <c r="T26" s="533">
        <f t="shared" si="14"/>
        <v>0</v>
      </c>
      <c r="U26" s="456">
        <f t="shared" ref="U26:Z26" si="15">SUM(U25)</f>
        <v>0</v>
      </c>
      <c r="V26" s="456">
        <f t="shared" si="15"/>
        <v>0</v>
      </c>
      <c r="W26" s="456">
        <f t="shared" si="15"/>
        <v>0</v>
      </c>
      <c r="X26" s="456">
        <f t="shared" si="15"/>
        <v>0</v>
      </c>
      <c r="Y26" s="456">
        <f t="shared" si="15"/>
        <v>0</v>
      </c>
      <c r="Z26" s="456">
        <f t="shared" si="15"/>
        <v>0</v>
      </c>
      <c r="AA26" s="456">
        <f t="shared" si="13"/>
        <v>0</v>
      </c>
      <c r="AB26" s="456">
        <f t="shared" si="13"/>
        <v>0</v>
      </c>
      <c r="AC26" s="456">
        <f t="shared" si="13"/>
        <v>0</v>
      </c>
      <c r="AD26" s="456">
        <f t="shared" si="13"/>
        <v>0</v>
      </c>
      <c r="AE26" s="456">
        <f t="shared" si="13"/>
        <v>0</v>
      </c>
      <c r="AF26" s="456">
        <f t="shared" si="13"/>
        <v>0</v>
      </c>
      <c r="AG26" s="456">
        <f t="shared" si="13"/>
        <v>0</v>
      </c>
      <c r="AH26" s="456">
        <f t="shared" si="13"/>
        <v>0</v>
      </c>
      <c r="AI26" s="456">
        <f t="shared" si="13"/>
        <v>0</v>
      </c>
      <c r="AJ26" s="456">
        <f t="shared" si="13"/>
        <v>0</v>
      </c>
      <c r="AK26" s="456">
        <f t="shared" si="13"/>
        <v>0</v>
      </c>
      <c r="AL26" s="456">
        <f t="shared" si="13"/>
        <v>0</v>
      </c>
      <c r="AM26" s="456">
        <f t="shared" ref="AM26:AX26" si="16">SUM(AM25)</f>
        <v>0</v>
      </c>
      <c r="AN26" s="456">
        <f t="shared" si="16"/>
        <v>0</v>
      </c>
      <c r="AO26" s="456">
        <f t="shared" si="16"/>
        <v>0</v>
      </c>
      <c r="AP26" s="456">
        <f t="shared" si="16"/>
        <v>0</v>
      </c>
      <c r="AQ26" s="456">
        <f t="shared" si="16"/>
        <v>0</v>
      </c>
      <c r="AR26" s="456">
        <f t="shared" si="16"/>
        <v>0</v>
      </c>
      <c r="AS26" s="456">
        <f t="shared" si="16"/>
        <v>0</v>
      </c>
      <c r="AT26" s="456">
        <f t="shared" si="16"/>
        <v>0</v>
      </c>
      <c r="AU26" s="456">
        <f t="shared" si="16"/>
        <v>0</v>
      </c>
      <c r="AV26" s="456">
        <f t="shared" si="16"/>
        <v>0</v>
      </c>
      <c r="AW26" s="456">
        <f t="shared" si="16"/>
        <v>0</v>
      </c>
      <c r="AX26" s="456">
        <f t="shared" si="16"/>
        <v>0</v>
      </c>
      <c r="AY26" s="149">
        <f t="shared" si="0"/>
        <v>5</v>
      </c>
    </row>
    <row r="27" spans="1:52" ht="24" customHeight="1" x14ac:dyDescent="0.2">
      <c r="C27" s="940" t="s">
        <v>453</v>
      </c>
      <c r="D27" s="941"/>
      <c r="E27" s="457" t="s">
        <v>8</v>
      </c>
      <c r="F27" s="458" t="s">
        <v>0</v>
      </c>
      <c r="G27" s="458" t="s">
        <v>1</v>
      </c>
      <c r="H27" s="458" t="s">
        <v>2</v>
      </c>
      <c r="I27" s="458" t="s">
        <v>0</v>
      </c>
      <c r="J27" s="458" t="s">
        <v>1</v>
      </c>
      <c r="K27" s="458" t="s">
        <v>2</v>
      </c>
      <c r="L27" s="458" t="s">
        <v>0</v>
      </c>
      <c r="M27" s="458" t="s">
        <v>1</v>
      </c>
      <c r="N27" s="458" t="s">
        <v>2</v>
      </c>
      <c r="O27" s="458" t="s">
        <v>0</v>
      </c>
      <c r="P27" s="458" t="s">
        <v>1</v>
      </c>
      <c r="Q27" s="458" t="s">
        <v>2</v>
      </c>
      <c r="R27" s="458" t="s">
        <v>0</v>
      </c>
      <c r="S27" s="458" t="s">
        <v>1</v>
      </c>
      <c r="T27" s="458" t="s">
        <v>2</v>
      </c>
      <c r="U27" s="458" t="s">
        <v>0</v>
      </c>
      <c r="V27" s="458" t="s">
        <v>1</v>
      </c>
      <c r="W27" s="458" t="s">
        <v>2</v>
      </c>
      <c r="X27" s="458" t="s">
        <v>0</v>
      </c>
      <c r="Y27" s="458" t="s">
        <v>1</v>
      </c>
      <c r="Z27" s="458" t="s">
        <v>2</v>
      </c>
      <c r="AA27" s="458" t="s">
        <v>0</v>
      </c>
      <c r="AB27" s="458" t="s">
        <v>1</v>
      </c>
      <c r="AC27" s="458" t="s">
        <v>2</v>
      </c>
      <c r="AD27" s="458" t="s">
        <v>0</v>
      </c>
      <c r="AE27" s="458" t="s">
        <v>1</v>
      </c>
      <c r="AF27" s="458" t="s">
        <v>2</v>
      </c>
      <c r="AG27" s="458" t="s">
        <v>0</v>
      </c>
      <c r="AH27" s="458" t="s">
        <v>1</v>
      </c>
      <c r="AI27" s="458" t="s">
        <v>2</v>
      </c>
      <c r="AJ27" s="458" t="s">
        <v>0</v>
      </c>
      <c r="AK27" s="458" t="s">
        <v>1</v>
      </c>
      <c r="AL27" s="458" t="s">
        <v>2</v>
      </c>
      <c r="AM27" s="458" t="s">
        <v>0</v>
      </c>
      <c r="AN27" s="458" t="s">
        <v>1</v>
      </c>
      <c r="AO27" s="458" t="s">
        <v>2</v>
      </c>
      <c r="AP27" s="458" t="s">
        <v>0</v>
      </c>
      <c r="AQ27" s="458" t="s">
        <v>1</v>
      </c>
      <c r="AR27" s="458" t="s">
        <v>2</v>
      </c>
      <c r="AS27" s="458" t="s">
        <v>0</v>
      </c>
      <c r="AT27" s="458" t="s">
        <v>1</v>
      </c>
      <c r="AU27" s="458" t="s">
        <v>2</v>
      </c>
      <c r="AV27" s="458" t="s">
        <v>0</v>
      </c>
      <c r="AW27" s="458" t="s">
        <v>1</v>
      </c>
      <c r="AX27" s="458" t="s">
        <v>2</v>
      </c>
      <c r="AY27" s="149">
        <f t="shared" si="0"/>
        <v>0</v>
      </c>
    </row>
    <row r="28" spans="1:52" ht="50.25" customHeight="1" x14ac:dyDescent="0.2">
      <c r="A28" s="149">
        <v>7</v>
      </c>
      <c r="B28" s="440">
        <v>1</v>
      </c>
      <c r="C28" s="942"/>
      <c r="D28" s="943"/>
      <c r="E28" s="464" t="s">
        <v>454</v>
      </c>
      <c r="F28" s="460">
        <v>1</v>
      </c>
      <c r="G28" s="449"/>
      <c r="H28" s="460"/>
      <c r="I28" s="460">
        <v>1</v>
      </c>
      <c r="J28" s="449"/>
      <c r="K28" s="460"/>
      <c r="L28" s="460">
        <v>1</v>
      </c>
      <c r="M28" s="449"/>
      <c r="N28" s="460"/>
      <c r="O28" s="460">
        <v>1</v>
      </c>
      <c r="P28" s="449"/>
      <c r="Q28" s="460"/>
      <c r="R28" s="460">
        <v>1</v>
      </c>
      <c r="S28" s="449"/>
      <c r="T28" s="460"/>
      <c r="U28" s="460"/>
      <c r="V28" s="461"/>
      <c r="W28" s="461"/>
      <c r="X28" s="460"/>
      <c r="Y28" s="461"/>
      <c r="Z28" s="461"/>
      <c r="AA28" s="460"/>
      <c r="AB28" s="449"/>
      <c r="AC28" s="460"/>
      <c r="AD28" s="460"/>
      <c r="AE28" s="460"/>
      <c r="AF28" s="460"/>
      <c r="AG28" s="460"/>
      <c r="AH28" s="461"/>
      <c r="AI28" s="461"/>
      <c r="AJ28" s="460"/>
      <c r="AK28" s="461"/>
      <c r="AL28" s="461"/>
      <c r="AM28" s="460"/>
      <c r="AN28" s="449"/>
      <c r="AO28" s="460"/>
      <c r="AP28" s="460"/>
      <c r="AQ28" s="460"/>
      <c r="AR28" s="460"/>
      <c r="AS28" s="460"/>
      <c r="AT28" s="461"/>
      <c r="AU28" s="461"/>
      <c r="AV28" s="460"/>
      <c r="AW28" s="461"/>
      <c r="AX28" s="461"/>
      <c r="AY28" s="149">
        <f t="shared" si="0"/>
        <v>5</v>
      </c>
    </row>
    <row r="29" spans="1:52" ht="28.5" customHeight="1" x14ac:dyDescent="0.2">
      <c r="C29" s="942"/>
      <c r="D29" s="943"/>
      <c r="E29" s="455" t="s">
        <v>3</v>
      </c>
      <c r="F29" s="456">
        <f t="shared" ref="F29:AX29" si="17">SUM(F28)</f>
        <v>1</v>
      </c>
      <c r="G29" s="456">
        <f t="shared" si="17"/>
        <v>0</v>
      </c>
      <c r="H29" s="456">
        <f t="shared" si="17"/>
        <v>0</v>
      </c>
      <c r="I29" s="533">
        <f t="shared" ref="I29:T29" si="18">SUM(I28)</f>
        <v>1</v>
      </c>
      <c r="J29" s="533">
        <f t="shared" si="18"/>
        <v>0</v>
      </c>
      <c r="K29" s="533">
        <f t="shared" si="18"/>
        <v>0</v>
      </c>
      <c r="L29" s="533">
        <f t="shared" si="18"/>
        <v>1</v>
      </c>
      <c r="M29" s="533">
        <f t="shared" si="18"/>
        <v>0</v>
      </c>
      <c r="N29" s="533">
        <f t="shared" si="18"/>
        <v>0</v>
      </c>
      <c r="O29" s="533">
        <f t="shared" si="18"/>
        <v>1</v>
      </c>
      <c r="P29" s="533">
        <f t="shared" si="18"/>
        <v>0</v>
      </c>
      <c r="Q29" s="533">
        <f t="shared" si="18"/>
        <v>0</v>
      </c>
      <c r="R29" s="533">
        <f t="shared" si="18"/>
        <v>1</v>
      </c>
      <c r="S29" s="533">
        <f t="shared" si="18"/>
        <v>0</v>
      </c>
      <c r="T29" s="533">
        <f t="shared" si="18"/>
        <v>0</v>
      </c>
      <c r="U29" s="456">
        <f t="shared" si="17"/>
        <v>0</v>
      </c>
      <c r="V29" s="456">
        <f t="shared" si="17"/>
        <v>0</v>
      </c>
      <c r="W29" s="456">
        <f t="shared" si="17"/>
        <v>0</v>
      </c>
      <c r="X29" s="456">
        <f t="shared" si="17"/>
        <v>0</v>
      </c>
      <c r="Y29" s="456">
        <f t="shared" si="17"/>
        <v>0</v>
      </c>
      <c r="Z29" s="456">
        <f t="shared" si="17"/>
        <v>0</v>
      </c>
      <c r="AA29" s="456">
        <f t="shared" si="17"/>
        <v>0</v>
      </c>
      <c r="AB29" s="456">
        <f t="shared" si="17"/>
        <v>0</v>
      </c>
      <c r="AC29" s="456">
        <f t="shared" si="17"/>
        <v>0</v>
      </c>
      <c r="AD29" s="456">
        <f t="shared" si="17"/>
        <v>0</v>
      </c>
      <c r="AE29" s="456">
        <f t="shared" si="17"/>
        <v>0</v>
      </c>
      <c r="AF29" s="456">
        <f t="shared" si="17"/>
        <v>0</v>
      </c>
      <c r="AG29" s="456">
        <f t="shared" si="17"/>
        <v>0</v>
      </c>
      <c r="AH29" s="456">
        <f t="shared" si="17"/>
        <v>0</v>
      </c>
      <c r="AI29" s="456">
        <f t="shared" si="17"/>
        <v>0</v>
      </c>
      <c r="AJ29" s="456">
        <f t="shared" si="17"/>
        <v>0</v>
      </c>
      <c r="AK29" s="456">
        <f t="shared" si="17"/>
        <v>0</v>
      </c>
      <c r="AL29" s="456">
        <f t="shared" si="17"/>
        <v>0</v>
      </c>
      <c r="AM29" s="456">
        <f t="shared" si="17"/>
        <v>0</v>
      </c>
      <c r="AN29" s="456">
        <f t="shared" si="17"/>
        <v>0</v>
      </c>
      <c r="AO29" s="456">
        <f t="shared" si="17"/>
        <v>0</v>
      </c>
      <c r="AP29" s="456">
        <f t="shared" si="17"/>
        <v>0</v>
      </c>
      <c r="AQ29" s="456">
        <f t="shared" si="17"/>
        <v>0</v>
      </c>
      <c r="AR29" s="456">
        <f t="shared" si="17"/>
        <v>0</v>
      </c>
      <c r="AS29" s="456">
        <f t="shared" si="17"/>
        <v>0</v>
      </c>
      <c r="AT29" s="456">
        <f t="shared" si="17"/>
        <v>0</v>
      </c>
      <c r="AU29" s="456">
        <f t="shared" si="17"/>
        <v>0</v>
      </c>
      <c r="AV29" s="456">
        <f t="shared" si="17"/>
        <v>0</v>
      </c>
      <c r="AW29" s="456">
        <f t="shared" si="17"/>
        <v>0</v>
      </c>
      <c r="AX29" s="456">
        <f t="shared" si="17"/>
        <v>0</v>
      </c>
      <c r="AY29" s="149">
        <f t="shared" si="0"/>
        <v>5</v>
      </c>
    </row>
    <row r="30" spans="1:52" ht="28.5" customHeight="1" x14ac:dyDescent="0.2">
      <c r="C30" s="940" t="s">
        <v>455</v>
      </c>
      <c r="D30" s="941"/>
      <c r="E30" s="465" t="s">
        <v>43</v>
      </c>
      <c r="F30" s="458" t="s">
        <v>0</v>
      </c>
      <c r="G30" s="458" t="s">
        <v>1</v>
      </c>
      <c r="H30" s="458" t="s">
        <v>2</v>
      </c>
      <c r="I30" s="458" t="s">
        <v>0</v>
      </c>
      <c r="J30" s="458" t="s">
        <v>1</v>
      </c>
      <c r="K30" s="458" t="s">
        <v>2</v>
      </c>
      <c r="L30" s="458" t="s">
        <v>0</v>
      </c>
      <c r="M30" s="458" t="s">
        <v>1</v>
      </c>
      <c r="N30" s="458" t="s">
        <v>2</v>
      </c>
      <c r="O30" s="458" t="s">
        <v>0</v>
      </c>
      <c r="P30" s="458" t="s">
        <v>1</v>
      </c>
      <c r="Q30" s="458" t="s">
        <v>2</v>
      </c>
      <c r="R30" s="458" t="s">
        <v>0</v>
      </c>
      <c r="S30" s="458" t="s">
        <v>1</v>
      </c>
      <c r="T30" s="458" t="s">
        <v>2</v>
      </c>
      <c r="U30" s="458" t="s">
        <v>0</v>
      </c>
      <c r="V30" s="458" t="s">
        <v>1</v>
      </c>
      <c r="W30" s="458" t="s">
        <v>2</v>
      </c>
      <c r="X30" s="458" t="s">
        <v>0</v>
      </c>
      <c r="Y30" s="458" t="s">
        <v>1</v>
      </c>
      <c r="Z30" s="458" t="s">
        <v>2</v>
      </c>
      <c r="AA30" s="458" t="s">
        <v>0</v>
      </c>
      <c r="AB30" s="458" t="s">
        <v>1</v>
      </c>
      <c r="AC30" s="458" t="s">
        <v>2</v>
      </c>
      <c r="AD30" s="458" t="s">
        <v>0</v>
      </c>
      <c r="AE30" s="458" t="s">
        <v>1</v>
      </c>
      <c r="AF30" s="458" t="s">
        <v>2</v>
      </c>
      <c r="AG30" s="458" t="s">
        <v>0</v>
      </c>
      <c r="AH30" s="458" t="s">
        <v>1</v>
      </c>
      <c r="AI30" s="458" t="s">
        <v>2</v>
      </c>
      <c r="AJ30" s="458" t="s">
        <v>0</v>
      </c>
      <c r="AK30" s="458" t="s">
        <v>1</v>
      </c>
      <c r="AL30" s="458" t="s">
        <v>2</v>
      </c>
      <c r="AM30" s="458" t="s">
        <v>0</v>
      </c>
      <c r="AN30" s="458" t="s">
        <v>1</v>
      </c>
      <c r="AO30" s="458" t="s">
        <v>2</v>
      </c>
      <c r="AP30" s="458" t="s">
        <v>0</v>
      </c>
      <c r="AQ30" s="458" t="s">
        <v>1</v>
      </c>
      <c r="AR30" s="458" t="s">
        <v>2</v>
      </c>
      <c r="AS30" s="458" t="s">
        <v>0</v>
      </c>
      <c r="AT30" s="458" t="s">
        <v>1</v>
      </c>
      <c r="AU30" s="458" t="s">
        <v>2</v>
      </c>
      <c r="AV30" s="458" t="s">
        <v>0</v>
      </c>
      <c r="AW30" s="458" t="s">
        <v>1</v>
      </c>
      <c r="AX30" s="458" t="s">
        <v>2</v>
      </c>
      <c r="AY30" s="149">
        <f t="shared" si="0"/>
        <v>0</v>
      </c>
      <c r="AZ30" s="466"/>
    </row>
    <row r="31" spans="1:52" ht="50.25" customHeight="1" x14ac:dyDescent="0.2">
      <c r="A31" s="149">
        <v>8</v>
      </c>
      <c r="B31" s="440">
        <v>1</v>
      </c>
      <c r="C31" s="942"/>
      <c r="D31" s="943"/>
      <c r="E31" s="462" t="s">
        <v>456</v>
      </c>
      <c r="F31" s="460">
        <v>1</v>
      </c>
      <c r="G31" s="460"/>
      <c r="H31" s="460"/>
      <c r="I31" s="460">
        <v>1</v>
      </c>
      <c r="J31" s="460"/>
      <c r="K31" s="460"/>
      <c r="L31" s="460">
        <v>1</v>
      </c>
      <c r="M31" s="460"/>
      <c r="N31" s="460"/>
      <c r="O31" s="460">
        <v>1</v>
      </c>
      <c r="P31" s="460"/>
      <c r="Q31" s="460"/>
      <c r="R31" s="460">
        <v>1</v>
      </c>
      <c r="S31" s="460"/>
      <c r="T31" s="460"/>
      <c r="U31" s="467"/>
      <c r="V31" s="468"/>
      <c r="W31" s="468"/>
      <c r="X31" s="467"/>
      <c r="Y31" s="468"/>
      <c r="Z31" s="468"/>
      <c r="AA31" s="456"/>
      <c r="AB31" s="456"/>
      <c r="AC31" s="456"/>
      <c r="AD31" s="456"/>
      <c r="AE31" s="456"/>
      <c r="AF31" s="456"/>
      <c r="AG31" s="467"/>
      <c r="AH31" s="468"/>
      <c r="AI31" s="468"/>
      <c r="AJ31" s="467"/>
      <c r="AK31" s="468"/>
      <c r="AL31" s="468"/>
      <c r="AM31" s="456"/>
      <c r="AN31" s="456"/>
      <c r="AO31" s="456"/>
      <c r="AP31" s="456"/>
      <c r="AQ31" s="456"/>
      <c r="AR31" s="456"/>
      <c r="AS31" s="467"/>
      <c r="AT31" s="468"/>
      <c r="AU31" s="468"/>
      <c r="AV31" s="467"/>
      <c r="AW31" s="468"/>
      <c r="AX31" s="468"/>
      <c r="AY31" s="149">
        <f t="shared" si="0"/>
        <v>5</v>
      </c>
      <c r="AZ31" s="469"/>
    </row>
    <row r="32" spans="1:52" ht="30" customHeight="1" x14ac:dyDescent="0.2">
      <c r="C32" s="942"/>
      <c r="D32" s="943"/>
      <c r="E32" s="455" t="s">
        <v>3</v>
      </c>
      <c r="F32" s="456">
        <f t="shared" ref="F32:AX32" si="19">SUM(F31:F31)</f>
        <v>1</v>
      </c>
      <c r="G32" s="456">
        <f t="shared" si="19"/>
        <v>0</v>
      </c>
      <c r="H32" s="456">
        <f t="shared" si="19"/>
        <v>0</v>
      </c>
      <c r="I32" s="533">
        <f t="shared" ref="I32:T32" si="20">SUM(I31:I31)</f>
        <v>1</v>
      </c>
      <c r="J32" s="533">
        <f t="shared" si="20"/>
        <v>0</v>
      </c>
      <c r="K32" s="533">
        <f t="shared" si="20"/>
        <v>0</v>
      </c>
      <c r="L32" s="533">
        <f t="shared" si="20"/>
        <v>1</v>
      </c>
      <c r="M32" s="533">
        <f t="shared" si="20"/>
        <v>0</v>
      </c>
      <c r="N32" s="533">
        <f t="shared" si="20"/>
        <v>0</v>
      </c>
      <c r="O32" s="533">
        <f t="shared" si="20"/>
        <v>1</v>
      </c>
      <c r="P32" s="533">
        <f t="shared" si="20"/>
        <v>0</v>
      </c>
      <c r="Q32" s="533">
        <f t="shared" si="20"/>
        <v>0</v>
      </c>
      <c r="R32" s="533">
        <f t="shared" si="20"/>
        <v>1</v>
      </c>
      <c r="S32" s="533">
        <f t="shared" si="20"/>
        <v>0</v>
      </c>
      <c r="T32" s="533">
        <f t="shared" si="20"/>
        <v>0</v>
      </c>
      <c r="U32" s="456">
        <f t="shared" si="19"/>
        <v>0</v>
      </c>
      <c r="V32" s="456">
        <f t="shared" si="19"/>
        <v>0</v>
      </c>
      <c r="W32" s="456">
        <f t="shared" si="19"/>
        <v>0</v>
      </c>
      <c r="X32" s="456">
        <f t="shared" si="19"/>
        <v>0</v>
      </c>
      <c r="Y32" s="456">
        <f t="shared" si="19"/>
        <v>0</v>
      </c>
      <c r="Z32" s="456">
        <f t="shared" si="19"/>
        <v>0</v>
      </c>
      <c r="AA32" s="456">
        <f t="shared" si="19"/>
        <v>0</v>
      </c>
      <c r="AB32" s="456">
        <f t="shared" si="19"/>
        <v>0</v>
      </c>
      <c r="AC32" s="456">
        <f t="shared" si="19"/>
        <v>0</v>
      </c>
      <c r="AD32" s="456">
        <f t="shared" si="19"/>
        <v>0</v>
      </c>
      <c r="AE32" s="456">
        <f t="shared" si="19"/>
        <v>0</v>
      </c>
      <c r="AF32" s="456">
        <f t="shared" si="19"/>
        <v>0</v>
      </c>
      <c r="AG32" s="456">
        <f t="shared" si="19"/>
        <v>0</v>
      </c>
      <c r="AH32" s="456">
        <f t="shared" si="19"/>
        <v>0</v>
      </c>
      <c r="AI32" s="456">
        <f t="shared" si="19"/>
        <v>0</v>
      </c>
      <c r="AJ32" s="456">
        <f t="shared" si="19"/>
        <v>0</v>
      </c>
      <c r="AK32" s="456">
        <f t="shared" si="19"/>
        <v>0</v>
      </c>
      <c r="AL32" s="456">
        <f t="shared" si="19"/>
        <v>0</v>
      </c>
      <c r="AM32" s="456">
        <f t="shared" si="19"/>
        <v>0</v>
      </c>
      <c r="AN32" s="456">
        <f t="shared" si="19"/>
        <v>0</v>
      </c>
      <c r="AO32" s="456">
        <f t="shared" si="19"/>
        <v>0</v>
      </c>
      <c r="AP32" s="456">
        <f t="shared" si="19"/>
        <v>0</v>
      </c>
      <c r="AQ32" s="456">
        <f t="shared" si="19"/>
        <v>0</v>
      </c>
      <c r="AR32" s="456">
        <f t="shared" si="19"/>
        <v>0</v>
      </c>
      <c r="AS32" s="456">
        <f t="shared" si="19"/>
        <v>0</v>
      </c>
      <c r="AT32" s="456">
        <f t="shared" si="19"/>
        <v>0</v>
      </c>
      <c r="AU32" s="456">
        <f t="shared" si="19"/>
        <v>0</v>
      </c>
      <c r="AV32" s="456">
        <f t="shared" si="19"/>
        <v>0</v>
      </c>
      <c r="AW32" s="456">
        <f t="shared" si="19"/>
        <v>0</v>
      </c>
      <c r="AX32" s="456">
        <f t="shared" si="19"/>
        <v>0</v>
      </c>
      <c r="AY32" s="149">
        <f t="shared" si="0"/>
        <v>5</v>
      </c>
    </row>
    <row r="33" spans="1:52" ht="30" customHeight="1" x14ac:dyDescent="0.2">
      <c r="C33" s="940" t="s">
        <v>457</v>
      </c>
      <c r="D33" s="941"/>
      <c r="E33" s="457" t="s">
        <v>458</v>
      </c>
      <c r="F33" s="458" t="s">
        <v>0</v>
      </c>
      <c r="G33" s="458" t="s">
        <v>1</v>
      </c>
      <c r="H33" s="458" t="s">
        <v>2</v>
      </c>
      <c r="I33" s="458" t="s">
        <v>0</v>
      </c>
      <c r="J33" s="458" t="s">
        <v>1</v>
      </c>
      <c r="K33" s="458" t="s">
        <v>2</v>
      </c>
      <c r="L33" s="458" t="s">
        <v>0</v>
      </c>
      <c r="M33" s="458" t="s">
        <v>1</v>
      </c>
      <c r="N33" s="458" t="s">
        <v>2</v>
      </c>
      <c r="O33" s="458" t="s">
        <v>0</v>
      </c>
      <c r="P33" s="458" t="s">
        <v>1</v>
      </c>
      <c r="Q33" s="458" t="s">
        <v>2</v>
      </c>
      <c r="R33" s="458" t="s">
        <v>0</v>
      </c>
      <c r="S33" s="458" t="s">
        <v>1</v>
      </c>
      <c r="T33" s="458" t="s">
        <v>2</v>
      </c>
      <c r="U33" s="458" t="s">
        <v>0</v>
      </c>
      <c r="V33" s="458" t="s">
        <v>1</v>
      </c>
      <c r="W33" s="458" t="s">
        <v>2</v>
      </c>
      <c r="X33" s="458" t="s">
        <v>0</v>
      </c>
      <c r="Y33" s="458" t="s">
        <v>1</v>
      </c>
      <c r="Z33" s="458" t="s">
        <v>2</v>
      </c>
      <c r="AA33" s="458" t="s">
        <v>0</v>
      </c>
      <c r="AB33" s="458" t="s">
        <v>1</v>
      </c>
      <c r="AC33" s="458" t="s">
        <v>2</v>
      </c>
      <c r="AD33" s="458" t="s">
        <v>0</v>
      </c>
      <c r="AE33" s="458" t="s">
        <v>1</v>
      </c>
      <c r="AF33" s="458" t="s">
        <v>2</v>
      </c>
      <c r="AG33" s="458" t="s">
        <v>0</v>
      </c>
      <c r="AH33" s="458" t="s">
        <v>1</v>
      </c>
      <c r="AI33" s="458" t="s">
        <v>2</v>
      </c>
      <c r="AJ33" s="458" t="s">
        <v>0</v>
      </c>
      <c r="AK33" s="458" t="s">
        <v>1</v>
      </c>
      <c r="AL33" s="458" t="s">
        <v>2</v>
      </c>
      <c r="AM33" s="458" t="s">
        <v>0</v>
      </c>
      <c r="AN33" s="458" t="s">
        <v>1</v>
      </c>
      <c r="AO33" s="458" t="s">
        <v>2</v>
      </c>
      <c r="AP33" s="458" t="s">
        <v>0</v>
      </c>
      <c r="AQ33" s="458" t="s">
        <v>1</v>
      </c>
      <c r="AR33" s="458" t="s">
        <v>2</v>
      </c>
      <c r="AS33" s="458" t="s">
        <v>0</v>
      </c>
      <c r="AT33" s="458" t="s">
        <v>1</v>
      </c>
      <c r="AU33" s="458" t="s">
        <v>2</v>
      </c>
      <c r="AV33" s="458" t="s">
        <v>0</v>
      </c>
      <c r="AW33" s="458" t="s">
        <v>1</v>
      </c>
      <c r="AX33" s="458" t="s">
        <v>2</v>
      </c>
      <c r="AY33" s="149">
        <f t="shared" si="0"/>
        <v>0</v>
      </c>
    </row>
    <row r="34" spans="1:52" ht="75.75" customHeight="1" x14ac:dyDescent="0.2">
      <c r="A34" s="149">
        <v>9</v>
      </c>
      <c r="B34" s="440">
        <v>1</v>
      </c>
      <c r="C34" s="942"/>
      <c r="D34" s="943"/>
      <c r="E34" s="453" t="s">
        <v>459</v>
      </c>
      <c r="F34" s="460">
        <v>1</v>
      </c>
      <c r="G34" s="460"/>
      <c r="H34" s="460"/>
      <c r="I34" s="460">
        <v>1</v>
      </c>
      <c r="J34" s="460"/>
      <c r="K34" s="460"/>
      <c r="L34" s="460">
        <v>1</v>
      </c>
      <c r="M34" s="460"/>
      <c r="N34" s="460"/>
      <c r="O34" s="460">
        <v>1</v>
      </c>
      <c r="P34" s="460"/>
      <c r="Q34" s="460"/>
      <c r="R34" s="460">
        <v>1</v>
      </c>
      <c r="S34" s="460"/>
      <c r="T34" s="460"/>
      <c r="U34" s="460"/>
      <c r="V34" s="461"/>
      <c r="W34" s="461"/>
      <c r="X34" s="460"/>
      <c r="Y34" s="461"/>
      <c r="Z34" s="461"/>
      <c r="AA34" s="460"/>
      <c r="AB34" s="460"/>
      <c r="AC34" s="460"/>
      <c r="AD34" s="460"/>
      <c r="AE34" s="460"/>
      <c r="AF34" s="460"/>
      <c r="AG34" s="460"/>
      <c r="AH34" s="461"/>
      <c r="AI34" s="461"/>
      <c r="AJ34" s="460"/>
      <c r="AK34" s="461"/>
      <c r="AL34" s="461"/>
      <c r="AM34" s="460"/>
      <c r="AN34" s="460"/>
      <c r="AO34" s="460"/>
      <c r="AP34" s="460"/>
      <c r="AQ34" s="460"/>
      <c r="AR34" s="460"/>
      <c r="AS34" s="460"/>
      <c r="AT34" s="461"/>
      <c r="AU34" s="461"/>
      <c r="AV34" s="460"/>
      <c r="AW34" s="461"/>
      <c r="AX34" s="461"/>
      <c r="AY34" s="149">
        <f t="shared" si="0"/>
        <v>5</v>
      </c>
    </row>
    <row r="35" spans="1:52" ht="21" customHeight="1" x14ac:dyDescent="0.2">
      <c r="C35" s="942"/>
      <c r="D35" s="943"/>
      <c r="E35" s="455" t="s">
        <v>3</v>
      </c>
      <c r="F35" s="456">
        <f t="shared" ref="F35:AX35" si="21">SUM(F34:F34)</f>
        <v>1</v>
      </c>
      <c r="G35" s="456">
        <f t="shared" si="21"/>
        <v>0</v>
      </c>
      <c r="H35" s="456">
        <f t="shared" si="21"/>
        <v>0</v>
      </c>
      <c r="I35" s="533">
        <f t="shared" ref="I35:T35" si="22">SUM(I34:I34)</f>
        <v>1</v>
      </c>
      <c r="J35" s="533">
        <f t="shared" si="22"/>
        <v>0</v>
      </c>
      <c r="K35" s="533">
        <f t="shared" si="22"/>
        <v>0</v>
      </c>
      <c r="L35" s="533">
        <f t="shared" si="22"/>
        <v>1</v>
      </c>
      <c r="M35" s="533">
        <f t="shared" si="22"/>
        <v>0</v>
      </c>
      <c r="N35" s="533">
        <f t="shared" si="22"/>
        <v>0</v>
      </c>
      <c r="O35" s="533">
        <f t="shared" si="22"/>
        <v>1</v>
      </c>
      <c r="P35" s="533">
        <f t="shared" si="22"/>
        <v>0</v>
      </c>
      <c r="Q35" s="533">
        <f t="shared" si="22"/>
        <v>0</v>
      </c>
      <c r="R35" s="533">
        <f t="shared" si="22"/>
        <v>1</v>
      </c>
      <c r="S35" s="533">
        <f t="shared" si="22"/>
        <v>0</v>
      </c>
      <c r="T35" s="533">
        <f t="shared" si="22"/>
        <v>0</v>
      </c>
      <c r="U35" s="456">
        <f t="shared" si="21"/>
        <v>0</v>
      </c>
      <c r="V35" s="456">
        <f t="shared" si="21"/>
        <v>0</v>
      </c>
      <c r="W35" s="456">
        <f t="shared" si="21"/>
        <v>0</v>
      </c>
      <c r="X35" s="456">
        <f t="shared" si="21"/>
        <v>0</v>
      </c>
      <c r="Y35" s="456">
        <f t="shared" si="21"/>
        <v>0</v>
      </c>
      <c r="Z35" s="456">
        <f t="shared" si="21"/>
        <v>0</v>
      </c>
      <c r="AA35" s="456">
        <f t="shared" si="21"/>
        <v>0</v>
      </c>
      <c r="AB35" s="456">
        <f t="shared" si="21"/>
        <v>0</v>
      </c>
      <c r="AC35" s="456">
        <f t="shared" si="21"/>
        <v>0</v>
      </c>
      <c r="AD35" s="456">
        <f t="shared" si="21"/>
        <v>0</v>
      </c>
      <c r="AE35" s="456">
        <f t="shared" si="21"/>
        <v>0</v>
      </c>
      <c r="AF35" s="456">
        <f t="shared" si="21"/>
        <v>0</v>
      </c>
      <c r="AG35" s="456">
        <f t="shared" si="21"/>
        <v>0</v>
      </c>
      <c r="AH35" s="456">
        <f t="shared" si="21"/>
        <v>0</v>
      </c>
      <c r="AI35" s="456">
        <f t="shared" si="21"/>
        <v>0</v>
      </c>
      <c r="AJ35" s="456">
        <f t="shared" si="21"/>
        <v>0</v>
      </c>
      <c r="AK35" s="456">
        <f t="shared" si="21"/>
        <v>0</v>
      </c>
      <c r="AL35" s="456">
        <f t="shared" si="21"/>
        <v>0</v>
      </c>
      <c r="AM35" s="456">
        <f t="shared" si="21"/>
        <v>0</v>
      </c>
      <c r="AN35" s="456">
        <f t="shared" si="21"/>
        <v>0</v>
      </c>
      <c r="AO35" s="456">
        <f t="shared" si="21"/>
        <v>0</v>
      </c>
      <c r="AP35" s="456">
        <f t="shared" si="21"/>
        <v>0</v>
      </c>
      <c r="AQ35" s="456">
        <f t="shared" si="21"/>
        <v>0</v>
      </c>
      <c r="AR35" s="456">
        <f t="shared" si="21"/>
        <v>0</v>
      </c>
      <c r="AS35" s="456">
        <f t="shared" si="21"/>
        <v>0</v>
      </c>
      <c r="AT35" s="456">
        <f t="shared" si="21"/>
        <v>0</v>
      </c>
      <c r="AU35" s="456">
        <f t="shared" si="21"/>
        <v>0</v>
      </c>
      <c r="AV35" s="456">
        <f t="shared" si="21"/>
        <v>0</v>
      </c>
      <c r="AW35" s="456">
        <f t="shared" si="21"/>
        <v>0</v>
      </c>
      <c r="AX35" s="456">
        <f t="shared" si="21"/>
        <v>0</v>
      </c>
      <c r="AY35" s="149">
        <f t="shared" si="0"/>
        <v>5</v>
      </c>
    </row>
    <row r="36" spans="1:52" ht="21" customHeight="1" x14ac:dyDescent="0.2">
      <c r="C36" s="944" t="s">
        <v>460</v>
      </c>
      <c r="D36" s="945"/>
      <c r="E36" s="457" t="s">
        <v>130</v>
      </c>
      <c r="F36" s="458" t="s">
        <v>0</v>
      </c>
      <c r="G36" s="458" t="s">
        <v>1</v>
      </c>
      <c r="H36" s="458" t="s">
        <v>2</v>
      </c>
      <c r="I36" s="458" t="s">
        <v>0</v>
      </c>
      <c r="J36" s="458" t="s">
        <v>1</v>
      </c>
      <c r="K36" s="458" t="s">
        <v>2</v>
      </c>
      <c r="L36" s="458" t="s">
        <v>0</v>
      </c>
      <c r="M36" s="458" t="s">
        <v>1</v>
      </c>
      <c r="N36" s="458" t="s">
        <v>2</v>
      </c>
      <c r="O36" s="458" t="s">
        <v>0</v>
      </c>
      <c r="P36" s="458" t="s">
        <v>1</v>
      </c>
      <c r="Q36" s="458" t="s">
        <v>2</v>
      </c>
      <c r="R36" s="458" t="s">
        <v>0</v>
      </c>
      <c r="S36" s="458" t="s">
        <v>1</v>
      </c>
      <c r="T36" s="458" t="s">
        <v>2</v>
      </c>
      <c r="U36" s="458" t="s">
        <v>0</v>
      </c>
      <c r="V36" s="458" t="s">
        <v>1</v>
      </c>
      <c r="W36" s="458" t="s">
        <v>2</v>
      </c>
      <c r="X36" s="458" t="s">
        <v>0</v>
      </c>
      <c r="Y36" s="458" t="s">
        <v>1</v>
      </c>
      <c r="Z36" s="458" t="s">
        <v>2</v>
      </c>
      <c r="AA36" s="458" t="s">
        <v>0</v>
      </c>
      <c r="AB36" s="458" t="s">
        <v>1</v>
      </c>
      <c r="AC36" s="458" t="s">
        <v>2</v>
      </c>
      <c r="AD36" s="458" t="s">
        <v>0</v>
      </c>
      <c r="AE36" s="458" t="s">
        <v>1</v>
      </c>
      <c r="AF36" s="458" t="s">
        <v>2</v>
      </c>
      <c r="AG36" s="458" t="s">
        <v>0</v>
      </c>
      <c r="AH36" s="458" t="s">
        <v>1</v>
      </c>
      <c r="AI36" s="458" t="s">
        <v>2</v>
      </c>
      <c r="AJ36" s="458" t="s">
        <v>0</v>
      </c>
      <c r="AK36" s="458" t="s">
        <v>1</v>
      </c>
      <c r="AL36" s="458" t="s">
        <v>2</v>
      </c>
      <c r="AM36" s="458" t="s">
        <v>0</v>
      </c>
      <c r="AN36" s="458" t="s">
        <v>1</v>
      </c>
      <c r="AO36" s="458" t="s">
        <v>2</v>
      </c>
      <c r="AP36" s="458" t="s">
        <v>0</v>
      </c>
      <c r="AQ36" s="458" t="s">
        <v>1</v>
      </c>
      <c r="AR36" s="458" t="s">
        <v>2</v>
      </c>
      <c r="AS36" s="458" t="s">
        <v>0</v>
      </c>
      <c r="AT36" s="458" t="s">
        <v>1</v>
      </c>
      <c r="AU36" s="458" t="s">
        <v>2</v>
      </c>
      <c r="AV36" s="458" t="s">
        <v>0</v>
      </c>
      <c r="AW36" s="458" t="s">
        <v>1</v>
      </c>
      <c r="AX36" s="458" t="s">
        <v>2</v>
      </c>
      <c r="AY36" s="149">
        <f t="shared" si="0"/>
        <v>0</v>
      </c>
    </row>
    <row r="37" spans="1:52" ht="35.25" customHeight="1" x14ac:dyDescent="0.2">
      <c r="A37" s="149">
        <v>10</v>
      </c>
      <c r="B37" s="440">
        <v>1</v>
      </c>
      <c r="C37" s="946"/>
      <c r="D37" s="947"/>
      <c r="E37" s="470" t="s">
        <v>461</v>
      </c>
      <c r="F37" s="460">
        <v>1</v>
      </c>
      <c r="G37" s="460"/>
      <c r="H37" s="460"/>
      <c r="I37" s="460">
        <v>1</v>
      </c>
      <c r="J37" s="460"/>
      <c r="K37" s="460"/>
      <c r="L37" s="460">
        <v>1</v>
      </c>
      <c r="M37" s="460"/>
      <c r="N37" s="460"/>
      <c r="O37" s="460">
        <v>1</v>
      </c>
      <c r="P37" s="460"/>
      <c r="Q37" s="460"/>
      <c r="R37" s="460">
        <v>1</v>
      </c>
      <c r="S37" s="460"/>
      <c r="T37" s="460"/>
      <c r="U37" s="460"/>
      <c r="V37" s="461"/>
      <c r="W37" s="460"/>
      <c r="X37" s="460"/>
      <c r="Y37" s="461"/>
      <c r="Z37" s="460"/>
      <c r="AA37" s="460"/>
      <c r="AB37" s="460"/>
      <c r="AC37" s="460"/>
      <c r="AD37" s="460"/>
      <c r="AE37" s="460"/>
      <c r="AF37" s="460"/>
      <c r="AG37" s="460"/>
      <c r="AH37" s="461"/>
      <c r="AI37" s="460"/>
      <c r="AJ37" s="460"/>
      <c r="AK37" s="461"/>
      <c r="AL37" s="460"/>
      <c r="AM37" s="460"/>
      <c r="AN37" s="460"/>
      <c r="AO37" s="460"/>
      <c r="AP37" s="460"/>
      <c r="AQ37" s="460"/>
      <c r="AR37" s="460"/>
      <c r="AS37" s="460"/>
      <c r="AT37" s="461"/>
      <c r="AU37" s="460"/>
      <c r="AV37" s="460"/>
      <c r="AW37" s="461"/>
      <c r="AX37" s="460"/>
      <c r="AY37" s="149">
        <f t="shared" si="0"/>
        <v>5</v>
      </c>
      <c r="AZ37" s="454"/>
    </row>
    <row r="38" spans="1:52" ht="22.5" customHeight="1" x14ac:dyDescent="0.2">
      <c r="C38" s="946"/>
      <c r="D38" s="947"/>
      <c r="E38" s="455" t="s">
        <v>3</v>
      </c>
      <c r="F38" s="456">
        <f t="shared" ref="F38:AL38" si="23">SUM(F37)</f>
        <v>1</v>
      </c>
      <c r="G38" s="456">
        <f t="shared" si="23"/>
        <v>0</v>
      </c>
      <c r="H38" s="456">
        <f t="shared" si="23"/>
        <v>0</v>
      </c>
      <c r="I38" s="533">
        <f t="shared" ref="I38:T38" si="24">SUM(I37)</f>
        <v>1</v>
      </c>
      <c r="J38" s="533">
        <f t="shared" si="24"/>
        <v>0</v>
      </c>
      <c r="K38" s="533">
        <f t="shared" si="24"/>
        <v>0</v>
      </c>
      <c r="L38" s="533">
        <f t="shared" si="24"/>
        <v>1</v>
      </c>
      <c r="M38" s="533">
        <f t="shared" si="24"/>
        <v>0</v>
      </c>
      <c r="N38" s="533">
        <f t="shared" si="24"/>
        <v>0</v>
      </c>
      <c r="O38" s="533">
        <f t="shared" si="24"/>
        <v>1</v>
      </c>
      <c r="P38" s="533">
        <f t="shared" si="24"/>
        <v>0</v>
      </c>
      <c r="Q38" s="533">
        <f t="shared" si="24"/>
        <v>0</v>
      </c>
      <c r="R38" s="533">
        <f t="shared" si="24"/>
        <v>1</v>
      </c>
      <c r="S38" s="533">
        <f t="shared" si="24"/>
        <v>0</v>
      </c>
      <c r="T38" s="533">
        <f t="shared" si="24"/>
        <v>0</v>
      </c>
      <c r="U38" s="456">
        <f t="shared" ref="U38:Z38" si="25">SUM(U37)</f>
        <v>0</v>
      </c>
      <c r="V38" s="456">
        <f t="shared" si="25"/>
        <v>0</v>
      </c>
      <c r="W38" s="456">
        <f t="shared" si="25"/>
        <v>0</v>
      </c>
      <c r="X38" s="456">
        <f t="shared" si="25"/>
        <v>0</v>
      </c>
      <c r="Y38" s="456">
        <f t="shared" si="25"/>
        <v>0</v>
      </c>
      <c r="Z38" s="456">
        <f t="shared" si="25"/>
        <v>0</v>
      </c>
      <c r="AA38" s="456">
        <f t="shared" si="23"/>
        <v>0</v>
      </c>
      <c r="AB38" s="456">
        <f t="shared" si="23"/>
        <v>0</v>
      </c>
      <c r="AC38" s="456">
        <f t="shared" si="23"/>
        <v>0</v>
      </c>
      <c r="AD38" s="456">
        <f t="shared" si="23"/>
        <v>0</v>
      </c>
      <c r="AE38" s="456">
        <f t="shared" si="23"/>
        <v>0</v>
      </c>
      <c r="AF38" s="456">
        <f t="shared" si="23"/>
        <v>0</v>
      </c>
      <c r="AG38" s="456">
        <f t="shared" si="23"/>
        <v>0</v>
      </c>
      <c r="AH38" s="456">
        <f t="shared" si="23"/>
        <v>0</v>
      </c>
      <c r="AI38" s="456">
        <f t="shared" si="23"/>
        <v>0</v>
      </c>
      <c r="AJ38" s="456">
        <f t="shared" si="23"/>
        <v>0</v>
      </c>
      <c r="AK38" s="456">
        <f t="shared" si="23"/>
        <v>0</v>
      </c>
      <c r="AL38" s="456">
        <f t="shared" si="23"/>
        <v>0</v>
      </c>
      <c r="AM38" s="456">
        <f t="shared" ref="AM38:AX38" si="26">SUM(AM37)</f>
        <v>0</v>
      </c>
      <c r="AN38" s="456">
        <f t="shared" si="26"/>
        <v>0</v>
      </c>
      <c r="AO38" s="456">
        <f t="shared" si="26"/>
        <v>0</v>
      </c>
      <c r="AP38" s="456">
        <f t="shared" si="26"/>
        <v>0</v>
      </c>
      <c r="AQ38" s="456">
        <f t="shared" si="26"/>
        <v>0</v>
      </c>
      <c r="AR38" s="456">
        <f t="shared" si="26"/>
        <v>0</v>
      </c>
      <c r="AS38" s="456">
        <f t="shared" si="26"/>
        <v>0</v>
      </c>
      <c r="AT38" s="456">
        <f t="shared" si="26"/>
        <v>0</v>
      </c>
      <c r="AU38" s="456">
        <f t="shared" si="26"/>
        <v>0</v>
      </c>
      <c r="AV38" s="456">
        <f t="shared" si="26"/>
        <v>0</v>
      </c>
      <c r="AW38" s="456">
        <f t="shared" si="26"/>
        <v>0</v>
      </c>
      <c r="AX38" s="456">
        <f t="shared" si="26"/>
        <v>0</v>
      </c>
      <c r="AY38" s="149">
        <f t="shared" si="0"/>
        <v>5</v>
      </c>
    </row>
    <row r="39" spans="1:52" ht="51" customHeight="1" x14ac:dyDescent="0.2">
      <c r="C39" s="201"/>
      <c r="D39" s="201"/>
      <c r="E39" s="471" t="s">
        <v>462</v>
      </c>
      <c r="F39" s="938"/>
      <c r="G39" s="938"/>
      <c r="H39" s="938"/>
      <c r="I39" s="938"/>
      <c r="J39" s="938"/>
      <c r="K39" s="938"/>
      <c r="L39" s="938"/>
      <c r="M39" s="938"/>
      <c r="N39" s="938"/>
      <c r="O39" s="938"/>
      <c r="P39" s="938"/>
      <c r="Q39" s="938"/>
      <c r="R39" s="938"/>
      <c r="S39" s="938"/>
      <c r="T39" s="938"/>
      <c r="U39" s="938"/>
      <c r="V39" s="938"/>
      <c r="W39" s="938"/>
      <c r="X39" s="938"/>
      <c r="Y39" s="938"/>
      <c r="Z39" s="938"/>
      <c r="AA39" s="938"/>
      <c r="AB39" s="938"/>
      <c r="AC39" s="938"/>
      <c r="AD39" s="938"/>
      <c r="AE39" s="938"/>
      <c r="AF39" s="938"/>
      <c r="AG39" s="938"/>
      <c r="AH39" s="938"/>
      <c r="AI39" s="938"/>
      <c r="AJ39" s="938"/>
      <c r="AK39" s="938"/>
      <c r="AL39" s="938"/>
      <c r="AM39" s="938"/>
      <c r="AN39" s="938"/>
      <c r="AO39" s="938"/>
      <c r="AP39" s="938"/>
      <c r="AQ39" s="938"/>
      <c r="AR39" s="938"/>
      <c r="AS39" s="938"/>
      <c r="AT39" s="938"/>
      <c r="AU39" s="938"/>
      <c r="AV39" s="938"/>
      <c r="AW39" s="938"/>
      <c r="AX39" s="938"/>
    </row>
    <row r="40" spans="1:52" ht="51" customHeight="1" x14ac:dyDescent="0.2">
      <c r="B40" s="440" t="e">
        <f>+B37+B34+B31+B28+B25+B22+B19+B15+#REF!</f>
        <v>#REF!</v>
      </c>
      <c r="E40" s="472"/>
      <c r="F40" s="359">
        <f>F16+F20+F23+F26+F29+F32+F35+F38</f>
        <v>9</v>
      </c>
      <c r="G40" s="359">
        <f>G16+G20+G26+G35+G38+G29+G32+G23</f>
        <v>1</v>
      </c>
      <c r="H40" s="359">
        <f>H16+H20+H23+H26+H32+H35+H38+H29</f>
        <v>0</v>
      </c>
      <c r="I40" s="359">
        <f t="shared" ref="I40" si="27">I16+I20+I23+I26+I29+I32+I35+I38</f>
        <v>9</v>
      </c>
      <c r="J40" s="359">
        <f t="shared" ref="J40" si="28">J16+J20+J26+J35+J38+J29+J32+J23</f>
        <v>1</v>
      </c>
      <c r="K40" s="359">
        <f t="shared" ref="K40" si="29">K16+K20+K23+K26+K32+K35+K38+K29</f>
        <v>0</v>
      </c>
      <c r="L40" s="359">
        <f t="shared" ref="L40" si="30">L16+L20+L23+L26+L29+L32+L35+L38</f>
        <v>9</v>
      </c>
      <c r="M40" s="359">
        <f t="shared" ref="M40" si="31">M16+M20+M26+M35+M38+M29+M32+M23</f>
        <v>1</v>
      </c>
      <c r="N40" s="359">
        <f t="shared" ref="N40" si="32">N16+N20+N23+N26+N32+N35+N38+N29</f>
        <v>0</v>
      </c>
      <c r="O40" s="359">
        <f t="shared" ref="O40" si="33">O16+O20+O23+O26+O29+O32+O35+O38</f>
        <v>9</v>
      </c>
      <c r="P40" s="359">
        <f t="shared" ref="P40" si="34">P16+P20+P26+P35+P38+P29+P32+P23</f>
        <v>1</v>
      </c>
      <c r="Q40" s="359">
        <f t="shared" ref="Q40" si="35">Q16+Q20+Q23+Q26+Q32+Q35+Q38+Q29</f>
        <v>0</v>
      </c>
      <c r="R40" s="359">
        <f t="shared" ref="R40" si="36">R16+R20+R23+R26+R29+R32+R35+R38</f>
        <v>9</v>
      </c>
      <c r="S40" s="359">
        <f t="shared" ref="S40" si="37">S16+S20+S26+S35+S38+S29+S32+S23</f>
        <v>1</v>
      </c>
      <c r="T40" s="359">
        <f t="shared" ref="T40" si="38">T16+T20+T23+T26+T32+T35+T38+T29</f>
        <v>0</v>
      </c>
      <c r="U40" s="359">
        <f t="shared" ref="U40" si="39">U16+U20+U23+U26+U29+U32+U35+U38</f>
        <v>0</v>
      </c>
      <c r="V40" s="359">
        <f t="shared" ref="V40" si="40">V16+V20+V26+V35+V38+V29+V32+V23</f>
        <v>0</v>
      </c>
      <c r="W40" s="359">
        <f t="shared" ref="W40" si="41">W16+W20+W23+W26+W32+W35+W38+W29</f>
        <v>0</v>
      </c>
      <c r="X40" s="359">
        <f t="shared" ref="X40" si="42">X16+X20+X23+X26+X29+X32+X35+X38</f>
        <v>0</v>
      </c>
      <c r="Y40" s="359">
        <f t="shared" ref="Y40" si="43">Y16+Y20+Y26+Y35+Y38+Y29+Y32+Y23</f>
        <v>0</v>
      </c>
      <c r="Z40" s="359">
        <f t="shared" ref="Z40" si="44">Z16+Z20+Z23+Z26+Z32+Z35+Z38+Z29</f>
        <v>0</v>
      </c>
      <c r="AA40" s="359">
        <f t="shared" ref="AA40" si="45">AA16+AA20+AA23+AA26+AA29+AA32+AA35+AA38</f>
        <v>0</v>
      </c>
      <c r="AB40" s="359">
        <f t="shared" ref="AB40" si="46">AB16+AB20+AB26+AB35+AB38+AB29+AB32+AB23</f>
        <v>0</v>
      </c>
      <c r="AC40" s="359">
        <f t="shared" ref="AC40" si="47">AC16+AC20+AC23+AC26+AC32+AC35+AC38+AC29</f>
        <v>0</v>
      </c>
      <c r="AD40" s="359">
        <f t="shared" ref="AD40" si="48">AD16+AD20+AD23+AD26+AD29+AD32+AD35+AD38</f>
        <v>0</v>
      </c>
      <c r="AE40" s="359">
        <f t="shared" ref="AE40" si="49">AE16+AE20+AE26+AE35+AE38+AE29+AE32+AE23</f>
        <v>0</v>
      </c>
      <c r="AF40" s="359">
        <f t="shared" ref="AF40" si="50">AF16+AF20+AF23+AF26+AF32+AF35+AF38+AF29</f>
        <v>0</v>
      </c>
      <c r="AG40" s="359">
        <f t="shared" ref="AG40" si="51">AG16+AG20+AG23+AG26+AG29+AG32+AG35+AG38</f>
        <v>0</v>
      </c>
      <c r="AH40" s="359">
        <f t="shared" ref="AH40" si="52">AH16+AH20+AH26+AH35+AH38+AH29+AH32+AH23</f>
        <v>0</v>
      </c>
      <c r="AI40" s="359">
        <f t="shared" ref="AI40" si="53">AI16+AI20+AI23+AI26+AI32+AI35+AI38+AI29</f>
        <v>0</v>
      </c>
      <c r="AJ40" s="359">
        <f t="shared" ref="AJ40" si="54">AJ16+AJ20+AJ23+AJ26+AJ29+AJ32+AJ35+AJ38</f>
        <v>0</v>
      </c>
      <c r="AK40" s="359">
        <f t="shared" ref="AK40" si="55">AK16+AK20+AK26+AK35+AK38+AK29+AK32+AK23</f>
        <v>0</v>
      </c>
      <c r="AL40" s="359">
        <f t="shared" ref="AL40" si="56">AL16+AL20+AL23+AL26+AL32+AL35+AL38+AL29</f>
        <v>0</v>
      </c>
      <c r="AM40" s="359">
        <f t="shared" ref="AM40" si="57">AM16+AM20+AM23+AM26+AM29+AM32+AM35+AM38</f>
        <v>0</v>
      </c>
      <c r="AN40" s="359">
        <f t="shared" ref="AN40" si="58">AN16+AN20+AN26+AN35+AN38+AN29+AN32+AN23</f>
        <v>0</v>
      </c>
      <c r="AO40" s="359">
        <f t="shared" ref="AO40" si="59">AO16+AO20+AO23+AO26+AO32+AO35+AO38+AO29</f>
        <v>0</v>
      </c>
      <c r="AP40" s="359">
        <f t="shared" ref="AP40" si="60">AP16+AP20+AP23+AP26+AP29+AP32+AP35+AP38</f>
        <v>0</v>
      </c>
      <c r="AQ40" s="359">
        <f t="shared" ref="AQ40" si="61">AQ16+AQ20+AQ26+AQ35+AQ38+AQ29+AQ32+AQ23</f>
        <v>0</v>
      </c>
      <c r="AR40" s="359">
        <f t="shared" ref="AR40" si="62">AR16+AR20+AR23+AR26+AR32+AR35+AR38+AR29</f>
        <v>0</v>
      </c>
      <c r="AS40" s="359">
        <f t="shared" ref="AS40" si="63">AS16+AS20+AS23+AS26+AS29+AS32+AS35+AS38</f>
        <v>0</v>
      </c>
      <c r="AT40" s="359">
        <f t="shared" ref="AT40" si="64">AT16+AT20+AT26+AT35+AT38+AT29+AT32+AT23</f>
        <v>0</v>
      </c>
      <c r="AU40" s="359">
        <f t="shared" ref="AU40" si="65">AU16+AU20+AU23+AU26+AU32+AU35+AU38+AU29</f>
        <v>0</v>
      </c>
      <c r="AV40" s="359">
        <f t="shared" ref="AV40" si="66">AV16+AV20+AV23+AV26+AV29+AV32+AV35+AV38</f>
        <v>0</v>
      </c>
      <c r="AW40" s="359">
        <f t="shared" ref="AW40" si="67">AW16+AW20+AW26+AW35+AW38+AW29+AW32+AW23</f>
        <v>0</v>
      </c>
      <c r="AX40" s="359">
        <f t="shared" ref="AX40" si="68">AX16+AX20+AX23+AX26+AX32+AX35+AX38+AX29</f>
        <v>0</v>
      </c>
    </row>
    <row r="41" spans="1:52" s="9" customFormat="1" ht="23.25" customHeight="1" x14ac:dyDescent="0.2">
      <c r="F41" s="937">
        <f>+F40+G40+H40</f>
        <v>10</v>
      </c>
      <c r="G41" s="937"/>
      <c r="H41" s="937"/>
      <c r="I41" s="937">
        <f>+I40+J40+K40</f>
        <v>10</v>
      </c>
      <c r="J41" s="937"/>
      <c r="K41" s="937"/>
      <c r="L41" s="937">
        <f>+L40+M40+N40</f>
        <v>10</v>
      </c>
      <c r="M41" s="937"/>
      <c r="N41" s="937"/>
      <c r="O41" s="937">
        <f>+O40+P40+Q40</f>
        <v>10</v>
      </c>
      <c r="P41" s="937"/>
      <c r="Q41" s="937"/>
      <c r="R41" s="937">
        <f>+R40+S40+T40</f>
        <v>10</v>
      </c>
      <c r="S41" s="937"/>
      <c r="T41" s="937"/>
      <c r="U41" s="937">
        <f>+U40+V40+W40</f>
        <v>0</v>
      </c>
      <c r="V41" s="937"/>
      <c r="W41" s="937"/>
      <c r="X41" s="937">
        <f>+X40+Y40+Z40</f>
        <v>0</v>
      </c>
      <c r="Y41" s="937"/>
      <c r="Z41" s="937"/>
      <c r="AA41" s="937">
        <f>+AA40+AB40+AC40</f>
        <v>0</v>
      </c>
      <c r="AB41" s="937"/>
      <c r="AC41" s="937"/>
      <c r="AD41" s="937">
        <f>+AD40+AE40+AF40</f>
        <v>0</v>
      </c>
      <c r="AE41" s="937"/>
      <c r="AF41" s="937"/>
      <c r="AG41" s="937">
        <f>+AG40+AH40+AI40</f>
        <v>0</v>
      </c>
      <c r="AH41" s="937"/>
      <c r="AI41" s="937"/>
      <c r="AJ41" s="937">
        <f>+AJ40+AK40+AL40</f>
        <v>0</v>
      </c>
      <c r="AK41" s="937"/>
      <c r="AL41" s="937"/>
      <c r="AM41" s="937">
        <f>+AM40+AN40+AO40</f>
        <v>0</v>
      </c>
      <c r="AN41" s="937"/>
      <c r="AO41" s="937"/>
      <c r="AP41" s="937">
        <f>+AP40+AQ40+AR40</f>
        <v>0</v>
      </c>
      <c r="AQ41" s="937"/>
      <c r="AR41" s="937"/>
      <c r="AS41" s="937">
        <f>+AS40+AT40+AU40</f>
        <v>0</v>
      </c>
      <c r="AT41" s="937"/>
      <c r="AU41" s="937"/>
      <c r="AV41" s="937">
        <f>+AV40+AW40+AX40</f>
        <v>0</v>
      </c>
      <c r="AW41" s="937"/>
      <c r="AX41" s="937"/>
      <c r="AZ41" s="463"/>
    </row>
    <row r="42" spans="1:52" x14ac:dyDescent="0.2">
      <c r="E42" s="458" t="s">
        <v>0</v>
      </c>
      <c r="F42" s="473">
        <f>+F40+I40+L40+O40+R40</f>
        <v>45</v>
      </c>
      <c r="G42" s="474"/>
      <c r="H42" s="475">
        <f>F42/F45</f>
        <v>0.9</v>
      </c>
      <c r="I42" s="473"/>
      <c r="L42" s="441"/>
      <c r="O42" s="441"/>
      <c r="R42" s="149"/>
      <c r="S42" s="442"/>
      <c r="T42" s="149"/>
      <c r="U42" s="149"/>
      <c r="X42" s="149"/>
      <c r="AA42" s="149"/>
      <c r="AB42" s="149"/>
      <c r="AC42" s="149"/>
      <c r="AD42" s="149"/>
      <c r="AE42" s="149"/>
      <c r="AF42" s="149"/>
      <c r="AG42" s="149"/>
      <c r="AJ42" s="149"/>
      <c r="AM42" s="149"/>
      <c r="AN42" s="149"/>
      <c r="AO42" s="149"/>
      <c r="AP42" s="149"/>
      <c r="AQ42" s="149"/>
      <c r="AR42" s="149"/>
      <c r="AS42" s="149"/>
      <c r="AV42" s="149"/>
      <c r="AZ42" s="149"/>
    </row>
    <row r="43" spans="1:52" x14ac:dyDescent="0.2">
      <c r="E43" s="458" t="s">
        <v>1</v>
      </c>
      <c r="F43" s="441">
        <f>+G40+J40+M40+P40+S40</f>
        <v>5</v>
      </c>
      <c r="G43" s="476"/>
      <c r="H43" s="477">
        <f>F43/F45</f>
        <v>0.1</v>
      </c>
      <c r="L43" s="441"/>
      <c r="O43" s="441"/>
      <c r="R43" s="149"/>
      <c r="S43" s="442"/>
      <c r="T43" s="149"/>
      <c r="U43" s="149"/>
      <c r="X43" s="149"/>
      <c r="AA43" s="149"/>
      <c r="AB43" s="149"/>
      <c r="AC43" s="149"/>
      <c r="AD43" s="149"/>
      <c r="AE43" s="149"/>
      <c r="AF43" s="149"/>
      <c r="AG43" s="149"/>
      <c r="AJ43" s="149"/>
      <c r="AM43" s="149"/>
      <c r="AN43" s="149"/>
      <c r="AO43" s="149"/>
      <c r="AP43" s="149"/>
      <c r="AQ43" s="149"/>
      <c r="AR43" s="149"/>
      <c r="AS43" s="149"/>
      <c r="AV43" s="149"/>
      <c r="AZ43" s="149"/>
    </row>
    <row r="44" spans="1:52" x14ac:dyDescent="0.2">
      <c r="E44" s="458" t="s">
        <v>2</v>
      </c>
      <c r="F44" s="441">
        <f>+H40+K40+N40+Q40+T40</f>
        <v>0</v>
      </c>
      <c r="G44" s="476"/>
      <c r="H44" s="477">
        <f>F44/F45</f>
        <v>0</v>
      </c>
      <c r="L44" s="441"/>
      <c r="O44" s="441"/>
      <c r="R44" s="149"/>
      <c r="S44" s="442"/>
      <c r="T44" s="149"/>
      <c r="U44" s="149"/>
      <c r="X44" s="149"/>
      <c r="AA44" s="149"/>
      <c r="AB44" s="149"/>
      <c r="AC44" s="149"/>
      <c r="AD44" s="149"/>
      <c r="AE44" s="149"/>
      <c r="AF44" s="149"/>
      <c r="AG44" s="149"/>
      <c r="AJ44" s="149"/>
      <c r="AM44" s="149"/>
      <c r="AN44" s="149"/>
      <c r="AO44" s="149"/>
      <c r="AP44" s="149"/>
      <c r="AQ44" s="149"/>
      <c r="AR44" s="149"/>
      <c r="AS44" s="149"/>
      <c r="AV44" s="149"/>
      <c r="AZ44" s="149"/>
    </row>
    <row r="45" spans="1:52" ht="23.25" customHeight="1" x14ac:dyDescent="0.2">
      <c r="F45" s="441">
        <f>SUM(F42:F44)</f>
        <v>50</v>
      </c>
      <c r="L45" s="441"/>
      <c r="O45" s="441"/>
      <c r="R45" s="149"/>
      <c r="S45" s="442"/>
      <c r="T45" s="149"/>
      <c r="U45" s="149"/>
      <c r="X45" s="149"/>
      <c r="AA45" s="149"/>
      <c r="AB45" s="149"/>
      <c r="AC45" s="149"/>
      <c r="AD45" s="149"/>
      <c r="AE45" s="149"/>
      <c r="AF45" s="149"/>
      <c r="AG45" s="149"/>
      <c r="AJ45" s="149"/>
      <c r="AM45" s="149"/>
      <c r="AN45" s="149"/>
      <c r="AO45" s="149"/>
      <c r="AP45" s="149"/>
      <c r="AQ45" s="149"/>
      <c r="AR45" s="149"/>
      <c r="AS45" s="149"/>
      <c r="AV45" s="149"/>
      <c r="AZ45" s="149"/>
    </row>
    <row r="46" spans="1:52" x14ac:dyDescent="0.2">
      <c r="L46" s="441"/>
      <c r="O46" s="441"/>
      <c r="U46" s="441"/>
      <c r="X46" s="441"/>
      <c r="AG46" s="441"/>
      <c r="AJ46" s="441"/>
      <c r="AS46" s="441"/>
      <c r="AV46" s="441"/>
    </row>
    <row r="47" spans="1:52" x14ac:dyDescent="0.2">
      <c r="E47" s="345" t="s">
        <v>80</v>
      </c>
      <c r="F47" s="306"/>
      <c r="G47" s="592">
        <f>+H42+H44</f>
        <v>0.9</v>
      </c>
      <c r="L47" s="441"/>
      <c r="O47" s="441"/>
      <c r="U47" s="441"/>
      <c r="X47" s="441"/>
      <c r="AG47" s="441"/>
      <c r="AJ47" s="441"/>
      <c r="AS47" s="441"/>
      <c r="AV47" s="441"/>
    </row>
    <row r="48" spans="1:52" x14ac:dyDescent="0.2">
      <c r="L48" s="441"/>
      <c r="O48" s="441"/>
      <c r="U48" s="441"/>
      <c r="X48" s="441"/>
      <c r="AG48" s="441"/>
      <c r="AJ48" s="441"/>
      <c r="AS48" s="441"/>
      <c r="AV48" s="441"/>
    </row>
    <row r="49" spans="12:48" x14ac:dyDescent="0.2">
      <c r="L49" s="441"/>
      <c r="O49" s="441"/>
      <c r="U49" s="441"/>
      <c r="X49" s="441"/>
      <c r="AG49" s="441"/>
      <c r="AJ49" s="441"/>
      <c r="AS49" s="441"/>
      <c r="AV49" s="441"/>
    </row>
    <row r="50" spans="12:48" x14ac:dyDescent="0.2">
      <c r="L50" s="441"/>
      <c r="O50" s="441"/>
      <c r="U50" s="441"/>
      <c r="X50" s="441"/>
      <c r="AG50" s="441"/>
      <c r="AJ50" s="441"/>
      <c r="AS50" s="441"/>
      <c r="AV50" s="441"/>
    </row>
    <row r="51" spans="12:48" x14ac:dyDescent="0.2">
      <c r="L51" s="441"/>
      <c r="O51" s="441"/>
      <c r="U51" s="441"/>
      <c r="X51" s="441"/>
      <c r="AG51" s="441"/>
      <c r="AJ51" s="441"/>
      <c r="AS51" s="441"/>
      <c r="AV51" s="441"/>
    </row>
    <row r="52" spans="12:48" x14ac:dyDescent="0.2">
      <c r="L52" s="441"/>
      <c r="O52" s="441"/>
      <c r="U52" s="441"/>
      <c r="X52" s="441"/>
      <c r="AG52" s="441"/>
      <c r="AJ52" s="441"/>
      <c r="AS52" s="441"/>
      <c r="AV52" s="441"/>
    </row>
    <row r="53" spans="12:48" x14ac:dyDescent="0.2">
      <c r="L53" s="441"/>
      <c r="O53" s="441"/>
      <c r="U53" s="441"/>
      <c r="X53" s="441"/>
      <c r="AG53" s="441"/>
      <c r="AJ53" s="441"/>
      <c r="AS53" s="441"/>
      <c r="AV53" s="441"/>
    </row>
    <row r="54" spans="12:48" x14ac:dyDescent="0.2">
      <c r="L54" s="441"/>
      <c r="O54" s="441"/>
      <c r="U54" s="441"/>
      <c r="X54" s="441"/>
      <c r="AG54" s="441"/>
      <c r="AJ54" s="441"/>
      <c r="AS54" s="441"/>
      <c r="AV54" s="441"/>
    </row>
    <row r="55" spans="12:48" x14ac:dyDescent="0.2">
      <c r="L55" s="441"/>
      <c r="O55" s="441"/>
      <c r="U55" s="441"/>
      <c r="X55" s="441"/>
      <c r="AG55" s="441"/>
      <c r="AJ55" s="441"/>
      <c r="AS55" s="441"/>
      <c r="AV55" s="441"/>
    </row>
    <row r="56" spans="12:48" x14ac:dyDescent="0.2">
      <c r="L56" s="441"/>
      <c r="O56" s="441"/>
      <c r="U56" s="441"/>
      <c r="X56" s="441"/>
      <c r="AG56" s="441"/>
      <c r="AJ56" s="441"/>
      <c r="AS56" s="441"/>
      <c r="AV56" s="441"/>
    </row>
    <row r="57" spans="12:48" x14ac:dyDescent="0.2">
      <c r="L57" s="441"/>
      <c r="O57" s="441"/>
      <c r="U57" s="441"/>
      <c r="X57" s="441"/>
      <c r="AG57" s="441"/>
      <c r="AJ57" s="441"/>
      <c r="AS57" s="441"/>
      <c r="AV57" s="441"/>
    </row>
    <row r="58" spans="12:48" x14ac:dyDescent="0.2">
      <c r="L58" s="441"/>
      <c r="O58" s="441"/>
      <c r="U58" s="441"/>
      <c r="X58" s="441"/>
      <c r="AG58" s="441"/>
      <c r="AJ58" s="441"/>
      <c r="AS58" s="441"/>
      <c r="AV58" s="441"/>
    </row>
    <row r="59" spans="12:48" x14ac:dyDescent="0.2">
      <c r="L59" s="441"/>
      <c r="O59" s="441"/>
      <c r="U59" s="441"/>
      <c r="X59" s="441"/>
      <c r="AG59" s="441"/>
      <c r="AJ59" s="441"/>
      <c r="AS59" s="441"/>
      <c r="AV59" s="441"/>
    </row>
    <row r="60" spans="12:48" x14ac:dyDescent="0.2">
      <c r="L60" s="441"/>
      <c r="O60" s="441"/>
      <c r="U60" s="441"/>
      <c r="X60" s="441"/>
      <c r="AG60" s="441"/>
      <c r="AJ60" s="441"/>
      <c r="AS60" s="441"/>
      <c r="AV60" s="441"/>
    </row>
    <row r="61" spans="12:48" x14ac:dyDescent="0.2">
      <c r="L61" s="441"/>
      <c r="O61" s="441"/>
      <c r="U61" s="441"/>
      <c r="X61" s="441"/>
      <c r="AG61" s="441"/>
      <c r="AJ61" s="441"/>
      <c r="AS61" s="441"/>
      <c r="AV61" s="441"/>
    </row>
    <row r="62" spans="12:48" x14ac:dyDescent="0.2">
      <c r="L62" s="441"/>
      <c r="O62" s="441"/>
      <c r="U62" s="441"/>
      <c r="X62" s="441"/>
      <c r="AG62" s="441"/>
      <c r="AJ62" s="441"/>
      <c r="AS62" s="441"/>
      <c r="AV62" s="441"/>
    </row>
    <row r="63" spans="12:48" x14ac:dyDescent="0.2">
      <c r="L63" s="441"/>
      <c r="O63" s="441"/>
      <c r="U63" s="441"/>
      <c r="X63" s="441"/>
      <c r="AG63" s="441"/>
      <c r="AJ63" s="441"/>
      <c r="AS63" s="441"/>
      <c r="AV63" s="441"/>
    </row>
    <row r="64" spans="12:48" x14ac:dyDescent="0.2">
      <c r="L64" s="441"/>
      <c r="O64" s="441"/>
      <c r="U64" s="441"/>
      <c r="X64" s="441"/>
      <c r="AG64" s="441"/>
      <c r="AJ64" s="441"/>
      <c r="AS64" s="441"/>
      <c r="AV64" s="441"/>
    </row>
    <row r="65" spans="12:48" x14ac:dyDescent="0.2">
      <c r="L65" s="441"/>
      <c r="O65" s="441"/>
      <c r="U65" s="441"/>
      <c r="X65" s="441"/>
      <c r="AG65" s="441"/>
      <c r="AJ65" s="441"/>
      <c r="AS65" s="441"/>
      <c r="AV65" s="441"/>
    </row>
    <row r="66" spans="12:48" x14ac:dyDescent="0.2">
      <c r="L66" s="441"/>
      <c r="O66" s="441"/>
      <c r="U66" s="441"/>
      <c r="X66" s="441"/>
      <c r="AG66" s="441"/>
      <c r="AJ66" s="441"/>
      <c r="AS66" s="441"/>
      <c r="AV66" s="441"/>
    </row>
    <row r="67" spans="12:48" x14ac:dyDescent="0.2">
      <c r="L67" s="441"/>
      <c r="O67" s="441"/>
      <c r="U67" s="441"/>
      <c r="X67" s="441"/>
      <c r="AG67" s="441"/>
      <c r="AJ67" s="441"/>
      <c r="AS67" s="441"/>
      <c r="AV67" s="441"/>
    </row>
    <row r="68" spans="12:48" x14ac:dyDescent="0.2">
      <c r="L68" s="441"/>
      <c r="O68" s="441"/>
      <c r="U68" s="441"/>
      <c r="X68" s="441"/>
      <c r="AG68" s="441"/>
      <c r="AJ68" s="441"/>
      <c r="AS68" s="441"/>
      <c r="AV68" s="441"/>
    </row>
    <row r="69" spans="12:48" x14ac:dyDescent="0.2">
      <c r="L69" s="441"/>
      <c r="O69" s="441"/>
      <c r="U69" s="441"/>
      <c r="X69" s="441"/>
      <c r="AG69" s="441"/>
      <c r="AJ69" s="441"/>
      <c r="AS69" s="441"/>
      <c r="AV69" s="441"/>
    </row>
    <row r="70" spans="12:48" x14ac:dyDescent="0.2">
      <c r="L70" s="441"/>
      <c r="O70" s="441"/>
      <c r="U70" s="441"/>
      <c r="X70" s="441"/>
      <c r="AG70" s="441"/>
      <c r="AJ70" s="441"/>
      <c r="AS70" s="441"/>
      <c r="AV70" s="441"/>
    </row>
    <row r="71" spans="12:48" x14ac:dyDescent="0.2">
      <c r="L71" s="441"/>
      <c r="O71" s="441"/>
      <c r="U71" s="441"/>
      <c r="X71" s="441"/>
      <c r="AG71" s="441"/>
      <c r="AJ71" s="441"/>
      <c r="AS71" s="441"/>
      <c r="AV71" s="441"/>
    </row>
    <row r="72" spans="12:48" x14ac:dyDescent="0.2">
      <c r="L72" s="441"/>
      <c r="O72" s="441"/>
      <c r="U72" s="441"/>
      <c r="X72" s="441"/>
      <c r="AG72" s="441"/>
      <c r="AJ72" s="441"/>
      <c r="AS72" s="441"/>
      <c r="AV72" s="441"/>
    </row>
    <row r="73" spans="12:48" x14ac:dyDescent="0.2">
      <c r="L73" s="441"/>
      <c r="O73" s="441"/>
      <c r="U73" s="441"/>
      <c r="X73" s="441"/>
      <c r="AG73" s="441"/>
      <c r="AJ73" s="441"/>
      <c r="AS73" s="441"/>
      <c r="AV73" s="441"/>
    </row>
    <row r="74" spans="12:48" x14ac:dyDescent="0.2">
      <c r="L74" s="441"/>
      <c r="O74" s="441"/>
      <c r="U74" s="441"/>
      <c r="X74" s="441"/>
      <c r="AG74" s="441"/>
      <c r="AJ74" s="441"/>
      <c r="AS74" s="441"/>
      <c r="AV74" s="441"/>
    </row>
    <row r="75" spans="12:48" x14ac:dyDescent="0.2">
      <c r="L75" s="441"/>
      <c r="O75" s="441"/>
      <c r="U75" s="441"/>
      <c r="X75" s="441"/>
      <c r="AG75" s="441"/>
      <c r="AJ75" s="441"/>
      <c r="AS75" s="441"/>
      <c r="AV75" s="441"/>
    </row>
    <row r="76" spans="12:48" x14ac:dyDescent="0.2">
      <c r="L76" s="441"/>
      <c r="O76" s="441"/>
      <c r="U76" s="441"/>
      <c r="X76" s="441"/>
      <c r="AG76" s="441"/>
      <c r="AJ76" s="441"/>
      <c r="AS76" s="441"/>
      <c r="AV76" s="441"/>
    </row>
    <row r="77" spans="12:48" x14ac:dyDescent="0.2">
      <c r="L77" s="441"/>
      <c r="O77" s="441"/>
      <c r="U77" s="441"/>
      <c r="X77" s="441"/>
      <c r="AG77" s="441"/>
      <c r="AJ77" s="441"/>
      <c r="AS77" s="441"/>
      <c r="AV77" s="441"/>
    </row>
    <row r="78" spans="12:48" x14ac:dyDescent="0.2">
      <c r="L78" s="441"/>
      <c r="O78" s="441"/>
      <c r="U78" s="441"/>
      <c r="X78" s="441"/>
      <c r="AG78" s="441"/>
      <c r="AJ78" s="441"/>
      <c r="AS78" s="441"/>
      <c r="AV78" s="441"/>
    </row>
    <row r="79" spans="12:48" x14ac:dyDescent="0.2">
      <c r="L79" s="441"/>
      <c r="O79" s="441"/>
      <c r="U79" s="441"/>
      <c r="X79" s="441"/>
      <c r="AG79" s="441"/>
      <c r="AJ79" s="441"/>
      <c r="AS79" s="441"/>
      <c r="AV79" s="441"/>
    </row>
    <row r="80" spans="12:48" x14ac:dyDescent="0.2">
      <c r="L80" s="441"/>
      <c r="O80" s="441"/>
      <c r="U80" s="441"/>
      <c r="X80" s="441"/>
      <c r="AG80" s="441"/>
      <c r="AJ80" s="441"/>
      <c r="AS80" s="441"/>
      <c r="AV80" s="441"/>
    </row>
    <row r="81" spans="12:48" x14ac:dyDescent="0.2">
      <c r="L81" s="441"/>
      <c r="O81" s="441"/>
      <c r="U81" s="441"/>
      <c r="X81" s="441"/>
      <c r="AG81" s="441"/>
      <c r="AJ81" s="441"/>
      <c r="AS81" s="441"/>
      <c r="AV81" s="441"/>
    </row>
    <row r="82" spans="12:48" x14ac:dyDescent="0.2">
      <c r="L82" s="441"/>
      <c r="O82" s="441"/>
      <c r="U82" s="441"/>
      <c r="X82" s="441"/>
      <c r="AG82" s="441"/>
      <c r="AJ82" s="441"/>
      <c r="AS82" s="441"/>
      <c r="AV82" s="441"/>
    </row>
    <row r="83" spans="12:48" x14ac:dyDescent="0.2">
      <c r="L83" s="441"/>
      <c r="O83" s="441"/>
      <c r="U83" s="441"/>
      <c r="X83" s="441"/>
      <c r="AG83" s="441"/>
      <c r="AJ83" s="441"/>
      <c r="AS83" s="441"/>
      <c r="AV83" s="441"/>
    </row>
    <row r="84" spans="12:48" x14ac:dyDescent="0.2">
      <c r="L84" s="441"/>
      <c r="O84" s="441"/>
      <c r="U84" s="441"/>
      <c r="X84" s="441"/>
      <c r="AG84" s="441"/>
      <c r="AJ84" s="441"/>
      <c r="AS84" s="441"/>
      <c r="AV84" s="441"/>
    </row>
    <row r="85" spans="12:48" x14ac:dyDescent="0.2">
      <c r="L85" s="441"/>
      <c r="O85" s="441"/>
      <c r="U85" s="441"/>
      <c r="X85" s="441"/>
      <c r="AG85" s="441"/>
      <c r="AJ85" s="441"/>
      <c r="AS85" s="441"/>
      <c r="AV85" s="441"/>
    </row>
    <row r="86" spans="12:48" x14ac:dyDescent="0.2">
      <c r="L86" s="441"/>
      <c r="O86" s="441"/>
      <c r="U86" s="441"/>
      <c r="X86" s="441"/>
      <c r="AG86" s="441"/>
      <c r="AJ86" s="441"/>
      <c r="AS86" s="441"/>
      <c r="AV86" s="441"/>
    </row>
    <row r="87" spans="12:48" x14ac:dyDescent="0.2">
      <c r="L87" s="441"/>
      <c r="O87" s="441"/>
      <c r="U87" s="441"/>
      <c r="X87" s="441"/>
      <c r="AG87" s="441"/>
      <c r="AJ87" s="441"/>
      <c r="AS87" s="441"/>
      <c r="AV87" s="441"/>
    </row>
    <row r="88" spans="12:48" x14ac:dyDescent="0.2">
      <c r="L88" s="441"/>
      <c r="O88" s="441"/>
      <c r="U88" s="441"/>
      <c r="X88" s="441"/>
      <c r="AG88" s="441"/>
      <c r="AJ88" s="441"/>
      <c r="AS88" s="441"/>
      <c r="AV88" s="441"/>
    </row>
    <row r="89" spans="12:48" x14ac:dyDescent="0.2">
      <c r="L89" s="441"/>
      <c r="O89" s="441"/>
      <c r="U89" s="441"/>
      <c r="X89" s="441"/>
      <c r="AG89" s="441"/>
      <c r="AJ89" s="441"/>
      <c r="AS89" s="441"/>
      <c r="AV89" s="441"/>
    </row>
    <row r="90" spans="12:48" x14ac:dyDescent="0.2">
      <c r="L90" s="441"/>
      <c r="O90" s="441"/>
      <c r="U90" s="441"/>
      <c r="X90" s="441"/>
      <c r="AG90" s="441"/>
      <c r="AJ90" s="441"/>
      <c r="AS90" s="441"/>
      <c r="AV90" s="441"/>
    </row>
    <row r="91" spans="12:48" x14ac:dyDescent="0.2">
      <c r="L91" s="441"/>
      <c r="O91" s="441"/>
      <c r="U91" s="441"/>
      <c r="X91" s="441"/>
      <c r="AG91" s="441"/>
      <c r="AJ91" s="441"/>
      <c r="AS91" s="441"/>
      <c r="AV91" s="441"/>
    </row>
    <row r="92" spans="12:48" x14ac:dyDescent="0.2">
      <c r="L92" s="441"/>
      <c r="O92" s="441"/>
      <c r="U92" s="441"/>
      <c r="X92" s="441"/>
      <c r="AG92" s="441"/>
      <c r="AJ92" s="441"/>
      <c r="AS92" s="441"/>
      <c r="AV92" s="441"/>
    </row>
    <row r="93" spans="12:48" x14ac:dyDescent="0.2">
      <c r="L93" s="441"/>
      <c r="O93" s="441"/>
      <c r="U93" s="441"/>
      <c r="X93" s="441"/>
      <c r="AG93" s="441"/>
      <c r="AJ93" s="441"/>
      <c r="AS93" s="441"/>
      <c r="AV93" s="441"/>
    </row>
    <row r="94" spans="12:48" x14ac:dyDescent="0.2">
      <c r="L94" s="441"/>
      <c r="O94" s="441"/>
      <c r="U94" s="441"/>
      <c r="X94" s="441"/>
      <c r="AG94" s="441"/>
      <c r="AJ94" s="441"/>
      <c r="AS94" s="441"/>
      <c r="AV94" s="441"/>
    </row>
    <row r="95" spans="12:48" x14ac:dyDescent="0.2">
      <c r="L95" s="441"/>
      <c r="O95" s="441"/>
      <c r="U95" s="441"/>
      <c r="X95" s="441"/>
      <c r="AG95" s="441"/>
      <c r="AJ95" s="441"/>
      <c r="AS95" s="441"/>
      <c r="AV95" s="441"/>
    </row>
    <row r="96" spans="12:48" x14ac:dyDescent="0.2">
      <c r="L96" s="441"/>
      <c r="O96" s="441"/>
      <c r="U96" s="441"/>
      <c r="X96" s="441"/>
      <c r="AG96" s="441"/>
      <c r="AJ96" s="441"/>
      <c r="AS96" s="441"/>
      <c r="AV96" s="441"/>
    </row>
    <row r="97" spans="12:48" x14ac:dyDescent="0.2">
      <c r="L97" s="441"/>
      <c r="O97" s="441"/>
      <c r="U97" s="441"/>
      <c r="X97" s="441"/>
      <c r="AG97" s="441"/>
      <c r="AJ97" s="441"/>
      <c r="AS97" s="441"/>
      <c r="AV97" s="441"/>
    </row>
    <row r="98" spans="12:48" x14ac:dyDescent="0.2">
      <c r="L98" s="441"/>
      <c r="O98" s="441"/>
      <c r="U98" s="441"/>
      <c r="X98" s="441"/>
      <c r="AG98" s="441"/>
      <c r="AJ98" s="441"/>
      <c r="AS98" s="441"/>
      <c r="AV98" s="441"/>
    </row>
    <row r="99" spans="12:48" x14ac:dyDescent="0.2">
      <c r="L99" s="441"/>
      <c r="O99" s="441"/>
      <c r="U99" s="441"/>
      <c r="X99" s="441"/>
      <c r="AG99" s="441"/>
      <c r="AJ99" s="441"/>
      <c r="AS99" s="441"/>
      <c r="AV99" s="441"/>
    </row>
    <row r="100" spans="12:48" x14ac:dyDescent="0.2">
      <c r="L100" s="441"/>
      <c r="O100" s="441"/>
      <c r="U100" s="441"/>
      <c r="X100" s="441"/>
      <c r="AG100" s="441"/>
      <c r="AJ100" s="441"/>
      <c r="AS100" s="441"/>
      <c r="AV100" s="441"/>
    </row>
    <row r="101" spans="12:48" x14ac:dyDescent="0.2">
      <c r="L101" s="441"/>
      <c r="O101" s="441"/>
      <c r="U101" s="441"/>
      <c r="X101" s="441"/>
      <c r="AG101" s="441"/>
      <c r="AJ101" s="441"/>
      <c r="AS101" s="441"/>
      <c r="AV101" s="441"/>
    </row>
    <row r="102" spans="12:48" x14ac:dyDescent="0.2">
      <c r="L102" s="441"/>
      <c r="O102" s="441"/>
      <c r="U102" s="441"/>
      <c r="X102" s="441"/>
      <c r="AG102" s="441"/>
      <c r="AJ102" s="441"/>
      <c r="AS102" s="441"/>
      <c r="AV102" s="441"/>
    </row>
    <row r="103" spans="12:48" x14ac:dyDescent="0.2">
      <c r="L103" s="441"/>
      <c r="O103" s="441"/>
      <c r="U103" s="441"/>
      <c r="X103" s="441"/>
      <c r="AG103" s="441"/>
      <c r="AJ103" s="441"/>
      <c r="AS103" s="441"/>
      <c r="AV103" s="441"/>
    </row>
    <row r="104" spans="12:48" x14ac:dyDescent="0.2">
      <c r="L104" s="441"/>
      <c r="O104" s="441"/>
      <c r="U104" s="441"/>
      <c r="X104" s="441"/>
      <c r="AG104" s="441"/>
      <c r="AJ104" s="441"/>
      <c r="AS104" s="441"/>
      <c r="AV104" s="441"/>
    </row>
    <row r="105" spans="12:48" x14ac:dyDescent="0.2">
      <c r="L105" s="441"/>
      <c r="O105" s="441"/>
      <c r="U105" s="441"/>
      <c r="X105" s="441"/>
      <c r="AG105" s="441"/>
      <c r="AJ105" s="441"/>
      <c r="AS105" s="441"/>
      <c r="AV105" s="441"/>
    </row>
    <row r="106" spans="12:48" x14ac:dyDescent="0.2">
      <c r="L106" s="441"/>
      <c r="O106" s="441"/>
      <c r="U106" s="441"/>
      <c r="X106" s="441"/>
      <c r="AG106" s="441"/>
      <c r="AJ106" s="441"/>
      <c r="AS106" s="441"/>
      <c r="AV106" s="441"/>
    </row>
    <row r="107" spans="12:48" x14ac:dyDescent="0.2">
      <c r="L107" s="441"/>
      <c r="O107" s="441"/>
      <c r="U107" s="441"/>
      <c r="X107" s="441"/>
      <c r="AG107" s="441"/>
      <c r="AJ107" s="441"/>
      <c r="AS107" s="441"/>
      <c r="AV107" s="441"/>
    </row>
    <row r="108" spans="12:48" x14ac:dyDescent="0.2">
      <c r="L108" s="441"/>
      <c r="O108" s="441"/>
      <c r="U108" s="441"/>
      <c r="X108" s="441"/>
      <c r="AG108" s="441"/>
      <c r="AJ108" s="441"/>
      <c r="AS108" s="441"/>
      <c r="AV108" s="441"/>
    </row>
    <row r="109" spans="12:48" x14ac:dyDescent="0.2">
      <c r="L109" s="441"/>
      <c r="O109" s="441"/>
      <c r="U109" s="441"/>
      <c r="X109" s="441"/>
      <c r="AG109" s="441"/>
      <c r="AJ109" s="441"/>
      <c r="AS109" s="441"/>
      <c r="AV109" s="441"/>
    </row>
    <row r="110" spans="12:48" x14ac:dyDescent="0.2">
      <c r="L110" s="441"/>
      <c r="O110" s="441"/>
      <c r="U110" s="441"/>
      <c r="X110" s="441"/>
      <c r="AG110" s="441"/>
      <c r="AJ110" s="441"/>
      <c r="AS110" s="441"/>
      <c r="AV110" s="441"/>
    </row>
    <row r="111" spans="12:48" x14ac:dyDescent="0.2">
      <c r="L111" s="441"/>
      <c r="O111" s="441"/>
      <c r="U111" s="441"/>
      <c r="X111" s="441"/>
      <c r="AG111" s="441"/>
      <c r="AJ111" s="441"/>
      <c r="AS111" s="441"/>
      <c r="AV111" s="441"/>
    </row>
    <row r="112" spans="12:48" x14ac:dyDescent="0.2">
      <c r="L112" s="441"/>
      <c r="O112" s="441"/>
      <c r="U112" s="441"/>
      <c r="X112" s="441"/>
      <c r="AG112" s="441"/>
      <c r="AJ112" s="441"/>
      <c r="AS112" s="441"/>
      <c r="AV112" s="441"/>
    </row>
    <row r="113" spans="12:48" x14ac:dyDescent="0.2">
      <c r="L113" s="441"/>
      <c r="O113" s="441"/>
      <c r="U113" s="441"/>
      <c r="X113" s="441"/>
      <c r="AG113" s="441"/>
      <c r="AJ113" s="441"/>
      <c r="AS113" s="441"/>
      <c r="AV113" s="441"/>
    </row>
    <row r="114" spans="12:48" x14ac:dyDescent="0.2">
      <c r="L114" s="441"/>
      <c r="O114" s="441"/>
      <c r="U114" s="441"/>
      <c r="X114" s="441"/>
      <c r="AG114" s="441"/>
      <c r="AJ114" s="441"/>
      <c r="AS114" s="441"/>
      <c r="AV114" s="441"/>
    </row>
    <row r="115" spans="12:48" x14ac:dyDescent="0.2">
      <c r="L115" s="441"/>
      <c r="O115" s="441"/>
      <c r="U115" s="441"/>
      <c r="X115" s="441"/>
      <c r="AG115" s="441"/>
      <c r="AJ115" s="441"/>
      <c r="AS115" s="441"/>
      <c r="AV115" s="441"/>
    </row>
    <row r="116" spans="12:48" x14ac:dyDescent="0.2">
      <c r="L116" s="441"/>
      <c r="O116" s="441"/>
      <c r="U116" s="441"/>
      <c r="X116" s="441"/>
      <c r="AG116" s="441"/>
      <c r="AJ116" s="441"/>
      <c r="AS116" s="441"/>
      <c r="AV116" s="441"/>
    </row>
    <row r="117" spans="12:48" x14ac:dyDescent="0.2">
      <c r="L117" s="441"/>
      <c r="O117" s="441"/>
      <c r="U117" s="441"/>
      <c r="X117" s="441"/>
      <c r="AG117" s="441"/>
      <c r="AJ117" s="441"/>
      <c r="AS117" s="441"/>
      <c r="AV117" s="441"/>
    </row>
    <row r="118" spans="12:48" x14ac:dyDescent="0.2">
      <c r="L118" s="441"/>
      <c r="O118" s="441"/>
      <c r="U118" s="441"/>
      <c r="X118" s="441"/>
      <c r="AG118" s="441"/>
      <c r="AJ118" s="441"/>
      <c r="AS118" s="441"/>
      <c r="AV118" s="441"/>
    </row>
    <row r="119" spans="12:48" x14ac:dyDescent="0.2">
      <c r="L119" s="441"/>
      <c r="O119" s="441"/>
      <c r="U119" s="441"/>
      <c r="X119" s="441"/>
      <c r="AG119" s="441"/>
      <c r="AJ119" s="441"/>
      <c r="AS119" s="441"/>
      <c r="AV119" s="441"/>
    </row>
    <row r="120" spans="12:48" x14ac:dyDescent="0.2">
      <c r="L120" s="441"/>
      <c r="O120" s="441"/>
      <c r="U120" s="441"/>
      <c r="X120" s="441"/>
      <c r="AG120" s="441"/>
      <c r="AJ120" s="441"/>
      <c r="AS120" s="441"/>
      <c r="AV120" s="441"/>
    </row>
    <row r="121" spans="12:48" x14ac:dyDescent="0.2">
      <c r="L121" s="441"/>
      <c r="O121" s="441"/>
      <c r="U121" s="441"/>
      <c r="X121" s="441"/>
      <c r="AG121" s="441"/>
      <c r="AJ121" s="441"/>
      <c r="AS121" s="441"/>
      <c r="AV121" s="441"/>
    </row>
    <row r="122" spans="12:48" x14ac:dyDescent="0.2">
      <c r="L122" s="441"/>
      <c r="O122" s="441"/>
      <c r="U122" s="441"/>
      <c r="X122" s="441"/>
      <c r="AG122" s="441"/>
      <c r="AJ122" s="441"/>
      <c r="AS122" s="441"/>
      <c r="AV122" s="441"/>
    </row>
    <row r="123" spans="12:48" x14ac:dyDescent="0.2">
      <c r="L123" s="441"/>
      <c r="O123" s="441"/>
      <c r="U123" s="441"/>
      <c r="X123" s="441"/>
      <c r="AG123" s="441"/>
      <c r="AJ123" s="441"/>
      <c r="AS123" s="441"/>
      <c r="AV123" s="441"/>
    </row>
    <row r="124" spans="12:48" x14ac:dyDescent="0.2">
      <c r="L124" s="441"/>
      <c r="O124" s="441"/>
      <c r="U124" s="441"/>
      <c r="X124" s="441"/>
      <c r="AG124" s="441"/>
      <c r="AJ124" s="441"/>
      <c r="AS124" s="441"/>
      <c r="AV124" s="441"/>
    </row>
    <row r="125" spans="12:48" x14ac:dyDescent="0.2">
      <c r="L125" s="441"/>
      <c r="O125" s="441"/>
      <c r="U125" s="441"/>
      <c r="X125" s="441"/>
      <c r="AG125" s="441"/>
      <c r="AJ125" s="441"/>
      <c r="AS125" s="441"/>
      <c r="AV125" s="441"/>
    </row>
    <row r="126" spans="12:48" x14ac:dyDescent="0.2">
      <c r="L126" s="441"/>
      <c r="O126" s="441"/>
      <c r="U126" s="441"/>
      <c r="X126" s="441"/>
      <c r="AG126" s="441"/>
      <c r="AJ126" s="441"/>
      <c r="AS126" s="441"/>
      <c r="AV126" s="441"/>
    </row>
    <row r="127" spans="12:48" x14ac:dyDescent="0.2">
      <c r="L127" s="441"/>
      <c r="O127" s="441"/>
      <c r="U127" s="441"/>
      <c r="X127" s="441"/>
      <c r="AG127" s="441"/>
      <c r="AJ127" s="441"/>
      <c r="AS127" s="441"/>
      <c r="AV127" s="441"/>
    </row>
    <row r="128" spans="12:48" x14ac:dyDescent="0.2">
      <c r="L128" s="441"/>
      <c r="O128" s="441"/>
      <c r="U128" s="441"/>
      <c r="X128" s="441"/>
      <c r="AG128" s="441"/>
      <c r="AJ128" s="441"/>
      <c r="AS128" s="441"/>
      <c r="AV128" s="441"/>
    </row>
    <row r="129" spans="12:48" x14ac:dyDescent="0.2">
      <c r="L129" s="441"/>
      <c r="O129" s="441"/>
      <c r="U129" s="441"/>
      <c r="X129" s="441"/>
      <c r="AG129" s="441"/>
      <c r="AJ129" s="441"/>
      <c r="AS129" s="441"/>
      <c r="AV129" s="441"/>
    </row>
    <row r="130" spans="12:48" x14ac:dyDescent="0.2">
      <c r="L130" s="441"/>
      <c r="O130" s="441"/>
      <c r="U130" s="441"/>
      <c r="X130" s="441"/>
      <c r="AG130" s="441"/>
      <c r="AJ130" s="441"/>
      <c r="AS130" s="441"/>
      <c r="AV130" s="441"/>
    </row>
    <row r="131" spans="12:48" x14ac:dyDescent="0.2">
      <c r="L131" s="441"/>
      <c r="O131" s="441"/>
      <c r="U131" s="441"/>
      <c r="X131" s="441"/>
      <c r="AG131" s="441"/>
      <c r="AJ131" s="441"/>
      <c r="AS131" s="441"/>
      <c r="AV131" s="441"/>
    </row>
    <row r="132" spans="12:48" x14ac:dyDescent="0.2">
      <c r="L132" s="441"/>
      <c r="O132" s="441"/>
      <c r="U132" s="441"/>
      <c r="X132" s="441"/>
      <c r="AG132" s="441"/>
      <c r="AJ132" s="441"/>
      <c r="AS132" s="441"/>
      <c r="AV132" s="441"/>
    </row>
    <row r="133" spans="12:48" x14ac:dyDescent="0.2">
      <c r="L133" s="441"/>
      <c r="O133" s="441"/>
      <c r="U133" s="441"/>
      <c r="X133" s="441"/>
      <c r="AG133" s="441"/>
      <c r="AJ133" s="441"/>
      <c r="AS133" s="441"/>
      <c r="AV133" s="441"/>
    </row>
    <row r="134" spans="12:48" x14ac:dyDescent="0.2">
      <c r="L134" s="441"/>
      <c r="O134" s="441"/>
      <c r="U134" s="441"/>
      <c r="X134" s="441"/>
      <c r="AG134" s="441"/>
      <c r="AJ134" s="441"/>
      <c r="AS134" s="441"/>
      <c r="AV134" s="441"/>
    </row>
    <row r="135" spans="12:48" x14ac:dyDescent="0.2">
      <c r="L135" s="441"/>
      <c r="O135" s="441"/>
      <c r="U135" s="441"/>
      <c r="X135" s="441"/>
      <c r="AG135" s="441"/>
      <c r="AJ135" s="441"/>
      <c r="AS135" s="441"/>
      <c r="AV135" s="441"/>
    </row>
    <row r="136" spans="12:48" x14ac:dyDescent="0.2">
      <c r="L136" s="441"/>
      <c r="O136" s="441"/>
      <c r="U136" s="441"/>
      <c r="X136" s="441"/>
      <c r="AG136" s="441"/>
      <c r="AJ136" s="441"/>
      <c r="AS136" s="441"/>
      <c r="AV136" s="441"/>
    </row>
    <row r="137" spans="12:48" x14ac:dyDescent="0.2">
      <c r="L137" s="441"/>
      <c r="O137" s="441"/>
      <c r="U137" s="441"/>
      <c r="X137" s="441"/>
      <c r="AG137" s="441"/>
      <c r="AJ137" s="441"/>
      <c r="AS137" s="441"/>
      <c r="AV137" s="441"/>
    </row>
    <row r="138" spans="12:48" x14ac:dyDescent="0.2">
      <c r="L138" s="441"/>
      <c r="O138" s="441"/>
      <c r="U138" s="441"/>
      <c r="X138" s="441"/>
      <c r="AG138" s="441"/>
      <c r="AJ138" s="441"/>
      <c r="AS138" s="441"/>
      <c r="AV138" s="441"/>
    </row>
    <row r="139" spans="12:48" x14ac:dyDescent="0.2">
      <c r="L139" s="441"/>
      <c r="O139" s="441"/>
      <c r="U139" s="441"/>
      <c r="X139" s="441"/>
      <c r="AG139" s="441"/>
      <c r="AJ139" s="441"/>
      <c r="AS139" s="441"/>
      <c r="AV139" s="441"/>
    </row>
    <row r="140" spans="12:48" x14ac:dyDescent="0.2">
      <c r="L140" s="441"/>
      <c r="O140" s="441"/>
      <c r="U140" s="441"/>
      <c r="X140" s="441"/>
      <c r="AG140" s="441"/>
      <c r="AJ140" s="441"/>
      <c r="AS140" s="441"/>
      <c r="AV140" s="441"/>
    </row>
    <row r="141" spans="12:48" x14ac:dyDescent="0.2">
      <c r="L141" s="441"/>
      <c r="O141" s="441"/>
      <c r="U141" s="441"/>
      <c r="X141" s="441"/>
      <c r="AG141" s="441"/>
      <c r="AJ141" s="441"/>
      <c r="AS141" s="441"/>
      <c r="AV141" s="441"/>
    </row>
    <row r="142" spans="12:48" x14ac:dyDescent="0.2">
      <c r="L142" s="441"/>
      <c r="O142" s="441"/>
      <c r="U142" s="441"/>
      <c r="X142" s="441"/>
      <c r="AG142" s="441"/>
      <c r="AJ142" s="441"/>
      <c r="AS142" s="441"/>
      <c r="AV142" s="441"/>
    </row>
    <row r="143" spans="12:48" x14ac:dyDescent="0.2">
      <c r="L143" s="441"/>
      <c r="O143" s="441"/>
      <c r="U143" s="441"/>
      <c r="X143" s="441"/>
      <c r="AG143" s="441"/>
      <c r="AJ143" s="441"/>
      <c r="AS143" s="441"/>
      <c r="AV143" s="441"/>
    </row>
    <row r="144" spans="12:48" x14ac:dyDescent="0.2">
      <c r="L144" s="441"/>
      <c r="O144" s="441"/>
      <c r="U144" s="441"/>
      <c r="X144" s="441"/>
      <c r="AG144" s="441"/>
      <c r="AJ144" s="441"/>
      <c r="AS144" s="441"/>
      <c r="AV144" s="441"/>
    </row>
    <row r="145" spans="12:48" x14ac:dyDescent="0.2">
      <c r="L145" s="441"/>
      <c r="O145" s="441"/>
      <c r="U145" s="441"/>
      <c r="X145" s="441"/>
      <c r="AG145" s="441"/>
      <c r="AJ145" s="441"/>
      <c r="AS145" s="441"/>
      <c r="AV145" s="441"/>
    </row>
    <row r="146" spans="12:48" x14ac:dyDescent="0.2">
      <c r="L146" s="441"/>
      <c r="O146" s="441"/>
      <c r="U146" s="441"/>
      <c r="X146" s="441"/>
      <c r="AG146" s="441"/>
      <c r="AJ146" s="441"/>
      <c r="AS146" s="441"/>
      <c r="AV146" s="441"/>
    </row>
    <row r="147" spans="12:48" x14ac:dyDescent="0.2">
      <c r="L147" s="441"/>
      <c r="O147" s="441"/>
      <c r="U147" s="441"/>
      <c r="X147" s="441"/>
      <c r="AG147" s="441"/>
      <c r="AJ147" s="441"/>
      <c r="AS147" s="441"/>
      <c r="AV147" s="441"/>
    </row>
    <row r="148" spans="12:48" x14ac:dyDescent="0.2">
      <c r="L148" s="441"/>
      <c r="O148" s="441"/>
      <c r="U148" s="441"/>
      <c r="X148" s="441"/>
      <c r="AG148" s="441"/>
      <c r="AJ148" s="441"/>
      <c r="AS148" s="441"/>
      <c r="AV148" s="441"/>
    </row>
    <row r="149" spans="12:48" x14ac:dyDescent="0.2">
      <c r="L149" s="441"/>
      <c r="O149" s="441"/>
      <c r="U149" s="441"/>
      <c r="X149" s="441"/>
      <c r="AG149" s="441"/>
      <c r="AJ149" s="441"/>
      <c r="AS149" s="441"/>
      <c r="AV149" s="441"/>
    </row>
    <row r="150" spans="12:48" x14ac:dyDescent="0.2">
      <c r="L150" s="441"/>
      <c r="O150" s="441"/>
      <c r="U150" s="441"/>
      <c r="X150" s="441"/>
      <c r="AG150" s="441"/>
      <c r="AJ150" s="441"/>
      <c r="AS150" s="441"/>
      <c r="AV150" s="441"/>
    </row>
    <row r="151" spans="12:48" x14ac:dyDescent="0.2">
      <c r="L151" s="441"/>
      <c r="O151" s="441"/>
      <c r="U151" s="441"/>
      <c r="X151" s="441"/>
      <c r="AG151" s="441"/>
      <c r="AJ151" s="441"/>
      <c r="AS151" s="441"/>
      <c r="AV151" s="441"/>
    </row>
    <row r="152" spans="12:48" x14ac:dyDescent="0.2">
      <c r="L152" s="441"/>
      <c r="O152" s="441"/>
      <c r="U152" s="441"/>
      <c r="X152" s="441"/>
      <c r="AG152" s="441"/>
      <c r="AJ152" s="441"/>
      <c r="AS152" s="441"/>
      <c r="AV152" s="441"/>
    </row>
    <row r="153" spans="12:48" x14ac:dyDescent="0.2">
      <c r="L153" s="441"/>
      <c r="O153" s="441"/>
      <c r="U153" s="441"/>
      <c r="X153" s="441"/>
      <c r="AG153" s="441"/>
      <c r="AJ153" s="441"/>
      <c r="AS153" s="441"/>
      <c r="AV153" s="441"/>
    </row>
    <row r="154" spans="12:48" x14ac:dyDescent="0.2">
      <c r="L154" s="441"/>
      <c r="O154" s="441"/>
      <c r="U154" s="441"/>
      <c r="X154" s="441"/>
      <c r="AG154" s="441"/>
      <c r="AJ154" s="441"/>
      <c r="AS154" s="441"/>
      <c r="AV154" s="441"/>
    </row>
    <row r="155" spans="12:48" x14ac:dyDescent="0.2">
      <c r="L155" s="441"/>
      <c r="O155" s="441"/>
      <c r="U155" s="441"/>
      <c r="X155" s="441"/>
      <c r="AG155" s="441"/>
      <c r="AJ155" s="441"/>
      <c r="AS155" s="441"/>
      <c r="AV155" s="441"/>
    </row>
    <row r="156" spans="12:48" x14ac:dyDescent="0.2">
      <c r="L156" s="441"/>
      <c r="O156" s="441"/>
      <c r="U156" s="441"/>
      <c r="X156" s="441"/>
      <c r="AG156" s="441"/>
      <c r="AJ156" s="441"/>
      <c r="AS156" s="441"/>
      <c r="AV156" s="441"/>
    </row>
    <row r="157" spans="12:48" x14ac:dyDescent="0.2">
      <c r="L157" s="441"/>
      <c r="O157" s="441"/>
      <c r="U157" s="441"/>
      <c r="X157" s="441"/>
      <c r="AG157" s="441"/>
      <c r="AJ157" s="441"/>
      <c r="AS157" s="441"/>
      <c r="AV157" s="441"/>
    </row>
    <row r="158" spans="12:48" x14ac:dyDescent="0.2">
      <c r="L158" s="441"/>
      <c r="O158" s="441"/>
      <c r="U158" s="441"/>
      <c r="X158" s="441"/>
      <c r="AG158" s="441"/>
      <c r="AJ158" s="441"/>
      <c r="AS158" s="441"/>
      <c r="AV158" s="441"/>
    </row>
    <row r="159" spans="12:48" x14ac:dyDescent="0.2">
      <c r="L159" s="441"/>
      <c r="O159" s="441"/>
      <c r="U159" s="441"/>
      <c r="X159" s="441"/>
      <c r="AG159" s="441"/>
      <c r="AJ159" s="441"/>
      <c r="AS159" s="441"/>
      <c r="AV159" s="441"/>
    </row>
    <row r="160" spans="12:48" x14ac:dyDescent="0.2">
      <c r="L160" s="441"/>
      <c r="O160" s="441"/>
      <c r="U160" s="441"/>
      <c r="X160" s="441"/>
      <c r="AG160" s="441"/>
      <c r="AJ160" s="441"/>
      <c r="AS160" s="441"/>
      <c r="AV160" s="441"/>
    </row>
    <row r="161" spans="12:48" x14ac:dyDescent="0.2">
      <c r="L161" s="441"/>
      <c r="O161" s="441"/>
      <c r="U161" s="441"/>
      <c r="X161" s="441"/>
      <c r="AG161" s="441"/>
      <c r="AJ161" s="441"/>
      <c r="AS161" s="441"/>
      <c r="AV161" s="441"/>
    </row>
    <row r="162" spans="12:48" x14ac:dyDescent="0.2">
      <c r="L162" s="441"/>
      <c r="O162" s="441"/>
      <c r="U162" s="441"/>
      <c r="X162" s="441"/>
      <c r="AG162" s="441"/>
      <c r="AJ162" s="441"/>
      <c r="AS162" s="441"/>
      <c r="AV162" s="441"/>
    </row>
    <row r="163" spans="12:48" x14ac:dyDescent="0.2">
      <c r="L163" s="441"/>
      <c r="O163" s="441"/>
      <c r="U163" s="441"/>
      <c r="X163" s="441"/>
      <c r="AG163" s="441"/>
      <c r="AJ163" s="441"/>
      <c r="AS163" s="441"/>
      <c r="AV163" s="441"/>
    </row>
    <row r="164" spans="12:48" x14ac:dyDescent="0.2">
      <c r="L164" s="441"/>
      <c r="O164" s="441"/>
      <c r="U164" s="441"/>
      <c r="X164" s="441"/>
      <c r="AG164" s="441"/>
      <c r="AJ164" s="441"/>
      <c r="AS164" s="441"/>
      <c r="AV164" s="441"/>
    </row>
    <row r="165" spans="12:48" x14ac:dyDescent="0.2">
      <c r="L165" s="441"/>
      <c r="O165" s="441"/>
      <c r="U165" s="441"/>
      <c r="X165" s="441"/>
      <c r="AG165" s="441"/>
      <c r="AJ165" s="441"/>
      <c r="AS165" s="441"/>
      <c r="AV165" s="441"/>
    </row>
    <row r="166" spans="12:48" x14ac:dyDescent="0.2">
      <c r="L166" s="441"/>
      <c r="O166" s="441"/>
      <c r="U166" s="441"/>
      <c r="X166" s="441"/>
      <c r="AG166" s="441"/>
      <c r="AJ166" s="441"/>
      <c r="AS166" s="441"/>
      <c r="AV166" s="441"/>
    </row>
    <row r="167" spans="12:48" x14ac:dyDescent="0.2">
      <c r="L167" s="441"/>
      <c r="O167" s="441"/>
      <c r="U167" s="441"/>
      <c r="X167" s="441"/>
      <c r="AG167" s="441"/>
      <c r="AJ167" s="441"/>
      <c r="AS167" s="441"/>
      <c r="AV167" s="441"/>
    </row>
    <row r="168" spans="12:48" x14ac:dyDescent="0.2">
      <c r="L168" s="441"/>
      <c r="O168" s="441"/>
      <c r="U168" s="441"/>
      <c r="X168" s="441"/>
      <c r="AG168" s="441"/>
      <c r="AJ168" s="441"/>
      <c r="AS168" s="441"/>
      <c r="AV168" s="441"/>
    </row>
    <row r="169" spans="12:48" x14ac:dyDescent="0.2">
      <c r="L169" s="441"/>
      <c r="O169" s="441"/>
      <c r="U169" s="441"/>
      <c r="X169" s="441"/>
      <c r="AG169" s="441"/>
      <c r="AJ169" s="441"/>
      <c r="AS169" s="441"/>
      <c r="AV169" s="441"/>
    </row>
    <row r="170" spans="12:48" x14ac:dyDescent="0.2">
      <c r="L170" s="441"/>
      <c r="O170" s="441"/>
      <c r="U170" s="441"/>
      <c r="X170" s="441"/>
      <c r="AG170" s="441"/>
      <c r="AJ170" s="441"/>
      <c r="AS170" s="441"/>
      <c r="AV170" s="441"/>
    </row>
    <row r="171" spans="12:48" x14ac:dyDescent="0.2">
      <c r="L171" s="441"/>
      <c r="O171" s="441"/>
      <c r="U171" s="441"/>
      <c r="X171" s="441"/>
      <c r="AG171" s="441"/>
      <c r="AJ171" s="441"/>
      <c r="AS171" s="441"/>
      <c r="AV171" s="441"/>
    </row>
    <row r="172" spans="12:48" x14ac:dyDescent="0.2">
      <c r="L172" s="441"/>
      <c r="O172" s="441"/>
      <c r="U172" s="441"/>
      <c r="X172" s="441"/>
      <c r="AG172" s="441"/>
      <c r="AJ172" s="441"/>
      <c r="AS172" s="441"/>
      <c r="AV172" s="441"/>
    </row>
    <row r="173" spans="12:48" x14ac:dyDescent="0.2">
      <c r="L173" s="441"/>
      <c r="O173" s="441"/>
      <c r="U173" s="441"/>
      <c r="X173" s="441"/>
      <c r="AG173" s="441"/>
      <c r="AJ173" s="441"/>
      <c r="AS173" s="441"/>
      <c r="AV173" s="441"/>
    </row>
    <row r="174" spans="12:48" x14ac:dyDescent="0.2">
      <c r="L174" s="441"/>
      <c r="O174" s="441"/>
      <c r="U174" s="441"/>
      <c r="X174" s="441"/>
      <c r="AG174" s="441"/>
      <c r="AJ174" s="441"/>
      <c r="AS174" s="441"/>
      <c r="AV174" s="441"/>
    </row>
    <row r="175" spans="12:48" x14ac:dyDescent="0.2">
      <c r="L175" s="441"/>
      <c r="O175" s="441"/>
      <c r="U175" s="441"/>
      <c r="X175" s="441"/>
      <c r="AG175" s="441"/>
      <c r="AJ175" s="441"/>
      <c r="AS175" s="441"/>
      <c r="AV175" s="441"/>
    </row>
    <row r="176" spans="12:48" x14ac:dyDescent="0.2">
      <c r="L176" s="441"/>
      <c r="O176" s="441"/>
      <c r="U176" s="441"/>
      <c r="X176" s="441"/>
      <c r="AG176" s="441"/>
      <c r="AJ176" s="441"/>
      <c r="AS176" s="441"/>
      <c r="AV176" s="441"/>
    </row>
    <row r="177" spans="12:48" x14ac:dyDescent="0.2">
      <c r="L177" s="441"/>
      <c r="O177" s="441"/>
      <c r="U177" s="441"/>
      <c r="X177" s="441"/>
      <c r="AG177" s="441"/>
      <c r="AJ177" s="441"/>
      <c r="AS177" s="441"/>
      <c r="AV177" s="441"/>
    </row>
    <row r="178" spans="12:48" x14ac:dyDescent="0.2">
      <c r="L178" s="441"/>
      <c r="O178" s="441"/>
      <c r="U178" s="441"/>
      <c r="X178" s="441"/>
      <c r="AG178" s="441"/>
      <c r="AJ178" s="441"/>
      <c r="AS178" s="441"/>
      <c r="AV178" s="441"/>
    </row>
    <row r="179" spans="12:48" x14ac:dyDescent="0.2">
      <c r="L179" s="441"/>
      <c r="O179" s="441"/>
      <c r="U179" s="441"/>
      <c r="X179" s="441"/>
      <c r="AG179" s="441"/>
      <c r="AJ179" s="441"/>
      <c r="AS179" s="441"/>
      <c r="AV179" s="441"/>
    </row>
    <row r="180" spans="12:48" x14ac:dyDescent="0.2">
      <c r="L180" s="441"/>
      <c r="O180" s="441"/>
      <c r="U180" s="441"/>
      <c r="X180" s="441"/>
      <c r="AG180" s="441"/>
      <c r="AJ180" s="441"/>
      <c r="AS180" s="441"/>
      <c r="AV180" s="441"/>
    </row>
    <row r="181" spans="12:48" x14ac:dyDescent="0.2">
      <c r="L181" s="441"/>
      <c r="O181" s="441"/>
      <c r="U181" s="441"/>
      <c r="X181" s="441"/>
      <c r="AG181" s="441"/>
      <c r="AJ181" s="441"/>
      <c r="AS181" s="441"/>
      <c r="AV181" s="441"/>
    </row>
    <row r="182" spans="12:48" x14ac:dyDescent="0.2">
      <c r="L182" s="441"/>
      <c r="O182" s="441"/>
      <c r="U182" s="441"/>
      <c r="X182" s="441"/>
      <c r="AG182" s="441"/>
      <c r="AJ182" s="441"/>
      <c r="AS182" s="441"/>
      <c r="AV182" s="441"/>
    </row>
    <row r="183" spans="12:48" x14ac:dyDescent="0.2">
      <c r="L183" s="441"/>
      <c r="O183" s="441"/>
      <c r="U183" s="441"/>
      <c r="X183" s="441"/>
      <c r="AG183" s="441"/>
      <c r="AJ183" s="441"/>
      <c r="AS183" s="441"/>
      <c r="AV183" s="441"/>
    </row>
    <row r="184" spans="12:48" x14ac:dyDescent="0.2">
      <c r="L184" s="441"/>
      <c r="O184" s="441"/>
      <c r="U184" s="441"/>
      <c r="X184" s="441"/>
      <c r="AG184" s="441"/>
      <c r="AJ184" s="441"/>
      <c r="AS184" s="441"/>
      <c r="AV184" s="441"/>
    </row>
    <row r="185" spans="12:48" x14ac:dyDescent="0.2">
      <c r="L185" s="441"/>
      <c r="O185" s="441"/>
      <c r="U185" s="441"/>
      <c r="X185" s="441"/>
      <c r="AG185" s="441"/>
      <c r="AJ185" s="441"/>
      <c r="AS185" s="441"/>
      <c r="AV185" s="441"/>
    </row>
    <row r="186" spans="12:48" x14ac:dyDescent="0.2">
      <c r="L186" s="441"/>
      <c r="O186" s="441"/>
      <c r="U186" s="441"/>
      <c r="X186" s="441"/>
      <c r="AG186" s="441"/>
      <c r="AJ186" s="441"/>
      <c r="AS186" s="441"/>
      <c r="AV186" s="441"/>
    </row>
    <row r="187" spans="12:48" x14ac:dyDescent="0.2">
      <c r="L187" s="441"/>
      <c r="O187" s="441"/>
      <c r="U187" s="441"/>
      <c r="X187" s="441"/>
      <c r="AG187" s="441"/>
      <c r="AJ187" s="441"/>
      <c r="AS187" s="441"/>
      <c r="AV187" s="441"/>
    </row>
    <row r="188" spans="12:48" x14ac:dyDescent="0.2">
      <c r="L188" s="441"/>
      <c r="O188" s="441"/>
      <c r="U188" s="441"/>
      <c r="X188" s="441"/>
      <c r="AG188" s="441"/>
      <c r="AJ188" s="441"/>
      <c r="AS188" s="441"/>
      <c r="AV188" s="441"/>
    </row>
    <row r="189" spans="12:48" x14ac:dyDescent="0.2">
      <c r="L189" s="441"/>
      <c r="O189" s="441"/>
      <c r="U189" s="441"/>
      <c r="X189" s="441"/>
      <c r="AG189" s="441"/>
      <c r="AJ189" s="441"/>
      <c r="AS189" s="441"/>
      <c r="AV189" s="441"/>
    </row>
    <row r="190" spans="12:48" x14ac:dyDescent="0.2">
      <c r="L190" s="441"/>
      <c r="O190" s="441"/>
      <c r="U190" s="441"/>
      <c r="X190" s="441"/>
      <c r="AG190" s="441"/>
      <c r="AJ190" s="441"/>
      <c r="AS190" s="441"/>
      <c r="AV190" s="441"/>
    </row>
    <row r="191" spans="12:48" x14ac:dyDescent="0.2">
      <c r="L191" s="441"/>
      <c r="O191" s="441"/>
      <c r="U191" s="441"/>
      <c r="X191" s="441"/>
      <c r="AG191" s="441"/>
      <c r="AJ191" s="441"/>
      <c r="AS191" s="441"/>
      <c r="AV191" s="441"/>
    </row>
    <row r="192" spans="12:48" x14ac:dyDescent="0.2">
      <c r="L192" s="441"/>
      <c r="O192" s="441"/>
      <c r="U192" s="441"/>
      <c r="X192" s="441"/>
      <c r="AG192" s="441"/>
      <c r="AJ192" s="441"/>
      <c r="AS192" s="441"/>
      <c r="AV192" s="441"/>
    </row>
    <row r="193" spans="12:48" x14ac:dyDescent="0.2">
      <c r="L193" s="441"/>
      <c r="O193" s="441"/>
      <c r="U193" s="441"/>
      <c r="X193" s="441"/>
      <c r="AG193" s="441"/>
      <c r="AJ193" s="441"/>
      <c r="AS193" s="441"/>
      <c r="AV193" s="441"/>
    </row>
    <row r="194" spans="12:48" x14ac:dyDescent="0.2">
      <c r="L194" s="441"/>
      <c r="O194" s="441"/>
      <c r="U194" s="441"/>
      <c r="X194" s="441"/>
      <c r="AG194" s="441"/>
      <c r="AJ194" s="441"/>
      <c r="AS194" s="441"/>
      <c r="AV194" s="441"/>
    </row>
    <row r="195" spans="12:48" x14ac:dyDescent="0.2">
      <c r="L195" s="441"/>
      <c r="O195" s="441"/>
      <c r="U195" s="441"/>
      <c r="X195" s="441"/>
      <c r="AG195" s="441"/>
      <c r="AJ195" s="441"/>
      <c r="AS195" s="441"/>
      <c r="AV195" s="441"/>
    </row>
    <row r="196" spans="12:48" x14ac:dyDescent="0.2">
      <c r="L196" s="441"/>
      <c r="O196" s="441"/>
      <c r="U196" s="441"/>
      <c r="X196" s="441"/>
      <c r="AG196" s="441"/>
      <c r="AJ196" s="441"/>
      <c r="AS196" s="441"/>
      <c r="AV196" s="441"/>
    </row>
    <row r="197" spans="12:48" x14ac:dyDescent="0.2">
      <c r="L197" s="441"/>
      <c r="O197" s="441"/>
      <c r="U197" s="441"/>
      <c r="X197" s="441"/>
      <c r="AG197" s="441"/>
      <c r="AJ197" s="441"/>
      <c r="AS197" s="441"/>
      <c r="AV197" s="441"/>
    </row>
    <row r="198" spans="12:48" x14ac:dyDescent="0.2">
      <c r="L198" s="441"/>
      <c r="O198" s="441"/>
      <c r="U198" s="441"/>
      <c r="X198" s="441"/>
      <c r="AG198" s="441"/>
      <c r="AJ198" s="441"/>
      <c r="AS198" s="441"/>
      <c r="AV198" s="441"/>
    </row>
    <row r="199" spans="12:48" x14ac:dyDescent="0.2">
      <c r="L199" s="441"/>
      <c r="O199" s="441"/>
      <c r="U199" s="441"/>
      <c r="X199" s="441"/>
      <c r="AG199" s="441"/>
      <c r="AJ199" s="441"/>
      <c r="AS199" s="441"/>
      <c r="AV199" s="441"/>
    </row>
    <row r="200" spans="12:48" x14ac:dyDescent="0.2">
      <c r="L200" s="441"/>
      <c r="O200" s="441"/>
      <c r="U200" s="441"/>
      <c r="X200" s="441"/>
      <c r="AG200" s="441"/>
      <c r="AJ200" s="441"/>
      <c r="AS200" s="441"/>
      <c r="AV200" s="441"/>
    </row>
    <row r="201" spans="12:48" x14ac:dyDescent="0.2">
      <c r="L201" s="441"/>
      <c r="O201" s="441"/>
      <c r="U201" s="441"/>
      <c r="X201" s="441"/>
      <c r="AG201" s="441"/>
      <c r="AJ201" s="441"/>
      <c r="AS201" s="441"/>
      <c r="AV201" s="441"/>
    </row>
    <row r="202" spans="12:48" x14ac:dyDescent="0.2">
      <c r="L202" s="441"/>
      <c r="O202" s="441"/>
      <c r="U202" s="441"/>
      <c r="X202" s="441"/>
      <c r="AG202" s="441"/>
      <c r="AJ202" s="441"/>
      <c r="AS202" s="441"/>
      <c r="AV202" s="441"/>
    </row>
    <row r="203" spans="12:48" x14ac:dyDescent="0.2">
      <c r="L203" s="441"/>
      <c r="O203" s="441"/>
      <c r="U203" s="441"/>
      <c r="X203" s="441"/>
      <c r="AG203" s="441"/>
      <c r="AJ203" s="441"/>
      <c r="AS203" s="441"/>
      <c r="AV203" s="441"/>
    </row>
    <row r="204" spans="12:48" x14ac:dyDescent="0.2">
      <c r="L204" s="441"/>
      <c r="O204" s="441"/>
      <c r="U204" s="441"/>
      <c r="X204" s="441"/>
      <c r="AG204" s="441"/>
      <c r="AJ204" s="441"/>
      <c r="AS204" s="441"/>
      <c r="AV204" s="441"/>
    </row>
    <row r="205" spans="12:48" x14ac:dyDescent="0.2">
      <c r="L205" s="441"/>
      <c r="O205" s="441"/>
      <c r="U205" s="441"/>
      <c r="X205" s="441"/>
      <c r="AG205" s="441"/>
      <c r="AJ205" s="441"/>
      <c r="AS205" s="441"/>
      <c r="AV205" s="441"/>
    </row>
    <row r="206" spans="12:48" x14ac:dyDescent="0.2">
      <c r="L206" s="441"/>
      <c r="O206" s="441"/>
      <c r="U206" s="441"/>
      <c r="X206" s="441"/>
      <c r="AG206" s="441"/>
      <c r="AJ206" s="441"/>
      <c r="AS206" s="441"/>
      <c r="AV206" s="441"/>
    </row>
    <row r="207" spans="12:48" x14ac:dyDescent="0.2">
      <c r="L207" s="441"/>
      <c r="O207" s="441"/>
      <c r="U207" s="441"/>
      <c r="X207" s="441"/>
      <c r="AG207" s="441"/>
      <c r="AJ207" s="441"/>
      <c r="AS207" s="441"/>
      <c r="AV207" s="441"/>
    </row>
    <row r="208" spans="12:48" x14ac:dyDescent="0.2">
      <c r="L208" s="441"/>
      <c r="O208" s="441"/>
      <c r="U208" s="441"/>
      <c r="X208" s="441"/>
      <c r="AG208" s="441"/>
      <c r="AJ208" s="441"/>
      <c r="AS208" s="441"/>
      <c r="AV208" s="441"/>
    </row>
    <row r="209" spans="12:48" x14ac:dyDescent="0.2">
      <c r="L209" s="441"/>
      <c r="O209" s="441"/>
      <c r="U209" s="441"/>
      <c r="X209" s="441"/>
      <c r="AG209" s="441"/>
      <c r="AJ209" s="441"/>
      <c r="AS209" s="441"/>
      <c r="AV209" s="441"/>
    </row>
    <row r="210" spans="12:48" x14ac:dyDescent="0.2">
      <c r="L210" s="441"/>
      <c r="O210" s="441"/>
      <c r="U210" s="441"/>
      <c r="X210" s="441"/>
      <c r="AG210" s="441"/>
      <c r="AJ210" s="441"/>
      <c r="AS210" s="441"/>
      <c r="AV210" s="441"/>
    </row>
    <row r="211" spans="12:48" x14ac:dyDescent="0.2">
      <c r="L211" s="441"/>
      <c r="O211" s="441"/>
      <c r="U211" s="441"/>
      <c r="X211" s="441"/>
      <c r="AG211" s="441"/>
      <c r="AJ211" s="441"/>
      <c r="AS211" s="441"/>
      <c r="AV211" s="441"/>
    </row>
    <row r="212" spans="12:48" x14ac:dyDescent="0.2">
      <c r="L212" s="441"/>
      <c r="O212" s="441"/>
      <c r="U212" s="441"/>
      <c r="X212" s="441"/>
      <c r="AG212" s="441"/>
      <c r="AJ212" s="441"/>
      <c r="AS212" s="441"/>
      <c r="AV212" s="441"/>
    </row>
    <row r="213" spans="12:48" x14ac:dyDescent="0.2">
      <c r="L213" s="441"/>
      <c r="O213" s="441"/>
      <c r="U213" s="441"/>
      <c r="X213" s="441"/>
      <c r="AG213" s="441"/>
      <c r="AJ213" s="441"/>
      <c r="AS213" s="441"/>
      <c r="AV213" s="441"/>
    </row>
    <row r="214" spans="12:48" x14ac:dyDescent="0.2">
      <c r="L214" s="441"/>
      <c r="O214" s="441"/>
      <c r="U214" s="441"/>
      <c r="X214" s="441"/>
      <c r="AG214" s="441"/>
      <c r="AJ214" s="441"/>
      <c r="AS214" s="441"/>
      <c r="AV214" s="441"/>
    </row>
    <row r="215" spans="12:48" x14ac:dyDescent="0.2">
      <c r="L215" s="441"/>
      <c r="O215" s="441"/>
      <c r="U215" s="441"/>
      <c r="X215" s="441"/>
      <c r="AG215" s="441"/>
      <c r="AJ215" s="441"/>
      <c r="AS215" s="441"/>
      <c r="AV215" s="441"/>
    </row>
    <row r="216" spans="12:48" x14ac:dyDescent="0.2">
      <c r="L216" s="441"/>
      <c r="O216" s="441"/>
      <c r="U216" s="441"/>
      <c r="X216" s="441"/>
      <c r="AG216" s="441"/>
      <c r="AJ216" s="441"/>
      <c r="AS216" s="441"/>
      <c r="AV216" s="441"/>
    </row>
    <row r="217" spans="12:48" x14ac:dyDescent="0.2">
      <c r="L217" s="441"/>
      <c r="O217" s="441"/>
      <c r="U217" s="441"/>
      <c r="X217" s="441"/>
      <c r="AG217" s="441"/>
      <c r="AJ217" s="441"/>
      <c r="AS217" s="441"/>
      <c r="AV217" s="441"/>
    </row>
    <row r="218" spans="12:48" x14ac:dyDescent="0.2">
      <c r="L218" s="441"/>
      <c r="O218" s="441"/>
      <c r="U218" s="441"/>
      <c r="X218" s="441"/>
      <c r="AG218" s="441"/>
      <c r="AJ218" s="441"/>
      <c r="AS218" s="441"/>
      <c r="AV218" s="441"/>
    </row>
    <row r="219" spans="12:48" x14ac:dyDescent="0.2">
      <c r="L219" s="441"/>
      <c r="O219" s="441"/>
      <c r="U219" s="441"/>
      <c r="X219" s="441"/>
      <c r="AG219" s="441"/>
      <c r="AJ219" s="441"/>
      <c r="AS219" s="441"/>
      <c r="AV219" s="441"/>
    </row>
    <row r="220" spans="12:48" x14ac:dyDescent="0.2">
      <c r="L220" s="441"/>
      <c r="O220" s="441"/>
      <c r="U220" s="441"/>
      <c r="X220" s="441"/>
      <c r="AG220" s="441"/>
      <c r="AJ220" s="441"/>
      <c r="AS220" s="441"/>
      <c r="AV220" s="441"/>
    </row>
    <row r="221" spans="12:48" x14ac:dyDescent="0.2">
      <c r="L221" s="441"/>
      <c r="O221" s="441"/>
      <c r="U221" s="441"/>
      <c r="X221" s="441"/>
      <c r="AG221" s="441"/>
      <c r="AJ221" s="441"/>
      <c r="AS221" s="441"/>
      <c r="AV221" s="441"/>
    </row>
    <row r="222" spans="12:48" x14ac:dyDescent="0.2">
      <c r="L222" s="441"/>
      <c r="O222" s="441"/>
      <c r="U222" s="441"/>
      <c r="X222" s="441"/>
      <c r="AG222" s="441"/>
      <c r="AJ222" s="441"/>
      <c r="AS222" s="441"/>
      <c r="AV222" s="441"/>
    </row>
    <row r="223" spans="12:48" x14ac:dyDescent="0.2">
      <c r="L223" s="441"/>
      <c r="O223" s="441"/>
      <c r="U223" s="441"/>
      <c r="X223" s="441"/>
      <c r="AG223" s="441"/>
      <c r="AJ223" s="441"/>
      <c r="AS223" s="441"/>
      <c r="AV223" s="441"/>
    </row>
    <row r="224" spans="12:48" x14ac:dyDescent="0.2">
      <c r="L224" s="441"/>
      <c r="O224" s="441"/>
      <c r="U224" s="441"/>
      <c r="X224" s="441"/>
      <c r="AG224" s="441"/>
      <c r="AJ224" s="441"/>
      <c r="AS224" s="441"/>
      <c r="AV224" s="441"/>
    </row>
    <row r="225" spans="12:48" x14ac:dyDescent="0.2">
      <c r="L225" s="441"/>
      <c r="O225" s="441"/>
      <c r="U225" s="441"/>
      <c r="X225" s="441"/>
      <c r="AG225" s="441"/>
      <c r="AJ225" s="441"/>
      <c r="AS225" s="441"/>
      <c r="AV225" s="441"/>
    </row>
    <row r="226" spans="12:48" x14ac:dyDescent="0.2">
      <c r="L226" s="441"/>
      <c r="O226" s="441"/>
      <c r="U226" s="441"/>
      <c r="X226" s="441"/>
      <c r="AG226" s="441"/>
      <c r="AJ226" s="441"/>
      <c r="AS226" s="441"/>
      <c r="AV226" s="441"/>
    </row>
    <row r="227" spans="12:48" x14ac:dyDescent="0.2">
      <c r="L227" s="441"/>
      <c r="O227" s="441"/>
      <c r="U227" s="441"/>
      <c r="X227" s="441"/>
      <c r="AG227" s="441"/>
      <c r="AJ227" s="441"/>
      <c r="AS227" s="441"/>
      <c r="AV227" s="441"/>
    </row>
    <row r="228" spans="12:48" x14ac:dyDescent="0.2">
      <c r="L228" s="441"/>
      <c r="O228" s="441"/>
      <c r="U228" s="441"/>
      <c r="X228" s="441"/>
      <c r="AG228" s="441"/>
      <c r="AJ228" s="441"/>
      <c r="AS228" s="441"/>
      <c r="AV228" s="441"/>
    </row>
    <row r="229" spans="12:48" x14ac:dyDescent="0.2">
      <c r="L229" s="441"/>
      <c r="O229" s="441"/>
      <c r="U229" s="441"/>
      <c r="X229" s="441"/>
      <c r="AG229" s="441"/>
      <c r="AJ229" s="441"/>
      <c r="AS229" s="441"/>
      <c r="AV229" s="441"/>
    </row>
    <row r="230" spans="12:48" x14ac:dyDescent="0.2">
      <c r="L230" s="441"/>
      <c r="O230" s="441"/>
      <c r="U230" s="441"/>
      <c r="X230" s="441"/>
      <c r="AG230" s="441"/>
      <c r="AJ230" s="441"/>
      <c r="AS230" s="441"/>
      <c r="AV230" s="441"/>
    </row>
    <row r="231" spans="12:48" x14ac:dyDescent="0.2">
      <c r="L231" s="441"/>
      <c r="O231" s="441"/>
      <c r="U231" s="441"/>
      <c r="X231" s="441"/>
      <c r="AG231" s="441"/>
      <c r="AJ231" s="441"/>
      <c r="AS231" s="441"/>
      <c r="AV231" s="441"/>
    </row>
    <row r="232" spans="12:48" x14ac:dyDescent="0.2">
      <c r="L232" s="441"/>
      <c r="O232" s="441"/>
      <c r="U232" s="441"/>
      <c r="X232" s="441"/>
      <c r="AG232" s="441"/>
      <c r="AJ232" s="441"/>
      <c r="AS232" s="441"/>
      <c r="AV232" s="441"/>
    </row>
    <row r="233" spans="12:48" x14ac:dyDescent="0.2">
      <c r="L233" s="441"/>
      <c r="O233" s="441"/>
      <c r="U233" s="441"/>
      <c r="X233" s="441"/>
      <c r="AG233" s="441"/>
      <c r="AJ233" s="441"/>
      <c r="AS233" s="441"/>
      <c r="AV233" s="441"/>
    </row>
    <row r="234" spans="12:48" x14ac:dyDescent="0.2">
      <c r="L234" s="441"/>
      <c r="O234" s="441"/>
      <c r="U234" s="441"/>
      <c r="X234" s="441"/>
      <c r="AG234" s="441"/>
      <c r="AJ234" s="441"/>
      <c r="AS234" s="441"/>
      <c r="AV234" s="441"/>
    </row>
    <row r="235" spans="12:48" x14ac:dyDescent="0.2">
      <c r="L235" s="441"/>
      <c r="O235" s="441"/>
      <c r="U235" s="441"/>
      <c r="X235" s="441"/>
      <c r="AG235" s="441"/>
      <c r="AJ235" s="441"/>
      <c r="AS235" s="441"/>
      <c r="AV235" s="441"/>
    </row>
    <row r="236" spans="12:48" x14ac:dyDescent="0.2">
      <c r="L236" s="441"/>
      <c r="O236" s="441"/>
      <c r="U236" s="441"/>
      <c r="X236" s="441"/>
      <c r="AG236" s="441"/>
      <c r="AJ236" s="441"/>
      <c r="AS236" s="441"/>
      <c r="AV236" s="441"/>
    </row>
    <row r="237" spans="12:48" x14ac:dyDescent="0.2">
      <c r="L237" s="441"/>
      <c r="O237" s="441"/>
      <c r="U237" s="441"/>
      <c r="X237" s="441"/>
      <c r="AG237" s="441"/>
      <c r="AJ237" s="441"/>
      <c r="AS237" s="441"/>
      <c r="AV237" s="441"/>
    </row>
    <row r="238" spans="12:48" x14ac:dyDescent="0.2">
      <c r="L238" s="441"/>
      <c r="O238" s="441"/>
      <c r="U238" s="441"/>
      <c r="X238" s="441"/>
      <c r="AG238" s="441"/>
      <c r="AJ238" s="441"/>
      <c r="AS238" s="441"/>
      <c r="AV238" s="441"/>
    </row>
    <row r="239" spans="12:48" x14ac:dyDescent="0.2">
      <c r="L239" s="441"/>
      <c r="O239" s="441"/>
      <c r="U239" s="441"/>
      <c r="X239" s="441"/>
      <c r="AG239" s="441"/>
      <c r="AJ239" s="441"/>
      <c r="AS239" s="441"/>
      <c r="AV239" s="441"/>
    </row>
    <row r="240" spans="12:48" x14ac:dyDescent="0.2">
      <c r="L240" s="441"/>
      <c r="O240" s="441"/>
      <c r="U240" s="441"/>
      <c r="X240" s="441"/>
      <c r="AG240" s="441"/>
      <c r="AJ240" s="441"/>
      <c r="AS240" s="441"/>
      <c r="AV240" s="441"/>
    </row>
    <row r="241" spans="12:48" x14ac:dyDescent="0.2">
      <c r="L241" s="441"/>
      <c r="O241" s="441"/>
      <c r="U241" s="441"/>
      <c r="X241" s="441"/>
      <c r="AG241" s="441"/>
      <c r="AJ241" s="441"/>
      <c r="AS241" s="441"/>
      <c r="AV241" s="441"/>
    </row>
    <row r="242" spans="12:48" x14ac:dyDescent="0.2">
      <c r="L242" s="441"/>
      <c r="O242" s="441"/>
      <c r="U242" s="441"/>
      <c r="X242" s="441"/>
      <c r="AG242" s="441"/>
      <c r="AJ242" s="441"/>
      <c r="AS242" s="441"/>
      <c r="AV242" s="441"/>
    </row>
    <row r="243" spans="12:48" x14ac:dyDescent="0.2">
      <c r="L243" s="441"/>
      <c r="O243" s="441"/>
      <c r="U243" s="441"/>
      <c r="X243" s="441"/>
      <c r="AG243" s="441"/>
      <c r="AJ243" s="441"/>
      <c r="AS243" s="441"/>
      <c r="AV243" s="441"/>
    </row>
    <row r="244" spans="12:48" x14ac:dyDescent="0.2">
      <c r="L244" s="441"/>
      <c r="O244" s="441"/>
      <c r="U244" s="441"/>
      <c r="X244" s="441"/>
      <c r="AG244" s="441"/>
      <c r="AJ244" s="441"/>
      <c r="AS244" s="441"/>
      <c r="AV244" s="441"/>
    </row>
    <row r="245" spans="12:48" x14ac:dyDescent="0.2">
      <c r="L245" s="441"/>
      <c r="O245" s="441"/>
      <c r="U245" s="441"/>
      <c r="X245" s="441"/>
      <c r="AG245" s="441"/>
      <c r="AJ245" s="441"/>
      <c r="AS245" s="441"/>
      <c r="AV245" s="441"/>
    </row>
    <row r="246" spans="12:48" x14ac:dyDescent="0.2">
      <c r="L246" s="441"/>
      <c r="O246" s="441"/>
      <c r="U246" s="441"/>
      <c r="X246" s="441"/>
      <c r="AG246" s="441"/>
      <c r="AJ246" s="441"/>
      <c r="AS246" s="441"/>
      <c r="AV246" s="441"/>
    </row>
    <row r="247" spans="12:48" x14ac:dyDescent="0.2">
      <c r="L247" s="441"/>
      <c r="O247" s="441"/>
      <c r="U247" s="441"/>
      <c r="X247" s="441"/>
      <c r="AG247" s="441"/>
      <c r="AJ247" s="441"/>
      <c r="AS247" s="441"/>
      <c r="AV247" s="441"/>
    </row>
    <row r="248" spans="12:48" x14ac:dyDescent="0.2">
      <c r="L248" s="441"/>
      <c r="O248" s="441"/>
      <c r="U248" s="441"/>
      <c r="X248" s="441"/>
      <c r="AG248" s="441"/>
      <c r="AJ248" s="441"/>
      <c r="AS248" s="441"/>
      <c r="AV248" s="441"/>
    </row>
    <row r="249" spans="12:48" x14ac:dyDescent="0.2">
      <c r="L249" s="441"/>
      <c r="O249" s="441"/>
      <c r="U249" s="441"/>
      <c r="X249" s="441"/>
      <c r="AG249" s="441"/>
      <c r="AJ249" s="441"/>
      <c r="AS249" s="441"/>
      <c r="AV249" s="441"/>
    </row>
    <row r="250" spans="12:48" x14ac:dyDescent="0.2">
      <c r="L250" s="441"/>
      <c r="O250" s="441"/>
      <c r="U250" s="441"/>
      <c r="X250" s="441"/>
      <c r="AG250" s="441"/>
      <c r="AJ250" s="441"/>
      <c r="AS250" s="441"/>
      <c r="AV250" s="441"/>
    </row>
    <row r="251" spans="12:48" x14ac:dyDescent="0.2">
      <c r="L251" s="441"/>
      <c r="O251" s="441"/>
      <c r="U251" s="441"/>
      <c r="X251" s="441"/>
      <c r="AG251" s="441"/>
      <c r="AJ251" s="441"/>
      <c r="AS251" s="441"/>
      <c r="AV251" s="441"/>
    </row>
    <row r="252" spans="12:48" x14ac:dyDescent="0.2">
      <c r="L252" s="441"/>
      <c r="O252" s="441"/>
      <c r="U252" s="441"/>
      <c r="X252" s="441"/>
      <c r="AG252" s="441"/>
      <c r="AJ252" s="441"/>
      <c r="AS252" s="441"/>
      <c r="AV252" s="441"/>
    </row>
    <row r="253" spans="12:48" x14ac:dyDescent="0.2">
      <c r="L253" s="441"/>
      <c r="O253" s="441"/>
      <c r="U253" s="441"/>
      <c r="X253" s="441"/>
      <c r="AG253" s="441"/>
      <c r="AJ253" s="441"/>
      <c r="AS253" s="441"/>
      <c r="AV253" s="441"/>
    </row>
    <row r="254" spans="12:48" x14ac:dyDescent="0.2">
      <c r="L254" s="441"/>
      <c r="O254" s="441"/>
      <c r="U254" s="441"/>
      <c r="X254" s="441"/>
      <c r="AG254" s="441"/>
      <c r="AJ254" s="441"/>
      <c r="AS254" s="441"/>
      <c r="AV254" s="441"/>
    </row>
    <row r="255" spans="12:48" x14ac:dyDescent="0.2">
      <c r="L255" s="441"/>
      <c r="O255" s="441"/>
      <c r="U255" s="441"/>
      <c r="X255" s="441"/>
      <c r="AG255" s="441"/>
      <c r="AJ255" s="441"/>
      <c r="AS255" s="441"/>
      <c r="AV255" s="441"/>
    </row>
    <row r="256" spans="12:48" x14ac:dyDescent="0.2">
      <c r="L256" s="441"/>
      <c r="O256" s="441"/>
      <c r="U256" s="441"/>
      <c r="X256" s="441"/>
      <c r="AG256" s="441"/>
      <c r="AJ256" s="441"/>
      <c r="AS256" s="441"/>
      <c r="AV256" s="441"/>
    </row>
    <row r="257" spans="12:48" x14ac:dyDescent="0.2">
      <c r="L257" s="441"/>
      <c r="O257" s="441"/>
      <c r="U257" s="441"/>
      <c r="X257" s="441"/>
      <c r="AG257" s="441"/>
      <c r="AJ257" s="441"/>
      <c r="AS257" s="441"/>
      <c r="AV257" s="441"/>
    </row>
    <row r="258" spans="12:48" x14ac:dyDescent="0.2">
      <c r="L258" s="441"/>
      <c r="O258" s="441"/>
      <c r="U258" s="441"/>
      <c r="X258" s="441"/>
      <c r="AG258" s="441"/>
      <c r="AJ258" s="441"/>
      <c r="AS258" s="441"/>
      <c r="AV258" s="441"/>
    </row>
    <row r="259" spans="12:48" x14ac:dyDescent="0.2">
      <c r="L259" s="441"/>
      <c r="O259" s="441"/>
      <c r="U259" s="441"/>
      <c r="X259" s="441"/>
      <c r="AG259" s="441"/>
      <c r="AJ259" s="441"/>
      <c r="AS259" s="441"/>
      <c r="AV259" s="441"/>
    </row>
    <row r="260" spans="12:48" x14ac:dyDescent="0.2">
      <c r="L260" s="441"/>
      <c r="O260" s="441"/>
      <c r="U260" s="441"/>
      <c r="X260" s="441"/>
      <c r="AG260" s="441"/>
      <c r="AJ260" s="441"/>
      <c r="AS260" s="441"/>
      <c r="AV260" s="441"/>
    </row>
    <row r="261" spans="12:48" x14ac:dyDescent="0.2">
      <c r="L261" s="441"/>
      <c r="O261" s="441"/>
      <c r="U261" s="441"/>
      <c r="X261" s="441"/>
      <c r="AG261" s="441"/>
      <c r="AJ261" s="441"/>
      <c r="AS261" s="441"/>
      <c r="AV261" s="441"/>
    </row>
    <row r="262" spans="12:48" x14ac:dyDescent="0.2">
      <c r="L262" s="441"/>
      <c r="O262" s="441"/>
      <c r="U262" s="441"/>
      <c r="X262" s="441"/>
      <c r="AG262" s="441"/>
      <c r="AJ262" s="441"/>
      <c r="AS262" s="441"/>
      <c r="AV262" s="441"/>
    </row>
    <row r="263" spans="12:48" x14ac:dyDescent="0.2">
      <c r="L263" s="441"/>
      <c r="O263" s="441"/>
      <c r="U263" s="441"/>
      <c r="X263" s="441"/>
      <c r="AG263" s="441"/>
      <c r="AJ263" s="441"/>
      <c r="AS263" s="441"/>
      <c r="AV263" s="441"/>
    </row>
    <row r="264" spans="12:48" x14ac:dyDescent="0.2">
      <c r="L264" s="441"/>
      <c r="O264" s="441"/>
      <c r="U264" s="441"/>
      <c r="X264" s="441"/>
      <c r="AG264" s="441"/>
      <c r="AJ264" s="441"/>
      <c r="AS264" s="441"/>
      <c r="AV264" s="441"/>
    </row>
    <row r="265" spans="12:48" x14ac:dyDescent="0.2">
      <c r="L265" s="441"/>
      <c r="O265" s="441"/>
      <c r="U265" s="441"/>
      <c r="X265" s="441"/>
      <c r="AG265" s="441"/>
      <c r="AJ265" s="441"/>
      <c r="AS265" s="441"/>
      <c r="AV265" s="441"/>
    </row>
    <row r="266" spans="12:48" x14ac:dyDescent="0.2">
      <c r="L266" s="441"/>
      <c r="O266" s="441"/>
      <c r="U266" s="441"/>
      <c r="X266" s="441"/>
      <c r="AG266" s="441"/>
      <c r="AJ266" s="441"/>
      <c r="AS266" s="441"/>
      <c r="AV266" s="441"/>
    </row>
    <row r="267" spans="12:48" x14ac:dyDescent="0.2">
      <c r="L267" s="441"/>
      <c r="O267" s="441"/>
      <c r="U267" s="441"/>
      <c r="X267" s="441"/>
      <c r="AG267" s="441"/>
      <c r="AJ267" s="441"/>
      <c r="AS267" s="441"/>
      <c r="AV267" s="441"/>
    </row>
    <row r="268" spans="12:48" x14ac:dyDescent="0.2">
      <c r="L268" s="441"/>
      <c r="O268" s="441"/>
      <c r="U268" s="441"/>
      <c r="X268" s="441"/>
      <c r="AG268" s="441"/>
      <c r="AJ268" s="441"/>
      <c r="AS268" s="441"/>
      <c r="AV268" s="441"/>
    </row>
    <row r="269" spans="12:48" x14ac:dyDescent="0.2">
      <c r="L269" s="441"/>
      <c r="O269" s="441"/>
      <c r="U269" s="441"/>
      <c r="X269" s="441"/>
      <c r="AG269" s="441"/>
      <c r="AJ269" s="441"/>
      <c r="AS269" s="441"/>
      <c r="AV269" s="441"/>
    </row>
    <row r="270" spans="12:48" x14ac:dyDescent="0.2">
      <c r="L270" s="441"/>
      <c r="O270" s="441"/>
      <c r="U270" s="441"/>
      <c r="X270" s="441"/>
      <c r="AG270" s="441"/>
      <c r="AJ270" s="441"/>
      <c r="AS270" s="441"/>
      <c r="AV270" s="441"/>
    </row>
    <row r="271" spans="12:48" x14ac:dyDescent="0.2">
      <c r="L271" s="441"/>
      <c r="O271" s="441"/>
      <c r="U271" s="441"/>
      <c r="X271" s="441"/>
      <c r="AG271" s="441"/>
      <c r="AJ271" s="441"/>
      <c r="AS271" s="441"/>
      <c r="AV271" s="441"/>
    </row>
    <row r="272" spans="12:48" x14ac:dyDescent="0.2">
      <c r="L272" s="441"/>
      <c r="O272" s="441"/>
      <c r="U272" s="441"/>
      <c r="X272" s="441"/>
      <c r="AG272" s="441"/>
      <c r="AJ272" s="441"/>
      <c r="AS272" s="441"/>
      <c r="AV272" s="441"/>
    </row>
    <row r="273" spans="12:48" x14ac:dyDescent="0.2">
      <c r="L273" s="441"/>
      <c r="O273" s="441"/>
      <c r="U273" s="441"/>
      <c r="X273" s="441"/>
      <c r="AG273" s="441"/>
      <c r="AJ273" s="441"/>
      <c r="AS273" s="441"/>
      <c r="AV273" s="441"/>
    </row>
    <row r="274" spans="12:48" x14ac:dyDescent="0.2">
      <c r="L274" s="441"/>
      <c r="O274" s="441"/>
      <c r="U274" s="441"/>
      <c r="X274" s="441"/>
      <c r="AG274" s="441"/>
      <c r="AJ274" s="441"/>
      <c r="AS274" s="441"/>
      <c r="AV274" s="441"/>
    </row>
    <row r="275" spans="12:48" x14ac:dyDescent="0.2">
      <c r="L275" s="441"/>
      <c r="O275" s="441"/>
      <c r="U275" s="441"/>
      <c r="X275" s="441"/>
      <c r="AG275" s="441"/>
      <c r="AJ275" s="441"/>
      <c r="AS275" s="441"/>
      <c r="AV275" s="441"/>
    </row>
    <row r="276" spans="12:48" x14ac:dyDescent="0.2">
      <c r="L276" s="441"/>
      <c r="O276" s="441"/>
      <c r="U276" s="441"/>
      <c r="X276" s="441"/>
      <c r="AG276" s="441"/>
      <c r="AJ276" s="441"/>
      <c r="AS276" s="441"/>
      <c r="AV276" s="441"/>
    </row>
    <row r="277" spans="12:48" x14ac:dyDescent="0.2">
      <c r="L277" s="441"/>
      <c r="O277" s="441"/>
      <c r="U277" s="441"/>
      <c r="X277" s="441"/>
      <c r="AG277" s="441"/>
      <c r="AJ277" s="441"/>
      <c r="AS277" s="441"/>
      <c r="AV277" s="441"/>
    </row>
    <row r="278" spans="12:48" x14ac:dyDescent="0.2">
      <c r="L278" s="441"/>
      <c r="O278" s="441"/>
      <c r="U278" s="441"/>
      <c r="X278" s="441"/>
      <c r="AG278" s="441"/>
      <c r="AJ278" s="441"/>
      <c r="AS278" s="441"/>
      <c r="AV278" s="441"/>
    </row>
    <row r="279" spans="12:48" x14ac:dyDescent="0.2">
      <c r="L279" s="441"/>
      <c r="O279" s="441"/>
      <c r="U279" s="441"/>
      <c r="X279" s="441"/>
      <c r="AG279" s="441"/>
      <c r="AJ279" s="441"/>
      <c r="AS279" s="441"/>
      <c r="AV279" s="441"/>
    </row>
    <row r="280" spans="12:48" x14ac:dyDescent="0.2">
      <c r="L280" s="441"/>
      <c r="O280" s="441"/>
      <c r="U280" s="441"/>
      <c r="X280" s="441"/>
      <c r="AG280" s="441"/>
      <c r="AJ280" s="441"/>
      <c r="AS280" s="441"/>
      <c r="AV280" s="441"/>
    </row>
    <row r="281" spans="12:48" x14ac:dyDescent="0.2">
      <c r="L281" s="441"/>
      <c r="O281" s="441"/>
      <c r="U281" s="441"/>
      <c r="X281" s="441"/>
      <c r="AG281" s="441"/>
      <c r="AJ281" s="441"/>
      <c r="AS281" s="441"/>
      <c r="AV281" s="441"/>
    </row>
    <row r="282" spans="12:48" x14ac:dyDescent="0.2">
      <c r="L282" s="441"/>
      <c r="O282" s="441"/>
      <c r="U282" s="441"/>
      <c r="X282" s="441"/>
      <c r="AG282" s="441"/>
      <c r="AJ282" s="441"/>
      <c r="AS282" s="441"/>
      <c r="AV282" s="441"/>
    </row>
    <row r="283" spans="12:48" x14ac:dyDescent="0.2">
      <c r="L283" s="441"/>
      <c r="O283" s="441"/>
      <c r="U283" s="441"/>
      <c r="X283" s="441"/>
      <c r="AG283" s="441"/>
      <c r="AJ283" s="441"/>
      <c r="AS283" s="441"/>
      <c r="AV283" s="441"/>
    </row>
    <row r="284" spans="12:48" x14ac:dyDescent="0.2">
      <c r="L284" s="441"/>
      <c r="O284" s="441"/>
      <c r="U284" s="441"/>
      <c r="X284" s="441"/>
      <c r="AG284" s="441"/>
      <c r="AJ284" s="441"/>
      <c r="AS284" s="441"/>
      <c r="AV284" s="441"/>
    </row>
    <row r="285" spans="12:48" x14ac:dyDescent="0.2">
      <c r="L285" s="441"/>
      <c r="O285" s="441"/>
      <c r="U285" s="441"/>
      <c r="X285" s="441"/>
      <c r="AG285" s="441"/>
      <c r="AJ285" s="441"/>
      <c r="AS285" s="441"/>
      <c r="AV285" s="441"/>
    </row>
    <row r="286" spans="12:48" x14ac:dyDescent="0.2">
      <c r="L286" s="441"/>
      <c r="O286" s="441"/>
      <c r="U286" s="441"/>
      <c r="X286" s="441"/>
      <c r="AG286" s="441"/>
      <c r="AJ286" s="441"/>
      <c r="AS286" s="441"/>
      <c r="AV286" s="441"/>
    </row>
    <row r="287" spans="12:48" x14ac:dyDescent="0.2">
      <c r="L287" s="441"/>
      <c r="O287" s="441"/>
      <c r="U287" s="441"/>
      <c r="X287" s="441"/>
      <c r="AG287" s="441"/>
      <c r="AJ287" s="441"/>
      <c r="AS287" s="441"/>
      <c r="AV287" s="441"/>
    </row>
    <row r="288" spans="12:48" x14ac:dyDescent="0.2">
      <c r="L288" s="441"/>
      <c r="O288" s="441"/>
      <c r="U288" s="441"/>
      <c r="X288" s="441"/>
      <c r="AG288" s="441"/>
      <c r="AJ288" s="441"/>
      <c r="AS288" s="441"/>
      <c r="AV288" s="441"/>
    </row>
    <row r="289" spans="12:48" x14ac:dyDescent="0.2">
      <c r="L289" s="441"/>
      <c r="O289" s="441"/>
      <c r="U289" s="441"/>
      <c r="X289" s="441"/>
      <c r="AG289" s="441"/>
      <c r="AJ289" s="441"/>
      <c r="AS289" s="441"/>
      <c r="AV289" s="441"/>
    </row>
    <row r="290" spans="12:48" x14ac:dyDescent="0.2">
      <c r="L290" s="441"/>
      <c r="O290" s="441"/>
      <c r="U290" s="441"/>
      <c r="X290" s="441"/>
      <c r="AG290" s="441"/>
      <c r="AJ290" s="441"/>
      <c r="AS290" s="441"/>
      <c r="AV290" s="441"/>
    </row>
    <row r="291" spans="12:48" x14ac:dyDescent="0.2">
      <c r="L291" s="441"/>
      <c r="O291" s="441"/>
      <c r="U291" s="441"/>
      <c r="X291" s="441"/>
      <c r="AG291" s="441"/>
      <c r="AJ291" s="441"/>
      <c r="AS291" s="441"/>
      <c r="AV291" s="441"/>
    </row>
    <row r="292" spans="12:48" x14ac:dyDescent="0.2">
      <c r="L292" s="441"/>
      <c r="O292" s="441"/>
      <c r="U292" s="441"/>
      <c r="X292" s="441"/>
      <c r="AG292" s="441"/>
      <c r="AJ292" s="441"/>
      <c r="AS292" s="441"/>
      <c r="AV292" s="441"/>
    </row>
    <row r="293" spans="12:48" x14ac:dyDescent="0.2">
      <c r="L293" s="441"/>
      <c r="O293" s="441"/>
      <c r="U293" s="441"/>
      <c r="X293" s="441"/>
      <c r="AG293" s="441"/>
      <c r="AJ293" s="441"/>
      <c r="AS293" s="441"/>
      <c r="AV293" s="441"/>
    </row>
    <row r="294" spans="12:48" x14ac:dyDescent="0.2">
      <c r="L294" s="441"/>
      <c r="O294" s="441"/>
      <c r="U294" s="441"/>
      <c r="X294" s="441"/>
      <c r="AG294" s="441"/>
      <c r="AJ294" s="441"/>
      <c r="AS294" s="441"/>
      <c r="AV294" s="441"/>
    </row>
    <row r="295" spans="12:48" x14ac:dyDescent="0.2">
      <c r="L295" s="441"/>
      <c r="O295" s="441"/>
      <c r="U295" s="441"/>
      <c r="X295" s="441"/>
      <c r="AG295" s="441"/>
      <c r="AJ295" s="441"/>
      <c r="AS295" s="441"/>
      <c r="AV295" s="441"/>
    </row>
    <row r="296" spans="12:48" x14ac:dyDescent="0.2">
      <c r="L296" s="441"/>
      <c r="O296" s="441"/>
      <c r="U296" s="441"/>
      <c r="X296" s="441"/>
      <c r="AG296" s="441"/>
      <c r="AJ296" s="441"/>
      <c r="AS296" s="441"/>
      <c r="AV296" s="441"/>
    </row>
    <row r="297" spans="12:48" x14ac:dyDescent="0.2">
      <c r="L297" s="441"/>
      <c r="O297" s="441"/>
      <c r="U297" s="441"/>
      <c r="X297" s="441"/>
      <c r="AG297" s="441"/>
      <c r="AJ297" s="441"/>
      <c r="AS297" s="441"/>
      <c r="AV297" s="441"/>
    </row>
    <row r="298" spans="12:48" x14ac:dyDescent="0.2">
      <c r="L298" s="441"/>
      <c r="O298" s="441"/>
      <c r="U298" s="441"/>
      <c r="X298" s="441"/>
      <c r="AG298" s="441"/>
      <c r="AJ298" s="441"/>
      <c r="AS298" s="441"/>
      <c r="AV298" s="441"/>
    </row>
    <row r="299" spans="12:48" x14ac:dyDescent="0.2">
      <c r="L299" s="441"/>
      <c r="O299" s="441"/>
      <c r="U299" s="441"/>
      <c r="X299" s="441"/>
      <c r="AG299" s="441"/>
      <c r="AJ299" s="441"/>
      <c r="AS299" s="441"/>
      <c r="AV299" s="441"/>
    </row>
    <row r="300" spans="12:48" x14ac:dyDescent="0.2">
      <c r="L300" s="441"/>
      <c r="O300" s="441"/>
      <c r="U300" s="441"/>
      <c r="X300" s="441"/>
      <c r="AG300" s="441"/>
      <c r="AJ300" s="441"/>
      <c r="AS300" s="441"/>
      <c r="AV300" s="441"/>
    </row>
    <row r="301" spans="12:48" x14ac:dyDescent="0.2">
      <c r="L301" s="441"/>
      <c r="O301" s="441"/>
      <c r="U301" s="441"/>
      <c r="X301" s="441"/>
      <c r="AG301" s="441"/>
      <c r="AJ301" s="441"/>
      <c r="AS301" s="441"/>
      <c r="AV301" s="441"/>
    </row>
    <row r="302" spans="12:48" x14ac:dyDescent="0.2">
      <c r="L302" s="441"/>
      <c r="O302" s="441"/>
      <c r="U302" s="441"/>
      <c r="X302" s="441"/>
      <c r="AG302" s="441"/>
      <c r="AJ302" s="441"/>
      <c r="AS302" s="441"/>
      <c r="AV302" s="441"/>
    </row>
    <row r="303" spans="12:48" x14ac:dyDescent="0.2">
      <c r="L303" s="441"/>
      <c r="O303" s="441"/>
      <c r="U303" s="441"/>
      <c r="X303" s="441"/>
      <c r="AG303" s="441"/>
      <c r="AJ303" s="441"/>
      <c r="AS303" s="441"/>
      <c r="AV303" s="441"/>
    </row>
    <row r="304" spans="12:48" x14ac:dyDescent="0.2">
      <c r="L304" s="441"/>
      <c r="O304" s="441"/>
      <c r="U304" s="441"/>
      <c r="X304" s="441"/>
      <c r="AG304" s="441"/>
      <c r="AJ304" s="441"/>
      <c r="AS304" s="441"/>
      <c r="AV304" s="441"/>
    </row>
    <row r="305" spans="12:48" x14ac:dyDescent="0.2">
      <c r="L305" s="441"/>
      <c r="O305" s="441"/>
      <c r="U305" s="441"/>
      <c r="X305" s="441"/>
      <c r="AG305" s="441"/>
      <c r="AJ305" s="441"/>
      <c r="AS305" s="441"/>
      <c r="AV305" s="441"/>
    </row>
    <row r="306" spans="12:48" x14ac:dyDescent="0.2">
      <c r="L306" s="441"/>
      <c r="O306" s="441"/>
      <c r="U306" s="441"/>
      <c r="X306" s="441"/>
      <c r="AG306" s="441"/>
      <c r="AJ306" s="441"/>
      <c r="AS306" s="441"/>
      <c r="AV306" s="441"/>
    </row>
    <row r="307" spans="12:48" x14ac:dyDescent="0.2">
      <c r="L307" s="441"/>
      <c r="O307" s="441"/>
      <c r="U307" s="441"/>
      <c r="X307" s="441"/>
      <c r="AG307" s="441"/>
      <c r="AJ307" s="441"/>
      <c r="AS307" s="441"/>
      <c r="AV307" s="441"/>
    </row>
    <row r="308" spans="12:48" x14ac:dyDescent="0.2">
      <c r="L308" s="441"/>
      <c r="O308" s="441"/>
      <c r="U308" s="441"/>
      <c r="X308" s="441"/>
      <c r="AG308" s="441"/>
      <c r="AJ308" s="441"/>
      <c r="AS308" s="441"/>
      <c r="AV308" s="441"/>
    </row>
    <row r="309" spans="12:48" x14ac:dyDescent="0.2">
      <c r="L309" s="441"/>
      <c r="O309" s="441"/>
      <c r="U309" s="441"/>
      <c r="X309" s="441"/>
      <c r="AG309" s="441"/>
      <c r="AJ309" s="441"/>
      <c r="AS309" s="441"/>
      <c r="AV309" s="441"/>
    </row>
    <row r="310" spans="12:48" x14ac:dyDescent="0.2">
      <c r="L310" s="441"/>
      <c r="O310" s="441"/>
      <c r="U310" s="441"/>
      <c r="X310" s="441"/>
      <c r="AG310" s="441"/>
      <c r="AJ310" s="441"/>
      <c r="AS310" s="441"/>
      <c r="AV310" s="441"/>
    </row>
    <row r="311" spans="12:48" x14ac:dyDescent="0.2">
      <c r="L311" s="441"/>
      <c r="O311" s="441"/>
      <c r="U311" s="441"/>
      <c r="X311" s="441"/>
      <c r="AG311" s="441"/>
      <c r="AJ311" s="441"/>
      <c r="AS311" s="441"/>
      <c r="AV311" s="441"/>
    </row>
    <row r="312" spans="12:48" x14ac:dyDescent="0.2">
      <c r="L312" s="441"/>
      <c r="O312" s="441"/>
      <c r="U312" s="441"/>
      <c r="X312" s="441"/>
      <c r="AG312" s="441"/>
      <c r="AJ312" s="441"/>
      <c r="AS312" s="441"/>
      <c r="AV312" s="441"/>
    </row>
    <row r="313" spans="12:48" x14ac:dyDescent="0.2">
      <c r="L313" s="441"/>
      <c r="O313" s="441"/>
      <c r="U313" s="441"/>
      <c r="X313" s="441"/>
      <c r="AG313" s="441"/>
      <c r="AJ313" s="441"/>
      <c r="AS313" s="441"/>
      <c r="AV313" s="441"/>
    </row>
    <row r="314" spans="12:48" x14ac:dyDescent="0.2">
      <c r="L314" s="441"/>
      <c r="O314" s="441"/>
      <c r="U314" s="441"/>
      <c r="X314" s="441"/>
      <c r="AG314" s="441"/>
      <c r="AJ314" s="441"/>
      <c r="AS314" s="441"/>
      <c r="AV314" s="441"/>
    </row>
    <row r="315" spans="12:48" x14ac:dyDescent="0.2">
      <c r="L315" s="441"/>
      <c r="O315" s="441"/>
      <c r="U315" s="441"/>
      <c r="X315" s="441"/>
      <c r="AG315" s="441"/>
      <c r="AJ315" s="441"/>
      <c r="AS315" s="441"/>
      <c r="AV315" s="441"/>
    </row>
    <row r="316" spans="12:48" x14ac:dyDescent="0.2">
      <c r="L316" s="441"/>
      <c r="O316" s="441"/>
      <c r="U316" s="441"/>
      <c r="X316" s="441"/>
      <c r="AG316" s="441"/>
      <c r="AJ316" s="441"/>
      <c r="AS316" s="441"/>
      <c r="AV316" s="441"/>
    </row>
    <row r="317" spans="12:48" x14ac:dyDescent="0.2">
      <c r="L317" s="441"/>
      <c r="O317" s="441"/>
      <c r="U317" s="441"/>
      <c r="X317" s="441"/>
      <c r="AG317" s="441"/>
      <c r="AJ317" s="441"/>
      <c r="AS317" s="441"/>
      <c r="AV317" s="441"/>
    </row>
    <row r="318" spans="12:48" x14ac:dyDescent="0.2">
      <c r="L318" s="441"/>
      <c r="O318" s="441"/>
      <c r="U318" s="441"/>
      <c r="X318" s="441"/>
      <c r="AG318" s="441"/>
      <c r="AJ318" s="441"/>
      <c r="AS318" s="441"/>
      <c r="AV318" s="441"/>
    </row>
    <row r="319" spans="12:48" x14ac:dyDescent="0.2">
      <c r="L319" s="441"/>
      <c r="O319" s="441"/>
      <c r="U319" s="441"/>
      <c r="X319" s="441"/>
      <c r="AG319" s="441"/>
      <c r="AJ319" s="441"/>
      <c r="AS319" s="441"/>
      <c r="AV319" s="441"/>
    </row>
    <row r="320" spans="12:48" x14ac:dyDescent="0.2">
      <c r="L320" s="441"/>
      <c r="O320" s="441"/>
      <c r="U320" s="441"/>
      <c r="X320" s="441"/>
      <c r="AG320" s="441"/>
      <c r="AJ320" s="441"/>
      <c r="AS320" s="441"/>
      <c r="AV320" s="441"/>
    </row>
    <row r="321" spans="12:48" x14ac:dyDescent="0.2">
      <c r="L321" s="441"/>
      <c r="O321" s="441"/>
      <c r="U321" s="441"/>
      <c r="X321" s="441"/>
      <c r="AG321" s="441"/>
      <c r="AJ321" s="441"/>
      <c r="AS321" s="441"/>
      <c r="AV321" s="441"/>
    </row>
    <row r="322" spans="12:48" x14ac:dyDescent="0.2">
      <c r="L322" s="441"/>
      <c r="O322" s="441"/>
      <c r="U322" s="441"/>
      <c r="X322" s="441"/>
      <c r="AG322" s="441"/>
      <c r="AJ322" s="441"/>
      <c r="AS322" s="441"/>
      <c r="AV322" s="441"/>
    </row>
    <row r="323" spans="12:48" x14ac:dyDescent="0.2">
      <c r="L323" s="441"/>
      <c r="O323" s="441"/>
      <c r="U323" s="441"/>
      <c r="X323" s="441"/>
      <c r="AG323" s="441"/>
      <c r="AJ323" s="441"/>
      <c r="AS323" s="441"/>
      <c r="AV323" s="441"/>
    </row>
    <row r="324" spans="12:48" x14ac:dyDescent="0.2">
      <c r="L324" s="441"/>
      <c r="O324" s="441"/>
      <c r="U324" s="441"/>
      <c r="X324" s="441"/>
      <c r="AG324" s="441"/>
      <c r="AJ324" s="441"/>
      <c r="AS324" s="441"/>
      <c r="AV324" s="441"/>
    </row>
    <row r="325" spans="12:48" x14ac:dyDescent="0.2">
      <c r="L325" s="441"/>
      <c r="O325" s="441"/>
      <c r="U325" s="441"/>
      <c r="X325" s="441"/>
      <c r="AG325" s="441"/>
      <c r="AJ325" s="441"/>
      <c r="AS325" s="441"/>
      <c r="AV325" s="441"/>
    </row>
    <row r="326" spans="12:48" x14ac:dyDescent="0.2">
      <c r="L326" s="441"/>
      <c r="O326" s="441"/>
      <c r="U326" s="441"/>
      <c r="X326" s="441"/>
      <c r="AG326" s="441"/>
      <c r="AJ326" s="441"/>
      <c r="AS326" s="441"/>
      <c r="AV326" s="441"/>
    </row>
    <row r="327" spans="12:48" x14ac:dyDescent="0.2">
      <c r="L327" s="441"/>
      <c r="O327" s="441"/>
      <c r="U327" s="441"/>
      <c r="X327" s="441"/>
      <c r="AG327" s="441"/>
      <c r="AJ327" s="441"/>
      <c r="AS327" s="441"/>
      <c r="AV327" s="441"/>
    </row>
    <row r="328" spans="12:48" x14ac:dyDescent="0.2">
      <c r="L328" s="441"/>
      <c r="O328" s="441"/>
      <c r="U328" s="441"/>
      <c r="X328" s="441"/>
      <c r="AG328" s="441"/>
      <c r="AJ328" s="441"/>
      <c r="AS328" s="441"/>
      <c r="AV328" s="441"/>
    </row>
    <row r="329" spans="12:48" x14ac:dyDescent="0.2">
      <c r="L329" s="441"/>
      <c r="O329" s="441"/>
      <c r="U329" s="441"/>
      <c r="X329" s="441"/>
      <c r="AG329" s="441"/>
      <c r="AJ329" s="441"/>
      <c r="AS329" s="441"/>
      <c r="AV329" s="441"/>
    </row>
    <row r="330" spans="12:48" x14ac:dyDescent="0.2">
      <c r="L330" s="441"/>
      <c r="O330" s="441"/>
      <c r="U330" s="441"/>
      <c r="X330" s="441"/>
      <c r="AG330" s="441"/>
      <c r="AJ330" s="441"/>
      <c r="AS330" s="441"/>
      <c r="AV330" s="441"/>
    </row>
    <row r="331" spans="12:48" x14ac:dyDescent="0.2">
      <c r="L331" s="441"/>
      <c r="O331" s="441"/>
      <c r="U331" s="441"/>
      <c r="X331" s="441"/>
      <c r="AG331" s="441"/>
      <c r="AJ331" s="441"/>
      <c r="AS331" s="441"/>
      <c r="AV331" s="441"/>
    </row>
    <row r="332" spans="12:48" x14ac:dyDescent="0.2">
      <c r="L332" s="441"/>
      <c r="O332" s="441"/>
      <c r="U332" s="441"/>
      <c r="X332" s="441"/>
      <c r="AG332" s="441"/>
      <c r="AJ332" s="441"/>
      <c r="AS332" s="441"/>
      <c r="AV332" s="441"/>
    </row>
    <row r="333" spans="12:48" x14ac:dyDescent="0.2">
      <c r="L333" s="441"/>
      <c r="O333" s="441"/>
      <c r="U333" s="441"/>
      <c r="X333" s="441"/>
      <c r="AG333" s="441"/>
      <c r="AJ333" s="441"/>
      <c r="AS333" s="441"/>
      <c r="AV333" s="441"/>
    </row>
    <row r="334" spans="12:48" x14ac:dyDescent="0.2">
      <c r="L334" s="441"/>
      <c r="O334" s="441"/>
      <c r="U334" s="441"/>
      <c r="X334" s="441"/>
      <c r="AG334" s="441"/>
      <c r="AJ334" s="441"/>
      <c r="AS334" s="441"/>
      <c r="AV334" s="441"/>
    </row>
    <row r="335" spans="12:48" x14ac:dyDescent="0.2">
      <c r="L335" s="441"/>
      <c r="O335" s="441"/>
      <c r="U335" s="441"/>
      <c r="X335" s="441"/>
      <c r="AG335" s="441"/>
      <c r="AJ335" s="441"/>
      <c r="AS335" s="441"/>
      <c r="AV335" s="441"/>
    </row>
    <row r="336" spans="12:48" x14ac:dyDescent="0.2">
      <c r="L336" s="441"/>
      <c r="O336" s="441"/>
      <c r="U336" s="441"/>
      <c r="X336" s="441"/>
      <c r="AG336" s="441"/>
      <c r="AJ336" s="441"/>
      <c r="AS336" s="441"/>
      <c r="AV336" s="441"/>
    </row>
    <row r="337" spans="12:48" x14ac:dyDescent="0.2">
      <c r="L337" s="441"/>
      <c r="O337" s="441"/>
      <c r="U337" s="441"/>
      <c r="X337" s="441"/>
      <c r="AG337" s="441"/>
      <c r="AJ337" s="441"/>
      <c r="AS337" s="441"/>
      <c r="AV337" s="441"/>
    </row>
    <row r="338" spans="12:48" x14ac:dyDescent="0.2">
      <c r="L338" s="441"/>
      <c r="O338" s="441"/>
      <c r="U338" s="441"/>
      <c r="X338" s="441"/>
      <c r="AG338" s="441"/>
      <c r="AJ338" s="441"/>
      <c r="AS338" s="441"/>
      <c r="AV338" s="441"/>
    </row>
    <row r="339" spans="12:48" x14ac:dyDescent="0.2">
      <c r="L339" s="441"/>
      <c r="O339" s="441"/>
      <c r="U339" s="441"/>
      <c r="X339" s="441"/>
      <c r="AG339" s="441"/>
      <c r="AJ339" s="441"/>
      <c r="AS339" s="441"/>
      <c r="AV339" s="441"/>
    </row>
    <row r="340" spans="12:48" x14ac:dyDescent="0.2">
      <c r="L340" s="441"/>
      <c r="O340" s="441"/>
      <c r="U340" s="441"/>
      <c r="X340" s="441"/>
      <c r="AG340" s="441"/>
      <c r="AJ340" s="441"/>
      <c r="AS340" s="441"/>
      <c r="AV340" s="441"/>
    </row>
    <row r="341" spans="12:48" x14ac:dyDescent="0.2">
      <c r="L341" s="441"/>
      <c r="O341" s="441"/>
      <c r="U341" s="441"/>
      <c r="X341" s="441"/>
      <c r="AG341" s="441"/>
      <c r="AJ341" s="441"/>
      <c r="AS341" s="441"/>
      <c r="AV341" s="441"/>
    </row>
    <row r="342" spans="12:48" x14ac:dyDescent="0.2">
      <c r="L342" s="441"/>
      <c r="O342" s="441"/>
      <c r="U342" s="441"/>
      <c r="X342" s="441"/>
      <c r="AG342" s="441"/>
      <c r="AJ342" s="441"/>
      <c r="AS342" s="441"/>
      <c r="AV342" s="441"/>
    </row>
    <row r="343" spans="12:48" x14ac:dyDescent="0.2">
      <c r="L343" s="441"/>
      <c r="O343" s="441"/>
      <c r="U343" s="441"/>
      <c r="X343" s="441"/>
      <c r="AG343" s="441"/>
      <c r="AJ343" s="441"/>
      <c r="AS343" s="441"/>
      <c r="AV343" s="441"/>
    </row>
    <row r="344" spans="12:48" x14ac:dyDescent="0.2">
      <c r="L344" s="441"/>
      <c r="O344" s="441"/>
      <c r="U344" s="441"/>
      <c r="X344" s="441"/>
      <c r="AG344" s="441"/>
      <c r="AJ344" s="441"/>
      <c r="AS344" s="441"/>
      <c r="AV344" s="441"/>
    </row>
    <row r="345" spans="12:48" x14ac:dyDescent="0.2">
      <c r="L345" s="441"/>
      <c r="O345" s="441"/>
      <c r="U345" s="441"/>
      <c r="X345" s="441"/>
      <c r="AG345" s="441"/>
      <c r="AJ345" s="441"/>
      <c r="AS345" s="441"/>
      <c r="AV345" s="441"/>
    </row>
    <row r="346" spans="12:48" x14ac:dyDescent="0.2">
      <c r="L346" s="441"/>
      <c r="O346" s="441"/>
      <c r="U346" s="441"/>
      <c r="X346" s="441"/>
      <c r="AG346" s="441"/>
      <c r="AJ346" s="441"/>
      <c r="AS346" s="441"/>
      <c r="AV346" s="441"/>
    </row>
    <row r="347" spans="12:48" x14ac:dyDescent="0.2">
      <c r="L347" s="441"/>
      <c r="O347" s="441"/>
      <c r="U347" s="441"/>
      <c r="X347" s="441"/>
      <c r="AG347" s="441"/>
      <c r="AJ347" s="441"/>
      <c r="AS347" s="441"/>
      <c r="AV347" s="441"/>
    </row>
    <row r="348" spans="12:48" x14ac:dyDescent="0.2">
      <c r="L348" s="441"/>
      <c r="O348" s="441"/>
      <c r="U348" s="441"/>
      <c r="X348" s="441"/>
      <c r="AG348" s="441"/>
      <c r="AJ348" s="441"/>
      <c r="AS348" s="441"/>
      <c r="AV348" s="441"/>
    </row>
    <row r="349" spans="12:48" x14ac:dyDescent="0.2">
      <c r="L349" s="441"/>
      <c r="O349" s="441"/>
      <c r="U349" s="441"/>
      <c r="X349" s="441"/>
      <c r="AG349" s="441"/>
      <c r="AJ349" s="441"/>
      <c r="AS349" s="441"/>
      <c r="AV349" s="441"/>
    </row>
    <row r="350" spans="12:48" x14ac:dyDescent="0.2">
      <c r="L350" s="441"/>
      <c r="O350" s="441"/>
      <c r="U350" s="441"/>
      <c r="X350" s="441"/>
      <c r="AG350" s="441"/>
      <c r="AJ350" s="441"/>
      <c r="AS350" s="441"/>
      <c r="AV350" s="441"/>
    </row>
    <row r="351" spans="12:48" x14ac:dyDescent="0.2">
      <c r="L351" s="441"/>
      <c r="O351" s="441"/>
      <c r="U351" s="441"/>
      <c r="X351" s="441"/>
      <c r="AG351" s="441"/>
      <c r="AJ351" s="441"/>
      <c r="AS351" s="441"/>
      <c r="AV351" s="441"/>
    </row>
    <row r="352" spans="12:48" x14ac:dyDescent="0.2">
      <c r="L352" s="441"/>
      <c r="O352" s="441"/>
      <c r="U352" s="441"/>
      <c r="X352" s="441"/>
      <c r="AG352" s="441"/>
      <c r="AJ352" s="441"/>
      <c r="AS352" s="441"/>
      <c r="AV352" s="441"/>
    </row>
    <row r="353" spans="12:48" x14ac:dyDescent="0.2">
      <c r="L353" s="441"/>
      <c r="O353" s="441"/>
      <c r="U353" s="441"/>
      <c r="X353" s="441"/>
      <c r="AG353" s="441"/>
      <c r="AJ353" s="441"/>
      <c r="AS353" s="441"/>
      <c r="AV353" s="441"/>
    </row>
    <row r="354" spans="12:48" x14ac:dyDescent="0.2">
      <c r="L354" s="441"/>
      <c r="O354" s="441"/>
      <c r="U354" s="441"/>
      <c r="X354" s="441"/>
      <c r="AG354" s="441"/>
      <c r="AJ354" s="441"/>
      <c r="AS354" s="441"/>
      <c r="AV354" s="441"/>
    </row>
    <row r="355" spans="12:48" x14ac:dyDescent="0.2">
      <c r="L355" s="441"/>
      <c r="O355" s="441"/>
      <c r="U355" s="441"/>
      <c r="X355" s="441"/>
      <c r="AG355" s="441"/>
      <c r="AJ355" s="441"/>
      <c r="AS355" s="441"/>
      <c r="AV355" s="441"/>
    </row>
    <row r="356" spans="12:48" x14ac:dyDescent="0.2">
      <c r="L356" s="441"/>
      <c r="O356" s="441"/>
      <c r="U356" s="441"/>
      <c r="X356" s="441"/>
      <c r="AG356" s="441"/>
      <c r="AJ356" s="441"/>
      <c r="AS356" s="441"/>
      <c r="AV356" s="441"/>
    </row>
    <row r="357" spans="12:48" x14ac:dyDescent="0.2">
      <c r="L357" s="441"/>
      <c r="O357" s="441"/>
      <c r="U357" s="441"/>
      <c r="X357" s="441"/>
      <c r="AG357" s="441"/>
      <c r="AJ357" s="441"/>
      <c r="AS357" s="441"/>
      <c r="AV357" s="441"/>
    </row>
    <row r="358" spans="12:48" x14ac:dyDescent="0.2">
      <c r="L358" s="441"/>
      <c r="O358" s="441"/>
      <c r="U358" s="441"/>
      <c r="X358" s="441"/>
      <c r="AG358" s="441"/>
      <c r="AJ358" s="441"/>
      <c r="AS358" s="441"/>
      <c r="AV358" s="441"/>
    </row>
    <row r="359" spans="12:48" x14ac:dyDescent="0.2">
      <c r="L359" s="441"/>
      <c r="O359" s="441"/>
      <c r="U359" s="441"/>
      <c r="X359" s="441"/>
      <c r="AG359" s="441"/>
      <c r="AJ359" s="441"/>
      <c r="AS359" s="441"/>
      <c r="AV359" s="441"/>
    </row>
    <row r="360" spans="12:48" x14ac:dyDescent="0.2">
      <c r="L360" s="441"/>
      <c r="O360" s="441"/>
      <c r="U360" s="441"/>
      <c r="X360" s="441"/>
      <c r="AG360" s="441"/>
      <c r="AJ360" s="441"/>
      <c r="AS360" s="441"/>
      <c r="AV360" s="441"/>
    </row>
    <row r="361" spans="12:48" x14ac:dyDescent="0.2">
      <c r="L361" s="441"/>
      <c r="O361" s="441"/>
      <c r="U361" s="441"/>
      <c r="X361" s="441"/>
      <c r="AG361" s="441"/>
      <c r="AJ361" s="441"/>
      <c r="AS361" s="441"/>
      <c r="AV361" s="441"/>
    </row>
    <row r="362" spans="12:48" x14ac:dyDescent="0.2">
      <c r="L362" s="441"/>
      <c r="O362" s="441"/>
      <c r="U362" s="441"/>
      <c r="X362" s="441"/>
      <c r="AG362" s="441"/>
      <c r="AJ362" s="441"/>
      <c r="AS362" s="441"/>
      <c r="AV362" s="441"/>
    </row>
    <row r="363" spans="12:48" x14ac:dyDescent="0.2">
      <c r="L363" s="441"/>
      <c r="O363" s="441"/>
      <c r="U363" s="441"/>
      <c r="X363" s="441"/>
      <c r="AG363" s="441"/>
      <c r="AJ363" s="441"/>
      <c r="AS363" s="441"/>
      <c r="AV363" s="441"/>
    </row>
    <row r="364" spans="12:48" x14ac:dyDescent="0.2">
      <c r="L364" s="441"/>
      <c r="O364" s="441"/>
      <c r="U364" s="441"/>
      <c r="X364" s="441"/>
      <c r="AG364" s="441"/>
      <c r="AJ364" s="441"/>
      <c r="AS364" s="441"/>
      <c r="AV364" s="441"/>
    </row>
    <row r="365" spans="12:48" x14ac:dyDescent="0.2">
      <c r="L365" s="441"/>
      <c r="O365" s="441"/>
      <c r="U365" s="441"/>
      <c r="X365" s="441"/>
      <c r="AG365" s="441"/>
      <c r="AJ365" s="441"/>
      <c r="AS365" s="441"/>
      <c r="AV365" s="441"/>
    </row>
    <row r="366" spans="12:48" x14ac:dyDescent="0.2">
      <c r="L366" s="441"/>
      <c r="O366" s="441"/>
      <c r="U366" s="441"/>
      <c r="X366" s="441"/>
      <c r="AG366" s="441"/>
      <c r="AJ366" s="441"/>
      <c r="AS366" s="441"/>
      <c r="AV366" s="441"/>
    </row>
    <row r="367" spans="12:48" x14ac:dyDescent="0.2">
      <c r="L367" s="441"/>
      <c r="O367" s="441"/>
      <c r="U367" s="441"/>
      <c r="X367" s="441"/>
      <c r="AG367" s="441"/>
      <c r="AJ367" s="441"/>
      <c r="AS367" s="441"/>
      <c r="AV367" s="441"/>
    </row>
    <row r="368" spans="12:48" x14ac:dyDescent="0.2">
      <c r="L368" s="441"/>
      <c r="O368" s="441"/>
      <c r="U368" s="441"/>
      <c r="X368" s="441"/>
      <c r="AG368" s="441"/>
      <c r="AJ368" s="441"/>
      <c r="AS368" s="441"/>
      <c r="AV368" s="441"/>
    </row>
    <row r="369" spans="12:48" x14ac:dyDescent="0.2">
      <c r="L369" s="441"/>
      <c r="O369" s="441"/>
      <c r="U369" s="441"/>
      <c r="X369" s="441"/>
      <c r="AG369" s="441"/>
      <c r="AJ369" s="441"/>
      <c r="AS369" s="441"/>
      <c r="AV369" s="441"/>
    </row>
    <row r="370" spans="12:48" x14ac:dyDescent="0.2">
      <c r="L370" s="441"/>
      <c r="O370" s="441"/>
      <c r="U370" s="441"/>
      <c r="X370" s="441"/>
      <c r="AG370" s="441"/>
      <c r="AJ370" s="441"/>
      <c r="AS370" s="441"/>
      <c r="AV370" s="441"/>
    </row>
    <row r="371" spans="12:48" x14ac:dyDescent="0.2">
      <c r="L371" s="441"/>
      <c r="O371" s="441"/>
      <c r="U371" s="441"/>
      <c r="X371" s="441"/>
      <c r="AG371" s="441"/>
      <c r="AJ371" s="441"/>
      <c r="AS371" s="441"/>
      <c r="AV371" s="441"/>
    </row>
    <row r="372" spans="12:48" x14ac:dyDescent="0.2">
      <c r="L372" s="441"/>
      <c r="O372" s="441"/>
      <c r="U372" s="441"/>
      <c r="X372" s="441"/>
      <c r="AG372" s="441"/>
      <c r="AJ372" s="441"/>
      <c r="AS372" s="441"/>
      <c r="AV372" s="441"/>
    </row>
    <row r="373" spans="12:48" x14ac:dyDescent="0.2">
      <c r="L373" s="441"/>
      <c r="O373" s="441"/>
      <c r="U373" s="441"/>
      <c r="X373" s="441"/>
      <c r="AG373" s="441"/>
      <c r="AJ373" s="441"/>
      <c r="AS373" s="441"/>
      <c r="AV373" s="441"/>
    </row>
    <row r="374" spans="12:48" x14ac:dyDescent="0.2">
      <c r="L374" s="441"/>
      <c r="O374" s="441"/>
      <c r="U374" s="441"/>
      <c r="X374" s="441"/>
      <c r="AG374" s="441"/>
      <c r="AJ374" s="441"/>
      <c r="AS374" s="441"/>
      <c r="AV374" s="441"/>
    </row>
    <row r="375" spans="12:48" x14ac:dyDescent="0.2">
      <c r="L375" s="441"/>
      <c r="O375" s="441"/>
      <c r="U375" s="441"/>
      <c r="X375" s="441"/>
      <c r="AG375" s="441"/>
      <c r="AJ375" s="441"/>
      <c r="AS375" s="441"/>
      <c r="AV375" s="441"/>
    </row>
    <row r="376" spans="12:48" x14ac:dyDescent="0.2">
      <c r="L376" s="441"/>
      <c r="O376" s="441"/>
      <c r="U376" s="441"/>
      <c r="X376" s="441"/>
      <c r="AG376" s="441"/>
      <c r="AJ376" s="441"/>
      <c r="AS376" s="441"/>
      <c r="AV376" s="441"/>
    </row>
    <row r="377" spans="12:48" x14ac:dyDescent="0.2">
      <c r="L377" s="441"/>
      <c r="O377" s="441"/>
      <c r="U377" s="441"/>
      <c r="X377" s="441"/>
      <c r="AG377" s="441"/>
      <c r="AJ377" s="441"/>
      <c r="AS377" s="441"/>
      <c r="AV377" s="441"/>
    </row>
    <row r="378" spans="12:48" x14ac:dyDescent="0.2">
      <c r="L378" s="441"/>
      <c r="O378" s="441"/>
      <c r="U378" s="441"/>
      <c r="X378" s="441"/>
      <c r="AG378" s="441"/>
      <c r="AJ378" s="441"/>
      <c r="AS378" s="441"/>
      <c r="AV378" s="441"/>
    </row>
    <row r="379" spans="12:48" x14ac:dyDescent="0.2">
      <c r="L379" s="441"/>
      <c r="O379" s="441"/>
      <c r="U379" s="441"/>
      <c r="X379" s="441"/>
      <c r="AG379" s="441"/>
      <c r="AJ379" s="441"/>
      <c r="AS379" s="441"/>
      <c r="AV379" s="441"/>
    </row>
    <row r="380" spans="12:48" x14ac:dyDescent="0.2">
      <c r="L380" s="441"/>
      <c r="O380" s="441"/>
      <c r="U380" s="441"/>
      <c r="X380" s="441"/>
      <c r="AG380" s="441"/>
      <c r="AJ380" s="441"/>
      <c r="AS380" s="441"/>
      <c r="AV380" s="441"/>
    </row>
    <row r="381" spans="12:48" x14ac:dyDescent="0.2">
      <c r="L381" s="441"/>
      <c r="O381" s="441"/>
      <c r="U381" s="441"/>
      <c r="X381" s="441"/>
      <c r="AG381" s="441"/>
      <c r="AJ381" s="441"/>
      <c r="AS381" s="441"/>
      <c r="AV381" s="441"/>
    </row>
    <row r="382" spans="12:48" x14ac:dyDescent="0.2">
      <c r="L382" s="441"/>
      <c r="O382" s="441"/>
      <c r="U382" s="441"/>
      <c r="X382" s="441"/>
      <c r="AG382" s="441"/>
      <c r="AJ382" s="441"/>
      <c r="AS382" s="441"/>
      <c r="AV382" s="441"/>
    </row>
    <row r="383" spans="12:48" x14ac:dyDescent="0.2">
      <c r="L383" s="441"/>
      <c r="O383" s="441"/>
      <c r="U383" s="441"/>
      <c r="X383" s="441"/>
      <c r="AG383" s="441"/>
      <c r="AJ383" s="441"/>
      <c r="AS383" s="441"/>
      <c r="AV383" s="441"/>
    </row>
    <row r="384" spans="12:48" x14ac:dyDescent="0.2">
      <c r="L384" s="441"/>
      <c r="O384" s="441"/>
      <c r="U384" s="441"/>
      <c r="X384" s="441"/>
      <c r="AG384" s="441"/>
      <c r="AJ384" s="441"/>
      <c r="AS384" s="441"/>
      <c r="AV384" s="441"/>
    </row>
    <row r="385" spans="12:48" x14ac:dyDescent="0.2">
      <c r="L385" s="441"/>
      <c r="O385" s="441"/>
      <c r="U385" s="441"/>
      <c r="X385" s="441"/>
      <c r="AG385" s="441"/>
      <c r="AJ385" s="441"/>
      <c r="AS385" s="441"/>
      <c r="AV385" s="441"/>
    </row>
    <row r="386" spans="12:48" x14ac:dyDescent="0.2">
      <c r="L386" s="441"/>
      <c r="O386" s="441"/>
      <c r="U386" s="441"/>
      <c r="X386" s="441"/>
      <c r="AG386" s="441"/>
      <c r="AJ386" s="441"/>
      <c r="AS386" s="441"/>
      <c r="AV386" s="441"/>
    </row>
    <row r="387" spans="12:48" x14ac:dyDescent="0.2">
      <c r="L387" s="441"/>
      <c r="O387" s="441"/>
      <c r="U387" s="441"/>
      <c r="X387" s="441"/>
      <c r="AG387" s="441"/>
      <c r="AJ387" s="441"/>
      <c r="AS387" s="441"/>
      <c r="AV387" s="441"/>
    </row>
    <row r="388" spans="12:48" x14ac:dyDescent="0.2">
      <c r="L388" s="441"/>
      <c r="O388" s="441"/>
      <c r="U388" s="441"/>
      <c r="X388" s="441"/>
      <c r="AG388" s="441"/>
      <c r="AJ388" s="441"/>
      <c r="AS388" s="441"/>
      <c r="AV388" s="441"/>
    </row>
    <row r="389" spans="12:48" x14ac:dyDescent="0.2">
      <c r="L389" s="441"/>
      <c r="O389" s="441"/>
      <c r="U389" s="441"/>
      <c r="X389" s="441"/>
      <c r="AG389" s="441"/>
      <c r="AJ389" s="441"/>
      <c r="AS389" s="441"/>
      <c r="AV389" s="441"/>
    </row>
    <row r="390" spans="12:48" x14ac:dyDescent="0.2">
      <c r="L390" s="441"/>
      <c r="O390" s="441"/>
      <c r="U390" s="441"/>
      <c r="X390" s="441"/>
      <c r="AG390" s="441"/>
      <c r="AJ390" s="441"/>
      <c r="AS390" s="441"/>
      <c r="AV390" s="441"/>
    </row>
    <row r="391" spans="12:48" x14ac:dyDescent="0.2">
      <c r="L391" s="441"/>
      <c r="O391" s="441"/>
      <c r="U391" s="441"/>
      <c r="X391" s="441"/>
      <c r="AG391" s="441"/>
      <c r="AJ391" s="441"/>
      <c r="AS391" s="441"/>
      <c r="AV391" s="441"/>
    </row>
    <row r="392" spans="12:48" x14ac:dyDescent="0.2">
      <c r="L392" s="441"/>
      <c r="O392" s="441"/>
      <c r="U392" s="441"/>
      <c r="X392" s="441"/>
      <c r="AG392" s="441"/>
      <c r="AJ392" s="441"/>
      <c r="AS392" s="441"/>
      <c r="AV392" s="441"/>
    </row>
    <row r="393" spans="12:48" x14ac:dyDescent="0.2">
      <c r="L393" s="441"/>
      <c r="O393" s="441"/>
      <c r="U393" s="441"/>
      <c r="X393" s="441"/>
      <c r="AG393" s="441"/>
      <c r="AJ393" s="441"/>
      <c r="AS393" s="441"/>
      <c r="AV393" s="441"/>
    </row>
    <row r="394" spans="12:48" x14ac:dyDescent="0.2">
      <c r="L394" s="441"/>
      <c r="O394" s="441"/>
      <c r="U394" s="441"/>
      <c r="X394" s="441"/>
      <c r="AG394" s="441"/>
      <c r="AJ394" s="441"/>
      <c r="AS394" s="441"/>
      <c r="AV394" s="441"/>
    </row>
    <row r="395" spans="12:48" x14ac:dyDescent="0.2">
      <c r="L395" s="441"/>
      <c r="O395" s="441"/>
      <c r="U395" s="441"/>
      <c r="X395" s="441"/>
      <c r="AG395" s="441"/>
      <c r="AJ395" s="441"/>
      <c r="AS395" s="441"/>
      <c r="AV395" s="441"/>
    </row>
    <row r="396" spans="12:48" x14ac:dyDescent="0.2">
      <c r="L396" s="441"/>
      <c r="O396" s="441"/>
      <c r="U396" s="441"/>
      <c r="X396" s="441"/>
      <c r="AG396" s="441"/>
      <c r="AJ396" s="441"/>
      <c r="AS396" s="441"/>
      <c r="AV396" s="441"/>
    </row>
    <row r="397" spans="12:48" x14ac:dyDescent="0.2">
      <c r="L397" s="441"/>
      <c r="O397" s="441"/>
      <c r="U397" s="441"/>
      <c r="X397" s="441"/>
      <c r="AG397" s="441"/>
      <c r="AJ397" s="441"/>
      <c r="AS397" s="441"/>
      <c r="AV397" s="441"/>
    </row>
    <row r="398" spans="12:48" x14ac:dyDescent="0.2">
      <c r="L398" s="441"/>
      <c r="O398" s="441"/>
      <c r="U398" s="441"/>
      <c r="X398" s="441"/>
      <c r="AG398" s="441"/>
      <c r="AJ398" s="441"/>
      <c r="AS398" s="441"/>
      <c r="AV398" s="441"/>
    </row>
    <row r="399" spans="12:48" x14ac:dyDescent="0.2">
      <c r="L399" s="441"/>
      <c r="O399" s="441"/>
      <c r="U399" s="441"/>
      <c r="X399" s="441"/>
      <c r="AG399" s="441"/>
      <c r="AJ399" s="441"/>
      <c r="AS399" s="441"/>
      <c r="AV399" s="441"/>
    </row>
    <row r="400" spans="12:48" x14ac:dyDescent="0.2">
      <c r="L400" s="441"/>
      <c r="O400" s="441"/>
      <c r="U400" s="441"/>
      <c r="X400" s="441"/>
      <c r="AG400" s="441"/>
      <c r="AJ400" s="441"/>
      <c r="AS400" s="441"/>
      <c r="AV400" s="441"/>
    </row>
    <row r="401" spans="12:48" x14ac:dyDescent="0.2">
      <c r="L401" s="441"/>
      <c r="O401" s="441"/>
      <c r="U401" s="441"/>
      <c r="X401" s="441"/>
      <c r="AG401" s="441"/>
      <c r="AJ401" s="441"/>
      <c r="AS401" s="441"/>
      <c r="AV401" s="441"/>
    </row>
    <row r="402" spans="12:48" x14ac:dyDescent="0.2">
      <c r="L402" s="441"/>
      <c r="O402" s="441"/>
      <c r="U402" s="441"/>
      <c r="X402" s="441"/>
      <c r="AG402" s="441"/>
      <c r="AJ402" s="441"/>
      <c r="AS402" s="441"/>
      <c r="AV402" s="441"/>
    </row>
    <row r="403" spans="12:48" x14ac:dyDescent="0.2">
      <c r="L403" s="441"/>
      <c r="O403" s="441"/>
      <c r="U403" s="441"/>
      <c r="X403" s="441"/>
      <c r="AG403" s="441"/>
      <c r="AJ403" s="441"/>
      <c r="AS403" s="441"/>
      <c r="AV403" s="441"/>
    </row>
    <row r="404" spans="12:48" x14ac:dyDescent="0.2">
      <c r="L404" s="441"/>
      <c r="O404" s="441"/>
      <c r="U404" s="441"/>
      <c r="X404" s="441"/>
      <c r="AG404" s="441"/>
      <c r="AJ404" s="441"/>
      <c r="AS404" s="441"/>
      <c r="AV404" s="441"/>
    </row>
    <row r="405" spans="12:48" x14ac:dyDescent="0.2">
      <c r="L405" s="441"/>
      <c r="O405" s="441"/>
      <c r="U405" s="441"/>
      <c r="X405" s="441"/>
      <c r="AG405" s="441"/>
      <c r="AJ405" s="441"/>
      <c r="AS405" s="441"/>
      <c r="AV405" s="441"/>
    </row>
    <row r="406" spans="12:48" x14ac:dyDescent="0.2">
      <c r="L406" s="441"/>
      <c r="O406" s="441"/>
      <c r="U406" s="441"/>
      <c r="X406" s="441"/>
      <c r="AG406" s="441"/>
      <c r="AJ406" s="441"/>
      <c r="AS406" s="441"/>
      <c r="AV406" s="441"/>
    </row>
    <row r="407" spans="12:48" x14ac:dyDescent="0.2">
      <c r="L407" s="441"/>
      <c r="O407" s="441"/>
      <c r="U407" s="441"/>
      <c r="X407" s="441"/>
      <c r="AG407" s="441"/>
      <c r="AJ407" s="441"/>
      <c r="AS407" s="441"/>
      <c r="AV407" s="441"/>
    </row>
    <row r="408" spans="12:48" x14ac:dyDescent="0.2">
      <c r="L408" s="441"/>
      <c r="O408" s="441"/>
      <c r="U408" s="441"/>
      <c r="X408" s="441"/>
      <c r="AG408" s="441"/>
      <c r="AJ408" s="441"/>
      <c r="AS408" s="441"/>
      <c r="AV408" s="441"/>
    </row>
    <row r="409" spans="12:48" x14ac:dyDescent="0.2">
      <c r="L409" s="441"/>
      <c r="O409" s="441"/>
      <c r="U409" s="441"/>
      <c r="X409" s="441"/>
      <c r="AG409" s="441"/>
      <c r="AJ409" s="441"/>
      <c r="AS409" s="441"/>
      <c r="AV409" s="441"/>
    </row>
    <row r="410" spans="12:48" x14ac:dyDescent="0.2">
      <c r="L410" s="441"/>
      <c r="O410" s="441"/>
      <c r="U410" s="441"/>
      <c r="X410" s="441"/>
      <c r="AG410" s="441"/>
      <c r="AJ410" s="441"/>
      <c r="AS410" s="441"/>
      <c r="AV410" s="441"/>
    </row>
    <row r="411" spans="12:48" x14ac:dyDescent="0.2">
      <c r="L411" s="441"/>
      <c r="O411" s="441"/>
      <c r="U411" s="441"/>
      <c r="X411" s="441"/>
      <c r="AG411" s="441"/>
      <c r="AJ411" s="441"/>
      <c r="AS411" s="441"/>
      <c r="AV411" s="441"/>
    </row>
    <row r="412" spans="12:48" x14ac:dyDescent="0.2">
      <c r="L412" s="441"/>
      <c r="O412" s="441"/>
      <c r="U412" s="441"/>
      <c r="X412" s="441"/>
      <c r="AG412" s="441"/>
      <c r="AJ412" s="441"/>
      <c r="AS412" s="441"/>
      <c r="AV412" s="441"/>
    </row>
    <row r="413" spans="12:48" x14ac:dyDescent="0.2">
      <c r="L413" s="441"/>
      <c r="O413" s="441"/>
      <c r="U413" s="441"/>
      <c r="X413" s="441"/>
      <c r="AG413" s="441"/>
      <c r="AJ413" s="441"/>
      <c r="AS413" s="441"/>
      <c r="AV413" s="441"/>
    </row>
    <row r="414" spans="12:48" x14ac:dyDescent="0.2">
      <c r="L414" s="441"/>
      <c r="O414" s="441"/>
      <c r="U414" s="441"/>
      <c r="X414" s="441"/>
      <c r="AG414" s="441"/>
      <c r="AJ414" s="441"/>
      <c r="AS414" s="441"/>
      <c r="AV414" s="441"/>
    </row>
    <row r="415" spans="12:48" x14ac:dyDescent="0.2">
      <c r="L415" s="441"/>
      <c r="O415" s="441"/>
      <c r="U415" s="441"/>
      <c r="X415" s="441"/>
      <c r="AG415" s="441"/>
      <c r="AJ415" s="441"/>
      <c r="AS415" s="441"/>
      <c r="AV415" s="441"/>
    </row>
    <row r="416" spans="12:48" x14ac:dyDescent="0.2">
      <c r="L416" s="441"/>
      <c r="O416" s="441"/>
      <c r="U416" s="441"/>
      <c r="X416" s="441"/>
      <c r="AG416" s="441"/>
      <c r="AJ416" s="441"/>
      <c r="AS416" s="441"/>
      <c r="AV416" s="441"/>
    </row>
    <row r="417" spans="12:48" x14ac:dyDescent="0.2">
      <c r="L417" s="441"/>
      <c r="O417" s="441"/>
      <c r="U417" s="441"/>
      <c r="X417" s="441"/>
      <c r="AG417" s="441"/>
      <c r="AJ417" s="441"/>
      <c r="AS417" s="441"/>
      <c r="AV417" s="441"/>
    </row>
    <row r="418" spans="12:48" x14ac:dyDescent="0.2">
      <c r="L418" s="441"/>
      <c r="O418" s="441"/>
      <c r="U418" s="441"/>
      <c r="X418" s="441"/>
      <c r="AG418" s="441"/>
      <c r="AJ418" s="441"/>
      <c r="AS418" s="441"/>
      <c r="AV418" s="441"/>
    </row>
    <row r="419" spans="12:48" x14ac:dyDescent="0.2">
      <c r="L419" s="441"/>
      <c r="O419" s="441"/>
      <c r="U419" s="441"/>
      <c r="X419" s="441"/>
      <c r="AG419" s="441"/>
      <c r="AJ419" s="441"/>
      <c r="AS419" s="441"/>
      <c r="AV419" s="441"/>
    </row>
    <row r="420" spans="12:48" x14ac:dyDescent="0.2">
      <c r="L420" s="441"/>
      <c r="O420" s="441"/>
      <c r="U420" s="441"/>
      <c r="X420" s="441"/>
      <c r="AG420" s="441"/>
      <c r="AJ420" s="441"/>
      <c r="AS420" s="441"/>
      <c r="AV420" s="441"/>
    </row>
    <row r="421" spans="12:48" x14ac:dyDescent="0.2">
      <c r="L421" s="441"/>
      <c r="O421" s="441"/>
      <c r="U421" s="441"/>
      <c r="X421" s="441"/>
      <c r="AG421" s="441"/>
      <c r="AJ421" s="441"/>
      <c r="AS421" s="441"/>
      <c r="AV421" s="441"/>
    </row>
    <row r="422" spans="12:48" x14ac:dyDescent="0.2">
      <c r="L422" s="441"/>
      <c r="O422" s="441"/>
      <c r="U422" s="441"/>
      <c r="X422" s="441"/>
      <c r="AG422" s="441"/>
      <c r="AJ422" s="441"/>
      <c r="AS422" s="441"/>
      <c r="AV422" s="441"/>
    </row>
    <row r="423" spans="12:48" x14ac:dyDescent="0.2">
      <c r="L423" s="441"/>
      <c r="O423" s="441"/>
      <c r="U423" s="441"/>
      <c r="X423" s="441"/>
      <c r="AG423" s="441"/>
      <c r="AJ423" s="441"/>
      <c r="AS423" s="441"/>
      <c r="AV423" s="441"/>
    </row>
    <row r="424" spans="12:48" x14ac:dyDescent="0.2">
      <c r="L424" s="441"/>
      <c r="O424" s="441"/>
      <c r="U424" s="441"/>
      <c r="X424" s="441"/>
      <c r="AG424" s="441"/>
      <c r="AJ424" s="441"/>
      <c r="AS424" s="441"/>
      <c r="AV424" s="441"/>
    </row>
    <row r="425" spans="12:48" x14ac:dyDescent="0.2">
      <c r="L425" s="441"/>
      <c r="O425" s="441"/>
      <c r="U425" s="441"/>
      <c r="X425" s="441"/>
      <c r="AG425" s="441"/>
      <c r="AJ425" s="441"/>
      <c r="AS425" s="441"/>
      <c r="AV425" s="441"/>
    </row>
    <row r="426" spans="12:48" x14ac:dyDescent="0.2">
      <c r="L426" s="441"/>
      <c r="O426" s="441"/>
      <c r="U426" s="441"/>
      <c r="X426" s="441"/>
      <c r="AG426" s="441"/>
      <c r="AJ426" s="441"/>
      <c r="AS426" s="441"/>
      <c r="AV426" s="441"/>
    </row>
    <row r="427" spans="12:48" x14ac:dyDescent="0.2">
      <c r="L427" s="441"/>
      <c r="O427" s="441"/>
      <c r="U427" s="441"/>
      <c r="X427" s="441"/>
      <c r="AG427" s="441"/>
      <c r="AJ427" s="441"/>
      <c r="AS427" s="441"/>
      <c r="AV427" s="441"/>
    </row>
    <row r="428" spans="12:48" x14ac:dyDescent="0.2">
      <c r="L428" s="441"/>
      <c r="O428" s="441"/>
      <c r="U428" s="441"/>
      <c r="X428" s="441"/>
      <c r="AG428" s="441"/>
      <c r="AJ428" s="441"/>
      <c r="AS428" s="441"/>
      <c r="AV428" s="441"/>
    </row>
    <row r="429" spans="12:48" x14ac:dyDescent="0.2">
      <c r="L429" s="441"/>
      <c r="O429" s="441"/>
      <c r="U429" s="441"/>
      <c r="X429" s="441"/>
      <c r="AG429" s="441"/>
      <c r="AJ429" s="441"/>
      <c r="AS429" s="441"/>
      <c r="AV429" s="441"/>
    </row>
    <row r="430" spans="12:48" x14ac:dyDescent="0.2">
      <c r="L430" s="441"/>
      <c r="O430" s="441"/>
      <c r="U430" s="441"/>
      <c r="X430" s="441"/>
      <c r="AG430" s="441"/>
      <c r="AJ430" s="441"/>
      <c r="AS430" s="441"/>
      <c r="AV430" s="441"/>
    </row>
    <row r="431" spans="12:48" x14ac:dyDescent="0.2">
      <c r="L431" s="441"/>
      <c r="O431" s="441"/>
      <c r="U431" s="441"/>
      <c r="X431" s="441"/>
      <c r="AG431" s="441"/>
      <c r="AJ431" s="441"/>
      <c r="AS431" s="441"/>
      <c r="AV431" s="441"/>
    </row>
    <row r="432" spans="12:48" x14ac:dyDescent="0.2">
      <c r="L432" s="441"/>
      <c r="O432" s="441"/>
      <c r="U432" s="441"/>
      <c r="X432" s="441"/>
      <c r="AG432" s="441"/>
      <c r="AJ432" s="441"/>
      <c r="AS432" s="441"/>
      <c r="AV432" s="441"/>
    </row>
    <row r="433" spans="12:48" x14ac:dyDescent="0.2">
      <c r="L433" s="441"/>
      <c r="O433" s="441"/>
      <c r="U433" s="441"/>
      <c r="X433" s="441"/>
      <c r="AG433" s="441"/>
      <c r="AJ433" s="441"/>
      <c r="AS433" s="441"/>
      <c r="AV433" s="441"/>
    </row>
    <row r="434" spans="12:48" x14ac:dyDescent="0.2">
      <c r="L434" s="441"/>
      <c r="O434" s="441"/>
      <c r="U434" s="441"/>
      <c r="X434" s="441"/>
      <c r="AG434" s="441"/>
      <c r="AJ434" s="441"/>
      <c r="AS434" s="441"/>
      <c r="AV434" s="441"/>
    </row>
    <row r="435" spans="12:48" x14ac:dyDescent="0.2">
      <c r="L435" s="441"/>
      <c r="O435" s="441"/>
      <c r="U435" s="441"/>
      <c r="X435" s="441"/>
      <c r="AG435" s="441"/>
      <c r="AJ435" s="441"/>
      <c r="AS435" s="441"/>
      <c r="AV435" s="441"/>
    </row>
    <row r="436" spans="12:48" x14ac:dyDescent="0.2">
      <c r="L436" s="441"/>
      <c r="O436" s="441"/>
      <c r="U436" s="441"/>
      <c r="X436" s="441"/>
      <c r="AG436" s="441"/>
      <c r="AJ436" s="441"/>
      <c r="AS436" s="441"/>
      <c r="AV436" s="441"/>
    </row>
    <row r="437" spans="12:48" x14ac:dyDescent="0.2">
      <c r="L437" s="441"/>
      <c r="O437" s="441"/>
      <c r="U437" s="441"/>
      <c r="X437" s="441"/>
      <c r="AG437" s="441"/>
      <c r="AJ437" s="441"/>
      <c r="AS437" s="441"/>
      <c r="AV437" s="441"/>
    </row>
    <row r="438" spans="12:48" x14ac:dyDescent="0.2">
      <c r="L438" s="441"/>
      <c r="O438" s="441"/>
      <c r="U438" s="441"/>
      <c r="X438" s="441"/>
      <c r="AG438" s="441"/>
      <c r="AJ438" s="441"/>
      <c r="AS438" s="441"/>
      <c r="AV438" s="441"/>
    </row>
    <row r="439" spans="12:48" x14ac:dyDescent="0.2">
      <c r="L439" s="441"/>
      <c r="O439" s="441"/>
      <c r="U439" s="441"/>
      <c r="X439" s="441"/>
      <c r="AG439" s="441"/>
      <c r="AJ439" s="441"/>
      <c r="AS439" s="441"/>
      <c r="AV439" s="441"/>
    </row>
    <row r="440" spans="12:48" x14ac:dyDescent="0.2">
      <c r="L440" s="441"/>
      <c r="O440" s="441"/>
      <c r="U440" s="441"/>
      <c r="X440" s="441"/>
      <c r="AG440" s="441"/>
      <c r="AJ440" s="441"/>
      <c r="AS440" s="441"/>
      <c r="AV440" s="441"/>
    </row>
    <row r="441" spans="12:48" x14ac:dyDescent="0.2">
      <c r="L441" s="441"/>
      <c r="O441" s="441"/>
      <c r="U441" s="441"/>
      <c r="X441" s="441"/>
      <c r="AG441" s="441"/>
      <c r="AJ441" s="441"/>
      <c r="AS441" s="441"/>
      <c r="AV441" s="441"/>
    </row>
    <row r="442" spans="12:48" x14ac:dyDescent="0.2">
      <c r="L442" s="441"/>
      <c r="O442" s="441"/>
      <c r="U442" s="441"/>
      <c r="X442" s="441"/>
      <c r="AG442" s="441"/>
      <c r="AJ442" s="441"/>
      <c r="AS442" s="441"/>
      <c r="AV442" s="441"/>
    </row>
    <row r="443" spans="12:48" x14ac:dyDescent="0.2">
      <c r="L443" s="441"/>
      <c r="O443" s="441"/>
      <c r="U443" s="441"/>
      <c r="X443" s="441"/>
      <c r="AG443" s="441"/>
      <c r="AJ443" s="441"/>
      <c r="AS443" s="441"/>
      <c r="AV443" s="441"/>
    </row>
    <row r="444" spans="12:48" x14ac:dyDescent="0.2">
      <c r="L444" s="441"/>
      <c r="O444" s="441"/>
      <c r="U444" s="441"/>
      <c r="X444" s="441"/>
      <c r="AG444" s="441"/>
      <c r="AJ444" s="441"/>
      <c r="AS444" s="441"/>
      <c r="AV444" s="441"/>
    </row>
    <row r="445" spans="12:48" x14ac:dyDescent="0.2">
      <c r="L445" s="441"/>
      <c r="O445" s="441"/>
      <c r="U445" s="441"/>
      <c r="X445" s="441"/>
      <c r="AG445" s="441"/>
      <c r="AJ445" s="441"/>
      <c r="AS445" s="441"/>
      <c r="AV445" s="441"/>
    </row>
    <row r="446" spans="12:48" x14ac:dyDescent="0.2">
      <c r="L446" s="441"/>
      <c r="O446" s="441"/>
      <c r="U446" s="441"/>
      <c r="X446" s="441"/>
      <c r="AG446" s="441"/>
      <c r="AJ446" s="441"/>
      <c r="AS446" s="441"/>
      <c r="AV446" s="441"/>
    </row>
    <row r="447" spans="12:48" x14ac:dyDescent="0.2">
      <c r="L447" s="441"/>
      <c r="O447" s="441"/>
      <c r="U447" s="441"/>
      <c r="X447" s="441"/>
      <c r="AG447" s="441"/>
      <c r="AJ447" s="441"/>
      <c r="AS447" s="441"/>
      <c r="AV447" s="441"/>
    </row>
    <row r="448" spans="12:48" x14ac:dyDescent="0.2">
      <c r="L448" s="441"/>
      <c r="O448" s="441"/>
      <c r="U448" s="441"/>
      <c r="X448" s="441"/>
      <c r="AG448" s="441"/>
      <c r="AJ448" s="441"/>
      <c r="AS448" s="441"/>
      <c r="AV448" s="441"/>
    </row>
    <row r="449" spans="12:48" x14ac:dyDescent="0.2">
      <c r="L449" s="441"/>
      <c r="O449" s="441"/>
      <c r="U449" s="441"/>
      <c r="X449" s="441"/>
      <c r="AG449" s="441"/>
      <c r="AJ449" s="441"/>
      <c r="AS449" s="441"/>
      <c r="AV449" s="441"/>
    </row>
    <row r="450" spans="12:48" x14ac:dyDescent="0.2">
      <c r="L450" s="441"/>
      <c r="O450" s="441"/>
      <c r="U450" s="441"/>
      <c r="X450" s="441"/>
      <c r="AG450" s="441"/>
      <c r="AJ450" s="441"/>
      <c r="AS450" s="441"/>
      <c r="AV450" s="441"/>
    </row>
    <row r="451" spans="12:48" x14ac:dyDescent="0.2">
      <c r="L451" s="441"/>
      <c r="O451" s="441"/>
      <c r="U451" s="441"/>
      <c r="X451" s="441"/>
      <c r="AG451" s="441"/>
      <c r="AJ451" s="441"/>
      <c r="AS451" s="441"/>
      <c r="AV451" s="441"/>
    </row>
    <row r="452" spans="12:48" x14ac:dyDescent="0.2">
      <c r="L452" s="441"/>
      <c r="O452" s="441"/>
      <c r="U452" s="441"/>
      <c r="X452" s="441"/>
      <c r="AG452" s="441"/>
      <c r="AJ452" s="441"/>
      <c r="AS452" s="441"/>
      <c r="AV452" s="441"/>
    </row>
    <row r="453" spans="12:48" x14ac:dyDescent="0.2">
      <c r="L453" s="441"/>
      <c r="O453" s="441"/>
      <c r="U453" s="441"/>
      <c r="X453" s="441"/>
      <c r="AG453" s="441"/>
      <c r="AJ453" s="441"/>
      <c r="AS453" s="441"/>
      <c r="AV453" s="441"/>
    </row>
    <row r="454" spans="12:48" x14ac:dyDescent="0.2">
      <c r="L454" s="441"/>
      <c r="O454" s="441"/>
      <c r="U454" s="441"/>
      <c r="X454" s="441"/>
      <c r="AG454" s="441"/>
      <c r="AJ454" s="441"/>
      <c r="AS454" s="441"/>
      <c r="AV454" s="441"/>
    </row>
    <row r="455" spans="12:48" x14ac:dyDescent="0.2">
      <c r="L455" s="441"/>
      <c r="O455" s="441"/>
      <c r="U455" s="441"/>
      <c r="X455" s="441"/>
      <c r="AG455" s="441"/>
      <c r="AJ455" s="441"/>
      <c r="AS455" s="441"/>
      <c r="AV455" s="441"/>
    </row>
    <row r="456" spans="12:48" x14ac:dyDescent="0.2">
      <c r="L456" s="441"/>
      <c r="O456" s="441"/>
      <c r="U456" s="441"/>
      <c r="X456" s="441"/>
      <c r="AG456" s="441"/>
      <c r="AJ456" s="441"/>
      <c r="AS456" s="441"/>
      <c r="AV456" s="441"/>
    </row>
    <row r="457" spans="12:48" x14ac:dyDescent="0.2">
      <c r="L457" s="441"/>
      <c r="O457" s="441"/>
      <c r="U457" s="441"/>
      <c r="X457" s="441"/>
      <c r="AG457" s="441"/>
      <c r="AJ457" s="441"/>
      <c r="AS457" s="441"/>
      <c r="AV457" s="441"/>
    </row>
    <row r="458" spans="12:48" x14ac:dyDescent="0.2">
      <c r="L458" s="441"/>
      <c r="O458" s="441"/>
      <c r="U458" s="441"/>
      <c r="X458" s="441"/>
      <c r="AG458" s="441"/>
      <c r="AJ458" s="441"/>
      <c r="AS458" s="441"/>
      <c r="AV458" s="441"/>
    </row>
    <row r="459" spans="12:48" x14ac:dyDescent="0.2">
      <c r="L459" s="441"/>
      <c r="O459" s="441"/>
      <c r="U459" s="441"/>
      <c r="X459" s="441"/>
      <c r="AG459" s="441"/>
      <c r="AJ459" s="441"/>
      <c r="AS459" s="441"/>
      <c r="AV459" s="441"/>
    </row>
    <row r="460" spans="12:48" x14ac:dyDescent="0.2">
      <c r="L460" s="441"/>
      <c r="O460" s="441"/>
      <c r="U460" s="441"/>
      <c r="X460" s="441"/>
      <c r="AG460" s="441"/>
      <c r="AJ460" s="441"/>
      <c r="AS460" s="441"/>
      <c r="AV460" s="441"/>
    </row>
    <row r="461" spans="12:48" x14ac:dyDescent="0.2">
      <c r="L461" s="441"/>
      <c r="O461" s="441"/>
      <c r="U461" s="441"/>
      <c r="X461" s="441"/>
      <c r="AG461" s="441"/>
      <c r="AJ461" s="441"/>
      <c r="AS461" s="441"/>
      <c r="AV461" s="441"/>
    </row>
    <row r="462" spans="12:48" x14ac:dyDescent="0.2">
      <c r="L462" s="441"/>
      <c r="O462" s="441"/>
      <c r="U462" s="441"/>
      <c r="X462" s="441"/>
      <c r="AG462" s="441"/>
      <c r="AJ462" s="441"/>
      <c r="AS462" s="441"/>
      <c r="AV462" s="441"/>
    </row>
    <row r="463" spans="12:48" x14ac:dyDescent="0.2">
      <c r="L463" s="441"/>
      <c r="O463" s="441"/>
      <c r="U463" s="441"/>
      <c r="X463" s="441"/>
      <c r="AG463" s="441"/>
      <c r="AJ463" s="441"/>
      <c r="AS463" s="441"/>
      <c r="AV463" s="441"/>
    </row>
    <row r="464" spans="12:48" x14ac:dyDescent="0.2">
      <c r="L464" s="441"/>
      <c r="O464" s="441"/>
      <c r="U464" s="441"/>
      <c r="X464" s="441"/>
      <c r="AG464" s="441"/>
      <c r="AJ464" s="441"/>
      <c r="AS464" s="441"/>
      <c r="AV464" s="441"/>
    </row>
    <row r="465" spans="12:48" x14ac:dyDescent="0.2">
      <c r="L465" s="441"/>
      <c r="O465" s="441"/>
      <c r="U465" s="441"/>
      <c r="X465" s="441"/>
      <c r="AG465" s="441"/>
      <c r="AJ465" s="441"/>
      <c r="AS465" s="441"/>
      <c r="AV465" s="441"/>
    </row>
    <row r="466" spans="12:48" x14ac:dyDescent="0.2">
      <c r="L466" s="441"/>
      <c r="O466" s="441"/>
      <c r="U466" s="441"/>
      <c r="X466" s="441"/>
      <c r="AG466" s="441"/>
      <c r="AJ466" s="441"/>
      <c r="AS466" s="441"/>
      <c r="AV466" s="441"/>
    </row>
    <row r="467" spans="12:48" x14ac:dyDescent="0.2">
      <c r="L467" s="441"/>
      <c r="O467" s="441"/>
      <c r="U467" s="441"/>
      <c r="X467" s="441"/>
      <c r="AG467" s="441"/>
      <c r="AJ467" s="441"/>
      <c r="AS467" s="441"/>
      <c r="AV467" s="441"/>
    </row>
    <row r="468" spans="12:48" x14ac:dyDescent="0.2">
      <c r="L468" s="441"/>
      <c r="O468" s="441"/>
      <c r="U468" s="441"/>
      <c r="X468" s="441"/>
      <c r="AG468" s="441"/>
      <c r="AJ468" s="441"/>
      <c r="AS468" s="441"/>
      <c r="AV468" s="441"/>
    </row>
    <row r="469" spans="12:48" x14ac:dyDescent="0.2">
      <c r="L469" s="441"/>
      <c r="O469" s="441"/>
      <c r="U469" s="441"/>
      <c r="X469" s="441"/>
      <c r="AG469" s="441"/>
      <c r="AJ469" s="441"/>
      <c r="AS469" s="441"/>
      <c r="AV469" s="441"/>
    </row>
    <row r="470" spans="12:48" x14ac:dyDescent="0.2">
      <c r="L470" s="441"/>
      <c r="O470" s="441"/>
      <c r="U470" s="441"/>
      <c r="X470" s="441"/>
      <c r="AG470" s="441"/>
      <c r="AJ470" s="441"/>
      <c r="AS470" s="441"/>
      <c r="AV470" s="441"/>
    </row>
    <row r="471" spans="12:48" x14ac:dyDescent="0.2">
      <c r="L471" s="441"/>
      <c r="O471" s="441"/>
      <c r="U471" s="441"/>
      <c r="X471" s="441"/>
      <c r="AG471" s="441"/>
      <c r="AJ471" s="441"/>
      <c r="AS471" s="441"/>
      <c r="AV471" s="441"/>
    </row>
    <row r="472" spans="12:48" x14ac:dyDescent="0.2">
      <c r="L472" s="441"/>
      <c r="O472" s="441"/>
      <c r="U472" s="441"/>
      <c r="X472" s="441"/>
      <c r="AG472" s="441"/>
      <c r="AJ472" s="441"/>
      <c r="AS472" s="441"/>
      <c r="AV472" s="441"/>
    </row>
    <row r="473" spans="12:48" x14ac:dyDescent="0.2">
      <c r="L473" s="441"/>
      <c r="O473" s="441"/>
      <c r="U473" s="441"/>
      <c r="X473" s="441"/>
      <c r="AG473" s="441"/>
      <c r="AJ473" s="441"/>
      <c r="AS473" s="441"/>
      <c r="AV473" s="441"/>
    </row>
    <row r="474" spans="12:48" x14ac:dyDescent="0.2">
      <c r="L474" s="441"/>
      <c r="O474" s="441"/>
      <c r="U474" s="441"/>
      <c r="X474" s="441"/>
      <c r="AG474" s="441"/>
      <c r="AJ474" s="441"/>
      <c r="AS474" s="441"/>
      <c r="AV474" s="441"/>
    </row>
    <row r="475" spans="12:48" x14ac:dyDescent="0.2">
      <c r="L475" s="441"/>
      <c r="O475" s="441"/>
      <c r="U475" s="441"/>
      <c r="X475" s="441"/>
      <c r="AG475" s="441"/>
      <c r="AJ475" s="441"/>
      <c r="AS475" s="441"/>
      <c r="AV475" s="441"/>
    </row>
    <row r="476" spans="12:48" x14ac:dyDescent="0.2">
      <c r="L476" s="441"/>
      <c r="O476" s="441"/>
      <c r="U476" s="441"/>
      <c r="X476" s="441"/>
      <c r="AG476" s="441"/>
      <c r="AJ476" s="441"/>
      <c r="AS476" s="441"/>
      <c r="AV476" s="441"/>
    </row>
    <row r="477" spans="12:48" x14ac:dyDescent="0.2">
      <c r="L477" s="441"/>
      <c r="O477" s="441"/>
      <c r="U477" s="441"/>
      <c r="X477" s="441"/>
      <c r="AG477" s="441"/>
      <c r="AJ477" s="441"/>
      <c r="AS477" s="441"/>
      <c r="AV477" s="441"/>
    </row>
    <row r="478" spans="12:48" x14ac:dyDescent="0.2">
      <c r="L478" s="441"/>
      <c r="O478" s="441"/>
      <c r="U478" s="441"/>
      <c r="X478" s="441"/>
      <c r="AG478" s="441"/>
      <c r="AJ478" s="441"/>
      <c r="AS478" s="441"/>
      <c r="AV478" s="441"/>
    </row>
    <row r="479" spans="12:48" x14ac:dyDescent="0.2">
      <c r="L479" s="441"/>
      <c r="O479" s="441"/>
      <c r="U479" s="441"/>
      <c r="X479" s="441"/>
      <c r="AG479" s="441"/>
      <c r="AJ479" s="441"/>
      <c r="AS479" s="441"/>
      <c r="AV479" s="441"/>
    </row>
    <row r="480" spans="12:48" x14ac:dyDescent="0.2">
      <c r="L480" s="441"/>
      <c r="O480" s="441"/>
      <c r="U480" s="441"/>
      <c r="X480" s="441"/>
      <c r="AG480" s="441"/>
      <c r="AJ480" s="441"/>
      <c r="AS480" s="441"/>
      <c r="AV480" s="441"/>
    </row>
    <row r="481" spans="12:48" x14ac:dyDescent="0.2">
      <c r="L481" s="441"/>
      <c r="O481" s="441"/>
      <c r="U481" s="441"/>
      <c r="X481" s="441"/>
      <c r="AG481" s="441"/>
      <c r="AJ481" s="441"/>
      <c r="AS481" s="441"/>
      <c r="AV481" s="441"/>
    </row>
    <row r="482" spans="12:48" x14ac:dyDescent="0.2">
      <c r="L482" s="441"/>
      <c r="O482" s="441"/>
      <c r="U482" s="441"/>
      <c r="X482" s="441"/>
      <c r="AG482" s="441"/>
      <c r="AJ482" s="441"/>
      <c r="AS482" s="441"/>
      <c r="AV482" s="441"/>
    </row>
    <row r="483" spans="12:48" x14ac:dyDescent="0.2">
      <c r="L483" s="441"/>
      <c r="O483" s="441"/>
      <c r="U483" s="441"/>
      <c r="X483" s="441"/>
      <c r="AG483" s="441"/>
      <c r="AJ483" s="441"/>
      <c r="AS483" s="441"/>
      <c r="AV483" s="441"/>
    </row>
    <row r="484" spans="12:48" x14ac:dyDescent="0.2">
      <c r="L484" s="441"/>
      <c r="O484" s="441"/>
      <c r="U484" s="441"/>
      <c r="X484" s="441"/>
      <c r="AG484" s="441"/>
      <c r="AJ484" s="441"/>
      <c r="AS484" s="441"/>
      <c r="AV484" s="441"/>
    </row>
    <row r="485" spans="12:48" x14ac:dyDescent="0.2">
      <c r="L485" s="441"/>
      <c r="O485" s="441"/>
      <c r="U485" s="441"/>
      <c r="X485" s="441"/>
      <c r="AG485" s="441"/>
      <c r="AJ485" s="441"/>
      <c r="AS485" s="441"/>
      <c r="AV485" s="441"/>
    </row>
    <row r="486" spans="12:48" x14ac:dyDescent="0.2">
      <c r="L486" s="441"/>
      <c r="O486" s="441"/>
      <c r="U486" s="441"/>
      <c r="X486" s="441"/>
      <c r="AG486" s="441"/>
      <c r="AJ486" s="441"/>
      <c r="AS486" s="441"/>
      <c r="AV486" s="441"/>
    </row>
    <row r="487" spans="12:48" x14ac:dyDescent="0.2">
      <c r="L487" s="441"/>
      <c r="O487" s="441"/>
      <c r="U487" s="441"/>
      <c r="X487" s="441"/>
      <c r="AG487" s="441"/>
      <c r="AJ487" s="441"/>
      <c r="AS487" s="441"/>
      <c r="AV487" s="441"/>
    </row>
    <row r="488" spans="12:48" x14ac:dyDescent="0.2">
      <c r="L488" s="441"/>
      <c r="O488" s="441"/>
      <c r="U488" s="441"/>
      <c r="X488" s="441"/>
      <c r="AG488" s="441"/>
      <c r="AJ488" s="441"/>
      <c r="AS488" s="441"/>
      <c r="AV488" s="441"/>
    </row>
    <row r="489" spans="12:48" x14ac:dyDescent="0.2">
      <c r="L489" s="441"/>
      <c r="O489" s="441"/>
      <c r="U489" s="441"/>
      <c r="X489" s="441"/>
      <c r="AG489" s="441"/>
      <c r="AJ489" s="441"/>
      <c r="AS489" s="441"/>
      <c r="AV489" s="441"/>
    </row>
    <row r="490" spans="12:48" x14ac:dyDescent="0.2">
      <c r="L490" s="441"/>
      <c r="O490" s="441"/>
      <c r="U490" s="441"/>
      <c r="X490" s="441"/>
      <c r="AG490" s="441"/>
      <c r="AJ490" s="441"/>
      <c r="AS490" s="441"/>
      <c r="AV490" s="441"/>
    </row>
    <row r="491" spans="12:48" x14ac:dyDescent="0.2">
      <c r="L491" s="441"/>
      <c r="O491" s="441"/>
      <c r="U491" s="441"/>
      <c r="X491" s="441"/>
      <c r="AG491" s="441"/>
      <c r="AJ491" s="441"/>
      <c r="AS491" s="441"/>
      <c r="AV491" s="441"/>
    </row>
    <row r="492" spans="12:48" x14ac:dyDescent="0.2">
      <c r="L492" s="441"/>
      <c r="O492" s="441"/>
      <c r="U492" s="441"/>
      <c r="X492" s="441"/>
      <c r="AG492" s="441"/>
      <c r="AJ492" s="441"/>
      <c r="AS492" s="441"/>
      <c r="AV492" s="441"/>
    </row>
    <row r="493" spans="12:48" x14ac:dyDescent="0.2">
      <c r="L493" s="441"/>
      <c r="O493" s="441"/>
      <c r="U493" s="441"/>
      <c r="X493" s="441"/>
      <c r="AG493" s="441"/>
      <c r="AJ493" s="441"/>
      <c r="AS493" s="441"/>
      <c r="AV493" s="441"/>
    </row>
    <row r="494" spans="12:48" x14ac:dyDescent="0.2">
      <c r="L494" s="441"/>
      <c r="O494" s="441"/>
      <c r="U494" s="441"/>
      <c r="X494" s="441"/>
      <c r="AG494" s="441"/>
      <c r="AJ494" s="441"/>
      <c r="AS494" s="441"/>
      <c r="AV494" s="441"/>
    </row>
    <row r="495" spans="12:48" x14ac:dyDescent="0.2">
      <c r="L495" s="441"/>
      <c r="O495" s="441"/>
      <c r="U495" s="441"/>
      <c r="X495" s="441"/>
      <c r="AG495" s="441"/>
      <c r="AJ495" s="441"/>
      <c r="AS495" s="441"/>
      <c r="AV495" s="441"/>
    </row>
    <row r="496" spans="12:48" x14ac:dyDescent="0.2">
      <c r="L496" s="441"/>
      <c r="O496" s="441"/>
      <c r="U496" s="441"/>
      <c r="X496" s="441"/>
      <c r="AG496" s="441"/>
      <c r="AJ496" s="441"/>
      <c r="AS496" s="441"/>
      <c r="AV496" s="441"/>
    </row>
    <row r="497" spans="12:48" x14ac:dyDescent="0.2">
      <c r="L497" s="441"/>
      <c r="O497" s="441"/>
      <c r="U497" s="441"/>
      <c r="X497" s="441"/>
      <c r="AG497" s="441"/>
      <c r="AJ497" s="441"/>
      <c r="AS497" s="441"/>
      <c r="AV497" s="441"/>
    </row>
    <row r="498" spans="12:48" x14ac:dyDescent="0.2">
      <c r="L498" s="441"/>
      <c r="O498" s="441"/>
      <c r="U498" s="441"/>
      <c r="X498" s="441"/>
      <c r="AG498" s="441"/>
      <c r="AJ498" s="441"/>
      <c r="AS498" s="441"/>
      <c r="AV498" s="441"/>
    </row>
    <row r="499" spans="12:48" x14ac:dyDescent="0.2">
      <c r="L499" s="441"/>
      <c r="O499" s="441"/>
      <c r="U499" s="441"/>
      <c r="X499" s="441"/>
      <c r="AG499" s="441"/>
      <c r="AJ499" s="441"/>
      <c r="AS499" s="441"/>
      <c r="AV499" s="441"/>
    </row>
    <row r="500" spans="12:48" x14ac:dyDescent="0.2">
      <c r="L500" s="441"/>
      <c r="O500" s="441"/>
      <c r="U500" s="441"/>
      <c r="X500" s="441"/>
      <c r="AG500" s="441"/>
      <c r="AJ500" s="441"/>
      <c r="AS500" s="441"/>
      <c r="AV500" s="441"/>
    </row>
    <row r="501" spans="12:48" x14ac:dyDescent="0.2">
      <c r="L501" s="441"/>
      <c r="O501" s="441"/>
      <c r="U501" s="441"/>
      <c r="X501" s="441"/>
      <c r="AG501" s="441"/>
      <c r="AJ501" s="441"/>
      <c r="AS501" s="441"/>
      <c r="AV501" s="441"/>
    </row>
    <row r="502" spans="12:48" x14ac:dyDescent="0.2">
      <c r="L502" s="441"/>
      <c r="O502" s="441"/>
      <c r="U502" s="441"/>
      <c r="X502" s="441"/>
      <c r="AG502" s="441"/>
      <c r="AJ502" s="441"/>
      <c r="AS502" s="441"/>
      <c r="AV502" s="441"/>
    </row>
    <row r="503" spans="12:48" x14ac:dyDescent="0.2">
      <c r="L503" s="441"/>
      <c r="O503" s="441"/>
      <c r="U503" s="441"/>
      <c r="X503" s="441"/>
      <c r="AG503" s="441"/>
      <c r="AJ503" s="441"/>
      <c r="AS503" s="441"/>
      <c r="AV503" s="441"/>
    </row>
    <row r="504" spans="12:48" x14ac:dyDescent="0.2">
      <c r="L504" s="441"/>
      <c r="O504" s="441"/>
      <c r="U504" s="441"/>
      <c r="X504" s="441"/>
      <c r="AG504" s="441"/>
      <c r="AJ504" s="441"/>
      <c r="AS504" s="441"/>
      <c r="AV504" s="441"/>
    </row>
    <row r="505" spans="12:48" x14ac:dyDescent="0.2">
      <c r="L505" s="441"/>
      <c r="O505" s="441"/>
      <c r="U505" s="441"/>
      <c r="X505" s="441"/>
      <c r="AG505" s="441"/>
      <c r="AJ505" s="441"/>
      <c r="AS505" s="441"/>
      <c r="AV505" s="441"/>
    </row>
    <row r="506" spans="12:48" x14ac:dyDescent="0.2">
      <c r="L506" s="441"/>
      <c r="O506" s="441"/>
      <c r="U506" s="441"/>
      <c r="X506" s="441"/>
      <c r="AG506" s="441"/>
      <c r="AJ506" s="441"/>
      <c r="AS506" s="441"/>
      <c r="AV506" s="441"/>
    </row>
    <row r="507" spans="12:48" x14ac:dyDescent="0.2">
      <c r="L507" s="441"/>
      <c r="O507" s="441"/>
      <c r="U507" s="441"/>
      <c r="X507" s="441"/>
      <c r="AG507" s="441"/>
      <c r="AJ507" s="441"/>
      <c r="AS507" s="441"/>
      <c r="AV507" s="441"/>
    </row>
    <row r="508" spans="12:48" x14ac:dyDescent="0.2">
      <c r="L508" s="441"/>
      <c r="O508" s="441"/>
      <c r="U508" s="441"/>
      <c r="X508" s="441"/>
      <c r="AG508" s="441"/>
      <c r="AJ508" s="441"/>
      <c r="AS508" s="441"/>
      <c r="AV508" s="441"/>
    </row>
    <row r="509" spans="12:48" x14ac:dyDescent="0.2">
      <c r="L509" s="441"/>
      <c r="O509" s="441"/>
      <c r="U509" s="441"/>
      <c r="X509" s="441"/>
      <c r="AG509" s="441"/>
      <c r="AJ509" s="441"/>
      <c r="AS509" s="441"/>
      <c r="AV509" s="441"/>
    </row>
    <row r="510" spans="12:48" x14ac:dyDescent="0.2">
      <c r="L510" s="441"/>
      <c r="O510" s="441"/>
      <c r="U510" s="441"/>
      <c r="X510" s="441"/>
      <c r="AG510" s="441"/>
      <c r="AJ510" s="441"/>
      <c r="AS510" s="441"/>
      <c r="AV510" s="441"/>
    </row>
    <row r="511" spans="12:48" x14ac:dyDescent="0.2">
      <c r="L511" s="441"/>
      <c r="O511" s="441"/>
      <c r="U511" s="441"/>
      <c r="X511" s="441"/>
      <c r="AG511" s="441"/>
      <c r="AJ511" s="441"/>
      <c r="AS511" s="441"/>
      <c r="AV511" s="441"/>
    </row>
    <row r="512" spans="12:48" x14ac:dyDescent="0.2">
      <c r="L512" s="441"/>
      <c r="O512" s="441"/>
      <c r="U512" s="441"/>
      <c r="X512" s="441"/>
      <c r="AG512" s="441"/>
      <c r="AJ512" s="441"/>
      <c r="AS512" s="441"/>
      <c r="AV512" s="441"/>
    </row>
    <row r="513" spans="12:48" x14ac:dyDescent="0.2">
      <c r="L513" s="441"/>
      <c r="O513" s="441"/>
      <c r="U513" s="441"/>
      <c r="X513" s="441"/>
      <c r="AG513" s="441"/>
      <c r="AJ513" s="441"/>
      <c r="AS513" s="441"/>
      <c r="AV513" s="441"/>
    </row>
    <row r="514" spans="12:48" x14ac:dyDescent="0.2">
      <c r="L514" s="441"/>
      <c r="O514" s="441"/>
      <c r="U514" s="441"/>
      <c r="X514" s="441"/>
      <c r="AG514" s="441"/>
      <c r="AJ514" s="441"/>
      <c r="AS514" s="441"/>
      <c r="AV514" s="441"/>
    </row>
    <row r="515" spans="12:48" x14ac:dyDescent="0.2">
      <c r="L515" s="441"/>
      <c r="O515" s="441"/>
      <c r="U515" s="441"/>
      <c r="X515" s="441"/>
      <c r="AG515" s="441"/>
      <c r="AJ515" s="441"/>
      <c r="AS515" s="441"/>
      <c r="AV515" s="441"/>
    </row>
    <row r="516" spans="12:48" x14ac:dyDescent="0.2">
      <c r="L516" s="441"/>
      <c r="O516" s="441"/>
      <c r="U516" s="441"/>
      <c r="X516" s="441"/>
      <c r="AG516" s="441"/>
      <c r="AJ516" s="441"/>
      <c r="AS516" s="441"/>
      <c r="AV516" s="441"/>
    </row>
    <row r="517" spans="12:48" x14ac:dyDescent="0.2">
      <c r="L517" s="441"/>
      <c r="O517" s="441"/>
      <c r="U517" s="441"/>
      <c r="X517" s="441"/>
      <c r="AG517" s="441"/>
      <c r="AJ517" s="441"/>
      <c r="AS517" s="441"/>
      <c r="AV517" s="441"/>
    </row>
    <row r="518" spans="12:48" x14ac:dyDescent="0.2">
      <c r="L518" s="441"/>
      <c r="O518" s="441"/>
      <c r="U518" s="441"/>
      <c r="X518" s="441"/>
      <c r="AG518" s="441"/>
      <c r="AJ518" s="441"/>
      <c r="AS518" s="441"/>
      <c r="AV518" s="441"/>
    </row>
    <row r="519" spans="12:48" x14ac:dyDescent="0.2">
      <c r="L519" s="441"/>
      <c r="O519" s="441"/>
      <c r="U519" s="441"/>
      <c r="X519" s="441"/>
      <c r="AG519" s="441"/>
      <c r="AJ519" s="441"/>
      <c r="AS519" s="441"/>
      <c r="AV519" s="441"/>
    </row>
    <row r="520" spans="12:48" x14ac:dyDescent="0.2">
      <c r="L520" s="441"/>
      <c r="O520" s="441"/>
      <c r="U520" s="441"/>
      <c r="X520" s="441"/>
      <c r="AG520" s="441"/>
      <c r="AJ520" s="441"/>
      <c r="AS520" s="441"/>
      <c r="AV520" s="441"/>
    </row>
    <row r="521" spans="12:48" x14ac:dyDescent="0.2">
      <c r="L521" s="441"/>
      <c r="O521" s="441"/>
      <c r="U521" s="441"/>
      <c r="X521" s="441"/>
      <c r="AG521" s="441"/>
      <c r="AJ521" s="441"/>
      <c r="AS521" s="441"/>
      <c r="AV521" s="441"/>
    </row>
    <row r="522" spans="12:48" x14ac:dyDescent="0.2">
      <c r="L522" s="441"/>
      <c r="O522" s="441"/>
      <c r="U522" s="441"/>
      <c r="X522" s="441"/>
      <c r="AG522" s="441"/>
      <c r="AJ522" s="441"/>
      <c r="AS522" s="441"/>
      <c r="AV522" s="441"/>
    </row>
    <row r="523" spans="12:48" x14ac:dyDescent="0.2">
      <c r="L523" s="441"/>
      <c r="O523" s="441"/>
      <c r="U523" s="441"/>
      <c r="X523" s="441"/>
      <c r="AG523" s="441"/>
      <c r="AJ523" s="441"/>
      <c r="AS523" s="441"/>
      <c r="AV523" s="441"/>
    </row>
    <row r="524" spans="12:48" x14ac:dyDescent="0.2">
      <c r="L524" s="441"/>
      <c r="O524" s="441"/>
      <c r="U524" s="441"/>
      <c r="X524" s="441"/>
      <c r="AG524" s="441"/>
      <c r="AJ524" s="441"/>
      <c r="AS524" s="441"/>
      <c r="AV524" s="441"/>
    </row>
    <row r="525" spans="12:48" x14ac:dyDescent="0.2">
      <c r="L525" s="441"/>
      <c r="O525" s="441"/>
      <c r="U525" s="441"/>
      <c r="X525" s="441"/>
      <c r="AG525" s="441"/>
      <c r="AJ525" s="441"/>
      <c r="AS525" s="441"/>
      <c r="AV525" s="441"/>
    </row>
    <row r="526" spans="12:48" x14ac:dyDescent="0.2">
      <c r="L526" s="441"/>
      <c r="O526" s="441"/>
      <c r="U526" s="441"/>
      <c r="X526" s="441"/>
      <c r="AG526" s="441"/>
      <c r="AJ526" s="441"/>
      <c r="AS526" s="441"/>
      <c r="AV526" s="441"/>
    </row>
    <row r="527" spans="12:48" x14ac:dyDescent="0.2">
      <c r="L527" s="441"/>
      <c r="O527" s="441"/>
      <c r="U527" s="441"/>
      <c r="X527" s="441"/>
      <c r="AG527" s="441"/>
      <c r="AJ527" s="441"/>
      <c r="AS527" s="441"/>
      <c r="AV527" s="441"/>
    </row>
    <row r="528" spans="12:48" x14ac:dyDescent="0.2">
      <c r="L528" s="441"/>
      <c r="O528" s="441"/>
      <c r="U528" s="441"/>
      <c r="X528" s="441"/>
      <c r="AG528" s="441"/>
      <c r="AJ528" s="441"/>
      <c r="AS528" s="441"/>
      <c r="AV528" s="441"/>
    </row>
    <row r="529" spans="12:48" x14ac:dyDescent="0.2">
      <c r="L529" s="441"/>
      <c r="O529" s="441"/>
      <c r="U529" s="441"/>
      <c r="X529" s="441"/>
      <c r="AG529" s="441"/>
      <c r="AJ529" s="441"/>
      <c r="AS529" s="441"/>
      <c r="AV529" s="441"/>
    </row>
    <row r="530" spans="12:48" x14ac:dyDescent="0.2">
      <c r="L530" s="441"/>
      <c r="O530" s="441"/>
      <c r="U530" s="441"/>
      <c r="X530" s="441"/>
      <c r="AG530" s="441"/>
      <c r="AJ530" s="441"/>
      <c r="AS530" s="441"/>
      <c r="AV530" s="441"/>
    </row>
    <row r="531" spans="12:48" x14ac:dyDescent="0.2">
      <c r="L531" s="441"/>
      <c r="O531" s="441"/>
      <c r="U531" s="441"/>
      <c r="X531" s="441"/>
      <c r="AG531" s="441"/>
      <c r="AJ531" s="441"/>
      <c r="AS531" s="441"/>
      <c r="AV531" s="441"/>
    </row>
    <row r="532" spans="12:48" x14ac:dyDescent="0.2">
      <c r="L532" s="441"/>
      <c r="O532" s="441"/>
      <c r="U532" s="441"/>
      <c r="X532" s="441"/>
      <c r="AG532" s="441"/>
      <c r="AJ532" s="441"/>
      <c r="AS532" s="441"/>
      <c r="AV532" s="441"/>
    </row>
    <row r="533" spans="12:48" x14ac:dyDescent="0.2">
      <c r="L533" s="441"/>
      <c r="O533" s="441"/>
      <c r="U533" s="441"/>
      <c r="X533" s="441"/>
      <c r="AG533" s="441"/>
      <c r="AJ533" s="441"/>
      <c r="AS533" s="441"/>
      <c r="AV533" s="441"/>
    </row>
    <row r="534" spans="12:48" x14ac:dyDescent="0.2">
      <c r="L534" s="441"/>
      <c r="O534" s="441"/>
      <c r="U534" s="441"/>
      <c r="X534" s="441"/>
      <c r="AG534" s="441"/>
      <c r="AJ534" s="441"/>
      <c r="AS534" s="441"/>
      <c r="AV534" s="441"/>
    </row>
    <row r="535" spans="12:48" x14ac:dyDescent="0.2">
      <c r="L535" s="441"/>
      <c r="O535" s="441"/>
      <c r="U535" s="441"/>
      <c r="X535" s="441"/>
      <c r="AG535" s="441"/>
      <c r="AJ535" s="441"/>
      <c r="AS535" s="441"/>
      <c r="AV535" s="441"/>
    </row>
    <row r="536" spans="12:48" x14ac:dyDescent="0.2">
      <c r="L536" s="441"/>
      <c r="O536" s="441"/>
      <c r="U536" s="441"/>
      <c r="X536" s="441"/>
      <c r="AG536" s="441"/>
      <c r="AJ536" s="441"/>
      <c r="AS536" s="441"/>
      <c r="AV536" s="441"/>
    </row>
    <row r="537" spans="12:48" x14ac:dyDescent="0.2">
      <c r="L537" s="441"/>
      <c r="O537" s="441"/>
      <c r="U537" s="441"/>
      <c r="X537" s="441"/>
      <c r="AG537" s="441"/>
      <c r="AJ537" s="441"/>
      <c r="AS537" s="441"/>
      <c r="AV537" s="441"/>
    </row>
    <row r="538" spans="12:48" x14ac:dyDescent="0.2">
      <c r="L538" s="441"/>
      <c r="O538" s="441"/>
      <c r="U538" s="441"/>
      <c r="X538" s="441"/>
      <c r="AG538" s="441"/>
      <c r="AJ538" s="441"/>
      <c r="AS538" s="441"/>
      <c r="AV538" s="441"/>
    </row>
    <row r="539" spans="12:48" x14ac:dyDescent="0.2">
      <c r="L539" s="441"/>
      <c r="O539" s="441"/>
      <c r="U539" s="441"/>
      <c r="X539" s="441"/>
      <c r="AG539" s="441"/>
      <c r="AJ539" s="441"/>
      <c r="AS539" s="441"/>
      <c r="AV539" s="441"/>
    </row>
    <row r="540" spans="12:48" x14ac:dyDescent="0.2">
      <c r="L540" s="441"/>
      <c r="O540" s="441"/>
      <c r="U540" s="441"/>
      <c r="X540" s="441"/>
      <c r="AG540" s="441"/>
      <c r="AJ540" s="441"/>
      <c r="AS540" s="441"/>
      <c r="AV540" s="441"/>
    </row>
    <row r="541" spans="12:48" x14ac:dyDescent="0.2">
      <c r="L541" s="441"/>
      <c r="O541" s="441"/>
      <c r="U541" s="441"/>
      <c r="X541" s="441"/>
      <c r="AG541" s="441"/>
      <c r="AJ541" s="441"/>
      <c r="AS541" s="441"/>
      <c r="AV541" s="441"/>
    </row>
    <row r="542" spans="12:48" x14ac:dyDescent="0.2">
      <c r="L542" s="441"/>
      <c r="O542" s="441"/>
      <c r="U542" s="441"/>
      <c r="X542" s="441"/>
      <c r="AG542" s="441"/>
      <c r="AJ542" s="441"/>
      <c r="AS542" s="441"/>
      <c r="AV542" s="441"/>
    </row>
    <row r="543" spans="12:48" x14ac:dyDescent="0.2">
      <c r="L543" s="441"/>
      <c r="O543" s="441"/>
      <c r="U543" s="441"/>
      <c r="X543" s="441"/>
      <c r="AG543" s="441"/>
      <c r="AJ543" s="441"/>
      <c r="AS543" s="441"/>
      <c r="AV543" s="441"/>
    </row>
    <row r="544" spans="12:48" x14ac:dyDescent="0.2">
      <c r="L544" s="441"/>
      <c r="O544" s="441"/>
      <c r="U544" s="441"/>
      <c r="X544" s="441"/>
      <c r="AG544" s="441"/>
      <c r="AJ544" s="441"/>
      <c r="AS544" s="441"/>
      <c r="AV544" s="441"/>
    </row>
    <row r="545" spans="12:48" x14ac:dyDescent="0.2">
      <c r="L545" s="441"/>
      <c r="O545" s="441"/>
      <c r="U545" s="441"/>
      <c r="X545" s="441"/>
      <c r="AG545" s="441"/>
      <c r="AJ545" s="441"/>
      <c r="AS545" s="441"/>
      <c r="AV545" s="441"/>
    </row>
    <row r="546" spans="12:48" x14ac:dyDescent="0.2">
      <c r="L546" s="441"/>
      <c r="O546" s="441"/>
      <c r="U546" s="441"/>
      <c r="X546" s="441"/>
      <c r="AG546" s="441"/>
      <c r="AJ546" s="441"/>
      <c r="AS546" s="441"/>
      <c r="AV546" s="441"/>
    </row>
    <row r="547" spans="12:48" x14ac:dyDescent="0.2">
      <c r="L547" s="441"/>
      <c r="O547" s="441"/>
      <c r="U547" s="441"/>
      <c r="X547" s="441"/>
      <c r="AG547" s="441"/>
      <c r="AJ547" s="441"/>
      <c r="AS547" s="441"/>
      <c r="AV547" s="441"/>
    </row>
    <row r="548" spans="12:48" x14ac:dyDescent="0.2">
      <c r="L548" s="441"/>
      <c r="O548" s="441"/>
      <c r="U548" s="441"/>
      <c r="X548" s="441"/>
      <c r="AG548" s="441"/>
      <c r="AJ548" s="441"/>
      <c r="AS548" s="441"/>
      <c r="AV548" s="441"/>
    </row>
    <row r="549" spans="12:48" x14ac:dyDescent="0.2">
      <c r="L549" s="441"/>
      <c r="O549" s="441"/>
      <c r="U549" s="441"/>
      <c r="X549" s="441"/>
      <c r="AG549" s="441"/>
      <c r="AJ549" s="441"/>
      <c r="AS549" s="441"/>
      <c r="AV549" s="441"/>
    </row>
    <row r="550" spans="12:48" x14ac:dyDescent="0.2">
      <c r="L550" s="441"/>
      <c r="O550" s="441"/>
      <c r="U550" s="441"/>
      <c r="X550" s="441"/>
      <c r="AG550" s="441"/>
      <c r="AJ550" s="441"/>
      <c r="AS550" s="441"/>
      <c r="AV550" s="441"/>
    </row>
    <row r="551" spans="12:48" x14ac:dyDescent="0.2">
      <c r="L551" s="441"/>
      <c r="O551" s="441"/>
      <c r="U551" s="441"/>
      <c r="X551" s="441"/>
      <c r="AG551" s="441"/>
      <c r="AJ551" s="441"/>
      <c r="AS551" s="441"/>
      <c r="AV551" s="441"/>
    </row>
    <row r="552" spans="12:48" x14ac:dyDescent="0.2">
      <c r="L552" s="441"/>
      <c r="O552" s="441"/>
      <c r="U552" s="441"/>
      <c r="X552" s="441"/>
      <c r="AG552" s="441"/>
      <c r="AJ552" s="441"/>
      <c r="AS552" s="441"/>
      <c r="AV552" s="441"/>
    </row>
    <row r="553" spans="12:48" x14ac:dyDescent="0.2">
      <c r="L553" s="441"/>
      <c r="O553" s="441"/>
      <c r="U553" s="441"/>
      <c r="X553" s="441"/>
      <c r="AG553" s="441"/>
      <c r="AJ553" s="441"/>
      <c r="AS553" s="441"/>
      <c r="AV553" s="441"/>
    </row>
    <row r="554" spans="12:48" x14ac:dyDescent="0.2">
      <c r="L554" s="441"/>
      <c r="O554" s="441"/>
      <c r="U554" s="441"/>
      <c r="X554" s="441"/>
      <c r="AG554" s="441"/>
      <c r="AJ554" s="441"/>
      <c r="AS554" s="441"/>
      <c r="AV554" s="441"/>
    </row>
    <row r="555" spans="12:48" x14ac:dyDescent="0.2">
      <c r="L555" s="441"/>
      <c r="O555" s="441"/>
      <c r="U555" s="441"/>
      <c r="X555" s="441"/>
      <c r="AG555" s="441"/>
      <c r="AJ555" s="441"/>
      <c r="AS555" s="441"/>
      <c r="AV555" s="441"/>
    </row>
    <row r="556" spans="12:48" x14ac:dyDescent="0.2">
      <c r="L556" s="441"/>
      <c r="O556" s="441"/>
      <c r="U556" s="441"/>
      <c r="X556" s="441"/>
      <c r="AG556" s="441"/>
      <c r="AJ556" s="441"/>
      <c r="AS556" s="441"/>
      <c r="AV556" s="441"/>
    </row>
    <row r="557" spans="12:48" x14ac:dyDescent="0.2">
      <c r="L557" s="441"/>
      <c r="O557" s="441"/>
      <c r="U557" s="441"/>
      <c r="X557" s="441"/>
      <c r="AG557" s="441"/>
      <c r="AJ557" s="441"/>
      <c r="AS557" s="441"/>
      <c r="AV557" s="441"/>
    </row>
    <row r="558" spans="12:48" x14ac:dyDescent="0.2">
      <c r="L558" s="441"/>
      <c r="O558" s="441"/>
      <c r="U558" s="441"/>
      <c r="X558" s="441"/>
      <c r="AG558" s="441"/>
      <c r="AJ558" s="441"/>
      <c r="AS558" s="441"/>
      <c r="AV558" s="441"/>
    </row>
    <row r="559" spans="12:48" x14ac:dyDescent="0.2">
      <c r="L559" s="441"/>
      <c r="O559" s="441"/>
      <c r="U559" s="441"/>
      <c r="X559" s="441"/>
      <c r="AG559" s="441"/>
      <c r="AJ559" s="441"/>
      <c r="AS559" s="441"/>
      <c r="AV559" s="441"/>
    </row>
    <row r="560" spans="12:48" x14ac:dyDescent="0.2">
      <c r="L560" s="441"/>
      <c r="O560" s="441"/>
      <c r="U560" s="441"/>
      <c r="X560" s="441"/>
      <c r="AG560" s="441"/>
      <c r="AJ560" s="441"/>
      <c r="AS560" s="441"/>
      <c r="AV560" s="441"/>
    </row>
    <row r="561" spans="12:48" x14ac:dyDescent="0.2">
      <c r="L561" s="441"/>
      <c r="O561" s="441"/>
      <c r="U561" s="441"/>
      <c r="X561" s="441"/>
      <c r="AG561" s="441"/>
      <c r="AJ561" s="441"/>
      <c r="AS561" s="441"/>
      <c r="AV561" s="441"/>
    </row>
    <row r="562" spans="12:48" x14ac:dyDescent="0.2">
      <c r="L562" s="441"/>
      <c r="O562" s="441"/>
      <c r="U562" s="441"/>
      <c r="X562" s="441"/>
      <c r="AG562" s="441"/>
      <c r="AJ562" s="441"/>
      <c r="AS562" s="441"/>
      <c r="AV562" s="441"/>
    </row>
    <row r="563" spans="12:48" x14ac:dyDescent="0.2">
      <c r="L563" s="441"/>
      <c r="O563" s="441"/>
      <c r="U563" s="441"/>
      <c r="X563" s="441"/>
      <c r="AG563" s="441"/>
      <c r="AJ563" s="441"/>
      <c r="AS563" s="441"/>
      <c r="AV563" s="441"/>
    </row>
    <row r="564" spans="12:48" x14ac:dyDescent="0.2">
      <c r="L564" s="441"/>
      <c r="O564" s="441"/>
      <c r="U564" s="441"/>
      <c r="X564" s="441"/>
      <c r="AG564" s="441"/>
      <c r="AJ564" s="441"/>
      <c r="AS564" s="441"/>
      <c r="AV564" s="441"/>
    </row>
    <row r="565" spans="12:48" x14ac:dyDescent="0.2">
      <c r="L565" s="441"/>
      <c r="O565" s="441"/>
      <c r="U565" s="441"/>
      <c r="X565" s="441"/>
      <c r="AG565" s="441"/>
      <c r="AJ565" s="441"/>
      <c r="AS565" s="441"/>
      <c r="AV565" s="441"/>
    </row>
    <row r="566" spans="12:48" x14ac:dyDescent="0.2">
      <c r="L566" s="441"/>
      <c r="O566" s="441"/>
      <c r="U566" s="441"/>
      <c r="X566" s="441"/>
      <c r="AG566" s="441"/>
      <c r="AJ566" s="441"/>
      <c r="AS566" s="441"/>
      <c r="AV566" s="441"/>
    </row>
    <row r="567" spans="12:48" x14ac:dyDescent="0.2">
      <c r="L567" s="441"/>
      <c r="O567" s="441"/>
      <c r="U567" s="441"/>
      <c r="X567" s="441"/>
      <c r="AG567" s="441"/>
      <c r="AJ567" s="441"/>
      <c r="AS567" s="441"/>
      <c r="AV567" s="441"/>
    </row>
    <row r="568" spans="12:48" x14ac:dyDescent="0.2">
      <c r="L568" s="441"/>
      <c r="O568" s="441"/>
      <c r="U568" s="441"/>
      <c r="X568" s="441"/>
      <c r="AG568" s="441"/>
      <c r="AJ568" s="441"/>
      <c r="AS568" s="441"/>
      <c r="AV568" s="441"/>
    </row>
    <row r="569" spans="12:48" x14ac:dyDescent="0.2">
      <c r="L569" s="441"/>
      <c r="O569" s="441"/>
      <c r="U569" s="441"/>
      <c r="X569" s="441"/>
      <c r="AG569" s="441"/>
      <c r="AJ569" s="441"/>
      <c r="AS569" s="441"/>
      <c r="AV569" s="441"/>
    </row>
    <row r="570" spans="12:48" x14ac:dyDescent="0.2">
      <c r="L570" s="441"/>
      <c r="O570" s="441"/>
      <c r="U570" s="441"/>
      <c r="X570" s="441"/>
      <c r="AG570" s="441"/>
      <c r="AJ570" s="441"/>
      <c r="AS570" s="441"/>
      <c r="AV570" s="441"/>
    </row>
    <row r="571" spans="12:48" x14ac:dyDescent="0.2">
      <c r="L571" s="441"/>
      <c r="O571" s="441"/>
      <c r="U571" s="441"/>
      <c r="X571" s="441"/>
      <c r="AG571" s="441"/>
      <c r="AJ571" s="441"/>
      <c r="AS571" s="441"/>
      <c r="AV571" s="441"/>
    </row>
    <row r="572" spans="12:48" x14ac:dyDescent="0.2">
      <c r="L572" s="441"/>
      <c r="O572" s="441"/>
      <c r="U572" s="441"/>
      <c r="X572" s="441"/>
      <c r="AG572" s="441"/>
      <c r="AJ572" s="441"/>
      <c r="AS572" s="441"/>
      <c r="AV572" s="441"/>
    </row>
    <row r="573" spans="12:48" x14ac:dyDescent="0.2">
      <c r="L573" s="441"/>
      <c r="O573" s="441"/>
      <c r="U573" s="441"/>
      <c r="X573" s="441"/>
      <c r="AG573" s="441"/>
      <c r="AJ573" s="441"/>
      <c r="AS573" s="441"/>
      <c r="AV573" s="441"/>
    </row>
    <row r="574" spans="12:48" x14ac:dyDescent="0.2">
      <c r="L574" s="441"/>
      <c r="O574" s="441"/>
      <c r="U574" s="441"/>
      <c r="X574" s="441"/>
      <c r="AG574" s="441"/>
      <c r="AJ574" s="441"/>
      <c r="AS574" s="441"/>
      <c r="AV574" s="441"/>
    </row>
    <row r="575" spans="12:48" x14ac:dyDescent="0.2">
      <c r="L575" s="441"/>
      <c r="O575" s="441"/>
      <c r="U575" s="441"/>
      <c r="X575" s="441"/>
      <c r="AG575" s="441"/>
      <c r="AJ575" s="441"/>
      <c r="AS575" s="441"/>
      <c r="AV575" s="441"/>
    </row>
    <row r="576" spans="12:48" x14ac:dyDescent="0.2">
      <c r="L576" s="441"/>
      <c r="O576" s="441"/>
      <c r="U576" s="441"/>
      <c r="X576" s="441"/>
      <c r="AG576" s="441"/>
      <c r="AJ576" s="441"/>
      <c r="AS576" s="441"/>
      <c r="AV576" s="441"/>
    </row>
    <row r="577" spans="12:48" x14ac:dyDescent="0.2">
      <c r="L577" s="441"/>
      <c r="O577" s="441"/>
      <c r="U577" s="441"/>
      <c r="X577" s="441"/>
      <c r="AG577" s="441"/>
      <c r="AJ577" s="441"/>
      <c r="AS577" s="441"/>
      <c r="AV577" s="441"/>
    </row>
    <row r="578" spans="12:48" x14ac:dyDescent="0.2">
      <c r="L578" s="441"/>
      <c r="O578" s="441"/>
      <c r="U578" s="441"/>
      <c r="X578" s="441"/>
      <c r="AG578" s="441"/>
      <c r="AJ578" s="441"/>
      <c r="AS578" s="441"/>
      <c r="AV578" s="441"/>
    </row>
    <row r="579" spans="12:48" x14ac:dyDescent="0.2">
      <c r="L579" s="441"/>
      <c r="O579" s="441"/>
      <c r="U579" s="441"/>
      <c r="X579" s="441"/>
      <c r="AG579" s="441"/>
      <c r="AJ579" s="441"/>
      <c r="AS579" s="441"/>
      <c r="AV579" s="441"/>
    </row>
    <row r="580" spans="12:48" x14ac:dyDescent="0.2">
      <c r="L580" s="441"/>
      <c r="O580" s="441"/>
      <c r="U580" s="441"/>
      <c r="X580" s="441"/>
      <c r="AG580" s="441"/>
      <c r="AJ580" s="441"/>
      <c r="AS580" s="441"/>
      <c r="AV580" s="441"/>
    </row>
    <row r="581" spans="12:48" x14ac:dyDescent="0.2">
      <c r="L581" s="441"/>
      <c r="O581" s="441"/>
      <c r="U581" s="441"/>
      <c r="X581" s="441"/>
      <c r="AG581" s="441"/>
      <c r="AJ581" s="441"/>
      <c r="AS581" s="441"/>
      <c r="AV581" s="441"/>
    </row>
    <row r="582" spans="12:48" x14ac:dyDescent="0.2">
      <c r="L582" s="441"/>
      <c r="O582" s="441"/>
      <c r="U582" s="441"/>
      <c r="X582" s="441"/>
      <c r="AG582" s="441"/>
      <c r="AJ582" s="441"/>
      <c r="AS582" s="441"/>
      <c r="AV582" s="441"/>
    </row>
    <row r="583" spans="12:48" x14ac:dyDescent="0.2">
      <c r="L583" s="441"/>
      <c r="O583" s="441"/>
      <c r="U583" s="441"/>
      <c r="X583" s="441"/>
      <c r="AG583" s="441"/>
      <c r="AJ583" s="441"/>
      <c r="AS583" s="441"/>
      <c r="AV583" s="441"/>
    </row>
    <row r="584" spans="12:48" x14ac:dyDescent="0.2">
      <c r="L584" s="441"/>
      <c r="O584" s="441"/>
      <c r="U584" s="441"/>
      <c r="X584" s="441"/>
      <c r="AG584" s="441"/>
      <c r="AJ584" s="441"/>
      <c r="AS584" s="441"/>
      <c r="AV584" s="441"/>
    </row>
    <row r="585" spans="12:48" x14ac:dyDescent="0.2">
      <c r="L585" s="441"/>
      <c r="O585" s="441"/>
      <c r="U585" s="441"/>
      <c r="X585" s="441"/>
      <c r="AG585" s="441"/>
      <c r="AJ585" s="441"/>
      <c r="AS585" s="441"/>
      <c r="AV585" s="441"/>
    </row>
    <row r="586" spans="12:48" x14ac:dyDescent="0.2">
      <c r="L586" s="441"/>
      <c r="O586" s="441"/>
      <c r="U586" s="441"/>
      <c r="X586" s="441"/>
      <c r="AG586" s="441"/>
      <c r="AJ586" s="441"/>
      <c r="AS586" s="441"/>
      <c r="AV586" s="441"/>
    </row>
    <row r="587" spans="12:48" x14ac:dyDescent="0.2">
      <c r="L587" s="441"/>
      <c r="O587" s="441"/>
      <c r="U587" s="441"/>
      <c r="X587" s="441"/>
      <c r="AG587" s="441"/>
      <c r="AJ587" s="441"/>
      <c r="AS587" s="441"/>
      <c r="AV587" s="441"/>
    </row>
    <row r="588" spans="12:48" x14ac:dyDescent="0.2">
      <c r="L588" s="441"/>
      <c r="O588" s="441"/>
      <c r="U588" s="441"/>
      <c r="X588" s="441"/>
      <c r="AG588" s="441"/>
      <c r="AJ588" s="441"/>
      <c r="AS588" s="441"/>
      <c r="AV588" s="441"/>
    </row>
    <row r="589" spans="12:48" x14ac:dyDescent="0.2">
      <c r="L589" s="441"/>
      <c r="O589" s="441"/>
      <c r="U589" s="441"/>
      <c r="X589" s="441"/>
      <c r="AG589" s="441"/>
      <c r="AJ589" s="441"/>
      <c r="AS589" s="441"/>
      <c r="AV589" s="441"/>
    </row>
    <row r="590" spans="12:48" x14ac:dyDescent="0.2">
      <c r="L590" s="441"/>
      <c r="O590" s="441"/>
      <c r="U590" s="441"/>
      <c r="X590" s="441"/>
      <c r="AG590" s="441"/>
      <c r="AJ590" s="441"/>
      <c r="AS590" s="441"/>
      <c r="AV590" s="441"/>
    </row>
    <row r="591" spans="12:48" x14ac:dyDescent="0.2">
      <c r="L591" s="441"/>
      <c r="O591" s="441"/>
      <c r="U591" s="441"/>
      <c r="X591" s="441"/>
      <c r="AG591" s="441"/>
      <c r="AJ591" s="441"/>
      <c r="AS591" s="441"/>
      <c r="AV591" s="441"/>
    </row>
    <row r="592" spans="12:48" x14ac:dyDescent="0.2">
      <c r="L592" s="441"/>
      <c r="O592" s="441"/>
      <c r="U592" s="441"/>
      <c r="X592" s="441"/>
      <c r="AG592" s="441"/>
      <c r="AJ592" s="441"/>
      <c r="AS592" s="441"/>
      <c r="AV592" s="441"/>
    </row>
    <row r="593" spans="12:48" x14ac:dyDescent="0.2">
      <c r="L593" s="441"/>
      <c r="O593" s="441"/>
      <c r="U593" s="441"/>
      <c r="X593" s="441"/>
      <c r="AG593" s="441"/>
      <c r="AJ593" s="441"/>
      <c r="AS593" s="441"/>
      <c r="AV593" s="441"/>
    </row>
    <row r="594" spans="12:48" x14ac:dyDescent="0.2">
      <c r="L594" s="441"/>
      <c r="O594" s="441"/>
      <c r="U594" s="441"/>
      <c r="X594" s="441"/>
      <c r="AG594" s="441"/>
      <c r="AJ594" s="441"/>
      <c r="AS594" s="441"/>
      <c r="AV594" s="441"/>
    </row>
    <row r="595" spans="12:48" x14ac:dyDescent="0.2">
      <c r="L595" s="441"/>
      <c r="O595" s="441"/>
      <c r="U595" s="441"/>
      <c r="X595" s="441"/>
      <c r="AG595" s="441"/>
      <c r="AJ595" s="441"/>
      <c r="AS595" s="441"/>
      <c r="AV595" s="441"/>
    </row>
    <row r="596" spans="12:48" x14ac:dyDescent="0.2">
      <c r="L596" s="441"/>
      <c r="O596" s="441"/>
      <c r="U596" s="441"/>
      <c r="X596" s="441"/>
      <c r="AG596" s="441"/>
      <c r="AJ596" s="441"/>
      <c r="AS596" s="441"/>
      <c r="AV596" s="441"/>
    </row>
    <row r="597" spans="12:48" x14ac:dyDescent="0.2">
      <c r="L597" s="441"/>
      <c r="O597" s="441"/>
      <c r="U597" s="441"/>
      <c r="X597" s="441"/>
      <c r="AG597" s="441"/>
      <c r="AJ597" s="441"/>
      <c r="AS597" s="441"/>
      <c r="AV597" s="441"/>
    </row>
    <row r="598" spans="12:48" x14ac:dyDescent="0.2">
      <c r="L598" s="441"/>
      <c r="O598" s="441"/>
      <c r="U598" s="441"/>
      <c r="X598" s="441"/>
      <c r="AG598" s="441"/>
      <c r="AJ598" s="441"/>
      <c r="AS598" s="441"/>
      <c r="AV598" s="441"/>
    </row>
    <row r="599" spans="12:48" x14ac:dyDescent="0.2">
      <c r="L599" s="441"/>
      <c r="O599" s="441"/>
      <c r="U599" s="441"/>
      <c r="X599" s="441"/>
      <c r="AG599" s="441"/>
      <c r="AJ599" s="441"/>
      <c r="AS599" s="441"/>
      <c r="AV599" s="441"/>
    </row>
    <row r="600" spans="12:48" x14ac:dyDescent="0.2">
      <c r="L600" s="441"/>
      <c r="O600" s="441"/>
      <c r="U600" s="441"/>
      <c r="X600" s="441"/>
      <c r="AG600" s="441"/>
      <c r="AJ600" s="441"/>
      <c r="AS600" s="441"/>
      <c r="AV600" s="441"/>
    </row>
    <row r="601" spans="12:48" x14ac:dyDescent="0.2">
      <c r="L601" s="441"/>
      <c r="O601" s="441"/>
      <c r="U601" s="441"/>
      <c r="X601" s="441"/>
      <c r="AG601" s="441"/>
      <c r="AJ601" s="441"/>
      <c r="AS601" s="441"/>
      <c r="AV601" s="441"/>
    </row>
    <row r="602" spans="12:48" x14ac:dyDescent="0.2">
      <c r="L602" s="441"/>
      <c r="O602" s="441"/>
      <c r="U602" s="441"/>
      <c r="X602" s="441"/>
      <c r="AG602" s="441"/>
      <c r="AJ602" s="441"/>
      <c r="AS602" s="441"/>
      <c r="AV602" s="441"/>
    </row>
    <row r="603" spans="12:48" x14ac:dyDescent="0.2">
      <c r="L603" s="441"/>
      <c r="O603" s="441"/>
      <c r="U603" s="441"/>
      <c r="X603" s="441"/>
      <c r="AG603" s="441"/>
      <c r="AJ603" s="441"/>
      <c r="AS603" s="441"/>
      <c r="AV603" s="441"/>
    </row>
    <row r="604" spans="12:48" x14ac:dyDescent="0.2">
      <c r="L604" s="441"/>
      <c r="O604" s="441"/>
      <c r="U604" s="441"/>
      <c r="X604" s="441"/>
      <c r="AG604" s="441"/>
      <c r="AJ604" s="441"/>
      <c r="AS604" s="441"/>
      <c r="AV604" s="441"/>
    </row>
    <row r="605" spans="12:48" x14ac:dyDescent="0.2">
      <c r="L605" s="441"/>
      <c r="O605" s="441"/>
      <c r="U605" s="441"/>
      <c r="X605" s="441"/>
      <c r="AG605" s="441"/>
      <c r="AJ605" s="441"/>
      <c r="AS605" s="441"/>
      <c r="AV605" s="441"/>
    </row>
    <row r="606" spans="12:48" x14ac:dyDescent="0.2">
      <c r="L606" s="441"/>
      <c r="O606" s="441"/>
      <c r="U606" s="441"/>
      <c r="X606" s="441"/>
      <c r="AG606" s="441"/>
      <c r="AJ606" s="441"/>
      <c r="AS606" s="441"/>
      <c r="AV606" s="441"/>
    </row>
    <row r="607" spans="12:48" x14ac:dyDescent="0.2">
      <c r="L607" s="441"/>
      <c r="O607" s="441"/>
      <c r="U607" s="441"/>
      <c r="X607" s="441"/>
      <c r="AG607" s="441"/>
      <c r="AJ607" s="441"/>
      <c r="AS607" s="441"/>
      <c r="AV607" s="441"/>
    </row>
    <row r="608" spans="12:48" x14ac:dyDescent="0.2">
      <c r="L608" s="441"/>
      <c r="O608" s="441"/>
      <c r="U608" s="441"/>
      <c r="X608" s="441"/>
      <c r="AG608" s="441"/>
      <c r="AJ608" s="441"/>
      <c r="AS608" s="441"/>
      <c r="AV608" s="441"/>
    </row>
    <row r="609" spans="12:48" x14ac:dyDescent="0.2">
      <c r="L609" s="441"/>
      <c r="O609" s="441"/>
      <c r="U609" s="441"/>
      <c r="X609" s="441"/>
      <c r="AG609" s="441"/>
      <c r="AJ609" s="441"/>
      <c r="AS609" s="441"/>
      <c r="AV609" s="441"/>
    </row>
    <row r="610" spans="12:48" x14ac:dyDescent="0.2">
      <c r="L610" s="441"/>
      <c r="O610" s="441"/>
      <c r="U610" s="441"/>
      <c r="X610" s="441"/>
      <c r="AG610" s="441"/>
      <c r="AJ610" s="441"/>
      <c r="AS610" s="441"/>
      <c r="AV610" s="441"/>
    </row>
    <row r="611" spans="12:48" x14ac:dyDescent="0.2">
      <c r="L611" s="441"/>
      <c r="O611" s="441"/>
      <c r="U611" s="441"/>
      <c r="X611" s="441"/>
      <c r="AG611" s="441"/>
      <c r="AJ611" s="441"/>
      <c r="AS611" s="441"/>
      <c r="AV611" s="441"/>
    </row>
    <row r="612" spans="12:48" x14ac:dyDescent="0.2">
      <c r="L612" s="441"/>
      <c r="O612" s="441"/>
      <c r="U612" s="441"/>
      <c r="X612" s="441"/>
      <c r="AG612" s="441"/>
      <c r="AJ612" s="441"/>
      <c r="AS612" s="441"/>
      <c r="AV612" s="441"/>
    </row>
    <row r="613" spans="12:48" x14ac:dyDescent="0.2">
      <c r="L613" s="441"/>
      <c r="O613" s="441"/>
      <c r="U613" s="441"/>
      <c r="X613" s="441"/>
      <c r="AG613" s="441"/>
      <c r="AJ613" s="441"/>
      <c r="AS613" s="441"/>
      <c r="AV613" s="441"/>
    </row>
    <row r="614" spans="12:48" x14ac:dyDescent="0.2">
      <c r="L614" s="441"/>
      <c r="O614" s="441"/>
      <c r="U614" s="441"/>
      <c r="X614" s="441"/>
      <c r="AG614" s="441"/>
      <c r="AJ614" s="441"/>
      <c r="AS614" s="441"/>
      <c r="AV614" s="441"/>
    </row>
    <row r="615" spans="12:48" x14ac:dyDescent="0.2">
      <c r="L615" s="441"/>
      <c r="O615" s="441"/>
      <c r="U615" s="441"/>
      <c r="X615" s="441"/>
      <c r="AG615" s="441"/>
      <c r="AJ615" s="441"/>
      <c r="AS615" s="441"/>
      <c r="AV615" s="441"/>
    </row>
    <row r="616" spans="12:48" x14ac:dyDescent="0.2">
      <c r="L616" s="441"/>
      <c r="O616" s="441"/>
      <c r="U616" s="441"/>
      <c r="X616" s="441"/>
      <c r="AG616" s="441"/>
      <c r="AJ616" s="441"/>
      <c r="AS616" s="441"/>
      <c r="AV616" s="441"/>
    </row>
    <row r="617" spans="12:48" x14ac:dyDescent="0.2">
      <c r="L617" s="441"/>
      <c r="O617" s="441"/>
      <c r="U617" s="441"/>
      <c r="X617" s="441"/>
      <c r="AG617" s="441"/>
      <c r="AJ617" s="441"/>
      <c r="AS617" s="441"/>
      <c r="AV617" s="441"/>
    </row>
    <row r="618" spans="12:48" x14ac:dyDescent="0.2">
      <c r="L618" s="441"/>
      <c r="O618" s="441"/>
      <c r="U618" s="441"/>
      <c r="X618" s="441"/>
      <c r="AG618" s="441"/>
      <c r="AJ618" s="441"/>
      <c r="AS618" s="441"/>
      <c r="AV618" s="441"/>
    </row>
    <row r="619" spans="12:48" x14ac:dyDescent="0.2">
      <c r="L619" s="441"/>
      <c r="O619" s="441"/>
      <c r="U619" s="441"/>
      <c r="X619" s="441"/>
      <c r="AG619" s="441"/>
      <c r="AJ619" s="441"/>
      <c r="AS619" s="441"/>
      <c r="AV619" s="441"/>
    </row>
    <row r="620" spans="12:48" x14ac:dyDescent="0.2">
      <c r="L620" s="441"/>
      <c r="O620" s="441"/>
      <c r="U620" s="441"/>
      <c r="X620" s="441"/>
      <c r="AG620" s="441"/>
      <c r="AJ620" s="441"/>
      <c r="AS620" s="441"/>
      <c r="AV620" s="441"/>
    </row>
    <row r="621" spans="12:48" x14ac:dyDescent="0.2">
      <c r="L621" s="441"/>
      <c r="O621" s="441"/>
      <c r="U621" s="441"/>
      <c r="X621" s="441"/>
      <c r="AG621" s="441"/>
      <c r="AJ621" s="441"/>
      <c r="AS621" s="441"/>
      <c r="AV621" s="441"/>
    </row>
    <row r="622" spans="12:48" x14ac:dyDescent="0.2">
      <c r="L622" s="441"/>
      <c r="O622" s="441"/>
      <c r="U622" s="441"/>
      <c r="X622" s="441"/>
      <c r="AG622" s="441"/>
      <c r="AJ622" s="441"/>
      <c r="AS622" s="441"/>
      <c r="AV622" s="441"/>
    </row>
    <row r="623" spans="12:48" x14ac:dyDescent="0.2">
      <c r="L623" s="441"/>
      <c r="O623" s="441"/>
      <c r="U623" s="441"/>
      <c r="X623" s="441"/>
      <c r="AG623" s="441"/>
      <c r="AJ623" s="441"/>
      <c r="AS623" s="441"/>
      <c r="AV623" s="441"/>
    </row>
    <row r="624" spans="12:48" x14ac:dyDescent="0.2">
      <c r="L624" s="441"/>
      <c r="O624" s="441"/>
      <c r="U624" s="441"/>
      <c r="X624" s="441"/>
      <c r="AG624" s="441"/>
      <c r="AJ624" s="441"/>
      <c r="AS624" s="441"/>
      <c r="AV624" s="441"/>
    </row>
    <row r="625" spans="12:48" x14ac:dyDescent="0.2">
      <c r="L625" s="441"/>
      <c r="O625" s="441"/>
      <c r="U625" s="441"/>
      <c r="X625" s="441"/>
      <c r="AG625" s="441"/>
      <c r="AJ625" s="441"/>
      <c r="AS625" s="441"/>
      <c r="AV625" s="441"/>
    </row>
    <row r="626" spans="12:48" x14ac:dyDescent="0.2">
      <c r="L626" s="441"/>
      <c r="O626" s="441"/>
      <c r="U626" s="441"/>
      <c r="X626" s="441"/>
      <c r="AG626" s="441"/>
      <c r="AJ626" s="441"/>
      <c r="AS626" s="441"/>
      <c r="AV626" s="441"/>
    </row>
    <row r="627" spans="12:48" x14ac:dyDescent="0.2">
      <c r="L627" s="441"/>
      <c r="O627" s="441"/>
      <c r="U627" s="441"/>
      <c r="X627" s="441"/>
      <c r="AG627" s="441"/>
      <c r="AJ627" s="441"/>
      <c r="AS627" s="441"/>
      <c r="AV627" s="441"/>
    </row>
    <row r="628" spans="12:48" x14ac:dyDescent="0.2">
      <c r="L628" s="441"/>
      <c r="O628" s="441"/>
      <c r="U628" s="441"/>
      <c r="X628" s="441"/>
      <c r="AG628" s="441"/>
      <c r="AJ628" s="441"/>
      <c r="AS628" s="441"/>
      <c r="AV628" s="441"/>
    </row>
    <row r="629" spans="12:48" x14ac:dyDescent="0.2">
      <c r="L629" s="441"/>
      <c r="O629" s="441"/>
      <c r="U629" s="441"/>
      <c r="X629" s="441"/>
      <c r="AG629" s="441"/>
      <c r="AJ629" s="441"/>
      <c r="AS629" s="441"/>
      <c r="AV629" s="441"/>
    </row>
    <row r="630" spans="12:48" x14ac:dyDescent="0.2">
      <c r="L630" s="441"/>
      <c r="O630" s="441"/>
      <c r="U630" s="441"/>
      <c r="X630" s="441"/>
      <c r="AG630" s="441"/>
      <c r="AJ630" s="441"/>
      <c r="AS630" s="441"/>
      <c r="AV630" s="441"/>
    </row>
    <row r="631" spans="12:48" x14ac:dyDescent="0.2">
      <c r="L631" s="441"/>
      <c r="O631" s="441"/>
      <c r="U631" s="441"/>
      <c r="X631" s="441"/>
      <c r="AG631" s="441"/>
      <c r="AJ631" s="441"/>
      <c r="AS631" s="441"/>
      <c r="AV631" s="441"/>
    </row>
    <row r="632" spans="12:48" x14ac:dyDescent="0.2">
      <c r="L632" s="441"/>
      <c r="O632" s="441"/>
      <c r="U632" s="441"/>
      <c r="X632" s="441"/>
      <c r="AG632" s="441"/>
      <c r="AJ632" s="441"/>
      <c r="AS632" s="441"/>
      <c r="AV632" s="441"/>
    </row>
    <row r="633" spans="12:48" x14ac:dyDescent="0.2">
      <c r="L633" s="441"/>
      <c r="O633" s="441"/>
      <c r="U633" s="441"/>
      <c r="X633" s="441"/>
      <c r="AG633" s="441"/>
      <c r="AJ633" s="441"/>
      <c r="AS633" s="441"/>
      <c r="AV633" s="441"/>
    </row>
    <row r="634" spans="12:48" x14ac:dyDescent="0.2">
      <c r="L634" s="441"/>
      <c r="O634" s="441"/>
      <c r="U634" s="441"/>
      <c r="X634" s="441"/>
      <c r="AG634" s="441"/>
      <c r="AJ634" s="441"/>
      <c r="AS634" s="441"/>
      <c r="AV634" s="441"/>
    </row>
    <row r="635" spans="12:48" x14ac:dyDescent="0.2">
      <c r="L635" s="441"/>
      <c r="O635" s="441"/>
      <c r="U635" s="441"/>
      <c r="X635" s="441"/>
      <c r="AG635" s="441"/>
      <c r="AJ635" s="441"/>
      <c r="AS635" s="441"/>
      <c r="AV635" s="441"/>
    </row>
    <row r="636" spans="12:48" x14ac:dyDescent="0.2">
      <c r="L636" s="441"/>
      <c r="O636" s="441"/>
      <c r="U636" s="441"/>
      <c r="X636" s="441"/>
      <c r="AG636" s="441"/>
      <c r="AJ636" s="441"/>
      <c r="AS636" s="441"/>
      <c r="AV636" s="441"/>
    </row>
    <row r="637" spans="12:48" x14ac:dyDescent="0.2">
      <c r="L637" s="441"/>
      <c r="O637" s="441"/>
      <c r="U637" s="441"/>
      <c r="X637" s="441"/>
      <c r="AG637" s="441"/>
      <c r="AJ637" s="441"/>
      <c r="AS637" s="441"/>
      <c r="AV637" s="441"/>
    </row>
    <row r="638" spans="12:48" x14ac:dyDescent="0.2">
      <c r="L638" s="441"/>
      <c r="O638" s="441"/>
      <c r="U638" s="441"/>
      <c r="X638" s="441"/>
      <c r="AG638" s="441"/>
      <c r="AJ638" s="441"/>
      <c r="AS638" s="441"/>
      <c r="AV638" s="441"/>
    </row>
    <row r="639" spans="12:48" x14ac:dyDescent="0.2">
      <c r="L639" s="441"/>
      <c r="O639" s="441"/>
      <c r="U639" s="441"/>
      <c r="X639" s="441"/>
      <c r="AG639" s="441"/>
      <c r="AJ639" s="441"/>
      <c r="AS639" s="441"/>
      <c r="AV639" s="441"/>
    </row>
    <row r="640" spans="12:48" x14ac:dyDescent="0.2">
      <c r="L640" s="441"/>
      <c r="O640" s="441"/>
      <c r="U640" s="441"/>
      <c r="X640" s="441"/>
      <c r="AG640" s="441"/>
      <c r="AJ640" s="441"/>
      <c r="AS640" s="441"/>
      <c r="AV640" s="441"/>
    </row>
    <row r="641" spans="12:48" x14ac:dyDescent="0.2">
      <c r="L641" s="441"/>
      <c r="O641" s="441"/>
      <c r="U641" s="441"/>
      <c r="X641" s="441"/>
      <c r="AG641" s="441"/>
      <c r="AJ641" s="441"/>
      <c r="AS641" s="441"/>
      <c r="AV641" s="441"/>
    </row>
    <row r="642" spans="12:48" x14ac:dyDescent="0.2">
      <c r="L642" s="441"/>
      <c r="O642" s="441"/>
      <c r="U642" s="441"/>
      <c r="X642" s="441"/>
      <c r="AG642" s="441"/>
      <c r="AJ642" s="441"/>
      <c r="AS642" s="441"/>
      <c r="AV642" s="441"/>
    </row>
    <row r="643" spans="12:48" x14ac:dyDescent="0.2">
      <c r="L643" s="441"/>
      <c r="O643" s="441"/>
      <c r="U643" s="441"/>
      <c r="X643" s="441"/>
      <c r="AG643" s="441"/>
      <c r="AJ643" s="441"/>
      <c r="AS643" s="441"/>
      <c r="AV643" s="441"/>
    </row>
    <row r="644" spans="12:48" x14ac:dyDescent="0.2">
      <c r="L644" s="441"/>
      <c r="O644" s="441"/>
      <c r="U644" s="441"/>
      <c r="X644" s="441"/>
      <c r="AG644" s="441"/>
      <c r="AJ644" s="441"/>
      <c r="AS644" s="441"/>
      <c r="AV644" s="441"/>
    </row>
    <row r="645" spans="12:48" x14ac:dyDescent="0.2">
      <c r="L645" s="441"/>
      <c r="O645" s="441"/>
      <c r="U645" s="441"/>
      <c r="X645" s="441"/>
      <c r="AG645" s="441"/>
      <c r="AJ645" s="441"/>
      <c r="AS645" s="441"/>
      <c r="AV645" s="441"/>
    </row>
    <row r="646" spans="12:48" x14ac:dyDescent="0.2">
      <c r="L646" s="441"/>
      <c r="O646" s="441"/>
      <c r="U646" s="441"/>
      <c r="X646" s="441"/>
      <c r="AG646" s="441"/>
      <c r="AJ646" s="441"/>
      <c r="AS646" s="441"/>
      <c r="AV646" s="441"/>
    </row>
    <row r="647" spans="12:48" x14ac:dyDescent="0.2">
      <c r="L647" s="441"/>
      <c r="O647" s="441"/>
      <c r="U647" s="441"/>
      <c r="X647" s="441"/>
      <c r="AG647" s="441"/>
      <c r="AJ647" s="441"/>
      <c r="AS647" s="441"/>
      <c r="AV647" s="441"/>
    </row>
    <row r="648" spans="12:48" x14ac:dyDescent="0.2">
      <c r="L648" s="441"/>
      <c r="O648" s="441"/>
      <c r="U648" s="441"/>
      <c r="X648" s="441"/>
      <c r="AG648" s="441"/>
      <c r="AJ648" s="441"/>
      <c r="AS648" s="441"/>
      <c r="AV648" s="441"/>
    </row>
    <row r="649" spans="12:48" x14ac:dyDescent="0.2">
      <c r="L649" s="441"/>
      <c r="O649" s="441"/>
      <c r="U649" s="441"/>
      <c r="X649" s="441"/>
      <c r="AG649" s="441"/>
      <c r="AJ649" s="441"/>
      <c r="AS649" s="441"/>
      <c r="AV649" s="441"/>
    </row>
    <row r="650" spans="12:48" x14ac:dyDescent="0.2">
      <c r="L650" s="441"/>
      <c r="O650" s="441"/>
      <c r="U650" s="441"/>
      <c r="X650" s="441"/>
      <c r="AG650" s="441"/>
      <c r="AJ650" s="441"/>
      <c r="AS650" s="441"/>
      <c r="AV650" s="441"/>
    </row>
    <row r="651" spans="12:48" x14ac:dyDescent="0.2">
      <c r="L651" s="441"/>
      <c r="O651" s="441"/>
      <c r="U651" s="441"/>
      <c r="X651" s="441"/>
      <c r="AG651" s="441"/>
      <c r="AJ651" s="441"/>
      <c r="AS651" s="441"/>
      <c r="AV651" s="441"/>
    </row>
    <row r="652" spans="12:48" x14ac:dyDescent="0.2">
      <c r="L652" s="441"/>
      <c r="O652" s="441"/>
      <c r="U652" s="441"/>
      <c r="X652" s="441"/>
      <c r="AG652" s="441"/>
      <c r="AJ652" s="441"/>
      <c r="AS652" s="441"/>
      <c r="AV652" s="441"/>
    </row>
    <row r="653" spans="12:48" x14ac:dyDescent="0.2">
      <c r="L653" s="441"/>
      <c r="O653" s="441"/>
      <c r="U653" s="441"/>
      <c r="X653" s="441"/>
      <c r="AG653" s="441"/>
      <c r="AJ653" s="441"/>
      <c r="AS653" s="441"/>
      <c r="AV653" s="441"/>
    </row>
    <row r="654" spans="12:48" x14ac:dyDescent="0.2">
      <c r="L654" s="441"/>
      <c r="O654" s="441"/>
      <c r="U654" s="441"/>
      <c r="X654" s="441"/>
      <c r="AG654" s="441"/>
      <c r="AJ654" s="441"/>
      <c r="AS654" s="441"/>
      <c r="AV654" s="441"/>
    </row>
    <row r="655" spans="12:48" x14ac:dyDescent="0.2">
      <c r="L655" s="441"/>
      <c r="O655" s="441"/>
      <c r="U655" s="441"/>
      <c r="X655" s="441"/>
      <c r="AG655" s="441"/>
      <c r="AJ655" s="441"/>
      <c r="AS655" s="441"/>
      <c r="AV655" s="441"/>
    </row>
    <row r="656" spans="12:48" x14ac:dyDescent="0.2">
      <c r="L656" s="441"/>
      <c r="O656" s="441"/>
      <c r="U656" s="441"/>
      <c r="X656" s="441"/>
      <c r="AG656" s="441"/>
      <c r="AJ656" s="441"/>
      <c r="AS656" s="441"/>
      <c r="AV656" s="441"/>
    </row>
    <row r="657" spans="12:48" x14ac:dyDescent="0.2">
      <c r="L657" s="441"/>
      <c r="O657" s="441"/>
      <c r="U657" s="441"/>
      <c r="X657" s="441"/>
      <c r="AG657" s="441"/>
      <c r="AJ657" s="441"/>
      <c r="AS657" s="441"/>
      <c r="AV657" s="441"/>
    </row>
    <row r="658" spans="12:48" x14ac:dyDescent="0.2">
      <c r="L658" s="441"/>
      <c r="O658" s="441"/>
      <c r="U658" s="441"/>
      <c r="X658" s="441"/>
      <c r="AG658" s="441"/>
      <c r="AJ658" s="441"/>
      <c r="AS658" s="441"/>
      <c r="AV658" s="441"/>
    </row>
    <row r="659" spans="12:48" x14ac:dyDescent="0.2">
      <c r="L659" s="441"/>
      <c r="O659" s="441"/>
      <c r="U659" s="441"/>
      <c r="X659" s="441"/>
      <c r="AG659" s="441"/>
      <c r="AJ659" s="441"/>
      <c r="AS659" s="441"/>
      <c r="AV659" s="441"/>
    </row>
    <row r="660" spans="12:48" x14ac:dyDescent="0.2">
      <c r="L660" s="441"/>
      <c r="O660" s="441"/>
      <c r="U660" s="441"/>
      <c r="X660" s="441"/>
      <c r="AG660" s="441"/>
      <c r="AJ660" s="441"/>
      <c r="AS660" s="441"/>
      <c r="AV660" s="441"/>
    </row>
    <row r="661" spans="12:48" x14ac:dyDescent="0.2">
      <c r="L661" s="441"/>
      <c r="O661" s="441"/>
      <c r="U661" s="441"/>
      <c r="X661" s="441"/>
      <c r="AG661" s="441"/>
      <c r="AJ661" s="441"/>
      <c r="AS661" s="441"/>
      <c r="AV661" s="441"/>
    </row>
    <row r="662" spans="12:48" x14ac:dyDescent="0.2">
      <c r="L662" s="441"/>
      <c r="O662" s="441"/>
      <c r="U662" s="441"/>
      <c r="X662" s="441"/>
      <c r="AG662" s="441"/>
      <c r="AJ662" s="441"/>
      <c r="AS662" s="441"/>
      <c r="AV662" s="441"/>
    </row>
    <row r="663" spans="12:48" x14ac:dyDescent="0.2">
      <c r="L663" s="441"/>
      <c r="O663" s="441"/>
      <c r="U663" s="441"/>
      <c r="X663" s="441"/>
      <c r="AG663" s="441"/>
      <c r="AJ663" s="441"/>
      <c r="AS663" s="441"/>
      <c r="AV663" s="441"/>
    </row>
    <row r="664" spans="12:48" x14ac:dyDescent="0.2">
      <c r="L664" s="441"/>
      <c r="O664" s="441"/>
      <c r="U664" s="441"/>
      <c r="X664" s="441"/>
      <c r="AG664" s="441"/>
      <c r="AJ664" s="441"/>
      <c r="AS664" s="441"/>
      <c r="AV664" s="441"/>
    </row>
    <row r="665" spans="12:48" x14ac:dyDescent="0.2">
      <c r="L665" s="441"/>
      <c r="O665" s="441"/>
      <c r="U665" s="441"/>
      <c r="X665" s="441"/>
      <c r="AG665" s="441"/>
      <c r="AJ665" s="441"/>
      <c r="AS665" s="441"/>
      <c r="AV665" s="441"/>
    </row>
    <row r="666" spans="12:48" x14ac:dyDescent="0.2">
      <c r="L666" s="441"/>
      <c r="O666" s="441"/>
      <c r="U666" s="441"/>
      <c r="X666" s="441"/>
      <c r="AG666" s="441"/>
      <c r="AJ666" s="441"/>
      <c r="AS666" s="441"/>
      <c r="AV666" s="441"/>
    </row>
    <row r="667" spans="12:48" x14ac:dyDescent="0.2">
      <c r="L667" s="441"/>
      <c r="O667" s="441"/>
      <c r="U667" s="441"/>
      <c r="X667" s="441"/>
      <c r="AG667" s="441"/>
      <c r="AJ667" s="441"/>
      <c r="AS667" s="441"/>
      <c r="AV667" s="441"/>
    </row>
    <row r="668" spans="12:48" x14ac:dyDescent="0.2">
      <c r="L668" s="441"/>
      <c r="O668" s="441"/>
      <c r="U668" s="441"/>
      <c r="X668" s="441"/>
      <c r="AG668" s="441"/>
      <c r="AJ668" s="441"/>
      <c r="AS668" s="441"/>
      <c r="AV668" s="441"/>
    </row>
    <row r="669" spans="12:48" x14ac:dyDescent="0.2">
      <c r="L669" s="441"/>
      <c r="O669" s="441"/>
      <c r="U669" s="441"/>
      <c r="X669" s="441"/>
      <c r="AG669" s="441"/>
      <c r="AJ669" s="441"/>
      <c r="AS669" s="441"/>
      <c r="AV669" s="441"/>
    </row>
    <row r="670" spans="12:48" x14ac:dyDescent="0.2">
      <c r="L670" s="441"/>
      <c r="O670" s="441"/>
      <c r="U670" s="441"/>
      <c r="X670" s="441"/>
      <c r="AG670" s="441"/>
      <c r="AJ670" s="441"/>
      <c r="AS670" s="441"/>
      <c r="AV670" s="441"/>
    </row>
    <row r="671" spans="12:48" x14ac:dyDescent="0.2">
      <c r="L671" s="441"/>
      <c r="O671" s="441"/>
      <c r="U671" s="441"/>
      <c r="X671" s="441"/>
      <c r="AG671" s="441"/>
      <c r="AJ671" s="441"/>
      <c r="AS671" s="441"/>
      <c r="AV671" s="441"/>
    </row>
    <row r="672" spans="12:48" x14ac:dyDescent="0.2">
      <c r="L672" s="441"/>
      <c r="O672" s="441"/>
      <c r="U672" s="441"/>
      <c r="X672" s="441"/>
      <c r="AG672" s="441"/>
      <c r="AJ672" s="441"/>
      <c r="AS672" s="441"/>
      <c r="AV672" s="441"/>
    </row>
    <row r="673" spans="12:48" x14ac:dyDescent="0.2">
      <c r="L673" s="441"/>
      <c r="O673" s="441"/>
      <c r="U673" s="441"/>
      <c r="X673" s="441"/>
      <c r="AG673" s="441"/>
      <c r="AJ673" s="441"/>
      <c r="AS673" s="441"/>
      <c r="AV673" s="441"/>
    </row>
    <row r="674" spans="12:48" x14ac:dyDescent="0.2">
      <c r="L674" s="441"/>
      <c r="O674" s="441"/>
      <c r="U674" s="441"/>
      <c r="X674" s="441"/>
      <c r="AG674" s="441"/>
      <c r="AJ674" s="441"/>
      <c r="AS674" s="441"/>
      <c r="AV674" s="441"/>
    </row>
    <row r="675" spans="12:48" x14ac:dyDescent="0.2">
      <c r="L675" s="441"/>
      <c r="O675" s="441"/>
      <c r="U675" s="441"/>
      <c r="X675" s="441"/>
      <c r="AG675" s="441"/>
      <c r="AJ675" s="441"/>
      <c r="AS675" s="441"/>
      <c r="AV675" s="441"/>
    </row>
    <row r="676" spans="12:48" x14ac:dyDescent="0.2">
      <c r="L676" s="441"/>
      <c r="O676" s="441"/>
      <c r="U676" s="441"/>
      <c r="X676" s="441"/>
      <c r="AG676" s="441"/>
      <c r="AJ676" s="441"/>
      <c r="AS676" s="441"/>
      <c r="AV676" s="441"/>
    </row>
    <row r="677" spans="12:48" x14ac:dyDescent="0.2">
      <c r="L677" s="441"/>
      <c r="O677" s="441"/>
      <c r="U677" s="441"/>
      <c r="X677" s="441"/>
      <c r="AG677" s="441"/>
      <c r="AJ677" s="441"/>
      <c r="AS677" s="441"/>
      <c r="AV677" s="441"/>
    </row>
    <row r="678" spans="12:48" x14ac:dyDescent="0.2">
      <c r="L678" s="441"/>
      <c r="O678" s="441"/>
      <c r="U678" s="441"/>
      <c r="X678" s="441"/>
      <c r="AG678" s="441"/>
      <c r="AJ678" s="441"/>
      <c r="AS678" s="441"/>
      <c r="AV678" s="441"/>
    </row>
    <row r="679" spans="12:48" x14ac:dyDescent="0.2">
      <c r="L679" s="441"/>
      <c r="O679" s="441"/>
      <c r="U679" s="441"/>
      <c r="X679" s="441"/>
      <c r="AG679" s="441"/>
      <c r="AJ679" s="441"/>
      <c r="AS679" s="441"/>
      <c r="AV679" s="441"/>
    </row>
    <row r="680" spans="12:48" x14ac:dyDescent="0.2">
      <c r="L680" s="441"/>
      <c r="O680" s="441"/>
      <c r="U680" s="441"/>
      <c r="X680" s="441"/>
      <c r="AG680" s="441"/>
      <c r="AJ680" s="441"/>
      <c r="AS680" s="441"/>
      <c r="AV680" s="441"/>
    </row>
    <row r="681" spans="12:48" x14ac:dyDescent="0.2">
      <c r="L681" s="441"/>
      <c r="O681" s="441"/>
      <c r="U681" s="441"/>
      <c r="X681" s="441"/>
      <c r="AG681" s="441"/>
      <c r="AJ681" s="441"/>
      <c r="AS681" s="441"/>
      <c r="AV681" s="441"/>
    </row>
    <row r="682" spans="12:48" x14ac:dyDescent="0.2">
      <c r="L682" s="441"/>
      <c r="O682" s="441"/>
      <c r="U682" s="441"/>
      <c r="X682" s="441"/>
      <c r="AG682" s="441"/>
      <c r="AJ682" s="441"/>
      <c r="AS682" s="441"/>
      <c r="AV682" s="441"/>
    </row>
    <row r="683" spans="12:48" x14ac:dyDescent="0.2">
      <c r="L683" s="441"/>
      <c r="O683" s="441"/>
      <c r="U683" s="441"/>
      <c r="X683" s="441"/>
      <c r="AG683" s="441"/>
      <c r="AJ683" s="441"/>
      <c r="AS683" s="441"/>
      <c r="AV683" s="441"/>
    </row>
    <row r="684" spans="12:48" x14ac:dyDescent="0.2">
      <c r="L684" s="441"/>
      <c r="O684" s="441"/>
      <c r="U684" s="441"/>
      <c r="X684" s="441"/>
      <c r="AG684" s="441"/>
      <c r="AJ684" s="441"/>
      <c r="AS684" s="441"/>
      <c r="AV684" s="441"/>
    </row>
    <row r="685" spans="12:48" x14ac:dyDescent="0.2">
      <c r="L685" s="441"/>
      <c r="O685" s="441"/>
      <c r="U685" s="441"/>
      <c r="X685" s="441"/>
      <c r="AG685" s="441"/>
      <c r="AJ685" s="441"/>
      <c r="AS685" s="441"/>
      <c r="AV685" s="441"/>
    </row>
    <row r="686" spans="12:48" x14ac:dyDescent="0.2">
      <c r="L686" s="441"/>
      <c r="O686" s="441"/>
      <c r="U686" s="441"/>
      <c r="X686" s="441"/>
      <c r="AG686" s="441"/>
      <c r="AJ686" s="441"/>
      <c r="AS686" s="441"/>
      <c r="AV686" s="441"/>
    </row>
    <row r="687" spans="12:48" x14ac:dyDescent="0.2">
      <c r="L687" s="441"/>
      <c r="O687" s="441"/>
      <c r="U687" s="441"/>
      <c r="X687" s="441"/>
      <c r="AG687" s="441"/>
      <c r="AJ687" s="441"/>
      <c r="AS687" s="441"/>
      <c r="AV687" s="441"/>
    </row>
    <row r="688" spans="12:48" x14ac:dyDescent="0.2">
      <c r="L688" s="441"/>
      <c r="O688" s="441"/>
      <c r="U688" s="441"/>
      <c r="X688" s="441"/>
      <c r="AG688" s="441"/>
      <c r="AJ688" s="441"/>
      <c r="AS688" s="441"/>
      <c r="AV688" s="441"/>
    </row>
    <row r="689" spans="12:48" x14ac:dyDescent="0.2">
      <c r="L689" s="441"/>
      <c r="O689" s="441"/>
      <c r="U689" s="441"/>
      <c r="X689" s="441"/>
      <c r="AG689" s="441"/>
      <c r="AJ689" s="441"/>
      <c r="AS689" s="441"/>
      <c r="AV689" s="441"/>
    </row>
    <row r="690" spans="12:48" x14ac:dyDescent="0.2">
      <c r="L690" s="441"/>
      <c r="O690" s="441"/>
      <c r="U690" s="441"/>
      <c r="X690" s="441"/>
      <c r="AG690" s="441"/>
      <c r="AJ690" s="441"/>
      <c r="AS690" s="441"/>
      <c r="AV690" s="441"/>
    </row>
    <row r="691" spans="12:48" x14ac:dyDescent="0.2">
      <c r="L691" s="441"/>
      <c r="O691" s="441"/>
      <c r="U691" s="441"/>
      <c r="X691" s="441"/>
      <c r="AG691" s="441"/>
      <c r="AJ691" s="441"/>
      <c r="AS691" s="441"/>
      <c r="AV691" s="441"/>
    </row>
    <row r="692" spans="12:48" x14ac:dyDescent="0.2">
      <c r="L692" s="441"/>
      <c r="O692" s="441"/>
      <c r="U692" s="441"/>
      <c r="X692" s="441"/>
      <c r="AG692" s="441"/>
      <c r="AJ692" s="441"/>
      <c r="AS692" s="441"/>
      <c r="AV692" s="441"/>
    </row>
    <row r="693" spans="12:48" x14ac:dyDescent="0.2">
      <c r="L693" s="441"/>
      <c r="O693" s="441"/>
      <c r="U693" s="441"/>
      <c r="X693" s="441"/>
      <c r="AG693" s="441"/>
      <c r="AJ693" s="441"/>
      <c r="AS693" s="441"/>
      <c r="AV693" s="441"/>
    </row>
    <row r="694" spans="12:48" x14ac:dyDescent="0.2">
      <c r="L694" s="441"/>
      <c r="O694" s="441"/>
      <c r="U694" s="441"/>
      <c r="X694" s="441"/>
      <c r="AG694" s="441"/>
      <c r="AJ694" s="441"/>
      <c r="AS694" s="441"/>
      <c r="AV694" s="441"/>
    </row>
    <row r="695" spans="12:48" x14ac:dyDescent="0.2">
      <c r="L695" s="441"/>
      <c r="O695" s="441"/>
      <c r="U695" s="441"/>
      <c r="X695" s="441"/>
      <c r="AG695" s="441"/>
      <c r="AJ695" s="441"/>
      <c r="AS695" s="441"/>
      <c r="AV695" s="441"/>
    </row>
    <row r="696" spans="12:48" x14ac:dyDescent="0.2">
      <c r="L696" s="441"/>
      <c r="O696" s="441"/>
      <c r="U696" s="441"/>
      <c r="X696" s="441"/>
      <c r="AG696" s="441"/>
      <c r="AJ696" s="441"/>
      <c r="AS696" s="441"/>
      <c r="AV696" s="441"/>
    </row>
    <row r="697" spans="12:48" x14ac:dyDescent="0.2">
      <c r="L697" s="441"/>
      <c r="O697" s="441"/>
      <c r="U697" s="441"/>
      <c r="X697" s="441"/>
      <c r="AG697" s="441"/>
      <c r="AJ697" s="441"/>
      <c r="AS697" s="441"/>
      <c r="AV697" s="441"/>
    </row>
    <row r="698" spans="12:48" x14ac:dyDescent="0.2">
      <c r="L698" s="441"/>
      <c r="O698" s="441"/>
      <c r="U698" s="441"/>
      <c r="X698" s="441"/>
      <c r="AG698" s="441"/>
      <c r="AJ698" s="441"/>
      <c r="AS698" s="441"/>
      <c r="AV698" s="441"/>
    </row>
    <row r="699" spans="12:48" x14ac:dyDescent="0.2">
      <c r="L699" s="441"/>
      <c r="O699" s="441"/>
      <c r="U699" s="441"/>
      <c r="X699" s="441"/>
      <c r="AG699" s="441"/>
      <c r="AJ699" s="441"/>
      <c r="AS699" s="441"/>
      <c r="AV699" s="441"/>
    </row>
    <row r="700" spans="12:48" x14ac:dyDescent="0.2">
      <c r="L700" s="441"/>
      <c r="O700" s="441"/>
      <c r="U700" s="441"/>
      <c r="X700" s="441"/>
      <c r="AG700" s="441"/>
      <c r="AJ700" s="441"/>
      <c r="AS700" s="441"/>
      <c r="AV700" s="441"/>
    </row>
    <row r="701" spans="12:48" x14ac:dyDescent="0.2">
      <c r="L701" s="441"/>
      <c r="O701" s="441"/>
      <c r="U701" s="441"/>
      <c r="X701" s="441"/>
      <c r="AG701" s="441"/>
      <c r="AJ701" s="441"/>
      <c r="AS701" s="441"/>
      <c r="AV701" s="441"/>
    </row>
    <row r="702" spans="12:48" x14ac:dyDescent="0.2">
      <c r="L702" s="441"/>
      <c r="O702" s="441"/>
      <c r="U702" s="441"/>
      <c r="X702" s="441"/>
      <c r="AG702" s="441"/>
      <c r="AJ702" s="441"/>
      <c r="AS702" s="441"/>
      <c r="AV702" s="441"/>
    </row>
    <row r="703" spans="12:48" x14ac:dyDescent="0.2">
      <c r="L703" s="441"/>
      <c r="O703" s="441"/>
      <c r="U703" s="441"/>
      <c r="X703" s="441"/>
      <c r="AG703" s="441"/>
      <c r="AJ703" s="441"/>
      <c r="AS703" s="441"/>
      <c r="AV703" s="441"/>
    </row>
    <row r="704" spans="12:48" x14ac:dyDescent="0.2">
      <c r="L704" s="441"/>
      <c r="O704" s="441"/>
      <c r="U704" s="441"/>
      <c r="X704" s="441"/>
      <c r="AG704" s="441"/>
      <c r="AJ704" s="441"/>
      <c r="AS704" s="441"/>
      <c r="AV704" s="441"/>
    </row>
    <row r="705" spans="12:48" x14ac:dyDescent="0.2">
      <c r="L705" s="441"/>
      <c r="O705" s="441"/>
      <c r="U705" s="441"/>
      <c r="X705" s="441"/>
      <c r="AG705" s="441"/>
      <c r="AJ705" s="441"/>
      <c r="AS705" s="441"/>
      <c r="AV705" s="441"/>
    </row>
    <row r="706" spans="12:48" x14ac:dyDescent="0.2">
      <c r="L706" s="441"/>
      <c r="O706" s="441"/>
      <c r="U706" s="441"/>
      <c r="X706" s="441"/>
      <c r="AG706" s="441"/>
      <c r="AJ706" s="441"/>
      <c r="AS706" s="441"/>
      <c r="AV706" s="441"/>
    </row>
    <row r="707" spans="12:48" x14ac:dyDescent="0.2">
      <c r="L707" s="441"/>
      <c r="O707" s="441"/>
      <c r="U707" s="441"/>
      <c r="X707" s="441"/>
      <c r="AG707" s="441"/>
      <c r="AJ707" s="441"/>
      <c r="AS707" s="441"/>
      <c r="AV707" s="441"/>
    </row>
    <row r="708" spans="12:48" x14ac:dyDescent="0.2">
      <c r="L708" s="441"/>
      <c r="O708" s="441"/>
      <c r="U708" s="441"/>
      <c r="X708" s="441"/>
      <c r="AG708" s="441"/>
      <c r="AJ708" s="441"/>
      <c r="AS708" s="441"/>
      <c r="AV708" s="441"/>
    </row>
    <row r="709" spans="12:48" x14ac:dyDescent="0.2">
      <c r="L709" s="441"/>
      <c r="O709" s="441"/>
      <c r="U709" s="441"/>
      <c r="X709" s="441"/>
      <c r="AG709" s="441"/>
      <c r="AJ709" s="441"/>
      <c r="AS709" s="441"/>
      <c r="AV709" s="441"/>
    </row>
    <row r="710" spans="12:48" x14ac:dyDescent="0.2">
      <c r="L710" s="441"/>
      <c r="O710" s="441"/>
      <c r="U710" s="441"/>
      <c r="X710" s="441"/>
      <c r="AG710" s="441"/>
      <c r="AJ710" s="441"/>
      <c r="AS710" s="441"/>
      <c r="AV710" s="441"/>
    </row>
    <row r="711" spans="12:48" x14ac:dyDescent="0.2">
      <c r="L711" s="441"/>
      <c r="O711" s="441"/>
      <c r="U711" s="441"/>
      <c r="X711" s="441"/>
      <c r="AG711" s="441"/>
      <c r="AJ711" s="441"/>
      <c r="AS711" s="441"/>
      <c r="AV711" s="441"/>
    </row>
    <row r="712" spans="12:48" x14ac:dyDescent="0.2">
      <c r="L712" s="441"/>
      <c r="O712" s="441"/>
      <c r="U712" s="441"/>
      <c r="X712" s="441"/>
      <c r="AG712" s="441"/>
      <c r="AJ712" s="441"/>
      <c r="AS712" s="441"/>
      <c r="AV712" s="441"/>
    </row>
    <row r="713" spans="12:48" x14ac:dyDescent="0.2">
      <c r="L713" s="441"/>
      <c r="O713" s="441"/>
      <c r="U713" s="441"/>
      <c r="X713" s="441"/>
      <c r="AG713" s="441"/>
      <c r="AJ713" s="441"/>
      <c r="AS713" s="441"/>
      <c r="AV713" s="441"/>
    </row>
    <row r="714" spans="12:48" x14ac:dyDescent="0.2">
      <c r="L714" s="441"/>
      <c r="O714" s="441"/>
      <c r="U714" s="441"/>
      <c r="X714" s="441"/>
      <c r="AG714" s="441"/>
      <c r="AJ714" s="441"/>
      <c r="AS714" s="441"/>
      <c r="AV714" s="441"/>
    </row>
    <row r="715" spans="12:48" x14ac:dyDescent="0.2">
      <c r="L715" s="441"/>
      <c r="O715" s="441"/>
      <c r="U715" s="441"/>
      <c r="X715" s="441"/>
      <c r="AG715" s="441"/>
      <c r="AJ715" s="441"/>
      <c r="AS715" s="441"/>
      <c r="AV715" s="441"/>
    </row>
    <row r="716" spans="12:48" x14ac:dyDescent="0.2">
      <c r="L716" s="441"/>
      <c r="O716" s="441"/>
      <c r="U716" s="441"/>
      <c r="X716" s="441"/>
      <c r="AG716" s="441"/>
      <c r="AJ716" s="441"/>
      <c r="AS716" s="441"/>
      <c r="AV716" s="441"/>
    </row>
    <row r="717" spans="12:48" x14ac:dyDescent="0.2">
      <c r="L717" s="441"/>
      <c r="O717" s="441"/>
      <c r="U717" s="441"/>
      <c r="X717" s="441"/>
      <c r="AG717" s="441"/>
      <c r="AJ717" s="441"/>
      <c r="AS717" s="441"/>
      <c r="AV717" s="441"/>
    </row>
    <row r="718" spans="12:48" x14ac:dyDescent="0.2">
      <c r="L718" s="441"/>
      <c r="O718" s="441"/>
      <c r="U718" s="441"/>
      <c r="X718" s="441"/>
      <c r="AG718" s="441"/>
      <c r="AJ718" s="441"/>
      <c r="AS718" s="441"/>
      <c r="AV718" s="441"/>
    </row>
    <row r="719" spans="12:48" x14ac:dyDescent="0.2">
      <c r="L719" s="441"/>
      <c r="O719" s="441"/>
      <c r="U719" s="441"/>
      <c r="X719" s="441"/>
      <c r="AG719" s="441"/>
      <c r="AJ719" s="441"/>
      <c r="AS719" s="441"/>
      <c r="AV719" s="441"/>
    </row>
    <row r="720" spans="12:48" x14ac:dyDescent="0.2">
      <c r="L720" s="441"/>
      <c r="O720" s="441"/>
      <c r="U720" s="441"/>
      <c r="X720" s="441"/>
      <c r="AG720" s="441"/>
      <c r="AJ720" s="441"/>
      <c r="AS720" s="441"/>
      <c r="AV720" s="441"/>
    </row>
    <row r="721" spans="12:48" x14ac:dyDescent="0.2">
      <c r="L721" s="441"/>
      <c r="O721" s="441"/>
      <c r="U721" s="441"/>
      <c r="X721" s="441"/>
      <c r="AG721" s="441"/>
      <c r="AJ721" s="441"/>
      <c r="AS721" s="441"/>
      <c r="AV721" s="441"/>
    </row>
    <row r="722" spans="12:48" x14ac:dyDescent="0.2">
      <c r="L722" s="441"/>
      <c r="O722" s="441"/>
      <c r="U722" s="441"/>
      <c r="X722" s="441"/>
      <c r="AG722" s="441"/>
      <c r="AJ722" s="441"/>
      <c r="AS722" s="441"/>
      <c r="AV722" s="441"/>
    </row>
    <row r="723" spans="12:48" x14ac:dyDescent="0.2">
      <c r="L723" s="441"/>
      <c r="O723" s="441"/>
      <c r="U723" s="441"/>
      <c r="X723" s="441"/>
      <c r="AG723" s="441"/>
      <c r="AJ723" s="441"/>
      <c r="AS723" s="441"/>
      <c r="AV723" s="441"/>
    </row>
    <row r="724" spans="12:48" x14ac:dyDescent="0.2">
      <c r="L724" s="441"/>
      <c r="O724" s="441"/>
      <c r="U724" s="441"/>
      <c r="X724" s="441"/>
      <c r="AG724" s="441"/>
      <c r="AJ724" s="441"/>
      <c r="AS724" s="441"/>
      <c r="AV724" s="441"/>
    </row>
    <row r="725" spans="12:48" x14ac:dyDescent="0.2">
      <c r="L725" s="441"/>
      <c r="O725" s="441"/>
      <c r="U725" s="441"/>
      <c r="X725" s="441"/>
      <c r="AG725" s="441"/>
      <c r="AJ725" s="441"/>
      <c r="AS725" s="441"/>
      <c r="AV725" s="441"/>
    </row>
    <row r="726" spans="12:48" x14ac:dyDescent="0.2">
      <c r="L726" s="441"/>
      <c r="O726" s="441"/>
      <c r="U726" s="441"/>
      <c r="X726" s="441"/>
      <c r="AG726" s="441"/>
      <c r="AJ726" s="441"/>
      <c r="AS726" s="441"/>
      <c r="AV726" s="441"/>
    </row>
    <row r="727" spans="12:48" x14ac:dyDescent="0.2">
      <c r="L727" s="441"/>
      <c r="O727" s="441"/>
      <c r="U727" s="441"/>
      <c r="X727" s="441"/>
      <c r="AG727" s="441"/>
      <c r="AJ727" s="441"/>
      <c r="AS727" s="441"/>
      <c r="AV727" s="441"/>
    </row>
    <row r="728" spans="12:48" x14ac:dyDescent="0.2">
      <c r="L728" s="441"/>
      <c r="O728" s="441"/>
      <c r="U728" s="441"/>
      <c r="X728" s="441"/>
      <c r="AG728" s="441"/>
      <c r="AJ728" s="441"/>
      <c r="AS728" s="441"/>
      <c r="AV728" s="441"/>
    </row>
    <row r="729" spans="12:48" x14ac:dyDescent="0.2">
      <c r="L729" s="441"/>
      <c r="O729" s="441"/>
      <c r="U729" s="441"/>
      <c r="X729" s="441"/>
      <c r="AG729" s="441"/>
      <c r="AJ729" s="441"/>
      <c r="AS729" s="441"/>
      <c r="AV729" s="441"/>
    </row>
    <row r="730" spans="12:48" x14ac:dyDescent="0.2">
      <c r="L730" s="441"/>
      <c r="O730" s="441"/>
      <c r="U730" s="441"/>
      <c r="X730" s="441"/>
      <c r="AG730" s="441"/>
      <c r="AJ730" s="441"/>
      <c r="AS730" s="441"/>
      <c r="AV730" s="441"/>
    </row>
    <row r="731" spans="12:48" x14ac:dyDescent="0.2">
      <c r="L731" s="441"/>
      <c r="O731" s="441"/>
      <c r="U731" s="441"/>
      <c r="X731" s="441"/>
      <c r="AG731" s="441"/>
      <c r="AJ731" s="441"/>
      <c r="AS731" s="441"/>
      <c r="AV731" s="441"/>
    </row>
    <row r="732" spans="12:48" x14ac:dyDescent="0.2">
      <c r="L732" s="441"/>
      <c r="O732" s="441"/>
      <c r="U732" s="441"/>
      <c r="X732" s="441"/>
      <c r="AG732" s="441"/>
      <c r="AJ732" s="441"/>
      <c r="AS732" s="441"/>
      <c r="AV732" s="441"/>
    </row>
    <row r="733" spans="12:48" x14ac:dyDescent="0.2">
      <c r="L733" s="441"/>
      <c r="O733" s="441"/>
      <c r="U733" s="441"/>
      <c r="X733" s="441"/>
      <c r="AG733" s="441"/>
      <c r="AJ733" s="441"/>
      <c r="AS733" s="441"/>
      <c r="AV733" s="441"/>
    </row>
    <row r="734" spans="12:48" x14ac:dyDescent="0.2">
      <c r="L734" s="441"/>
      <c r="O734" s="441"/>
      <c r="U734" s="441"/>
      <c r="X734" s="441"/>
      <c r="AG734" s="441"/>
      <c r="AJ734" s="441"/>
      <c r="AS734" s="441"/>
      <c r="AV734" s="441"/>
    </row>
    <row r="735" spans="12:48" x14ac:dyDescent="0.2">
      <c r="L735" s="441"/>
      <c r="O735" s="441"/>
      <c r="U735" s="441"/>
      <c r="X735" s="441"/>
      <c r="AG735" s="441"/>
      <c r="AJ735" s="441"/>
      <c r="AS735" s="441"/>
      <c r="AV735" s="441"/>
    </row>
    <row r="736" spans="12:48" x14ac:dyDescent="0.2">
      <c r="L736" s="441"/>
      <c r="O736" s="441"/>
      <c r="U736" s="441"/>
      <c r="X736" s="441"/>
      <c r="AG736" s="441"/>
      <c r="AJ736" s="441"/>
      <c r="AS736" s="441"/>
      <c r="AV736" s="441"/>
    </row>
    <row r="737" spans="12:48" x14ac:dyDescent="0.2">
      <c r="L737" s="441"/>
      <c r="O737" s="441"/>
      <c r="U737" s="441"/>
      <c r="X737" s="441"/>
      <c r="AG737" s="441"/>
      <c r="AJ737" s="441"/>
      <c r="AS737" s="441"/>
      <c r="AV737" s="441"/>
    </row>
    <row r="738" spans="12:48" x14ac:dyDescent="0.2">
      <c r="L738" s="441"/>
      <c r="O738" s="441"/>
      <c r="U738" s="441"/>
      <c r="X738" s="441"/>
      <c r="AG738" s="441"/>
      <c r="AJ738" s="441"/>
      <c r="AS738" s="441"/>
      <c r="AV738" s="441"/>
    </row>
    <row r="739" spans="12:48" x14ac:dyDescent="0.2">
      <c r="L739" s="441"/>
      <c r="O739" s="441"/>
      <c r="U739" s="441"/>
      <c r="X739" s="441"/>
      <c r="AG739" s="441"/>
      <c r="AJ739" s="441"/>
      <c r="AS739" s="441"/>
      <c r="AV739" s="441"/>
    </row>
    <row r="740" spans="12:48" x14ac:dyDescent="0.2">
      <c r="L740" s="441"/>
      <c r="O740" s="441"/>
      <c r="U740" s="441"/>
      <c r="X740" s="441"/>
      <c r="AG740" s="441"/>
      <c r="AJ740" s="441"/>
      <c r="AS740" s="441"/>
      <c r="AV740" s="441"/>
    </row>
    <row r="741" spans="12:48" x14ac:dyDescent="0.2">
      <c r="L741" s="441"/>
      <c r="O741" s="441"/>
      <c r="U741" s="441"/>
      <c r="X741" s="441"/>
      <c r="AG741" s="441"/>
      <c r="AJ741" s="441"/>
      <c r="AS741" s="441"/>
      <c r="AV741" s="441"/>
    </row>
    <row r="742" spans="12:48" x14ac:dyDescent="0.2">
      <c r="L742" s="441"/>
      <c r="O742" s="441"/>
      <c r="U742" s="441"/>
      <c r="X742" s="441"/>
      <c r="AG742" s="441"/>
      <c r="AJ742" s="441"/>
      <c r="AS742" s="441"/>
      <c r="AV742" s="441"/>
    </row>
    <row r="743" spans="12:48" x14ac:dyDescent="0.2">
      <c r="L743" s="441"/>
      <c r="O743" s="441"/>
      <c r="U743" s="441"/>
      <c r="X743" s="441"/>
      <c r="AG743" s="441"/>
      <c r="AJ743" s="441"/>
      <c r="AS743" s="441"/>
      <c r="AV743" s="441"/>
    </row>
    <row r="744" spans="12:48" x14ac:dyDescent="0.2">
      <c r="L744" s="441"/>
      <c r="O744" s="441"/>
      <c r="U744" s="441"/>
      <c r="X744" s="441"/>
      <c r="AG744" s="441"/>
      <c r="AJ744" s="441"/>
      <c r="AS744" s="441"/>
      <c r="AV744" s="441"/>
    </row>
    <row r="745" spans="12:48" x14ac:dyDescent="0.2">
      <c r="L745" s="441"/>
      <c r="O745" s="441"/>
      <c r="U745" s="441"/>
      <c r="X745" s="441"/>
      <c r="AG745" s="441"/>
      <c r="AJ745" s="441"/>
      <c r="AS745" s="441"/>
      <c r="AV745" s="441"/>
    </row>
    <row r="746" spans="12:48" x14ac:dyDescent="0.2">
      <c r="L746" s="441"/>
      <c r="O746" s="441"/>
      <c r="U746" s="441"/>
      <c r="X746" s="441"/>
      <c r="AG746" s="441"/>
      <c r="AJ746" s="441"/>
      <c r="AS746" s="441"/>
      <c r="AV746" s="441"/>
    </row>
    <row r="747" spans="12:48" x14ac:dyDescent="0.2">
      <c r="L747" s="441"/>
      <c r="O747" s="441"/>
      <c r="U747" s="441"/>
      <c r="X747" s="441"/>
      <c r="AG747" s="441"/>
      <c r="AJ747" s="441"/>
      <c r="AS747" s="441"/>
      <c r="AV747" s="441"/>
    </row>
    <row r="748" spans="12:48" x14ac:dyDescent="0.2">
      <c r="L748" s="441"/>
      <c r="O748" s="441"/>
      <c r="U748" s="441"/>
      <c r="X748" s="441"/>
      <c r="AG748" s="441"/>
      <c r="AJ748" s="441"/>
      <c r="AS748" s="441"/>
      <c r="AV748" s="441"/>
    </row>
    <row r="749" spans="12:48" x14ac:dyDescent="0.2">
      <c r="L749" s="441"/>
      <c r="O749" s="441"/>
      <c r="U749" s="441"/>
      <c r="X749" s="441"/>
      <c r="AG749" s="441"/>
      <c r="AJ749" s="441"/>
      <c r="AS749" s="441"/>
      <c r="AV749" s="441"/>
    </row>
    <row r="750" spans="12:48" x14ac:dyDescent="0.2">
      <c r="L750" s="441"/>
      <c r="O750" s="441"/>
      <c r="U750" s="441"/>
      <c r="X750" s="441"/>
      <c r="AG750" s="441"/>
      <c r="AJ750" s="441"/>
      <c r="AS750" s="441"/>
      <c r="AV750" s="441"/>
    </row>
    <row r="751" spans="12:48" x14ac:dyDescent="0.2">
      <c r="L751" s="441"/>
      <c r="O751" s="441"/>
      <c r="U751" s="441"/>
      <c r="X751" s="441"/>
      <c r="AG751" s="441"/>
      <c r="AJ751" s="441"/>
      <c r="AS751" s="441"/>
      <c r="AV751" s="441"/>
    </row>
    <row r="752" spans="12:48" x14ac:dyDescent="0.2">
      <c r="L752" s="441"/>
      <c r="O752" s="441"/>
      <c r="U752" s="441"/>
      <c r="X752" s="441"/>
      <c r="AG752" s="441"/>
      <c r="AJ752" s="441"/>
      <c r="AS752" s="441"/>
      <c r="AV752" s="441"/>
    </row>
    <row r="753" spans="12:48" x14ac:dyDescent="0.2">
      <c r="L753" s="441"/>
      <c r="O753" s="441"/>
      <c r="U753" s="441"/>
      <c r="X753" s="441"/>
      <c r="AG753" s="441"/>
      <c r="AJ753" s="441"/>
      <c r="AS753" s="441"/>
      <c r="AV753" s="441"/>
    </row>
    <row r="754" spans="12:48" x14ac:dyDescent="0.2">
      <c r="L754" s="441"/>
      <c r="O754" s="441"/>
      <c r="U754" s="441"/>
      <c r="X754" s="441"/>
      <c r="AG754" s="441"/>
      <c r="AJ754" s="441"/>
      <c r="AS754" s="441"/>
      <c r="AV754" s="441"/>
    </row>
    <row r="755" spans="12:48" x14ac:dyDescent="0.2">
      <c r="L755" s="441"/>
      <c r="O755" s="441"/>
      <c r="U755" s="441"/>
      <c r="X755" s="441"/>
      <c r="AG755" s="441"/>
      <c r="AJ755" s="441"/>
      <c r="AS755" s="441"/>
      <c r="AV755" s="441"/>
    </row>
    <row r="756" spans="12:48" x14ac:dyDescent="0.2">
      <c r="L756" s="441"/>
      <c r="O756" s="441"/>
      <c r="U756" s="441"/>
      <c r="X756" s="441"/>
      <c r="AG756" s="441"/>
      <c r="AJ756" s="441"/>
      <c r="AS756" s="441"/>
      <c r="AV756" s="441"/>
    </row>
    <row r="757" spans="12:48" x14ac:dyDescent="0.2">
      <c r="L757" s="441"/>
      <c r="O757" s="441"/>
      <c r="U757" s="441"/>
      <c r="X757" s="441"/>
      <c r="AG757" s="441"/>
      <c r="AJ757" s="441"/>
      <c r="AS757" s="441"/>
      <c r="AV757" s="441"/>
    </row>
    <row r="758" spans="12:48" x14ac:dyDescent="0.2">
      <c r="L758" s="441"/>
      <c r="O758" s="441"/>
      <c r="U758" s="441"/>
      <c r="X758" s="441"/>
      <c r="AG758" s="441"/>
      <c r="AJ758" s="441"/>
      <c r="AS758" s="441"/>
      <c r="AV758" s="441"/>
    </row>
    <row r="759" spans="12:48" x14ac:dyDescent="0.2">
      <c r="L759" s="441"/>
      <c r="O759" s="441"/>
      <c r="U759" s="441"/>
      <c r="X759" s="441"/>
      <c r="AG759" s="441"/>
      <c r="AJ759" s="441"/>
      <c r="AS759" s="441"/>
      <c r="AV759" s="441"/>
    </row>
    <row r="760" spans="12:48" x14ac:dyDescent="0.2">
      <c r="L760" s="441"/>
      <c r="O760" s="441"/>
      <c r="U760" s="441"/>
      <c r="X760" s="441"/>
      <c r="AG760" s="441"/>
      <c r="AJ760" s="441"/>
      <c r="AS760" s="441"/>
      <c r="AV760" s="441"/>
    </row>
    <row r="761" spans="12:48" x14ac:dyDescent="0.2">
      <c r="L761" s="441"/>
      <c r="O761" s="441"/>
      <c r="U761" s="441"/>
      <c r="X761" s="441"/>
      <c r="AG761" s="441"/>
      <c r="AJ761" s="441"/>
      <c r="AS761" s="441"/>
      <c r="AV761" s="441"/>
    </row>
    <row r="762" spans="12:48" x14ac:dyDescent="0.2">
      <c r="L762" s="441"/>
      <c r="O762" s="441"/>
      <c r="U762" s="441"/>
      <c r="X762" s="441"/>
      <c r="AG762" s="441"/>
      <c r="AJ762" s="441"/>
      <c r="AS762" s="441"/>
      <c r="AV762" s="441"/>
    </row>
    <row r="763" spans="12:48" x14ac:dyDescent="0.2">
      <c r="L763" s="441"/>
      <c r="O763" s="441"/>
      <c r="U763" s="441"/>
      <c r="X763" s="441"/>
      <c r="AG763" s="441"/>
      <c r="AJ763" s="441"/>
      <c r="AS763" s="441"/>
      <c r="AV763" s="441"/>
    </row>
    <row r="764" spans="12:48" x14ac:dyDescent="0.2">
      <c r="L764" s="441"/>
      <c r="O764" s="441"/>
      <c r="U764" s="441"/>
      <c r="X764" s="441"/>
      <c r="AG764" s="441"/>
      <c r="AJ764" s="441"/>
      <c r="AS764" s="441"/>
      <c r="AV764" s="441"/>
    </row>
    <row r="765" spans="12:48" x14ac:dyDescent="0.2">
      <c r="L765" s="441"/>
      <c r="O765" s="441"/>
      <c r="U765" s="441"/>
      <c r="X765" s="441"/>
      <c r="AG765" s="441"/>
      <c r="AJ765" s="441"/>
      <c r="AS765" s="441"/>
      <c r="AV765" s="441"/>
    </row>
    <row r="766" spans="12:48" x14ac:dyDescent="0.2">
      <c r="L766" s="441"/>
      <c r="O766" s="441"/>
      <c r="U766" s="441"/>
      <c r="X766" s="441"/>
      <c r="AG766" s="441"/>
      <c r="AJ766" s="441"/>
      <c r="AS766" s="441"/>
      <c r="AV766" s="441"/>
    </row>
    <row r="767" spans="12:48" x14ac:dyDescent="0.2">
      <c r="L767" s="441"/>
      <c r="O767" s="441"/>
      <c r="U767" s="441"/>
      <c r="X767" s="441"/>
      <c r="AG767" s="441"/>
      <c r="AJ767" s="441"/>
      <c r="AS767" s="441"/>
      <c r="AV767" s="441"/>
    </row>
    <row r="768" spans="12:48" x14ac:dyDescent="0.2">
      <c r="L768" s="441"/>
      <c r="O768" s="441"/>
      <c r="U768" s="441"/>
      <c r="X768" s="441"/>
      <c r="AG768" s="441"/>
      <c r="AJ768" s="441"/>
      <c r="AS768" s="441"/>
      <c r="AV768" s="441"/>
    </row>
    <row r="769" spans="12:48" x14ac:dyDescent="0.2">
      <c r="L769" s="441"/>
      <c r="O769" s="441"/>
      <c r="U769" s="441"/>
      <c r="X769" s="441"/>
      <c r="AG769" s="441"/>
      <c r="AJ769" s="441"/>
      <c r="AS769" s="441"/>
      <c r="AV769" s="441"/>
    </row>
    <row r="770" spans="12:48" x14ac:dyDescent="0.2">
      <c r="L770" s="441"/>
      <c r="O770" s="441"/>
      <c r="U770" s="441"/>
      <c r="X770" s="441"/>
      <c r="AG770" s="441"/>
      <c r="AJ770" s="441"/>
      <c r="AS770" s="441"/>
      <c r="AV770" s="441"/>
    </row>
    <row r="771" spans="12:48" x14ac:dyDescent="0.2">
      <c r="L771" s="441"/>
      <c r="O771" s="441"/>
      <c r="U771" s="441"/>
      <c r="X771" s="441"/>
      <c r="AG771" s="441"/>
      <c r="AJ771" s="441"/>
      <c r="AS771" s="441"/>
      <c r="AV771" s="441"/>
    </row>
    <row r="772" spans="12:48" x14ac:dyDescent="0.2">
      <c r="L772" s="441"/>
      <c r="O772" s="441"/>
      <c r="U772" s="441"/>
      <c r="X772" s="441"/>
      <c r="AG772" s="441"/>
      <c r="AJ772" s="441"/>
      <c r="AS772" s="441"/>
      <c r="AV772" s="441"/>
    </row>
    <row r="773" spans="12:48" x14ac:dyDescent="0.2">
      <c r="L773" s="441"/>
      <c r="O773" s="441"/>
      <c r="U773" s="441"/>
      <c r="X773" s="441"/>
      <c r="AG773" s="441"/>
      <c r="AJ773" s="441"/>
      <c r="AS773" s="441"/>
      <c r="AV773" s="441"/>
    </row>
    <row r="774" spans="12:48" x14ac:dyDescent="0.2">
      <c r="L774" s="441"/>
      <c r="O774" s="441"/>
      <c r="U774" s="441"/>
      <c r="X774" s="441"/>
      <c r="AG774" s="441"/>
      <c r="AJ774" s="441"/>
      <c r="AS774" s="441"/>
      <c r="AV774" s="441"/>
    </row>
    <row r="775" spans="12:48" x14ac:dyDescent="0.2">
      <c r="L775" s="441"/>
      <c r="O775" s="441"/>
      <c r="U775" s="441"/>
      <c r="X775" s="441"/>
      <c r="AG775" s="441"/>
      <c r="AJ775" s="441"/>
      <c r="AS775" s="441"/>
      <c r="AV775" s="441"/>
    </row>
    <row r="776" spans="12:48" x14ac:dyDescent="0.2">
      <c r="L776" s="441"/>
      <c r="O776" s="441"/>
      <c r="U776" s="441"/>
      <c r="X776" s="441"/>
      <c r="AG776" s="441"/>
      <c r="AJ776" s="441"/>
      <c r="AS776" s="441"/>
      <c r="AV776" s="441"/>
    </row>
    <row r="777" spans="12:48" x14ac:dyDescent="0.2">
      <c r="L777" s="441"/>
      <c r="O777" s="441"/>
      <c r="U777" s="441"/>
      <c r="X777" s="441"/>
      <c r="AG777" s="441"/>
      <c r="AJ777" s="441"/>
      <c r="AS777" s="441"/>
      <c r="AV777" s="441"/>
    </row>
    <row r="778" spans="12:48" x14ac:dyDescent="0.2">
      <c r="L778" s="441"/>
      <c r="O778" s="441"/>
      <c r="U778" s="441"/>
      <c r="X778" s="441"/>
      <c r="AG778" s="441"/>
      <c r="AJ778" s="441"/>
      <c r="AS778" s="441"/>
      <c r="AV778" s="441"/>
    </row>
    <row r="779" spans="12:48" x14ac:dyDescent="0.2">
      <c r="L779" s="441"/>
      <c r="O779" s="441"/>
      <c r="U779" s="441"/>
      <c r="X779" s="441"/>
      <c r="AG779" s="441"/>
      <c r="AJ779" s="441"/>
      <c r="AS779" s="441"/>
      <c r="AV779" s="441"/>
    </row>
    <row r="780" spans="12:48" x14ac:dyDescent="0.2">
      <c r="L780" s="441"/>
      <c r="O780" s="441"/>
      <c r="U780" s="441"/>
      <c r="X780" s="441"/>
      <c r="AG780" s="441"/>
      <c r="AJ780" s="441"/>
      <c r="AS780" s="441"/>
      <c r="AV780" s="441"/>
    </row>
    <row r="781" spans="12:48" x14ac:dyDescent="0.2">
      <c r="L781" s="441"/>
      <c r="O781" s="441"/>
      <c r="U781" s="441"/>
      <c r="X781" s="441"/>
      <c r="AG781" s="441"/>
      <c r="AJ781" s="441"/>
      <c r="AS781" s="441"/>
      <c r="AV781" s="441"/>
    </row>
    <row r="782" spans="12:48" x14ac:dyDescent="0.2">
      <c r="L782" s="441"/>
      <c r="O782" s="441"/>
      <c r="U782" s="441"/>
      <c r="X782" s="441"/>
      <c r="AG782" s="441"/>
      <c r="AJ782" s="441"/>
      <c r="AS782" s="441"/>
      <c r="AV782" s="441"/>
    </row>
    <row r="783" spans="12:48" x14ac:dyDescent="0.2">
      <c r="L783" s="441"/>
      <c r="O783" s="441"/>
      <c r="U783" s="441"/>
      <c r="X783" s="441"/>
      <c r="AG783" s="441"/>
      <c r="AJ783" s="441"/>
      <c r="AS783" s="441"/>
      <c r="AV783" s="441"/>
    </row>
    <row r="784" spans="12:48" x14ac:dyDescent="0.2">
      <c r="L784" s="441"/>
      <c r="O784" s="441"/>
      <c r="U784" s="441"/>
      <c r="X784" s="441"/>
      <c r="AG784" s="441"/>
      <c r="AJ784" s="441"/>
      <c r="AS784" s="441"/>
      <c r="AV784" s="441"/>
    </row>
    <row r="785" spans="12:48" x14ac:dyDescent="0.2">
      <c r="L785" s="441"/>
      <c r="O785" s="441"/>
      <c r="U785" s="441"/>
      <c r="X785" s="441"/>
      <c r="AG785" s="441"/>
      <c r="AJ785" s="441"/>
      <c r="AS785" s="441"/>
      <c r="AV785" s="441"/>
    </row>
    <row r="786" spans="12:48" x14ac:dyDescent="0.2">
      <c r="L786" s="441"/>
      <c r="O786" s="441"/>
      <c r="U786" s="441"/>
      <c r="X786" s="441"/>
      <c r="AG786" s="441"/>
      <c r="AJ786" s="441"/>
      <c r="AS786" s="441"/>
      <c r="AV786" s="441"/>
    </row>
    <row r="787" spans="12:48" x14ac:dyDescent="0.2">
      <c r="L787" s="441"/>
      <c r="O787" s="441"/>
      <c r="U787" s="441"/>
      <c r="X787" s="441"/>
      <c r="AG787" s="441"/>
      <c r="AJ787" s="441"/>
      <c r="AS787" s="441"/>
      <c r="AV787" s="441"/>
    </row>
    <row r="788" spans="12:48" x14ac:dyDescent="0.2">
      <c r="L788" s="441"/>
      <c r="O788" s="441"/>
      <c r="U788" s="441"/>
      <c r="X788" s="441"/>
      <c r="AG788" s="441"/>
      <c r="AJ788" s="441"/>
      <c r="AS788" s="441"/>
      <c r="AV788" s="441"/>
    </row>
    <row r="789" spans="12:48" x14ac:dyDescent="0.2">
      <c r="L789" s="441"/>
      <c r="O789" s="441"/>
      <c r="U789" s="441"/>
      <c r="X789" s="441"/>
      <c r="AG789" s="441"/>
      <c r="AJ789" s="441"/>
      <c r="AS789" s="441"/>
      <c r="AV789" s="441"/>
    </row>
  </sheetData>
  <mergeCells count="75">
    <mergeCell ref="D9:AM9"/>
    <mergeCell ref="F2:T4"/>
    <mergeCell ref="AA2:AI4"/>
    <mergeCell ref="AM2:AU4"/>
    <mergeCell ref="D7:AM7"/>
    <mergeCell ref="D8:AM8"/>
    <mergeCell ref="X11:Z11"/>
    <mergeCell ref="F11:H11"/>
    <mergeCell ref="I11:K11"/>
    <mergeCell ref="L11:N11"/>
    <mergeCell ref="O11:Q11"/>
    <mergeCell ref="R11:T11"/>
    <mergeCell ref="U11:W11"/>
    <mergeCell ref="AS11:AU11"/>
    <mergeCell ref="AV11:AX11"/>
    <mergeCell ref="C12:D12"/>
    <mergeCell ref="F12:H12"/>
    <mergeCell ref="I12:K12"/>
    <mergeCell ref="L12:N12"/>
    <mergeCell ref="O12:Q12"/>
    <mergeCell ref="R12:T12"/>
    <mergeCell ref="AA11:AC11"/>
    <mergeCell ref="AD11:AF11"/>
    <mergeCell ref="AG11:AI11"/>
    <mergeCell ref="AJ11:AL11"/>
    <mergeCell ref="AM11:AO11"/>
    <mergeCell ref="AP11:AR11"/>
    <mergeCell ref="AV12:AX12"/>
    <mergeCell ref="AP12:AR12"/>
    <mergeCell ref="AA12:AC12"/>
    <mergeCell ref="C13:D16"/>
    <mergeCell ref="C17:D20"/>
    <mergeCell ref="C21:D23"/>
    <mergeCell ref="C24:D26"/>
    <mergeCell ref="AS12:AU12"/>
    <mergeCell ref="C30:D32"/>
    <mergeCell ref="C33:D35"/>
    <mergeCell ref="C36:D38"/>
    <mergeCell ref="F39:H39"/>
    <mergeCell ref="I39:K39"/>
    <mergeCell ref="L39:N39"/>
    <mergeCell ref="AP39:AR39"/>
    <mergeCell ref="AS39:AU39"/>
    <mergeCell ref="C27:D29"/>
    <mergeCell ref="AD12:AF12"/>
    <mergeCell ref="AG12:AI12"/>
    <mergeCell ref="AJ12:AL12"/>
    <mergeCell ref="AM12:AO12"/>
    <mergeCell ref="U12:W12"/>
    <mergeCell ref="X12:Z12"/>
    <mergeCell ref="AV39:AX39"/>
    <mergeCell ref="F41:H41"/>
    <mergeCell ref="I41:K41"/>
    <mergeCell ref="L41:N41"/>
    <mergeCell ref="O41:Q41"/>
    <mergeCell ref="R41:T41"/>
    <mergeCell ref="U39:W39"/>
    <mergeCell ref="X39:Z39"/>
    <mergeCell ref="AA39:AC39"/>
    <mergeCell ref="AD39:AF39"/>
    <mergeCell ref="AG39:AI39"/>
    <mergeCell ref="O39:Q39"/>
    <mergeCell ref="R39:T39"/>
    <mergeCell ref="U41:W41"/>
    <mergeCell ref="AJ39:AL39"/>
    <mergeCell ref="AM39:AO39"/>
    <mergeCell ref="AP41:AR41"/>
    <mergeCell ref="AS41:AU41"/>
    <mergeCell ref="AV41:AX41"/>
    <mergeCell ref="X41:Z41"/>
    <mergeCell ref="AA41:AC41"/>
    <mergeCell ref="AD41:AF41"/>
    <mergeCell ref="AG41:AI41"/>
    <mergeCell ref="AJ41:AL41"/>
    <mergeCell ref="AM41:AO41"/>
  </mergeCells>
  <conditionalFormatting sqref="AY14:AY39">
    <cfRule type="cellIs" dxfId="34" priority="1" operator="notEqual">
      <formula>$AY$13</formula>
    </cfRule>
  </conditionalFormatting>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671"/>
  <sheetViews>
    <sheetView workbookViewId="0">
      <selection activeCell="F2" sqref="F2:T4"/>
    </sheetView>
  </sheetViews>
  <sheetFormatPr baseColWidth="10" defaultColWidth="11.42578125" defaultRowHeight="12.75" x14ac:dyDescent="0.2"/>
  <cols>
    <col min="1" max="1" width="2.7109375" style="149" customWidth="1"/>
    <col min="2" max="2" width="2.5703125" style="440" customWidth="1"/>
    <col min="3" max="3" width="5.42578125" style="149" customWidth="1"/>
    <col min="4" max="4" width="30.140625" style="149" customWidth="1"/>
    <col min="5" max="5" width="58.5703125" style="149" customWidth="1"/>
    <col min="6" max="7" width="4.42578125" style="441" customWidth="1"/>
    <col min="8" max="8" width="5.85546875" style="441" customWidth="1"/>
    <col min="9" max="11" width="4.42578125" style="441" customWidth="1"/>
    <col min="12" max="12" width="4.42578125" style="478" customWidth="1"/>
    <col min="13" max="13" width="4.42578125" style="149" customWidth="1"/>
    <col min="14" max="14" width="4.28515625" style="149" customWidth="1"/>
    <col min="15" max="15" width="5.140625" style="478" customWidth="1"/>
    <col min="16" max="16" width="5.85546875" style="149" customWidth="1"/>
    <col min="17" max="17" width="4.42578125" style="149" customWidth="1"/>
    <col min="18" max="20" width="4.42578125" style="441" customWidth="1"/>
    <col min="21" max="21" width="4.42578125" style="478" hidden="1" customWidth="1"/>
    <col min="22" max="23" width="4.42578125" style="149" hidden="1" customWidth="1"/>
    <col min="24" max="24" width="4.42578125" style="478" hidden="1" customWidth="1"/>
    <col min="25" max="26" width="4.42578125" style="149" hidden="1" customWidth="1"/>
    <col min="27" max="32" width="4.42578125" style="441" hidden="1" customWidth="1"/>
    <col min="33" max="33" width="4.42578125" style="478" hidden="1" customWidth="1"/>
    <col min="34" max="35" width="4.42578125" style="149" hidden="1" customWidth="1"/>
    <col min="36" max="36" width="4.42578125" style="478" hidden="1" customWidth="1"/>
    <col min="37" max="38" width="4.42578125" style="149" hidden="1" customWidth="1"/>
    <col min="39" max="44" width="4.42578125" style="441" hidden="1" customWidth="1"/>
    <col min="45" max="45" width="4.42578125" style="478" hidden="1" customWidth="1"/>
    <col min="46" max="47" width="4.42578125" style="149" hidden="1" customWidth="1"/>
    <col min="48" max="48" width="4.42578125" style="478" hidden="1" customWidth="1"/>
    <col min="49" max="50" width="4.42578125" style="149" hidden="1" customWidth="1"/>
    <col min="51" max="51" width="12.42578125" style="149" bestFit="1" customWidth="1"/>
    <col min="52" max="52" width="85.85546875" style="442" customWidth="1"/>
    <col min="53" max="16384" width="11.42578125" style="149"/>
  </cols>
  <sheetData>
    <row r="1" spans="1:52" ht="13.5" customHeight="1" x14ac:dyDescent="0.2">
      <c r="L1" s="441"/>
      <c r="O1" s="441"/>
      <c r="U1" s="441"/>
      <c r="X1" s="441"/>
      <c r="AG1" s="441"/>
      <c r="AJ1" s="441"/>
      <c r="AS1" s="441"/>
      <c r="AV1" s="441"/>
    </row>
    <row r="2" spans="1:52" ht="15" customHeight="1" x14ac:dyDescent="0.2">
      <c r="F2" s="909" t="s">
        <v>463</v>
      </c>
      <c r="G2" s="909"/>
      <c r="H2" s="909"/>
      <c r="I2" s="909"/>
      <c r="J2" s="909"/>
      <c r="K2" s="909"/>
      <c r="L2" s="909"/>
      <c r="M2" s="909"/>
      <c r="N2" s="909"/>
      <c r="O2" s="909"/>
      <c r="P2" s="909"/>
      <c r="Q2" s="909"/>
      <c r="R2" s="909"/>
      <c r="S2" s="909"/>
      <c r="T2" s="909"/>
      <c r="U2" s="614"/>
      <c r="V2" s="614"/>
      <c r="W2" s="614"/>
      <c r="X2" s="614"/>
      <c r="Y2" s="614"/>
      <c r="Z2" s="614"/>
      <c r="AA2" s="909"/>
      <c r="AB2" s="909"/>
      <c r="AC2" s="909"/>
      <c r="AD2" s="909"/>
      <c r="AE2" s="909"/>
      <c r="AF2" s="909"/>
      <c r="AG2" s="909"/>
      <c r="AH2" s="909"/>
      <c r="AI2" s="909"/>
      <c r="AJ2" s="198"/>
      <c r="AK2" s="198"/>
      <c r="AL2" s="198"/>
      <c r="AM2" s="909"/>
      <c r="AN2" s="909"/>
      <c r="AO2" s="909"/>
      <c r="AP2" s="909"/>
      <c r="AQ2" s="909"/>
      <c r="AR2" s="909"/>
      <c r="AS2" s="909"/>
      <c r="AT2" s="909"/>
      <c r="AU2" s="909"/>
      <c r="AV2" s="198"/>
      <c r="AW2" s="198"/>
      <c r="AX2" s="198"/>
    </row>
    <row r="3" spans="1:52" x14ac:dyDescent="0.2">
      <c r="F3" s="909"/>
      <c r="G3" s="909"/>
      <c r="H3" s="909"/>
      <c r="I3" s="909"/>
      <c r="J3" s="909"/>
      <c r="K3" s="909"/>
      <c r="L3" s="909"/>
      <c r="M3" s="909"/>
      <c r="N3" s="909"/>
      <c r="O3" s="909"/>
      <c r="P3" s="909"/>
      <c r="Q3" s="909"/>
      <c r="R3" s="909"/>
      <c r="S3" s="909"/>
      <c r="T3" s="909"/>
      <c r="U3" s="614"/>
      <c r="V3" s="614"/>
      <c r="W3" s="614"/>
      <c r="X3" s="614"/>
      <c r="Y3" s="614"/>
      <c r="Z3" s="614"/>
      <c r="AA3" s="909"/>
      <c r="AB3" s="909"/>
      <c r="AC3" s="909"/>
      <c r="AD3" s="909"/>
      <c r="AE3" s="909"/>
      <c r="AF3" s="909"/>
      <c r="AG3" s="909"/>
      <c r="AH3" s="909"/>
      <c r="AI3" s="909"/>
      <c r="AJ3" s="198"/>
      <c r="AK3" s="198"/>
      <c r="AL3" s="198"/>
      <c r="AM3" s="909"/>
      <c r="AN3" s="909"/>
      <c r="AO3" s="909"/>
      <c r="AP3" s="909"/>
      <c r="AQ3" s="909"/>
      <c r="AR3" s="909"/>
      <c r="AS3" s="909"/>
      <c r="AT3" s="909"/>
      <c r="AU3" s="909"/>
      <c r="AV3" s="198"/>
      <c r="AW3" s="198"/>
      <c r="AX3" s="198"/>
    </row>
    <row r="4" spans="1:52" x14ac:dyDescent="0.2">
      <c r="F4" s="909"/>
      <c r="G4" s="909"/>
      <c r="H4" s="909"/>
      <c r="I4" s="909"/>
      <c r="J4" s="909"/>
      <c r="K4" s="909"/>
      <c r="L4" s="909"/>
      <c r="M4" s="909"/>
      <c r="N4" s="909"/>
      <c r="O4" s="909"/>
      <c r="P4" s="909"/>
      <c r="Q4" s="909"/>
      <c r="R4" s="909"/>
      <c r="S4" s="909"/>
      <c r="T4" s="909"/>
      <c r="U4" s="614"/>
      <c r="V4" s="614"/>
      <c r="W4" s="614"/>
      <c r="X4" s="614"/>
      <c r="Y4" s="614"/>
      <c r="Z4" s="614"/>
      <c r="AA4" s="909"/>
      <c r="AB4" s="909"/>
      <c r="AC4" s="909"/>
      <c r="AD4" s="909"/>
      <c r="AE4" s="909"/>
      <c r="AF4" s="909"/>
      <c r="AG4" s="909"/>
      <c r="AH4" s="909"/>
      <c r="AI4" s="909"/>
      <c r="AJ4" s="198"/>
      <c r="AK4" s="198"/>
      <c r="AL4" s="198"/>
      <c r="AM4" s="909"/>
      <c r="AN4" s="909"/>
      <c r="AO4" s="909"/>
      <c r="AP4" s="909"/>
      <c r="AQ4" s="909"/>
      <c r="AR4" s="909"/>
      <c r="AS4" s="909"/>
      <c r="AT4" s="909"/>
      <c r="AU4" s="909"/>
      <c r="AV4" s="198"/>
      <c r="AW4" s="198"/>
      <c r="AX4" s="198"/>
    </row>
    <row r="5" spans="1:52" x14ac:dyDescent="0.2">
      <c r="I5" s="443"/>
      <c r="J5" s="443"/>
      <c r="K5" s="443"/>
      <c r="L5" s="443"/>
      <c r="M5" s="150"/>
      <c r="O5" s="443"/>
      <c r="P5" s="150"/>
      <c r="U5" s="443"/>
      <c r="V5" s="150"/>
      <c r="X5" s="443"/>
      <c r="Y5" s="150"/>
      <c r="AD5" s="443"/>
      <c r="AE5" s="443"/>
      <c r="AF5" s="443"/>
      <c r="AG5" s="443"/>
      <c r="AH5" s="150"/>
      <c r="AJ5" s="443"/>
      <c r="AK5" s="150"/>
      <c r="AP5" s="443"/>
      <c r="AQ5" s="443"/>
      <c r="AR5" s="443"/>
      <c r="AS5" s="443"/>
      <c r="AT5" s="150"/>
      <c r="AV5" s="443"/>
      <c r="AW5" s="150"/>
    </row>
    <row r="6" spans="1:52" ht="21.75" customHeight="1" x14ac:dyDescent="0.2">
      <c r="L6" s="441"/>
      <c r="O6" s="441"/>
      <c r="U6" s="441"/>
      <c r="X6" s="441"/>
      <c r="AG6" s="441"/>
      <c r="AJ6" s="441"/>
      <c r="AS6" s="441"/>
      <c r="AV6" s="441"/>
    </row>
    <row r="7" spans="1:52" x14ac:dyDescent="0.2">
      <c r="D7" s="444" t="s">
        <v>464</v>
      </c>
      <c r="E7" s="312"/>
      <c r="F7" s="444"/>
      <c r="G7" s="444"/>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S7" s="441"/>
      <c r="AV7" s="441"/>
    </row>
    <row r="8" spans="1:52" x14ac:dyDescent="0.2">
      <c r="D8" s="729" t="s">
        <v>465</v>
      </c>
      <c r="E8" s="729"/>
      <c r="F8" s="729"/>
      <c r="G8" s="729"/>
      <c r="H8" s="729"/>
      <c r="I8" s="729"/>
      <c r="J8" s="729"/>
      <c r="K8" s="729"/>
      <c r="L8" s="729"/>
      <c r="M8" s="729"/>
      <c r="N8" s="729"/>
      <c r="O8" s="729"/>
      <c r="P8" s="729"/>
      <c r="Q8" s="729"/>
      <c r="R8" s="729"/>
      <c r="S8" s="729"/>
      <c r="T8" s="729"/>
      <c r="U8" s="729"/>
      <c r="V8" s="729"/>
      <c r="W8" s="729"/>
      <c r="X8" s="729"/>
      <c r="Y8" s="729"/>
      <c r="Z8" s="729"/>
      <c r="AA8" s="729"/>
      <c r="AB8" s="729"/>
      <c r="AC8" s="729"/>
      <c r="AD8" s="729"/>
      <c r="AE8" s="729"/>
      <c r="AF8" s="729"/>
      <c r="AG8" s="729"/>
      <c r="AH8" s="729"/>
      <c r="AI8" s="729"/>
      <c r="AJ8" s="729"/>
      <c r="AK8" s="729"/>
      <c r="AL8" s="729"/>
      <c r="AM8" s="729"/>
      <c r="AS8" s="441"/>
      <c r="AV8" s="441"/>
    </row>
    <row r="9" spans="1:52" x14ac:dyDescent="0.2">
      <c r="D9" s="729" t="s">
        <v>466</v>
      </c>
      <c r="E9" s="729"/>
      <c r="F9" s="729"/>
      <c r="G9" s="729"/>
      <c r="H9" s="729"/>
      <c r="I9" s="729"/>
      <c r="J9" s="729"/>
      <c r="K9" s="729"/>
      <c r="L9" s="729"/>
      <c r="M9" s="729"/>
      <c r="N9" s="729"/>
      <c r="O9" s="729"/>
      <c r="P9" s="729"/>
      <c r="Q9" s="729"/>
      <c r="R9" s="729"/>
      <c r="S9" s="729"/>
      <c r="T9" s="729"/>
      <c r="U9" s="729"/>
      <c r="V9" s="729"/>
      <c r="W9" s="729"/>
      <c r="X9" s="729"/>
      <c r="Y9" s="729"/>
      <c r="Z9" s="729"/>
      <c r="AA9" s="729"/>
      <c r="AB9" s="729"/>
      <c r="AC9" s="729"/>
      <c r="AD9" s="729"/>
      <c r="AE9" s="729"/>
      <c r="AF9" s="729"/>
      <c r="AG9" s="729"/>
      <c r="AH9" s="729"/>
      <c r="AI9" s="729"/>
      <c r="AJ9" s="729"/>
      <c r="AK9" s="729"/>
      <c r="AL9" s="729"/>
      <c r="AM9" s="729"/>
      <c r="AS9" s="441"/>
      <c r="AV9" s="441"/>
    </row>
    <row r="10" spans="1:52" ht="16.5" customHeight="1" x14ac:dyDescent="0.2">
      <c r="D10" s="212" t="s">
        <v>467</v>
      </c>
      <c r="E10" s="9" t="s">
        <v>468</v>
      </c>
      <c r="L10" s="441"/>
      <c r="O10" s="441"/>
      <c r="U10" s="441"/>
      <c r="X10" s="441"/>
      <c r="AG10" s="441"/>
      <c r="AJ10" s="441"/>
      <c r="AS10" s="441"/>
      <c r="AV10" s="441"/>
    </row>
    <row r="11" spans="1:52" ht="13.5" thickBot="1" x14ac:dyDescent="0.25">
      <c r="D11" s="444" t="s">
        <v>469</v>
      </c>
      <c r="E11" s="479" t="s">
        <v>468</v>
      </c>
      <c r="F11" s="953">
        <v>1</v>
      </c>
      <c r="G11" s="953"/>
      <c r="H11" s="953"/>
      <c r="I11" s="964">
        <v>2</v>
      </c>
      <c r="J11" s="964"/>
      <c r="K11" s="964"/>
      <c r="L11" s="953">
        <v>3</v>
      </c>
      <c r="M11" s="953"/>
      <c r="N11" s="953"/>
      <c r="O11" s="953">
        <v>4</v>
      </c>
      <c r="P11" s="953"/>
      <c r="Q11" s="953"/>
      <c r="R11" s="953">
        <v>5</v>
      </c>
      <c r="S11" s="953"/>
      <c r="T11" s="953"/>
      <c r="U11" s="953">
        <v>11</v>
      </c>
      <c r="V11" s="953"/>
      <c r="W11" s="953"/>
      <c r="X11" s="953">
        <v>12</v>
      </c>
      <c r="Y11" s="953"/>
      <c r="Z11" s="953"/>
      <c r="AA11" s="953">
        <v>13</v>
      </c>
      <c r="AB11" s="953"/>
      <c r="AC11" s="953"/>
      <c r="AD11" s="953">
        <v>14</v>
      </c>
      <c r="AE11" s="953"/>
      <c r="AF11" s="953"/>
      <c r="AG11" s="953">
        <v>15</v>
      </c>
      <c r="AH11" s="953"/>
      <c r="AI11" s="953"/>
      <c r="AJ11" s="953">
        <v>16</v>
      </c>
      <c r="AK11" s="953"/>
      <c r="AL11" s="953"/>
      <c r="AM11" s="953">
        <v>17</v>
      </c>
      <c r="AN11" s="953"/>
      <c r="AO11" s="953"/>
      <c r="AP11" s="953">
        <v>18</v>
      </c>
      <c r="AQ11" s="953"/>
      <c r="AR11" s="953"/>
      <c r="AS11" s="953">
        <v>19</v>
      </c>
      <c r="AT11" s="953"/>
      <c r="AU11" s="953"/>
      <c r="AV11" s="953">
        <v>20</v>
      </c>
      <c r="AW11" s="953"/>
      <c r="AX11" s="953"/>
    </row>
    <row r="12" spans="1:52" s="480" customFormat="1" ht="86.25" customHeight="1" thickBot="1" x14ac:dyDescent="0.25">
      <c r="B12" s="481"/>
      <c r="C12" s="959"/>
      <c r="D12" s="960"/>
      <c r="E12" s="482" t="s">
        <v>14</v>
      </c>
      <c r="F12" s="961"/>
      <c r="G12" s="962"/>
      <c r="H12" s="963"/>
      <c r="I12" s="961"/>
      <c r="J12" s="962"/>
      <c r="K12" s="963"/>
      <c r="L12" s="961"/>
      <c r="M12" s="962"/>
      <c r="N12" s="963"/>
      <c r="O12" s="961"/>
      <c r="P12" s="962"/>
      <c r="Q12" s="963"/>
      <c r="R12" s="961"/>
      <c r="S12" s="962"/>
      <c r="T12" s="963"/>
      <c r="U12" s="958"/>
      <c r="V12" s="958"/>
      <c r="W12" s="958"/>
      <c r="X12" s="958"/>
      <c r="Y12" s="958"/>
      <c r="Z12" s="958"/>
      <c r="AA12" s="958"/>
      <c r="AB12" s="958"/>
      <c r="AC12" s="958"/>
      <c r="AD12" s="958"/>
      <c r="AE12" s="958"/>
      <c r="AF12" s="958"/>
      <c r="AG12" s="958"/>
      <c r="AH12" s="958"/>
      <c r="AI12" s="958"/>
      <c r="AJ12" s="958"/>
      <c r="AK12" s="958"/>
      <c r="AL12" s="958"/>
      <c r="AM12" s="958"/>
      <c r="AN12" s="958"/>
      <c r="AO12" s="958"/>
      <c r="AP12" s="957"/>
      <c r="AQ12" s="957"/>
      <c r="AR12" s="957"/>
      <c r="AS12" s="957"/>
      <c r="AT12" s="957"/>
      <c r="AU12" s="957"/>
      <c r="AV12" s="957"/>
      <c r="AW12" s="957"/>
      <c r="AX12" s="957"/>
      <c r="AZ12" s="483"/>
    </row>
    <row r="13" spans="1:52" ht="33" customHeight="1" x14ac:dyDescent="0.2">
      <c r="C13" s="948" t="s">
        <v>441</v>
      </c>
      <c r="D13" s="945"/>
      <c r="E13" s="446" t="s">
        <v>16</v>
      </c>
      <c r="F13" s="447" t="s">
        <v>0</v>
      </c>
      <c r="G13" s="447" t="s">
        <v>1</v>
      </c>
      <c r="H13" s="447" t="s">
        <v>2</v>
      </c>
      <c r="I13" s="447" t="s">
        <v>0</v>
      </c>
      <c r="J13" s="447" t="s">
        <v>1</v>
      </c>
      <c r="K13" s="447" t="s">
        <v>2</v>
      </c>
      <c r="L13" s="447" t="s">
        <v>0</v>
      </c>
      <c r="M13" s="447" t="s">
        <v>1</v>
      </c>
      <c r="N13" s="447" t="s">
        <v>2</v>
      </c>
      <c r="O13" s="447" t="s">
        <v>0</v>
      </c>
      <c r="P13" s="447" t="s">
        <v>1</v>
      </c>
      <c r="Q13" s="447" t="s">
        <v>2</v>
      </c>
      <c r="R13" s="447" t="s">
        <v>0</v>
      </c>
      <c r="S13" s="447" t="s">
        <v>1</v>
      </c>
      <c r="T13" s="447" t="s">
        <v>2</v>
      </c>
      <c r="U13" s="447" t="s">
        <v>0</v>
      </c>
      <c r="V13" s="447" t="s">
        <v>1</v>
      </c>
      <c r="W13" s="447" t="s">
        <v>2</v>
      </c>
      <c r="X13" s="447" t="s">
        <v>0</v>
      </c>
      <c r="Y13" s="447" t="s">
        <v>1</v>
      </c>
      <c r="Z13" s="447" t="s">
        <v>2</v>
      </c>
      <c r="AA13" s="447" t="s">
        <v>0</v>
      </c>
      <c r="AB13" s="447" t="s">
        <v>1</v>
      </c>
      <c r="AC13" s="447" t="s">
        <v>2</v>
      </c>
      <c r="AD13" s="447" t="s">
        <v>0</v>
      </c>
      <c r="AE13" s="447" t="s">
        <v>1</v>
      </c>
      <c r="AF13" s="447" t="s">
        <v>2</v>
      </c>
      <c r="AG13" s="447" t="s">
        <v>0</v>
      </c>
      <c r="AH13" s="447" t="s">
        <v>1</v>
      </c>
      <c r="AI13" s="447" t="s">
        <v>2</v>
      </c>
      <c r="AJ13" s="447" t="s">
        <v>0</v>
      </c>
      <c r="AK13" s="447" t="s">
        <v>1</v>
      </c>
      <c r="AL13" s="447" t="s">
        <v>2</v>
      </c>
      <c r="AM13" s="447" t="s">
        <v>0</v>
      </c>
      <c r="AN13" s="447" t="s">
        <v>1</v>
      </c>
      <c r="AO13" s="447" t="s">
        <v>2</v>
      </c>
      <c r="AP13" s="447" t="s">
        <v>0</v>
      </c>
      <c r="AQ13" s="447" t="s">
        <v>1</v>
      </c>
      <c r="AR13" s="447" t="s">
        <v>2</v>
      </c>
      <c r="AS13" s="447" t="s">
        <v>0</v>
      </c>
      <c r="AT13" s="447" t="s">
        <v>1</v>
      </c>
      <c r="AU13" s="447" t="s">
        <v>2</v>
      </c>
      <c r="AV13" s="447" t="s">
        <v>0</v>
      </c>
      <c r="AW13" s="447" t="s">
        <v>1</v>
      </c>
      <c r="AX13" s="447" t="s">
        <v>2</v>
      </c>
      <c r="AY13" s="149">
        <v>5</v>
      </c>
    </row>
    <row r="14" spans="1:52" ht="51" customHeight="1" x14ac:dyDescent="0.2">
      <c r="A14" s="149">
        <v>1</v>
      </c>
      <c r="B14" s="440">
        <v>1</v>
      </c>
      <c r="C14" s="949"/>
      <c r="D14" s="947"/>
      <c r="E14" s="448" t="s">
        <v>470</v>
      </c>
      <c r="F14" s="449">
        <v>1</v>
      </c>
      <c r="G14" s="449"/>
      <c r="H14" s="449"/>
      <c r="I14" s="449">
        <v>1</v>
      </c>
      <c r="J14" s="449"/>
      <c r="K14" s="449"/>
      <c r="L14" s="449">
        <v>1</v>
      </c>
      <c r="M14" s="449"/>
      <c r="N14" s="449"/>
      <c r="O14" s="449">
        <v>1</v>
      </c>
      <c r="P14" s="449"/>
      <c r="Q14" s="449"/>
      <c r="R14" s="449">
        <v>1</v>
      </c>
      <c r="S14" s="449"/>
      <c r="T14" s="449"/>
      <c r="U14" s="452"/>
      <c r="V14" s="452"/>
      <c r="W14" s="451"/>
      <c r="X14" s="452"/>
      <c r="Y14" s="452"/>
      <c r="Z14" s="451"/>
      <c r="AA14" s="452"/>
      <c r="AB14" s="452"/>
      <c r="AC14" s="451"/>
      <c r="AD14" s="452"/>
      <c r="AE14" s="452"/>
      <c r="AF14" s="451"/>
      <c r="AG14" s="452"/>
      <c r="AH14" s="452"/>
      <c r="AI14" s="451"/>
      <c r="AJ14" s="452"/>
      <c r="AK14" s="452"/>
      <c r="AL14" s="451"/>
      <c r="AM14" s="452"/>
      <c r="AN14" s="452"/>
      <c r="AO14" s="450"/>
      <c r="AP14" s="449"/>
      <c r="AQ14" s="449"/>
      <c r="AR14" s="450"/>
      <c r="AS14" s="449"/>
      <c r="AT14" s="450"/>
      <c r="AU14" s="450"/>
      <c r="AV14" s="449"/>
      <c r="AW14" s="450"/>
      <c r="AX14" s="450"/>
      <c r="AY14" s="149">
        <f t="shared" ref="AY14:AY38" si="0">SUM(F14:AX14)</f>
        <v>5</v>
      </c>
    </row>
    <row r="15" spans="1:52" ht="48" customHeight="1" x14ac:dyDescent="0.2">
      <c r="A15" s="149">
        <v>2</v>
      </c>
      <c r="B15" s="440">
        <v>2</v>
      </c>
      <c r="C15" s="949"/>
      <c r="D15" s="947"/>
      <c r="E15" s="453" t="s">
        <v>471</v>
      </c>
      <c r="F15" s="449"/>
      <c r="G15" s="449">
        <v>1</v>
      </c>
      <c r="H15" s="449"/>
      <c r="I15" s="449"/>
      <c r="J15" s="449">
        <v>1</v>
      </c>
      <c r="K15" s="449"/>
      <c r="L15" s="449"/>
      <c r="M15" s="449">
        <v>1</v>
      </c>
      <c r="N15" s="449"/>
      <c r="O15" s="449"/>
      <c r="P15" s="449">
        <v>1</v>
      </c>
      <c r="Q15" s="449"/>
      <c r="R15" s="449"/>
      <c r="S15" s="449">
        <v>1</v>
      </c>
      <c r="T15" s="449"/>
      <c r="U15" s="452"/>
      <c r="V15" s="452"/>
      <c r="W15" s="451"/>
      <c r="X15" s="452"/>
      <c r="Y15" s="452"/>
      <c r="Z15" s="451"/>
      <c r="AA15" s="452"/>
      <c r="AB15" s="452"/>
      <c r="AC15" s="451"/>
      <c r="AD15" s="452"/>
      <c r="AE15" s="452"/>
      <c r="AF15" s="451"/>
      <c r="AG15" s="452"/>
      <c r="AH15" s="452"/>
      <c r="AI15" s="451"/>
      <c r="AJ15" s="452"/>
      <c r="AK15" s="452"/>
      <c r="AL15" s="451"/>
      <c r="AM15" s="452"/>
      <c r="AN15" s="452"/>
      <c r="AO15" s="450"/>
      <c r="AP15" s="449"/>
      <c r="AQ15" s="449"/>
      <c r="AR15" s="450"/>
      <c r="AS15" s="449"/>
      <c r="AT15" s="450"/>
      <c r="AU15" s="450"/>
      <c r="AV15" s="449"/>
      <c r="AW15" s="450"/>
      <c r="AX15" s="450"/>
      <c r="AY15" s="149">
        <f t="shared" si="0"/>
        <v>5</v>
      </c>
      <c r="AZ15" s="454"/>
    </row>
    <row r="16" spans="1:52" ht="23.25" customHeight="1" x14ac:dyDescent="0.2">
      <c r="C16" s="949"/>
      <c r="D16" s="947"/>
      <c r="E16" s="455" t="s">
        <v>3</v>
      </c>
      <c r="F16" s="456">
        <f>SUM(F14:F15)</f>
        <v>1</v>
      </c>
      <c r="G16" s="456">
        <f t="shared" ref="G16:AO16" si="1">SUM(G14:G15)</f>
        <v>1</v>
      </c>
      <c r="H16" s="456">
        <f t="shared" si="1"/>
        <v>0</v>
      </c>
      <c r="I16" s="533">
        <f t="shared" si="1"/>
        <v>1</v>
      </c>
      <c r="J16" s="533">
        <f t="shared" ref="J16:T16" si="2">SUM(J14:J15)</f>
        <v>1</v>
      </c>
      <c r="K16" s="533">
        <f t="shared" si="2"/>
        <v>0</v>
      </c>
      <c r="L16" s="533">
        <f t="shared" si="2"/>
        <v>1</v>
      </c>
      <c r="M16" s="533">
        <f t="shared" si="2"/>
        <v>1</v>
      </c>
      <c r="N16" s="533">
        <f t="shared" si="2"/>
        <v>0</v>
      </c>
      <c r="O16" s="533">
        <f t="shared" si="2"/>
        <v>1</v>
      </c>
      <c r="P16" s="533">
        <f t="shared" si="2"/>
        <v>1</v>
      </c>
      <c r="Q16" s="533">
        <f t="shared" si="2"/>
        <v>0</v>
      </c>
      <c r="R16" s="533">
        <f t="shared" si="2"/>
        <v>1</v>
      </c>
      <c r="S16" s="533">
        <f t="shared" si="2"/>
        <v>1</v>
      </c>
      <c r="T16" s="533">
        <f t="shared" si="2"/>
        <v>0</v>
      </c>
      <c r="U16" s="456">
        <f t="shared" si="1"/>
        <v>0</v>
      </c>
      <c r="V16" s="456">
        <f t="shared" si="1"/>
        <v>0</v>
      </c>
      <c r="W16" s="456">
        <f t="shared" si="1"/>
        <v>0</v>
      </c>
      <c r="X16" s="456">
        <f t="shared" si="1"/>
        <v>0</v>
      </c>
      <c r="Y16" s="456">
        <f t="shared" si="1"/>
        <v>0</v>
      </c>
      <c r="Z16" s="456">
        <f t="shared" si="1"/>
        <v>0</v>
      </c>
      <c r="AA16" s="456">
        <f t="shared" si="1"/>
        <v>0</v>
      </c>
      <c r="AB16" s="456">
        <f t="shared" si="1"/>
        <v>0</v>
      </c>
      <c r="AC16" s="456">
        <f t="shared" si="1"/>
        <v>0</v>
      </c>
      <c r="AD16" s="456">
        <f t="shared" si="1"/>
        <v>0</v>
      </c>
      <c r="AE16" s="456">
        <f t="shared" si="1"/>
        <v>0</v>
      </c>
      <c r="AF16" s="456">
        <f t="shared" si="1"/>
        <v>0</v>
      </c>
      <c r="AG16" s="456">
        <f t="shared" si="1"/>
        <v>0</v>
      </c>
      <c r="AH16" s="456">
        <f t="shared" si="1"/>
        <v>0</v>
      </c>
      <c r="AI16" s="456">
        <f t="shared" si="1"/>
        <v>0</v>
      </c>
      <c r="AJ16" s="456">
        <f t="shared" si="1"/>
        <v>0</v>
      </c>
      <c r="AK16" s="456">
        <f t="shared" si="1"/>
        <v>0</v>
      </c>
      <c r="AL16" s="456">
        <f t="shared" si="1"/>
        <v>0</v>
      </c>
      <c r="AM16" s="456">
        <f t="shared" si="1"/>
        <v>0</v>
      </c>
      <c r="AN16" s="456">
        <f t="shared" si="1"/>
        <v>0</v>
      </c>
      <c r="AO16" s="456">
        <f t="shared" si="1"/>
        <v>0</v>
      </c>
      <c r="AP16" s="456"/>
      <c r="AQ16" s="456"/>
      <c r="AR16" s="456"/>
      <c r="AS16" s="456"/>
      <c r="AT16" s="456"/>
      <c r="AU16" s="456"/>
      <c r="AV16" s="456"/>
      <c r="AW16" s="456"/>
      <c r="AX16" s="456"/>
      <c r="AY16" s="149">
        <f t="shared" si="0"/>
        <v>10</v>
      </c>
      <c r="AZ16" s="454"/>
    </row>
    <row r="17" spans="1:52" ht="23.25" customHeight="1" x14ac:dyDescent="0.2">
      <c r="C17" s="948" t="s">
        <v>444</v>
      </c>
      <c r="D17" s="945"/>
      <c r="E17" s="457" t="s">
        <v>445</v>
      </c>
      <c r="F17" s="458" t="s">
        <v>0</v>
      </c>
      <c r="G17" s="458" t="s">
        <v>1</v>
      </c>
      <c r="H17" s="458" t="s">
        <v>2</v>
      </c>
      <c r="I17" s="458" t="s">
        <v>0</v>
      </c>
      <c r="J17" s="458" t="s">
        <v>1</v>
      </c>
      <c r="K17" s="458" t="s">
        <v>2</v>
      </c>
      <c r="L17" s="458" t="s">
        <v>0</v>
      </c>
      <c r="M17" s="458" t="s">
        <v>1</v>
      </c>
      <c r="N17" s="458" t="s">
        <v>2</v>
      </c>
      <c r="O17" s="458" t="s">
        <v>0</v>
      </c>
      <c r="P17" s="458" t="s">
        <v>1</v>
      </c>
      <c r="Q17" s="458" t="s">
        <v>2</v>
      </c>
      <c r="R17" s="458" t="s">
        <v>0</v>
      </c>
      <c r="S17" s="458" t="s">
        <v>1</v>
      </c>
      <c r="T17" s="458" t="s">
        <v>2</v>
      </c>
      <c r="U17" s="458" t="s">
        <v>0</v>
      </c>
      <c r="V17" s="458" t="s">
        <v>1</v>
      </c>
      <c r="W17" s="458" t="s">
        <v>2</v>
      </c>
      <c r="X17" s="458" t="s">
        <v>0</v>
      </c>
      <c r="Y17" s="458" t="s">
        <v>1</v>
      </c>
      <c r="Z17" s="458" t="s">
        <v>2</v>
      </c>
      <c r="AA17" s="458" t="s">
        <v>0</v>
      </c>
      <c r="AB17" s="458" t="s">
        <v>1</v>
      </c>
      <c r="AC17" s="458" t="s">
        <v>2</v>
      </c>
      <c r="AD17" s="458" t="s">
        <v>0</v>
      </c>
      <c r="AE17" s="458" t="s">
        <v>1</v>
      </c>
      <c r="AF17" s="458" t="s">
        <v>2</v>
      </c>
      <c r="AG17" s="458" t="s">
        <v>0</v>
      </c>
      <c r="AH17" s="458" t="s">
        <v>1</v>
      </c>
      <c r="AI17" s="458" t="s">
        <v>2</v>
      </c>
      <c r="AJ17" s="458" t="s">
        <v>0</v>
      </c>
      <c r="AK17" s="458" t="s">
        <v>1</v>
      </c>
      <c r="AL17" s="458" t="s">
        <v>2</v>
      </c>
      <c r="AM17" s="458" t="s">
        <v>0</v>
      </c>
      <c r="AN17" s="458" t="s">
        <v>1</v>
      </c>
      <c r="AO17" s="458" t="s">
        <v>2</v>
      </c>
      <c r="AP17" s="458" t="s">
        <v>0</v>
      </c>
      <c r="AQ17" s="458" t="s">
        <v>1</v>
      </c>
      <c r="AR17" s="458" t="s">
        <v>2</v>
      </c>
      <c r="AS17" s="458" t="s">
        <v>0</v>
      </c>
      <c r="AT17" s="458" t="s">
        <v>1</v>
      </c>
      <c r="AU17" s="458" t="s">
        <v>2</v>
      </c>
      <c r="AV17" s="458" t="s">
        <v>0</v>
      </c>
      <c r="AW17" s="458" t="s">
        <v>1</v>
      </c>
      <c r="AX17" s="458" t="s">
        <v>2</v>
      </c>
      <c r="AY17" s="149">
        <f t="shared" si="0"/>
        <v>0</v>
      </c>
    </row>
    <row r="18" spans="1:52" ht="51" customHeight="1" x14ac:dyDescent="0.2">
      <c r="A18" s="149">
        <v>3</v>
      </c>
      <c r="B18" s="440">
        <v>1</v>
      </c>
      <c r="C18" s="949"/>
      <c r="D18" s="947"/>
      <c r="E18" s="459" t="s">
        <v>472</v>
      </c>
      <c r="F18" s="460"/>
      <c r="G18" s="460">
        <v>1</v>
      </c>
      <c r="H18" s="460"/>
      <c r="I18" s="460"/>
      <c r="J18" s="460">
        <v>1</v>
      </c>
      <c r="K18" s="460"/>
      <c r="L18" s="460"/>
      <c r="M18" s="460">
        <v>1</v>
      </c>
      <c r="N18" s="460"/>
      <c r="O18" s="460"/>
      <c r="P18" s="460">
        <v>1</v>
      </c>
      <c r="Q18" s="460"/>
      <c r="R18" s="460"/>
      <c r="S18" s="460">
        <v>1</v>
      </c>
      <c r="T18" s="460"/>
      <c r="U18" s="467"/>
      <c r="V18" s="467"/>
      <c r="W18" s="451"/>
      <c r="X18" s="467"/>
      <c r="Y18" s="467"/>
      <c r="Z18" s="451"/>
      <c r="AA18" s="467"/>
      <c r="AB18" s="467"/>
      <c r="AC18" s="451"/>
      <c r="AD18" s="467"/>
      <c r="AE18" s="467"/>
      <c r="AF18" s="451"/>
      <c r="AG18" s="467"/>
      <c r="AH18" s="467"/>
      <c r="AI18" s="451"/>
      <c r="AJ18" s="467"/>
      <c r="AK18" s="467"/>
      <c r="AL18" s="451"/>
      <c r="AM18" s="467"/>
      <c r="AN18" s="467"/>
      <c r="AO18" s="450"/>
      <c r="AP18" s="460"/>
      <c r="AQ18" s="460"/>
      <c r="AR18" s="450"/>
      <c r="AS18" s="460"/>
      <c r="AT18" s="461"/>
      <c r="AU18" s="450"/>
      <c r="AV18" s="460"/>
      <c r="AW18" s="461"/>
      <c r="AX18" s="450"/>
      <c r="AY18" s="149">
        <f t="shared" si="0"/>
        <v>5</v>
      </c>
    </row>
    <row r="19" spans="1:52" ht="56.25" customHeight="1" x14ac:dyDescent="0.2">
      <c r="A19" s="149">
        <v>4</v>
      </c>
      <c r="B19" s="440">
        <v>2</v>
      </c>
      <c r="C19" s="949"/>
      <c r="D19" s="947"/>
      <c r="E19" s="459" t="s">
        <v>473</v>
      </c>
      <c r="F19" s="460"/>
      <c r="G19" s="460">
        <v>1</v>
      </c>
      <c r="H19" s="460"/>
      <c r="I19" s="460"/>
      <c r="J19" s="460">
        <v>1</v>
      </c>
      <c r="K19" s="460"/>
      <c r="L19" s="460"/>
      <c r="M19" s="460">
        <v>1</v>
      </c>
      <c r="N19" s="460"/>
      <c r="O19" s="460"/>
      <c r="P19" s="460">
        <v>1</v>
      </c>
      <c r="Q19" s="460"/>
      <c r="R19" s="460"/>
      <c r="S19" s="460">
        <v>1</v>
      </c>
      <c r="T19" s="460"/>
      <c r="U19" s="467"/>
      <c r="V19" s="467"/>
      <c r="W19" s="451"/>
      <c r="X19" s="467"/>
      <c r="Y19" s="467"/>
      <c r="Z19" s="451"/>
      <c r="AA19" s="467"/>
      <c r="AB19" s="467"/>
      <c r="AC19" s="451"/>
      <c r="AD19" s="467"/>
      <c r="AE19" s="467"/>
      <c r="AF19" s="451"/>
      <c r="AG19" s="467"/>
      <c r="AH19" s="467"/>
      <c r="AI19" s="451"/>
      <c r="AJ19" s="467"/>
      <c r="AK19" s="467"/>
      <c r="AL19" s="451"/>
      <c r="AM19" s="467"/>
      <c r="AN19" s="467"/>
      <c r="AO19" s="450"/>
      <c r="AP19" s="460"/>
      <c r="AQ19" s="460"/>
      <c r="AR19" s="450"/>
      <c r="AS19" s="460"/>
      <c r="AT19" s="461"/>
      <c r="AU19" s="450"/>
      <c r="AV19" s="460"/>
      <c r="AW19" s="461"/>
      <c r="AX19" s="450"/>
      <c r="AY19" s="149">
        <f t="shared" si="0"/>
        <v>5</v>
      </c>
    </row>
    <row r="20" spans="1:52" ht="23.25" customHeight="1" x14ac:dyDescent="0.2">
      <c r="C20" s="949"/>
      <c r="D20" s="947"/>
      <c r="E20" s="455" t="s">
        <v>3</v>
      </c>
      <c r="F20" s="456">
        <f>SUM(F18:F19)</f>
        <v>0</v>
      </c>
      <c r="G20" s="456">
        <f t="shared" ref="G20:AX20" si="3">SUM(G18:G19)</f>
        <v>2</v>
      </c>
      <c r="H20" s="456">
        <f t="shared" si="3"/>
        <v>0</v>
      </c>
      <c r="I20" s="533">
        <f t="shared" si="3"/>
        <v>0</v>
      </c>
      <c r="J20" s="533">
        <f t="shared" ref="J20:T20" si="4">SUM(J18:J19)</f>
        <v>2</v>
      </c>
      <c r="K20" s="533">
        <f t="shared" si="4"/>
        <v>0</v>
      </c>
      <c r="L20" s="533">
        <f t="shared" si="4"/>
        <v>0</v>
      </c>
      <c r="M20" s="533">
        <f t="shared" si="4"/>
        <v>2</v>
      </c>
      <c r="N20" s="533">
        <f t="shared" si="4"/>
        <v>0</v>
      </c>
      <c r="O20" s="533">
        <f t="shared" si="4"/>
        <v>0</v>
      </c>
      <c r="P20" s="533">
        <f t="shared" si="4"/>
        <v>2</v>
      </c>
      <c r="Q20" s="533">
        <f t="shared" si="4"/>
        <v>0</v>
      </c>
      <c r="R20" s="533">
        <f t="shared" si="4"/>
        <v>0</v>
      </c>
      <c r="S20" s="533">
        <f t="shared" si="4"/>
        <v>2</v>
      </c>
      <c r="T20" s="533">
        <f t="shared" si="4"/>
        <v>0</v>
      </c>
      <c r="U20" s="456">
        <f t="shared" si="3"/>
        <v>0</v>
      </c>
      <c r="V20" s="456">
        <f t="shared" si="3"/>
        <v>0</v>
      </c>
      <c r="W20" s="456">
        <f t="shared" si="3"/>
        <v>0</v>
      </c>
      <c r="X20" s="456">
        <f t="shared" si="3"/>
        <v>0</v>
      </c>
      <c r="Y20" s="456">
        <f t="shared" si="3"/>
        <v>0</v>
      </c>
      <c r="Z20" s="456">
        <f t="shared" si="3"/>
        <v>0</v>
      </c>
      <c r="AA20" s="456">
        <f t="shared" si="3"/>
        <v>0</v>
      </c>
      <c r="AB20" s="456">
        <f t="shared" si="3"/>
        <v>0</v>
      </c>
      <c r="AC20" s="456">
        <f t="shared" si="3"/>
        <v>0</v>
      </c>
      <c r="AD20" s="456">
        <f t="shared" si="3"/>
        <v>0</v>
      </c>
      <c r="AE20" s="456">
        <f t="shared" si="3"/>
        <v>0</v>
      </c>
      <c r="AF20" s="456">
        <f t="shared" si="3"/>
        <v>0</v>
      </c>
      <c r="AG20" s="456">
        <f t="shared" si="3"/>
        <v>0</v>
      </c>
      <c r="AH20" s="456">
        <f t="shared" si="3"/>
        <v>0</v>
      </c>
      <c r="AI20" s="456">
        <f t="shared" si="3"/>
        <v>0</v>
      </c>
      <c r="AJ20" s="456">
        <f t="shared" si="3"/>
        <v>0</v>
      </c>
      <c r="AK20" s="456">
        <f t="shared" si="3"/>
        <v>0</v>
      </c>
      <c r="AL20" s="456">
        <f t="shared" si="3"/>
        <v>0</v>
      </c>
      <c r="AM20" s="456">
        <f t="shared" si="3"/>
        <v>0</v>
      </c>
      <c r="AN20" s="456">
        <f t="shared" si="3"/>
        <v>0</v>
      </c>
      <c r="AO20" s="456">
        <f t="shared" si="3"/>
        <v>0</v>
      </c>
      <c r="AP20" s="456">
        <f t="shared" si="3"/>
        <v>0</v>
      </c>
      <c r="AQ20" s="456">
        <f t="shared" si="3"/>
        <v>0</v>
      </c>
      <c r="AR20" s="456">
        <f t="shared" si="3"/>
        <v>0</v>
      </c>
      <c r="AS20" s="456">
        <f t="shared" si="3"/>
        <v>0</v>
      </c>
      <c r="AT20" s="456">
        <f t="shared" si="3"/>
        <v>0</v>
      </c>
      <c r="AU20" s="456">
        <f t="shared" si="3"/>
        <v>0</v>
      </c>
      <c r="AV20" s="456">
        <f t="shared" si="3"/>
        <v>0</v>
      </c>
      <c r="AW20" s="456">
        <f t="shared" si="3"/>
        <v>0</v>
      </c>
      <c r="AX20" s="456">
        <f t="shared" si="3"/>
        <v>0</v>
      </c>
      <c r="AY20" s="149">
        <f t="shared" si="0"/>
        <v>10</v>
      </c>
    </row>
    <row r="21" spans="1:52" ht="23.25" customHeight="1" x14ac:dyDescent="0.2">
      <c r="C21" s="948" t="s">
        <v>448</v>
      </c>
      <c r="D21" s="945"/>
      <c r="E21" s="457" t="s">
        <v>449</v>
      </c>
      <c r="F21" s="458" t="s">
        <v>0</v>
      </c>
      <c r="G21" s="458" t="s">
        <v>1</v>
      </c>
      <c r="H21" s="458" t="s">
        <v>2</v>
      </c>
      <c r="I21" s="458" t="s">
        <v>0</v>
      </c>
      <c r="J21" s="458" t="s">
        <v>1</v>
      </c>
      <c r="K21" s="458" t="s">
        <v>2</v>
      </c>
      <c r="L21" s="458" t="s">
        <v>0</v>
      </c>
      <c r="M21" s="458" t="s">
        <v>1</v>
      </c>
      <c r="N21" s="458" t="s">
        <v>2</v>
      </c>
      <c r="O21" s="458" t="s">
        <v>0</v>
      </c>
      <c r="P21" s="458" t="s">
        <v>1</v>
      </c>
      <c r="Q21" s="458" t="s">
        <v>2</v>
      </c>
      <c r="R21" s="458" t="s">
        <v>0</v>
      </c>
      <c r="S21" s="458" t="s">
        <v>1</v>
      </c>
      <c r="T21" s="458" t="s">
        <v>2</v>
      </c>
      <c r="U21" s="458" t="s">
        <v>0</v>
      </c>
      <c r="V21" s="458" t="s">
        <v>1</v>
      </c>
      <c r="W21" s="458" t="s">
        <v>2</v>
      </c>
      <c r="X21" s="458" t="s">
        <v>0</v>
      </c>
      <c r="Y21" s="458" t="s">
        <v>1</v>
      </c>
      <c r="Z21" s="458" t="s">
        <v>2</v>
      </c>
      <c r="AA21" s="458" t="s">
        <v>0</v>
      </c>
      <c r="AB21" s="458" t="s">
        <v>1</v>
      </c>
      <c r="AC21" s="458" t="s">
        <v>2</v>
      </c>
      <c r="AD21" s="458" t="s">
        <v>0</v>
      </c>
      <c r="AE21" s="458" t="s">
        <v>1</v>
      </c>
      <c r="AF21" s="458" t="s">
        <v>2</v>
      </c>
      <c r="AG21" s="458" t="s">
        <v>0</v>
      </c>
      <c r="AH21" s="458" t="s">
        <v>1</v>
      </c>
      <c r="AI21" s="458" t="s">
        <v>2</v>
      </c>
      <c r="AJ21" s="458" t="s">
        <v>0</v>
      </c>
      <c r="AK21" s="458" t="s">
        <v>1</v>
      </c>
      <c r="AL21" s="458" t="s">
        <v>2</v>
      </c>
      <c r="AM21" s="458" t="s">
        <v>0</v>
      </c>
      <c r="AN21" s="458" t="s">
        <v>1</v>
      </c>
      <c r="AO21" s="458" t="s">
        <v>2</v>
      </c>
      <c r="AP21" s="458" t="s">
        <v>0</v>
      </c>
      <c r="AQ21" s="458" t="s">
        <v>1</v>
      </c>
      <c r="AR21" s="458" t="s">
        <v>2</v>
      </c>
      <c r="AS21" s="458" t="s">
        <v>0</v>
      </c>
      <c r="AT21" s="458" t="s">
        <v>1</v>
      </c>
      <c r="AU21" s="458" t="s">
        <v>2</v>
      </c>
      <c r="AV21" s="458" t="s">
        <v>0</v>
      </c>
      <c r="AW21" s="458" t="s">
        <v>1</v>
      </c>
      <c r="AX21" s="458" t="s">
        <v>2</v>
      </c>
      <c r="AY21" s="149">
        <f t="shared" si="0"/>
        <v>0</v>
      </c>
    </row>
    <row r="22" spans="1:52" ht="54.75" customHeight="1" x14ac:dyDescent="0.2">
      <c r="A22" s="149">
        <v>5</v>
      </c>
      <c r="B22" s="440">
        <v>1</v>
      </c>
      <c r="C22" s="949"/>
      <c r="D22" s="947"/>
      <c r="E22" s="462" t="s">
        <v>474</v>
      </c>
      <c r="F22" s="460"/>
      <c r="G22" s="460">
        <v>1</v>
      </c>
      <c r="H22" s="460"/>
      <c r="I22" s="460"/>
      <c r="J22" s="460">
        <v>1</v>
      </c>
      <c r="K22" s="460"/>
      <c r="L22" s="460"/>
      <c r="M22" s="460">
        <v>1</v>
      </c>
      <c r="N22" s="460"/>
      <c r="O22" s="460"/>
      <c r="P22" s="460">
        <v>1</v>
      </c>
      <c r="Q22" s="460"/>
      <c r="R22" s="460"/>
      <c r="S22" s="460">
        <v>1</v>
      </c>
      <c r="T22" s="460"/>
      <c r="U22" s="467"/>
      <c r="V22" s="467"/>
      <c r="W22" s="468"/>
      <c r="X22" s="467"/>
      <c r="Y22" s="467"/>
      <c r="Z22" s="468"/>
      <c r="AA22" s="467"/>
      <c r="AB22" s="467"/>
      <c r="AC22" s="467"/>
      <c r="AD22" s="467"/>
      <c r="AE22" s="467"/>
      <c r="AF22" s="467"/>
      <c r="AG22" s="467"/>
      <c r="AH22" s="467"/>
      <c r="AI22" s="468"/>
      <c r="AJ22" s="467"/>
      <c r="AK22" s="467"/>
      <c r="AL22" s="468"/>
      <c r="AM22" s="467"/>
      <c r="AN22" s="467"/>
      <c r="AO22" s="460"/>
      <c r="AP22" s="460"/>
      <c r="AQ22" s="460"/>
      <c r="AR22" s="460"/>
      <c r="AS22" s="460"/>
      <c r="AT22" s="461"/>
      <c r="AU22" s="461"/>
      <c r="AV22" s="460"/>
      <c r="AW22" s="461"/>
      <c r="AX22" s="461"/>
      <c r="AY22" s="149">
        <f t="shared" si="0"/>
        <v>5</v>
      </c>
      <c r="AZ22" s="463"/>
    </row>
    <row r="23" spans="1:52" ht="31.5" customHeight="1" x14ac:dyDescent="0.2">
      <c r="C23" s="949"/>
      <c r="D23" s="947"/>
      <c r="E23" s="455" t="s">
        <v>3</v>
      </c>
      <c r="F23" s="456">
        <f t="shared" ref="F23:AX23" si="5">SUM(F22:F22)</f>
        <v>0</v>
      </c>
      <c r="G23" s="456">
        <f t="shared" si="5"/>
        <v>1</v>
      </c>
      <c r="H23" s="456">
        <f t="shared" si="5"/>
        <v>0</v>
      </c>
      <c r="I23" s="533">
        <f t="shared" ref="I23:T23" si="6">SUM(I22:I22)</f>
        <v>0</v>
      </c>
      <c r="J23" s="533">
        <f t="shared" si="6"/>
        <v>1</v>
      </c>
      <c r="K23" s="533">
        <f t="shared" si="6"/>
        <v>0</v>
      </c>
      <c r="L23" s="533">
        <f t="shared" si="6"/>
        <v>0</v>
      </c>
      <c r="M23" s="533">
        <f t="shared" si="6"/>
        <v>1</v>
      </c>
      <c r="N23" s="533">
        <f t="shared" si="6"/>
        <v>0</v>
      </c>
      <c r="O23" s="533">
        <f t="shared" si="6"/>
        <v>0</v>
      </c>
      <c r="P23" s="533">
        <f t="shared" si="6"/>
        <v>1</v>
      </c>
      <c r="Q23" s="533">
        <f t="shared" si="6"/>
        <v>0</v>
      </c>
      <c r="R23" s="533">
        <f t="shared" si="6"/>
        <v>0</v>
      </c>
      <c r="S23" s="533">
        <f t="shared" si="6"/>
        <v>1</v>
      </c>
      <c r="T23" s="533">
        <f t="shared" si="6"/>
        <v>0</v>
      </c>
      <c r="U23" s="456">
        <f t="shared" si="5"/>
        <v>0</v>
      </c>
      <c r="V23" s="456">
        <f t="shared" si="5"/>
        <v>0</v>
      </c>
      <c r="W23" s="456">
        <f t="shared" si="5"/>
        <v>0</v>
      </c>
      <c r="X23" s="456">
        <f t="shared" si="5"/>
        <v>0</v>
      </c>
      <c r="Y23" s="456">
        <f t="shared" si="5"/>
        <v>0</v>
      </c>
      <c r="Z23" s="456">
        <f t="shared" si="5"/>
        <v>0</v>
      </c>
      <c r="AA23" s="456">
        <f t="shared" si="5"/>
        <v>0</v>
      </c>
      <c r="AB23" s="456">
        <f t="shared" si="5"/>
        <v>0</v>
      </c>
      <c r="AC23" s="456">
        <f t="shared" si="5"/>
        <v>0</v>
      </c>
      <c r="AD23" s="456">
        <f t="shared" si="5"/>
        <v>0</v>
      </c>
      <c r="AE23" s="456">
        <f t="shared" si="5"/>
        <v>0</v>
      </c>
      <c r="AF23" s="456">
        <f t="shared" si="5"/>
        <v>0</v>
      </c>
      <c r="AG23" s="456">
        <f t="shared" si="5"/>
        <v>0</v>
      </c>
      <c r="AH23" s="456">
        <f t="shared" si="5"/>
        <v>0</v>
      </c>
      <c r="AI23" s="456">
        <f t="shared" si="5"/>
        <v>0</v>
      </c>
      <c r="AJ23" s="456">
        <f t="shared" si="5"/>
        <v>0</v>
      </c>
      <c r="AK23" s="456">
        <f t="shared" si="5"/>
        <v>0</v>
      </c>
      <c r="AL23" s="456">
        <f t="shared" si="5"/>
        <v>0</v>
      </c>
      <c r="AM23" s="456">
        <f t="shared" si="5"/>
        <v>0</v>
      </c>
      <c r="AN23" s="456">
        <f t="shared" si="5"/>
        <v>0</v>
      </c>
      <c r="AO23" s="456">
        <f t="shared" si="5"/>
        <v>0</v>
      </c>
      <c r="AP23" s="456">
        <f t="shared" si="5"/>
        <v>0</v>
      </c>
      <c r="AQ23" s="456">
        <f t="shared" si="5"/>
        <v>0</v>
      </c>
      <c r="AR23" s="456">
        <f t="shared" si="5"/>
        <v>0</v>
      </c>
      <c r="AS23" s="456">
        <f t="shared" si="5"/>
        <v>0</v>
      </c>
      <c r="AT23" s="456">
        <f t="shared" si="5"/>
        <v>0</v>
      </c>
      <c r="AU23" s="456">
        <f t="shared" si="5"/>
        <v>0</v>
      </c>
      <c r="AV23" s="456">
        <f t="shared" si="5"/>
        <v>0</v>
      </c>
      <c r="AW23" s="456">
        <f t="shared" si="5"/>
        <v>0</v>
      </c>
      <c r="AX23" s="456">
        <f t="shared" si="5"/>
        <v>0</v>
      </c>
      <c r="AY23" s="149">
        <f t="shared" si="0"/>
        <v>5</v>
      </c>
    </row>
    <row r="24" spans="1:52" ht="31.5" customHeight="1" x14ac:dyDescent="0.2">
      <c r="C24" s="948" t="s">
        <v>451</v>
      </c>
      <c r="D24" s="945"/>
      <c r="E24" s="457" t="s">
        <v>7</v>
      </c>
      <c r="F24" s="458" t="s">
        <v>0</v>
      </c>
      <c r="G24" s="458" t="s">
        <v>1</v>
      </c>
      <c r="H24" s="458" t="s">
        <v>2</v>
      </c>
      <c r="I24" s="458" t="s">
        <v>0</v>
      </c>
      <c r="J24" s="458" t="s">
        <v>1</v>
      </c>
      <c r="K24" s="458" t="s">
        <v>2</v>
      </c>
      <c r="L24" s="458" t="s">
        <v>0</v>
      </c>
      <c r="M24" s="458" t="s">
        <v>1</v>
      </c>
      <c r="N24" s="458" t="s">
        <v>2</v>
      </c>
      <c r="O24" s="458" t="s">
        <v>0</v>
      </c>
      <c r="P24" s="458" t="s">
        <v>1</v>
      </c>
      <c r="Q24" s="458" t="s">
        <v>2</v>
      </c>
      <c r="R24" s="458" t="s">
        <v>0</v>
      </c>
      <c r="S24" s="458" t="s">
        <v>1</v>
      </c>
      <c r="T24" s="458" t="s">
        <v>2</v>
      </c>
      <c r="U24" s="458" t="s">
        <v>0</v>
      </c>
      <c r="V24" s="458" t="s">
        <v>1</v>
      </c>
      <c r="W24" s="458" t="s">
        <v>2</v>
      </c>
      <c r="X24" s="458" t="s">
        <v>0</v>
      </c>
      <c r="Y24" s="458" t="s">
        <v>1</v>
      </c>
      <c r="Z24" s="458" t="s">
        <v>2</v>
      </c>
      <c r="AA24" s="458" t="s">
        <v>0</v>
      </c>
      <c r="AB24" s="458" t="s">
        <v>1</v>
      </c>
      <c r="AC24" s="458" t="s">
        <v>2</v>
      </c>
      <c r="AD24" s="458" t="s">
        <v>0</v>
      </c>
      <c r="AE24" s="458" t="s">
        <v>1</v>
      </c>
      <c r="AF24" s="458" t="s">
        <v>2</v>
      </c>
      <c r="AG24" s="458" t="s">
        <v>0</v>
      </c>
      <c r="AH24" s="458" t="s">
        <v>1</v>
      </c>
      <c r="AI24" s="458" t="s">
        <v>2</v>
      </c>
      <c r="AJ24" s="458" t="s">
        <v>0</v>
      </c>
      <c r="AK24" s="458" t="s">
        <v>1</v>
      </c>
      <c r="AL24" s="458" t="s">
        <v>2</v>
      </c>
      <c r="AM24" s="458" t="s">
        <v>0</v>
      </c>
      <c r="AN24" s="458" t="s">
        <v>1</v>
      </c>
      <c r="AO24" s="458" t="s">
        <v>2</v>
      </c>
      <c r="AP24" s="458" t="s">
        <v>0</v>
      </c>
      <c r="AQ24" s="458" t="s">
        <v>1</v>
      </c>
      <c r="AR24" s="458" t="s">
        <v>2</v>
      </c>
      <c r="AS24" s="458" t="s">
        <v>0</v>
      </c>
      <c r="AT24" s="458" t="s">
        <v>1</v>
      </c>
      <c r="AU24" s="458" t="s">
        <v>2</v>
      </c>
      <c r="AV24" s="458" t="s">
        <v>0</v>
      </c>
      <c r="AW24" s="458" t="s">
        <v>1</v>
      </c>
      <c r="AX24" s="458" t="s">
        <v>2</v>
      </c>
      <c r="AY24" s="149">
        <f t="shared" si="0"/>
        <v>0</v>
      </c>
    </row>
    <row r="25" spans="1:52" ht="70.5" customHeight="1" x14ac:dyDescent="0.2">
      <c r="A25" s="149">
        <v>6</v>
      </c>
      <c r="B25" s="440">
        <v>1</v>
      </c>
      <c r="C25" s="949"/>
      <c r="D25" s="947"/>
      <c r="E25" s="453" t="s">
        <v>475</v>
      </c>
      <c r="F25" s="460"/>
      <c r="G25" s="460">
        <v>1</v>
      </c>
      <c r="H25" s="460"/>
      <c r="I25" s="460"/>
      <c r="J25" s="460">
        <v>1</v>
      </c>
      <c r="K25" s="460"/>
      <c r="L25" s="460"/>
      <c r="M25" s="460">
        <v>1</v>
      </c>
      <c r="N25" s="460"/>
      <c r="O25" s="460"/>
      <c r="P25" s="460">
        <v>1</v>
      </c>
      <c r="Q25" s="460"/>
      <c r="R25" s="460"/>
      <c r="S25" s="460">
        <v>1</v>
      </c>
      <c r="T25" s="460"/>
      <c r="U25" s="467"/>
      <c r="V25" s="467"/>
      <c r="W25" s="468"/>
      <c r="X25" s="467"/>
      <c r="Y25" s="467"/>
      <c r="Z25" s="468"/>
      <c r="AA25" s="467"/>
      <c r="AB25" s="467"/>
      <c r="AC25" s="467"/>
      <c r="AD25" s="467"/>
      <c r="AE25" s="467"/>
      <c r="AF25" s="467"/>
      <c r="AG25" s="467"/>
      <c r="AH25" s="467"/>
      <c r="AI25" s="468"/>
      <c r="AJ25" s="467"/>
      <c r="AK25" s="467"/>
      <c r="AL25" s="468"/>
      <c r="AM25" s="467"/>
      <c r="AN25" s="467"/>
      <c r="AO25" s="460"/>
      <c r="AP25" s="460"/>
      <c r="AQ25" s="460"/>
      <c r="AR25" s="460"/>
      <c r="AS25" s="460"/>
      <c r="AT25" s="461"/>
      <c r="AU25" s="461"/>
      <c r="AV25" s="460"/>
      <c r="AW25" s="461"/>
      <c r="AX25" s="461"/>
      <c r="AY25" s="149">
        <f t="shared" si="0"/>
        <v>5</v>
      </c>
      <c r="AZ25" s="454"/>
    </row>
    <row r="26" spans="1:52" ht="24" customHeight="1" x14ac:dyDescent="0.2">
      <c r="C26" s="949"/>
      <c r="D26" s="947"/>
      <c r="E26" s="455" t="s">
        <v>3</v>
      </c>
      <c r="F26" s="456">
        <f t="shared" ref="F26:AX26" si="7">SUM(F25)</f>
        <v>0</v>
      </c>
      <c r="G26" s="456">
        <f t="shared" si="7"/>
        <v>1</v>
      </c>
      <c r="H26" s="456">
        <f t="shared" si="7"/>
        <v>0</v>
      </c>
      <c r="I26" s="533">
        <f t="shared" ref="I26:T26" si="8">SUM(I25)</f>
        <v>0</v>
      </c>
      <c r="J26" s="533">
        <f t="shared" si="8"/>
        <v>1</v>
      </c>
      <c r="K26" s="533">
        <f t="shared" si="8"/>
        <v>0</v>
      </c>
      <c r="L26" s="533">
        <f t="shared" si="8"/>
        <v>0</v>
      </c>
      <c r="M26" s="533">
        <f t="shared" si="8"/>
        <v>1</v>
      </c>
      <c r="N26" s="533">
        <f t="shared" si="8"/>
        <v>0</v>
      </c>
      <c r="O26" s="533">
        <f t="shared" si="8"/>
        <v>0</v>
      </c>
      <c r="P26" s="533">
        <f t="shared" si="8"/>
        <v>1</v>
      </c>
      <c r="Q26" s="533">
        <f t="shared" si="8"/>
        <v>0</v>
      </c>
      <c r="R26" s="533">
        <f t="shared" si="8"/>
        <v>0</v>
      </c>
      <c r="S26" s="533">
        <f t="shared" si="8"/>
        <v>1</v>
      </c>
      <c r="T26" s="533">
        <f t="shared" si="8"/>
        <v>0</v>
      </c>
      <c r="U26" s="456">
        <f t="shared" si="7"/>
        <v>0</v>
      </c>
      <c r="V26" s="456">
        <f t="shared" si="7"/>
        <v>0</v>
      </c>
      <c r="W26" s="456">
        <f t="shared" si="7"/>
        <v>0</v>
      </c>
      <c r="X26" s="456">
        <f t="shared" si="7"/>
        <v>0</v>
      </c>
      <c r="Y26" s="456">
        <f t="shared" si="7"/>
        <v>0</v>
      </c>
      <c r="Z26" s="456">
        <f t="shared" si="7"/>
        <v>0</v>
      </c>
      <c r="AA26" s="456">
        <f t="shared" si="7"/>
        <v>0</v>
      </c>
      <c r="AB26" s="456">
        <f t="shared" si="7"/>
        <v>0</v>
      </c>
      <c r="AC26" s="456">
        <f t="shared" si="7"/>
        <v>0</v>
      </c>
      <c r="AD26" s="456">
        <f t="shared" si="7"/>
        <v>0</v>
      </c>
      <c r="AE26" s="456">
        <f t="shared" si="7"/>
        <v>0</v>
      </c>
      <c r="AF26" s="456">
        <f t="shared" si="7"/>
        <v>0</v>
      </c>
      <c r="AG26" s="456">
        <f t="shared" si="7"/>
        <v>0</v>
      </c>
      <c r="AH26" s="456">
        <f t="shared" si="7"/>
        <v>0</v>
      </c>
      <c r="AI26" s="456">
        <f t="shared" si="7"/>
        <v>0</v>
      </c>
      <c r="AJ26" s="456">
        <f t="shared" si="7"/>
        <v>0</v>
      </c>
      <c r="AK26" s="456">
        <f t="shared" si="7"/>
        <v>0</v>
      </c>
      <c r="AL26" s="456">
        <f t="shared" si="7"/>
        <v>0</v>
      </c>
      <c r="AM26" s="456">
        <f t="shared" si="7"/>
        <v>0</v>
      </c>
      <c r="AN26" s="456">
        <f t="shared" si="7"/>
        <v>0</v>
      </c>
      <c r="AO26" s="456">
        <f t="shared" si="7"/>
        <v>0</v>
      </c>
      <c r="AP26" s="456">
        <f t="shared" si="7"/>
        <v>0</v>
      </c>
      <c r="AQ26" s="456">
        <f t="shared" si="7"/>
        <v>0</v>
      </c>
      <c r="AR26" s="456">
        <f t="shared" si="7"/>
        <v>0</v>
      </c>
      <c r="AS26" s="456">
        <f t="shared" si="7"/>
        <v>0</v>
      </c>
      <c r="AT26" s="456">
        <f t="shared" si="7"/>
        <v>0</v>
      </c>
      <c r="AU26" s="456">
        <f t="shared" si="7"/>
        <v>0</v>
      </c>
      <c r="AV26" s="456">
        <f t="shared" si="7"/>
        <v>0</v>
      </c>
      <c r="AW26" s="456">
        <f t="shared" si="7"/>
        <v>0</v>
      </c>
      <c r="AX26" s="456">
        <f t="shared" si="7"/>
        <v>0</v>
      </c>
      <c r="AY26" s="149">
        <f t="shared" si="0"/>
        <v>5</v>
      </c>
    </row>
    <row r="27" spans="1:52" ht="24" customHeight="1" x14ac:dyDescent="0.2">
      <c r="C27" s="940" t="s">
        <v>453</v>
      </c>
      <c r="D27" s="941"/>
      <c r="E27" s="457" t="s">
        <v>8</v>
      </c>
      <c r="F27" s="458" t="s">
        <v>0</v>
      </c>
      <c r="G27" s="458" t="s">
        <v>1</v>
      </c>
      <c r="H27" s="458" t="s">
        <v>2</v>
      </c>
      <c r="I27" s="458" t="s">
        <v>0</v>
      </c>
      <c r="J27" s="458" t="s">
        <v>1</v>
      </c>
      <c r="K27" s="458" t="s">
        <v>2</v>
      </c>
      <c r="L27" s="458" t="s">
        <v>0</v>
      </c>
      <c r="M27" s="458" t="s">
        <v>1</v>
      </c>
      <c r="N27" s="458" t="s">
        <v>2</v>
      </c>
      <c r="O27" s="458" t="s">
        <v>0</v>
      </c>
      <c r="P27" s="458" t="s">
        <v>1</v>
      </c>
      <c r="Q27" s="458" t="s">
        <v>2</v>
      </c>
      <c r="R27" s="458" t="s">
        <v>0</v>
      </c>
      <c r="S27" s="458" t="s">
        <v>1</v>
      </c>
      <c r="T27" s="458" t="s">
        <v>2</v>
      </c>
      <c r="U27" s="458" t="s">
        <v>0</v>
      </c>
      <c r="V27" s="458" t="s">
        <v>1</v>
      </c>
      <c r="W27" s="458" t="s">
        <v>2</v>
      </c>
      <c r="X27" s="458" t="s">
        <v>0</v>
      </c>
      <c r="Y27" s="458" t="s">
        <v>1</v>
      </c>
      <c r="Z27" s="458" t="s">
        <v>2</v>
      </c>
      <c r="AA27" s="458" t="s">
        <v>0</v>
      </c>
      <c r="AB27" s="458" t="s">
        <v>1</v>
      </c>
      <c r="AC27" s="458" t="s">
        <v>2</v>
      </c>
      <c r="AD27" s="458" t="s">
        <v>0</v>
      </c>
      <c r="AE27" s="458" t="s">
        <v>1</v>
      </c>
      <c r="AF27" s="458" t="s">
        <v>2</v>
      </c>
      <c r="AG27" s="458" t="s">
        <v>0</v>
      </c>
      <c r="AH27" s="458" t="s">
        <v>1</v>
      </c>
      <c r="AI27" s="458" t="s">
        <v>2</v>
      </c>
      <c r="AJ27" s="458" t="s">
        <v>0</v>
      </c>
      <c r="AK27" s="458" t="s">
        <v>1</v>
      </c>
      <c r="AL27" s="458" t="s">
        <v>2</v>
      </c>
      <c r="AM27" s="458" t="s">
        <v>0</v>
      </c>
      <c r="AN27" s="458" t="s">
        <v>1</v>
      </c>
      <c r="AO27" s="458" t="s">
        <v>2</v>
      </c>
      <c r="AP27" s="458" t="s">
        <v>0</v>
      </c>
      <c r="AQ27" s="458" t="s">
        <v>1</v>
      </c>
      <c r="AR27" s="458" t="s">
        <v>2</v>
      </c>
      <c r="AS27" s="458" t="s">
        <v>0</v>
      </c>
      <c r="AT27" s="458" t="s">
        <v>1</v>
      </c>
      <c r="AU27" s="458" t="s">
        <v>2</v>
      </c>
      <c r="AV27" s="458" t="s">
        <v>0</v>
      </c>
      <c r="AW27" s="458" t="s">
        <v>1</v>
      </c>
      <c r="AX27" s="458" t="s">
        <v>2</v>
      </c>
      <c r="AY27" s="149">
        <f t="shared" si="0"/>
        <v>0</v>
      </c>
    </row>
    <row r="28" spans="1:52" ht="70.5" customHeight="1" x14ac:dyDescent="0.2">
      <c r="A28" s="149">
        <v>7</v>
      </c>
      <c r="B28" s="440">
        <v>1</v>
      </c>
      <c r="C28" s="942"/>
      <c r="D28" s="943"/>
      <c r="E28" s="464" t="s">
        <v>476</v>
      </c>
      <c r="F28" s="460"/>
      <c r="G28" s="449">
        <v>1</v>
      </c>
      <c r="H28" s="460"/>
      <c r="I28" s="460"/>
      <c r="J28" s="449">
        <v>1</v>
      </c>
      <c r="K28" s="460"/>
      <c r="L28" s="460"/>
      <c r="M28" s="449">
        <v>1</v>
      </c>
      <c r="N28" s="460"/>
      <c r="O28" s="460"/>
      <c r="P28" s="449">
        <v>1</v>
      </c>
      <c r="Q28" s="460"/>
      <c r="R28" s="460"/>
      <c r="S28" s="449">
        <v>1</v>
      </c>
      <c r="T28" s="460"/>
      <c r="U28" s="467"/>
      <c r="V28" s="467"/>
      <c r="W28" s="468"/>
      <c r="X28" s="467"/>
      <c r="Y28" s="467"/>
      <c r="Z28" s="468"/>
      <c r="AA28" s="467"/>
      <c r="AB28" s="467"/>
      <c r="AC28" s="467"/>
      <c r="AD28" s="467"/>
      <c r="AE28" s="467"/>
      <c r="AF28" s="467"/>
      <c r="AG28" s="467"/>
      <c r="AH28" s="467"/>
      <c r="AI28" s="468"/>
      <c r="AJ28" s="467"/>
      <c r="AK28" s="467"/>
      <c r="AL28" s="468"/>
      <c r="AM28" s="467"/>
      <c r="AN28" s="467"/>
      <c r="AO28" s="460"/>
      <c r="AP28" s="460"/>
      <c r="AQ28" s="460"/>
      <c r="AR28" s="460"/>
      <c r="AS28" s="460"/>
      <c r="AT28" s="461"/>
      <c r="AU28" s="461"/>
      <c r="AV28" s="460"/>
      <c r="AW28" s="461"/>
      <c r="AX28" s="461"/>
      <c r="AY28" s="149">
        <f t="shared" si="0"/>
        <v>5</v>
      </c>
    </row>
    <row r="29" spans="1:52" ht="28.5" customHeight="1" x14ac:dyDescent="0.2">
      <c r="C29" s="942"/>
      <c r="D29" s="943"/>
      <c r="E29" s="455" t="s">
        <v>3</v>
      </c>
      <c r="F29" s="456">
        <f t="shared" ref="F29:AX29" si="9">SUM(F28)</f>
        <v>0</v>
      </c>
      <c r="G29" s="456">
        <f t="shared" si="9"/>
        <v>1</v>
      </c>
      <c r="H29" s="456">
        <f t="shared" si="9"/>
        <v>0</v>
      </c>
      <c r="I29" s="533">
        <f t="shared" ref="I29:T29" si="10">SUM(I28)</f>
        <v>0</v>
      </c>
      <c r="J29" s="533">
        <f t="shared" si="10"/>
        <v>1</v>
      </c>
      <c r="K29" s="533">
        <f t="shared" si="10"/>
        <v>0</v>
      </c>
      <c r="L29" s="533">
        <f t="shared" si="10"/>
        <v>0</v>
      </c>
      <c r="M29" s="533">
        <f t="shared" si="10"/>
        <v>1</v>
      </c>
      <c r="N29" s="533">
        <f t="shared" si="10"/>
        <v>0</v>
      </c>
      <c r="O29" s="533">
        <f t="shared" si="10"/>
        <v>0</v>
      </c>
      <c r="P29" s="533">
        <f t="shared" si="10"/>
        <v>1</v>
      </c>
      <c r="Q29" s="533">
        <f t="shared" si="10"/>
        <v>0</v>
      </c>
      <c r="R29" s="533">
        <f t="shared" si="10"/>
        <v>0</v>
      </c>
      <c r="S29" s="533">
        <f t="shared" si="10"/>
        <v>1</v>
      </c>
      <c r="T29" s="533">
        <f t="shared" si="10"/>
        <v>0</v>
      </c>
      <c r="U29" s="456">
        <f t="shared" si="9"/>
        <v>0</v>
      </c>
      <c r="V29" s="456">
        <f t="shared" si="9"/>
        <v>0</v>
      </c>
      <c r="W29" s="456">
        <f t="shared" si="9"/>
        <v>0</v>
      </c>
      <c r="X29" s="456">
        <f t="shared" si="9"/>
        <v>0</v>
      </c>
      <c r="Y29" s="456">
        <f t="shared" si="9"/>
        <v>0</v>
      </c>
      <c r="Z29" s="456">
        <f t="shared" si="9"/>
        <v>0</v>
      </c>
      <c r="AA29" s="456">
        <f t="shared" si="9"/>
        <v>0</v>
      </c>
      <c r="AB29" s="456">
        <f t="shared" si="9"/>
        <v>0</v>
      </c>
      <c r="AC29" s="456">
        <f t="shared" si="9"/>
        <v>0</v>
      </c>
      <c r="AD29" s="456">
        <f t="shared" si="9"/>
        <v>0</v>
      </c>
      <c r="AE29" s="456">
        <f t="shared" si="9"/>
        <v>0</v>
      </c>
      <c r="AF29" s="456">
        <f t="shared" si="9"/>
        <v>0</v>
      </c>
      <c r="AG29" s="456">
        <f t="shared" si="9"/>
        <v>0</v>
      </c>
      <c r="AH29" s="456">
        <f t="shared" si="9"/>
        <v>0</v>
      </c>
      <c r="AI29" s="456">
        <f t="shared" si="9"/>
        <v>0</v>
      </c>
      <c r="AJ29" s="456">
        <f t="shared" si="9"/>
        <v>0</v>
      </c>
      <c r="AK29" s="456">
        <f t="shared" si="9"/>
        <v>0</v>
      </c>
      <c r="AL29" s="456">
        <f t="shared" si="9"/>
        <v>0</v>
      </c>
      <c r="AM29" s="456">
        <f t="shared" si="9"/>
        <v>0</v>
      </c>
      <c r="AN29" s="456">
        <f t="shared" si="9"/>
        <v>0</v>
      </c>
      <c r="AO29" s="456">
        <f t="shared" si="9"/>
        <v>0</v>
      </c>
      <c r="AP29" s="456">
        <f t="shared" si="9"/>
        <v>0</v>
      </c>
      <c r="AQ29" s="456">
        <f t="shared" si="9"/>
        <v>0</v>
      </c>
      <c r="AR29" s="456">
        <f t="shared" si="9"/>
        <v>0</v>
      </c>
      <c r="AS29" s="456">
        <f t="shared" si="9"/>
        <v>0</v>
      </c>
      <c r="AT29" s="456">
        <f t="shared" si="9"/>
        <v>0</v>
      </c>
      <c r="AU29" s="456">
        <f t="shared" si="9"/>
        <v>0</v>
      </c>
      <c r="AV29" s="456">
        <f t="shared" si="9"/>
        <v>0</v>
      </c>
      <c r="AW29" s="456">
        <f t="shared" si="9"/>
        <v>0</v>
      </c>
      <c r="AX29" s="456">
        <f t="shared" si="9"/>
        <v>0</v>
      </c>
      <c r="AY29" s="149">
        <f t="shared" si="0"/>
        <v>5</v>
      </c>
    </row>
    <row r="30" spans="1:52" ht="28.5" customHeight="1" x14ac:dyDescent="0.2">
      <c r="C30" s="940" t="s">
        <v>455</v>
      </c>
      <c r="D30" s="941"/>
      <c r="E30" s="465" t="s">
        <v>43</v>
      </c>
      <c r="F30" s="458" t="s">
        <v>0</v>
      </c>
      <c r="G30" s="458" t="s">
        <v>1</v>
      </c>
      <c r="H30" s="458" t="s">
        <v>2</v>
      </c>
      <c r="I30" s="458" t="s">
        <v>0</v>
      </c>
      <c r="J30" s="458" t="s">
        <v>1</v>
      </c>
      <c r="K30" s="458" t="s">
        <v>2</v>
      </c>
      <c r="L30" s="458" t="s">
        <v>0</v>
      </c>
      <c r="M30" s="458" t="s">
        <v>1</v>
      </c>
      <c r="N30" s="458" t="s">
        <v>2</v>
      </c>
      <c r="O30" s="458" t="s">
        <v>0</v>
      </c>
      <c r="P30" s="458" t="s">
        <v>1</v>
      </c>
      <c r="Q30" s="458" t="s">
        <v>2</v>
      </c>
      <c r="R30" s="458" t="s">
        <v>0</v>
      </c>
      <c r="S30" s="458" t="s">
        <v>1</v>
      </c>
      <c r="T30" s="458" t="s">
        <v>2</v>
      </c>
      <c r="U30" s="458" t="s">
        <v>0</v>
      </c>
      <c r="V30" s="458" t="s">
        <v>1</v>
      </c>
      <c r="W30" s="458" t="s">
        <v>2</v>
      </c>
      <c r="X30" s="458" t="s">
        <v>0</v>
      </c>
      <c r="Y30" s="458" t="s">
        <v>1</v>
      </c>
      <c r="Z30" s="458" t="s">
        <v>2</v>
      </c>
      <c r="AA30" s="458" t="s">
        <v>0</v>
      </c>
      <c r="AB30" s="458" t="s">
        <v>1</v>
      </c>
      <c r="AC30" s="458" t="s">
        <v>2</v>
      </c>
      <c r="AD30" s="458" t="s">
        <v>0</v>
      </c>
      <c r="AE30" s="458" t="s">
        <v>1</v>
      </c>
      <c r="AF30" s="458" t="s">
        <v>2</v>
      </c>
      <c r="AG30" s="458" t="s">
        <v>0</v>
      </c>
      <c r="AH30" s="458" t="s">
        <v>1</v>
      </c>
      <c r="AI30" s="458" t="s">
        <v>2</v>
      </c>
      <c r="AJ30" s="458" t="s">
        <v>0</v>
      </c>
      <c r="AK30" s="458" t="s">
        <v>1</v>
      </c>
      <c r="AL30" s="458" t="s">
        <v>2</v>
      </c>
      <c r="AM30" s="458" t="s">
        <v>0</v>
      </c>
      <c r="AN30" s="458" t="s">
        <v>1</v>
      </c>
      <c r="AO30" s="458" t="s">
        <v>2</v>
      </c>
      <c r="AP30" s="458" t="s">
        <v>0</v>
      </c>
      <c r="AQ30" s="458" t="s">
        <v>1</v>
      </c>
      <c r="AR30" s="458" t="s">
        <v>2</v>
      </c>
      <c r="AS30" s="458" t="s">
        <v>0</v>
      </c>
      <c r="AT30" s="458" t="s">
        <v>1</v>
      </c>
      <c r="AU30" s="458" t="s">
        <v>2</v>
      </c>
      <c r="AV30" s="458" t="s">
        <v>0</v>
      </c>
      <c r="AW30" s="458" t="s">
        <v>1</v>
      </c>
      <c r="AX30" s="458" t="s">
        <v>2</v>
      </c>
      <c r="AY30" s="149">
        <f t="shared" si="0"/>
        <v>0</v>
      </c>
      <c r="AZ30" s="466"/>
    </row>
    <row r="31" spans="1:52" ht="50.25" customHeight="1" x14ac:dyDescent="0.2">
      <c r="A31" s="149">
        <v>8</v>
      </c>
      <c r="B31" s="440">
        <v>1</v>
      </c>
      <c r="C31" s="942"/>
      <c r="D31" s="943"/>
      <c r="E31" s="462" t="s">
        <v>477</v>
      </c>
      <c r="F31" s="460"/>
      <c r="G31" s="460">
        <v>1</v>
      </c>
      <c r="H31" s="460"/>
      <c r="I31" s="460"/>
      <c r="J31" s="460">
        <v>1</v>
      </c>
      <c r="K31" s="460"/>
      <c r="L31" s="460"/>
      <c r="M31" s="460">
        <v>1</v>
      </c>
      <c r="N31" s="460"/>
      <c r="O31" s="460"/>
      <c r="P31" s="460">
        <v>1</v>
      </c>
      <c r="Q31" s="460"/>
      <c r="R31" s="460"/>
      <c r="S31" s="460">
        <v>1</v>
      </c>
      <c r="T31" s="460"/>
      <c r="U31" s="467"/>
      <c r="V31" s="467"/>
      <c r="W31" s="468"/>
      <c r="X31" s="467"/>
      <c r="Y31" s="467"/>
      <c r="Z31" s="468"/>
      <c r="AA31" s="467"/>
      <c r="AB31" s="467"/>
      <c r="AC31" s="467"/>
      <c r="AD31" s="467"/>
      <c r="AE31" s="467"/>
      <c r="AF31" s="467"/>
      <c r="AG31" s="467"/>
      <c r="AH31" s="467"/>
      <c r="AI31" s="468"/>
      <c r="AJ31" s="467"/>
      <c r="AK31" s="467"/>
      <c r="AL31" s="468"/>
      <c r="AM31" s="467"/>
      <c r="AN31" s="467"/>
      <c r="AO31" s="460"/>
      <c r="AP31" s="460"/>
      <c r="AQ31" s="460"/>
      <c r="AR31" s="460"/>
      <c r="AS31" s="460"/>
      <c r="AT31" s="461"/>
      <c r="AU31" s="461"/>
      <c r="AV31" s="460"/>
      <c r="AW31" s="461"/>
      <c r="AX31" s="461"/>
      <c r="AY31" s="149">
        <f t="shared" si="0"/>
        <v>5</v>
      </c>
      <c r="AZ31" s="469"/>
    </row>
    <row r="32" spans="1:52" ht="30" customHeight="1" x14ac:dyDescent="0.2">
      <c r="C32" s="942"/>
      <c r="D32" s="943"/>
      <c r="E32" s="455" t="s">
        <v>3</v>
      </c>
      <c r="F32" s="456">
        <f t="shared" ref="F32:AX32" si="11">SUM(F31:F31)</f>
        <v>0</v>
      </c>
      <c r="G32" s="456">
        <f t="shared" si="11"/>
        <v>1</v>
      </c>
      <c r="H32" s="456">
        <f t="shared" si="11"/>
        <v>0</v>
      </c>
      <c r="I32" s="533">
        <f t="shared" ref="I32:T32" si="12">SUM(I31:I31)</f>
        <v>0</v>
      </c>
      <c r="J32" s="533">
        <f t="shared" si="12"/>
        <v>1</v>
      </c>
      <c r="K32" s="533">
        <f t="shared" si="12"/>
        <v>0</v>
      </c>
      <c r="L32" s="533">
        <f t="shared" si="12"/>
        <v>0</v>
      </c>
      <c r="M32" s="533">
        <f t="shared" si="12"/>
        <v>1</v>
      </c>
      <c r="N32" s="533">
        <f t="shared" si="12"/>
        <v>0</v>
      </c>
      <c r="O32" s="533">
        <f t="shared" si="12"/>
        <v>0</v>
      </c>
      <c r="P32" s="533">
        <f t="shared" si="12"/>
        <v>1</v>
      </c>
      <c r="Q32" s="533">
        <f t="shared" si="12"/>
        <v>0</v>
      </c>
      <c r="R32" s="533">
        <f t="shared" si="12"/>
        <v>0</v>
      </c>
      <c r="S32" s="533">
        <f t="shared" si="12"/>
        <v>1</v>
      </c>
      <c r="T32" s="533">
        <f t="shared" si="12"/>
        <v>0</v>
      </c>
      <c r="U32" s="456">
        <f t="shared" si="11"/>
        <v>0</v>
      </c>
      <c r="V32" s="456">
        <f t="shared" si="11"/>
        <v>0</v>
      </c>
      <c r="W32" s="456">
        <f t="shared" si="11"/>
        <v>0</v>
      </c>
      <c r="X32" s="456">
        <f t="shared" si="11"/>
        <v>0</v>
      </c>
      <c r="Y32" s="456">
        <f t="shared" si="11"/>
        <v>0</v>
      </c>
      <c r="Z32" s="456">
        <f t="shared" si="11"/>
        <v>0</v>
      </c>
      <c r="AA32" s="456">
        <f t="shared" si="11"/>
        <v>0</v>
      </c>
      <c r="AB32" s="456">
        <f t="shared" si="11"/>
        <v>0</v>
      </c>
      <c r="AC32" s="456">
        <f t="shared" si="11"/>
        <v>0</v>
      </c>
      <c r="AD32" s="456">
        <f t="shared" si="11"/>
        <v>0</v>
      </c>
      <c r="AE32" s="456">
        <f t="shared" si="11"/>
        <v>0</v>
      </c>
      <c r="AF32" s="456">
        <f t="shared" si="11"/>
        <v>0</v>
      </c>
      <c r="AG32" s="456">
        <f t="shared" si="11"/>
        <v>0</v>
      </c>
      <c r="AH32" s="456">
        <f t="shared" si="11"/>
        <v>0</v>
      </c>
      <c r="AI32" s="456">
        <f t="shared" si="11"/>
        <v>0</v>
      </c>
      <c r="AJ32" s="456">
        <f t="shared" si="11"/>
        <v>0</v>
      </c>
      <c r="AK32" s="456">
        <f t="shared" si="11"/>
        <v>0</v>
      </c>
      <c r="AL32" s="456">
        <f t="shared" si="11"/>
        <v>0</v>
      </c>
      <c r="AM32" s="456">
        <f t="shared" si="11"/>
        <v>0</v>
      </c>
      <c r="AN32" s="456">
        <f t="shared" si="11"/>
        <v>0</v>
      </c>
      <c r="AO32" s="456">
        <f t="shared" si="11"/>
        <v>0</v>
      </c>
      <c r="AP32" s="456">
        <f t="shared" si="11"/>
        <v>0</v>
      </c>
      <c r="AQ32" s="456">
        <f t="shared" si="11"/>
        <v>0</v>
      </c>
      <c r="AR32" s="456">
        <f t="shared" si="11"/>
        <v>0</v>
      </c>
      <c r="AS32" s="456">
        <f t="shared" si="11"/>
        <v>0</v>
      </c>
      <c r="AT32" s="456">
        <f t="shared" si="11"/>
        <v>0</v>
      </c>
      <c r="AU32" s="456">
        <f t="shared" si="11"/>
        <v>0</v>
      </c>
      <c r="AV32" s="456">
        <f t="shared" si="11"/>
        <v>0</v>
      </c>
      <c r="AW32" s="456">
        <f t="shared" si="11"/>
        <v>0</v>
      </c>
      <c r="AX32" s="456">
        <f t="shared" si="11"/>
        <v>0</v>
      </c>
      <c r="AY32" s="149">
        <f t="shared" si="0"/>
        <v>5</v>
      </c>
    </row>
    <row r="33" spans="1:52" ht="30" customHeight="1" x14ac:dyDescent="0.2">
      <c r="C33" s="940" t="s">
        <v>457</v>
      </c>
      <c r="D33" s="941"/>
      <c r="E33" s="457" t="s">
        <v>458</v>
      </c>
      <c r="F33" s="458" t="s">
        <v>0</v>
      </c>
      <c r="G33" s="458" t="s">
        <v>1</v>
      </c>
      <c r="H33" s="458" t="s">
        <v>2</v>
      </c>
      <c r="I33" s="458" t="s">
        <v>0</v>
      </c>
      <c r="J33" s="458" t="s">
        <v>1</v>
      </c>
      <c r="K33" s="458" t="s">
        <v>2</v>
      </c>
      <c r="L33" s="458" t="s">
        <v>0</v>
      </c>
      <c r="M33" s="458" t="s">
        <v>1</v>
      </c>
      <c r="N33" s="458" t="s">
        <v>2</v>
      </c>
      <c r="O33" s="458" t="s">
        <v>0</v>
      </c>
      <c r="P33" s="458" t="s">
        <v>1</v>
      </c>
      <c r="Q33" s="458" t="s">
        <v>2</v>
      </c>
      <c r="R33" s="458" t="s">
        <v>0</v>
      </c>
      <c r="S33" s="458" t="s">
        <v>1</v>
      </c>
      <c r="T33" s="458" t="s">
        <v>2</v>
      </c>
      <c r="U33" s="458" t="s">
        <v>0</v>
      </c>
      <c r="V33" s="458" t="s">
        <v>1</v>
      </c>
      <c r="W33" s="458" t="s">
        <v>2</v>
      </c>
      <c r="X33" s="458" t="s">
        <v>0</v>
      </c>
      <c r="Y33" s="458" t="s">
        <v>1</v>
      </c>
      <c r="Z33" s="458" t="s">
        <v>2</v>
      </c>
      <c r="AA33" s="458" t="s">
        <v>0</v>
      </c>
      <c r="AB33" s="458" t="s">
        <v>1</v>
      </c>
      <c r="AC33" s="458" t="s">
        <v>2</v>
      </c>
      <c r="AD33" s="458" t="s">
        <v>0</v>
      </c>
      <c r="AE33" s="458" t="s">
        <v>1</v>
      </c>
      <c r="AF33" s="458" t="s">
        <v>2</v>
      </c>
      <c r="AG33" s="458" t="s">
        <v>0</v>
      </c>
      <c r="AH33" s="458" t="s">
        <v>1</v>
      </c>
      <c r="AI33" s="458" t="s">
        <v>2</v>
      </c>
      <c r="AJ33" s="458" t="s">
        <v>0</v>
      </c>
      <c r="AK33" s="458" t="s">
        <v>1</v>
      </c>
      <c r="AL33" s="458" t="s">
        <v>2</v>
      </c>
      <c r="AM33" s="458" t="s">
        <v>0</v>
      </c>
      <c r="AN33" s="458" t="s">
        <v>1</v>
      </c>
      <c r="AO33" s="458" t="s">
        <v>2</v>
      </c>
      <c r="AP33" s="458" t="s">
        <v>0</v>
      </c>
      <c r="AQ33" s="458" t="s">
        <v>1</v>
      </c>
      <c r="AR33" s="458" t="s">
        <v>2</v>
      </c>
      <c r="AS33" s="458" t="s">
        <v>0</v>
      </c>
      <c r="AT33" s="458" t="s">
        <v>1</v>
      </c>
      <c r="AU33" s="458" t="s">
        <v>2</v>
      </c>
      <c r="AV33" s="458" t="s">
        <v>0</v>
      </c>
      <c r="AW33" s="458" t="s">
        <v>1</v>
      </c>
      <c r="AX33" s="458" t="s">
        <v>2</v>
      </c>
      <c r="AY33" s="149">
        <f t="shared" si="0"/>
        <v>0</v>
      </c>
    </row>
    <row r="34" spans="1:52" ht="67.5" customHeight="1" x14ac:dyDescent="0.2">
      <c r="A34" s="149">
        <v>9</v>
      </c>
      <c r="B34" s="440">
        <v>1</v>
      </c>
      <c r="C34" s="942"/>
      <c r="D34" s="943"/>
      <c r="E34" s="453" t="s">
        <v>478</v>
      </c>
      <c r="F34" s="460"/>
      <c r="G34" s="460">
        <v>1</v>
      </c>
      <c r="H34" s="460"/>
      <c r="I34" s="460"/>
      <c r="J34" s="460">
        <v>1</v>
      </c>
      <c r="K34" s="460"/>
      <c r="L34" s="460"/>
      <c r="M34" s="460">
        <v>1</v>
      </c>
      <c r="N34" s="460"/>
      <c r="O34" s="460"/>
      <c r="P34" s="460">
        <v>1</v>
      </c>
      <c r="Q34" s="460"/>
      <c r="R34" s="460"/>
      <c r="S34" s="460">
        <v>1</v>
      </c>
      <c r="T34" s="460"/>
      <c r="U34" s="467"/>
      <c r="V34" s="467"/>
      <c r="W34" s="468"/>
      <c r="X34" s="467"/>
      <c r="Y34" s="467"/>
      <c r="Z34" s="468"/>
      <c r="AA34" s="467"/>
      <c r="AB34" s="467"/>
      <c r="AC34" s="467"/>
      <c r="AD34" s="467"/>
      <c r="AE34" s="467"/>
      <c r="AF34" s="467"/>
      <c r="AG34" s="467"/>
      <c r="AH34" s="467"/>
      <c r="AI34" s="468"/>
      <c r="AJ34" s="467"/>
      <c r="AK34" s="467"/>
      <c r="AL34" s="468"/>
      <c r="AM34" s="467"/>
      <c r="AN34" s="467"/>
      <c r="AO34" s="460"/>
      <c r="AP34" s="460"/>
      <c r="AQ34" s="460"/>
      <c r="AR34" s="460"/>
      <c r="AS34" s="460"/>
      <c r="AT34" s="461"/>
      <c r="AU34" s="461"/>
      <c r="AV34" s="460"/>
      <c r="AW34" s="461"/>
      <c r="AX34" s="461"/>
      <c r="AY34" s="149">
        <f t="shared" si="0"/>
        <v>5</v>
      </c>
    </row>
    <row r="35" spans="1:52" ht="21" customHeight="1" x14ac:dyDescent="0.2">
      <c r="C35" s="942"/>
      <c r="D35" s="943"/>
      <c r="E35" s="455" t="s">
        <v>3</v>
      </c>
      <c r="F35" s="456">
        <f t="shared" ref="F35:AX35" si="13">SUM(F34:F34)</f>
        <v>0</v>
      </c>
      <c r="G35" s="456">
        <f t="shared" si="13"/>
        <v>1</v>
      </c>
      <c r="H35" s="456">
        <f t="shared" si="13"/>
        <v>0</v>
      </c>
      <c r="I35" s="533">
        <f t="shared" ref="I35:T35" si="14">SUM(I34:I34)</f>
        <v>0</v>
      </c>
      <c r="J35" s="533">
        <f t="shared" si="14"/>
        <v>1</v>
      </c>
      <c r="K35" s="533">
        <f t="shared" si="14"/>
        <v>0</v>
      </c>
      <c r="L35" s="533">
        <f t="shared" si="14"/>
        <v>0</v>
      </c>
      <c r="M35" s="533">
        <f t="shared" si="14"/>
        <v>1</v>
      </c>
      <c r="N35" s="533">
        <f t="shared" si="14"/>
        <v>0</v>
      </c>
      <c r="O35" s="533">
        <f t="shared" si="14"/>
        <v>0</v>
      </c>
      <c r="P35" s="533">
        <f t="shared" si="14"/>
        <v>1</v>
      </c>
      <c r="Q35" s="533">
        <f t="shared" si="14"/>
        <v>0</v>
      </c>
      <c r="R35" s="533">
        <f t="shared" si="14"/>
        <v>0</v>
      </c>
      <c r="S35" s="533">
        <f t="shared" si="14"/>
        <v>1</v>
      </c>
      <c r="T35" s="533">
        <f t="shared" si="14"/>
        <v>0</v>
      </c>
      <c r="U35" s="456">
        <f t="shared" si="13"/>
        <v>0</v>
      </c>
      <c r="V35" s="456">
        <f t="shared" si="13"/>
        <v>0</v>
      </c>
      <c r="W35" s="456">
        <f t="shared" si="13"/>
        <v>0</v>
      </c>
      <c r="X35" s="456">
        <f t="shared" si="13"/>
        <v>0</v>
      </c>
      <c r="Y35" s="456">
        <f t="shared" si="13"/>
        <v>0</v>
      </c>
      <c r="Z35" s="456">
        <f t="shared" si="13"/>
        <v>0</v>
      </c>
      <c r="AA35" s="456">
        <f t="shared" si="13"/>
        <v>0</v>
      </c>
      <c r="AB35" s="456">
        <f t="shared" si="13"/>
        <v>0</v>
      </c>
      <c r="AC35" s="456">
        <f t="shared" si="13"/>
        <v>0</v>
      </c>
      <c r="AD35" s="456">
        <f t="shared" si="13"/>
        <v>0</v>
      </c>
      <c r="AE35" s="456">
        <f t="shared" si="13"/>
        <v>0</v>
      </c>
      <c r="AF35" s="456">
        <f t="shared" si="13"/>
        <v>0</v>
      </c>
      <c r="AG35" s="456">
        <f t="shared" si="13"/>
        <v>0</v>
      </c>
      <c r="AH35" s="456">
        <f t="shared" si="13"/>
        <v>0</v>
      </c>
      <c r="AI35" s="456">
        <f t="shared" si="13"/>
        <v>0</v>
      </c>
      <c r="AJ35" s="456">
        <f t="shared" si="13"/>
        <v>0</v>
      </c>
      <c r="AK35" s="456">
        <f t="shared" si="13"/>
        <v>0</v>
      </c>
      <c r="AL35" s="456">
        <f t="shared" si="13"/>
        <v>0</v>
      </c>
      <c r="AM35" s="456">
        <f t="shared" si="13"/>
        <v>0</v>
      </c>
      <c r="AN35" s="456">
        <f t="shared" si="13"/>
        <v>0</v>
      </c>
      <c r="AO35" s="456">
        <f t="shared" si="13"/>
        <v>0</v>
      </c>
      <c r="AP35" s="456">
        <f t="shared" si="13"/>
        <v>0</v>
      </c>
      <c r="AQ35" s="456">
        <f t="shared" si="13"/>
        <v>0</v>
      </c>
      <c r="AR35" s="456">
        <f t="shared" si="13"/>
        <v>0</v>
      </c>
      <c r="AS35" s="456">
        <f t="shared" si="13"/>
        <v>0</v>
      </c>
      <c r="AT35" s="456">
        <f t="shared" si="13"/>
        <v>0</v>
      </c>
      <c r="AU35" s="456">
        <f t="shared" si="13"/>
        <v>0</v>
      </c>
      <c r="AV35" s="456">
        <f t="shared" si="13"/>
        <v>0</v>
      </c>
      <c r="AW35" s="456">
        <f t="shared" si="13"/>
        <v>0</v>
      </c>
      <c r="AX35" s="456">
        <f t="shared" si="13"/>
        <v>0</v>
      </c>
      <c r="AY35" s="149">
        <f t="shared" si="0"/>
        <v>5</v>
      </c>
    </row>
    <row r="36" spans="1:52" ht="21" customHeight="1" x14ac:dyDescent="0.2">
      <c r="C36" s="944" t="s">
        <v>460</v>
      </c>
      <c r="D36" s="945"/>
      <c r="E36" s="457" t="s">
        <v>130</v>
      </c>
      <c r="F36" s="458" t="s">
        <v>0</v>
      </c>
      <c r="G36" s="458" t="s">
        <v>1</v>
      </c>
      <c r="H36" s="458" t="s">
        <v>2</v>
      </c>
      <c r="I36" s="458" t="s">
        <v>0</v>
      </c>
      <c r="J36" s="458" t="s">
        <v>1</v>
      </c>
      <c r="K36" s="458" t="s">
        <v>2</v>
      </c>
      <c r="L36" s="458" t="s">
        <v>0</v>
      </c>
      <c r="M36" s="458" t="s">
        <v>1</v>
      </c>
      <c r="N36" s="458" t="s">
        <v>2</v>
      </c>
      <c r="O36" s="458" t="s">
        <v>0</v>
      </c>
      <c r="P36" s="458" t="s">
        <v>1</v>
      </c>
      <c r="Q36" s="458" t="s">
        <v>2</v>
      </c>
      <c r="R36" s="458" t="s">
        <v>0</v>
      </c>
      <c r="S36" s="458" t="s">
        <v>1</v>
      </c>
      <c r="T36" s="458" t="s">
        <v>2</v>
      </c>
      <c r="U36" s="458" t="s">
        <v>0</v>
      </c>
      <c r="V36" s="458" t="s">
        <v>1</v>
      </c>
      <c r="W36" s="458" t="s">
        <v>2</v>
      </c>
      <c r="X36" s="458" t="s">
        <v>0</v>
      </c>
      <c r="Y36" s="458" t="s">
        <v>1</v>
      </c>
      <c r="Z36" s="458" t="s">
        <v>2</v>
      </c>
      <c r="AA36" s="458" t="s">
        <v>0</v>
      </c>
      <c r="AB36" s="458" t="s">
        <v>1</v>
      </c>
      <c r="AC36" s="458" t="s">
        <v>2</v>
      </c>
      <c r="AD36" s="458" t="s">
        <v>0</v>
      </c>
      <c r="AE36" s="458" t="s">
        <v>1</v>
      </c>
      <c r="AF36" s="458" t="s">
        <v>2</v>
      </c>
      <c r="AG36" s="458" t="s">
        <v>0</v>
      </c>
      <c r="AH36" s="458" t="s">
        <v>1</v>
      </c>
      <c r="AI36" s="458" t="s">
        <v>2</v>
      </c>
      <c r="AJ36" s="458" t="s">
        <v>0</v>
      </c>
      <c r="AK36" s="458" t="s">
        <v>1</v>
      </c>
      <c r="AL36" s="458" t="s">
        <v>2</v>
      </c>
      <c r="AM36" s="458" t="s">
        <v>0</v>
      </c>
      <c r="AN36" s="458" t="s">
        <v>1</v>
      </c>
      <c r="AO36" s="458" t="s">
        <v>2</v>
      </c>
      <c r="AP36" s="458" t="s">
        <v>0</v>
      </c>
      <c r="AQ36" s="458" t="s">
        <v>1</v>
      </c>
      <c r="AR36" s="458" t="s">
        <v>2</v>
      </c>
      <c r="AS36" s="458" t="s">
        <v>0</v>
      </c>
      <c r="AT36" s="458" t="s">
        <v>1</v>
      </c>
      <c r="AU36" s="458" t="s">
        <v>2</v>
      </c>
      <c r="AV36" s="458" t="s">
        <v>0</v>
      </c>
      <c r="AW36" s="458" t="s">
        <v>1</v>
      </c>
      <c r="AX36" s="458" t="s">
        <v>2</v>
      </c>
      <c r="AY36" s="149">
        <f t="shared" si="0"/>
        <v>0</v>
      </c>
    </row>
    <row r="37" spans="1:52" ht="47.25" customHeight="1" x14ac:dyDescent="0.2">
      <c r="A37" s="149">
        <v>10</v>
      </c>
      <c r="B37" s="440">
        <v>1</v>
      </c>
      <c r="C37" s="946"/>
      <c r="D37" s="947"/>
      <c r="E37" s="470" t="s">
        <v>479</v>
      </c>
      <c r="F37" s="460"/>
      <c r="G37" s="460">
        <v>1</v>
      </c>
      <c r="H37" s="460"/>
      <c r="I37" s="460"/>
      <c r="J37" s="460">
        <v>1</v>
      </c>
      <c r="K37" s="460"/>
      <c r="L37" s="460"/>
      <c r="M37" s="460">
        <v>1</v>
      </c>
      <c r="N37" s="460"/>
      <c r="O37" s="460"/>
      <c r="P37" s="460">
        <v>1</v>
      </c>
      <c r="Q37" s="460"/>
      <c r="R37" s="460"/>
      <c r="S37" s="460">
        <v>1</v>
      </c>
      <c r="T37" s="460"/>
      <c r="U37" s="467"/>
      <c r="V37" s="467"/>
      <c r="W37" s="467"/>
      <c r="X37" s="467"/>
      <c r="Y37" s="467"/>
      <c r="Z37" s="467"/>
      <c r="AA37" s="467"/>
      <c r="AB37" s="467"/>
      <c r="AC37" s="467"/>
      <c r="AD37" s="467"/>
      <c r="AE37" s="467"/>
      <c r="AF37" s="467"/>
      <c r="AG37" s="467"/>
      <c r="AH37" s="467"/>
      <c r="AI37" s="467"/>
      <c r="AJ37" s="467"/>
      <c r="AK37" s="467"/>
      <c r="AL37" s="467"/>
      <c r="AM37" s="467"/>
      <c r="AN37" s="467"/>
      <c r="AO37" s="467"/>
      <c r="AP37" s="460"/>
      <c r="AQ37" s="460"/>
      <c r="AR37" s="460"/>
      <c r="AS37" s="460"/>
      <c r="AT37" s="461"/>
      <c r="AU37" s="460"/>
      <c r="AV37" s="460"/>
      <c r="AW37" s="461"/>
      <c r="AX37" s="460"/>
      <c r="AY37" s="149">
        <f t="shared" si="0"/>
        <v>5</v>
      </c>
      <c r="AZ37" s="454"/>
    </row>
    <row r="38" spans="1:52" ht="22.5" customHeight="1" x14ac:dyDescent="0.2">
      <c r="C38" s="946"/>
      <c r="D38" s="947"/>
      <c r="E38" s="455" t="s">
        <v>3</v>
      </c>
      <c r="F38" s="456">
        <f t="shared" ref="F38:AX38" si="15">SUM(F37)</f>
        <v>0</v>
      </c>
      <c r="G38" s="456">
        <f t="shared" si="15"/>
        <v>1</v>
      </c>
      <c r="H38" s="456">
        <f t="shared" si="15"/>
        <v>0</v>
      </c>
      <c r="I38" s="533">
        <f t="shared" ref="I38:T38" si="16">SUM(I37)</f>
        <v>0</v>
      </c>
      <c r="J38" s="533">
        <f t="shared" si="16"/>
        <v>1</v>
      </c>
      <c r="K38" s="533">
        <f t="shared" si="16"/>
        <v>0</v>
      </c>
      <c r="L38" s="533">
        <f t="shared" si="16"/>
        <v>0</v>
      </c>
      <c r="M38" s="533">
        <f t="shared" si="16"/>
        <v>1</v>
      </c>
      <c r="N38" s="533">
        <f t="shared" si="16"/>
        <v>0</v>
      </c>
      <c r="O38" s="533">
        <f t="shared" si="16"/>
        <v>0</v>
      </c>
      <c r="P38" s="533">
        <f t="shared" si="16"/>
        <v>1</v>
      </c>
      <c r="Q38" s="533">
        <f t="shared" si="16"/>
        <v>0</v>
      </c>
      <c r="R38" s="533">
        <f t="shared" si="16"/>
        <v>0</v>
      </c>
      <c r="S38" s="533">
        <f t="shared" si="16"/>
        <v>1</v>
      </c>
      <c r="T38" s="533">
        <f t="shared" si="16"/>
        <v>0</v>
      </c>
      <c r="U38" s="456">
        <f t="shared" si="15"/>
        <v>0</v>
      </c>
      <c r="V38" s="456">
        <f t="shared" si="15"/>
        <v>0</v>
      </c>
      <c r="W38" s="456">
        <f t="shared" si="15"/>
        <v>0</v>
      </c>
      <c r="X38" s="456">
        <f t="shared" si="15"/>
        <v>0</v>
      </c>
      <c r="Y38" s="456">
        <f t="shared" si="15"/>
        <v>0</v>
      </c>
      <c r="Z38" s="456">
        <f t="shared" si="15"/>
        <v>0</v>
      </c>
      <c r="AA38" s="456">
        <f t="shared" si="15"/>
        <v>0</v>
      </c>
      <c r="AB38" s="456">
        <f t="shared" si="15"/>
        <v>0</v>
      </c>
      <c r="AC38" s="456">
        <f t="shared" si="15"/>
        <v>0</v>
      </c>
      <c r="AD38" s="456">
        <f t="shared" si="15"/>
        <v>0</v>
      </c>
      <c r="AE38" s="456">
        <f t="shared" si="15"/>
        <v>0</v>
      </c>
      <c r="AF38" s="456">
        <f t="shared" si="15"/>
        <v>0</v>
      </c>
      <c r="AG38" s="456">
        <f t="shared" si="15"/>
        <v>0</v>
      </c>
      <c r="AH38" s="456">
        <f t="shared" si="15"/>
        <v>0</v>
      </c>
      <c r="AI38" s="456">
        <f t="shared" si="15"/>
        <v>0</v>
      </c>
      <c r="AJ38" s="456">
        <f t="shared" si="15"/>
        <v>0</v>
      </c>
      <c r="AK38" s="456">
        <f t="shared" si="15"/>
        <v>0</v>
      </c>
      <c r="AL38" s="456">
        <f t="shared" si="15"/>
        <v>0</v>
      </c>
      <c r="AM38" s="456">
        <f t="shared" si="15"/>
        <v>0</v>
      </c>
      <c r="AN38" s="456">
        <f t="shared" si="15"/>
        <v>0</v>
      </c>
      <c r="AO38" s="456">
        <f t="shared" si="15"/>
        <v>0</v>
      </c>
      <c r="AP38" s="456">
        <f t="shared" si="15"/>
        <v>0</v>
      </c>
      <c r="AQ38" s="456">
        <f t="shared" si="15"/>
        <v>0</v>
      </c>
      <c r="AR38" s="456">
        <f t="shared" si="15"/>
        <v>0</v>
      </c>
      <c r="AS38" s="456">
        <f t="shared" si="15"/>
        <v>0</v>
      </c>
      <c r="AT38" s="456">
        <f t="shared" si="15"/>
        <v>0</v>
      </c>
      <c r="AU38" s="456">
        <f t="shared" si="15"/>
        <v>0</v>
      </c>
      <c r="AV38" s="456">
        <f t="shared" si="15"/>
        <v>0</v>
      </c>
      <c r="AW38" s="456">
        <f t="shared" si="15"/>
        <v>0</v>
      </c>
      <c r="AX38" s="456">
        <f t="shared" si="15"/>
        <v>0</v>
      </c>
      <c r="AY38" s="149">
        <f t="shared" si="0"/>
        <v>5</v>
      </c>
    </row>
    <row r="39" spans="1:52" ht="112.5" customHeight="1" x14ac:dyDescent="0.2">
      <c r="C39" s="201"/>
      <c r="D39" s="201"/>
      <c r="E39" s="471" t="s">
        <v>480</v>
      </c>
      <c r="F39" s="955"/>
      <c r="G39" s="956"/>
      <c r="H39" s="956"/>
      <c r="I39" s="955"/>
      <c r="J39" s="956"/>
      <c r="K39" s="956"/>
      <c r="L39" s="955"/>
      <c r="M39" s="956"/>
      <c r="N39" s="956"/>
      <c r="O39" s="955"/>
      <c r="P39" s="956"/>
      <c r="Q39" s="956"/>
      <c r="R39" s="955"/>
      <c r="S39" s="956"/>
      <c r="T39" s="956"/>
      <c r="U39" s="955"/>
      <c r="V39" s="956"/>
      <c r="W39" s="956"/>
      <c r="X39" s="955"/>
      <c r="Y39" s="956"/>
      <c r="Z39" s="956"/>
      <c r="AA39" s="955"/>
      <c r="AB39" s="956"/>
      <c r="AC39" s="956"/>
      <c r="AD39" s="955"/>
      <c r="AE39" s="956"/>
      <c r="AF39" s="956"/>
      <c r="AG39" s="955"/>
      <c r="AH39" s="956"/>
      <c r="AI39" s="956"/>
      <c r="AJ39" s="955"/>
      <c r="AK39" s="956"/>
      <c r="AL39" s="956"/>
      <c r="AM39" s="955"/>
      <c r="AN39" s="956"/>
      <c r="AO39" s="956"/>
      <c r="AP39" s="955"/>
      <c r="AQ39" s="956"/>
      <c r="AR39" s="956"/>
      <c r="AS39" s="955"/>
      <c r="AT39" s="956"/>
      <c r="AU39" s="956"/>
      <c r="AV39" s="955"/>
      <c r="AW39" s="956"/>
      <c r="AX39" s="956"/>
    </row>
    <row r="40" spans="1:52" ht="18" customHeight="1" x14ac:dyDescent="0.2">
      <c r="B40" s="440" t="e">
        <f>+B37+B34+B31+B28+B25+B22+B19+B15+#REF!</f>
        <v>#REF!</v>
      </c>
      <c r="E40" s="472"/>
      <c r="F40" s="360">
        <f>F16+F20+F23+F26+F29+F32+F35+F38</f>
        <v>1</v>
      </c>
      <c r="G40" s="360">
        <f t="shared" ref="G40:AX40" si="17">G16+G20+G23+G26+G29+G32+G35+G38</f>
        <v>9</v>
      </c>
      <c r="H40" s="360">
        <f t="shared" si="17"/>
        <v>0</v>
      </c>
      <c r="I40" s="360">
        <f t="shared" si="17"/>
        <v>1</v>
      </c>
      <c r="J40" s="360">
        <f t="shared" si="17"/>
        <v>9</v>
      </c>
      <c r="K40" s="360">
        <f t="shared" si="17"/>
        <v>0</v>
      </c>
      <c r="L40" s="360">
        <f t="shared" si="17"/>
        <v>1</v>
      </c>
      <c r="M40" s="360">
        <f t="shared" si="17"/>
        <v>9</v>
      </c>
      <c r="N40" s="360">
        <f t="shared" si="17"/>
        <v>0</v>
      </c>
      <c r="O40" s="360">
        <f t="shared" si="17"/>
        <v>1</v>
      </c>
      <c r="P40" s="360">
        <f t="shared" si="17"/>
        <v>9</v>
      </c>
      <c r="Q40" s="360">
        <f t="shared" si="17"/>
        <v>0</v>
      </c>
      <c r="R40" s="360">
        <f t="shared" si="17"/>
        <v>1</v>
      </c>
      <c r="S40" s="360">
        <f t="shared" si="17"/>
        <v>9</v>
      </c>
      <c r="T40" s="360">
        <f t="shared" si="17"/>
        <v>0</v>
      </c>
      <c r="U40" s="360">
        <f t="shared" si="17"/>
        <v>0</v>
      </c>
      <c r="V40" s="359">
        <f t="shared" si="17"/>
        <v>0</v>
      </c>
      <c r="W40" s="359">
        <f t="shared" si="17"/>
        <v>0</v>
      </c>
      <c r="X40" s="359">
        <f t="shared" si="17"/>
        <v>0</v>
      </c>
      <c r="Y40" s="359">
        <f t="shared" si="17"/>
        <v>0</v>
      </c>
      <c r="Z40" s="359">
        <f t="shared" si="17"/>
        <v>0</v>
      </c>
      <c r="AA40" s="359">
        <f t="shared" si="17"/>
        <v>0</v>
      </c>
      <c r="AB40" s="359">
        <f t="shared" si="17"/>
        <v>0</v>
      </c>
      <c r="AC40" s="359">
        <f t="shared" si="17"/>
        <v>0</v>
      </c>
      <c r="AD40" s="359">
        <f t="shared" si="17"/>
        <v>0</v>
      </c>
      <c r="AE40" s="359">
        <f t="shared" si="17"/>
        <v>0</v>
      </c>
      <c r="AF40" s="359">
        <f t="shared" si="17"/>
        <v>0</v>
      </c>
      <c r="AG40" s="359">
        <f t="shared" si="17"/>
        <v>0</v>
      </c>
      <c r="AH40" s="359">
        <f t="shared" si="17"/>
        <v>0</v>
      </c>
      <c r="AI40" s="359">
        <f t="shared" si="17"/>
        <v>0</v>
      </c>
      <c r="AJ40" s="359">
        <f t="shared" si="17"/>
        <v>0</v>
      </c>
      <c r="AK40" s="359">
        <f t="shared" si="17"/>
        <v>0</v>
      </c>
      <c r="AL40" s="359">
        <f t="shared" si="17"/>
        <v>0</v>
      </c>
      <c r="AM40" s="359">
        <f t="shared" si="17"/>
        <v>0</v>
      </c>
      <c r="AN40" s="359">
        <f t="shared" si="17"/>
        <v>0</v>
      </c>
      <c r="AO40" s="359">
        <f t="shared" si="17"/>
        <v>0</v>
      </c>
      <c r="AP40" s="359">
        <f t="shared" si="17"/>
        <v>0</v>
      </c>
      <c r="AQ40" s="359">
        <f t="shared" si="17"/>
        <v>0</v>
      </c>
      <c r="AR40" s="359">
        <f t="shared" si="17"/>
        <v>0</v>
      </c>
      <c r="AS40" s="359">
        <f t="shared" si="17"/>
        <v>0</v>
      </c>
      <c r="AT40" s="359">
        <f t="shared" si="17"/>
        <v>0</v>
      </c>
      <c r="AU40" s="359">
        <f t="shared" si="17"/>
        <v>0</v>
      </c>
      <c r="AV40" s="359">
        <f t="shared" si="17"/>
        <v>0</v>
      </c>
      <c r="AW40" s="359">
        <f t="shared" si="17"/>
        <v>0</v>
      </c>
      <c r="AX40" s="359">
        <f t="shared" si="17"/>
        <v>0</v>
      </c>
    </row>
    <row r="41" spans="1:52" s="9" customFormat="1" ht="23.25" customHeight="1" x14ac:dyDescent="0.2">
      <c r="F41" s="954">
        <f>+F40+G40+H40</f>
        <v>10</v>
      </c>
      <c r="G41" s="954"/>
      <c r="H41" s="954"/>
      <c r="I41" s="954">
        <f>+I40+J40+K40</f>
        <v>10</v>
      </c>
      <c r="J41" s="954"/>
      <c r="K41" s="954"/>
      <c r="L41" s="937">
        <f>+L40+M40+N40</f>
        <v>10</v>
      </c>
      <c r="M41" s="937"/>
      <c r="N41" s="937"/>
      <c r="O41" s="937">
        <f>+O40+P40+Q40</f>
        <v>10</v>
      </c>
      <c r="P41" s="937"/>
      <c r="Q41" s="937"/>
      <c r="R41" s="937">
        <f>+R40+S40+T40</f>
        <v>10</v>
      </c>
      <c r="S41" s="937"/>
      <c r="T41" s="937"/>
      <c r="U41" s="937">
        <f>+U40+V40+W40</f>
        <v>0</v>
      </c>
      <c r="V41" s="937"/>
      <c r="W41" s="937"/>
      <c r="X41" s="937">
        <f>+X40+Y40+Z40</f>
        <v>0</v>
      </c>
      <c r="Y41" s="937"/>
      <c r="Z41" s="937"/>
      <c r="AA41" s="937">
        <f>+AA40+AB40+AC40</f>
        <v>0</v>
      </c>
      <c r="AB41" s="937"/>
      <c r="AC41" s="937"/>
      <c r="AD41" s="937">
        <f>+AD40+AE40+AF40</f>
        <v>0</v>
      </c>
      <c r="AE41" s="937"/>
      <c r="AF41" s="937"/>
      <c r="AG41" s="937">
        <f>+AG40+AH40+AI40</f>
        <v>0</v>
      </c>
      <c r="AH41" s="937"/>
      <c r="AI41" s="937"/>
      <c r="AJ41" s="937">
        <f>+AJ40+AK40+AL40</f>
        <v>0</v>
      </c>
      <c r="AK41" s="937"/>
      <c r="AL41" s="937"/>
      <c r="AM41" s="937">
        <f>+AM40+AN40+AO40</f>
        <v>0</v>
      </c>
      <c r="AN41" s="937"/>
      <c r="AO41" s="937"/>
      <c r="AP41" s="937">
        <f>+AP40+AQ40+AR40</f>
        <v>0</v>
      </c>
      <c r="AQ41" s="937"/>
      <c r="AR41" s="937"/>
      <c r="AS41" s="937">
        <f>+AS40+AT40+AU40</f>
        <v>0</v>
      </c>
      <c r="AT41" s="937"/>
      <c r="AU41" s="937"/>
      <c r="AV41" s="937">
        <f>+AV40+AW40+AX40</f>
        <v>0</v>
      </c>
      <c r="AW41" s="937"/>
      <c r="AX41" s="937"/>
      <c r="AZ41" s="463"/>
    </row>
    <row r="42" spans="1:52" ht="15" x14ac:dyDescent="0.2">
      <c r="E42" s="458" t="s">
        <v>0</v>
      </c>
      <c r="F42" s="484">
        <f>+F40+I40+L40+O40+R40</f>
        <v>5</v>
      </c>
      <c r="G42" s="485"/>
      <c r="H42" s="485">
        <f>F42/F45</f>
        <v>0.1</v>
      </c>
      <c r="I42" s="473"/>
      <c r="J42" s="473"/>
      <c r="K42" s="473"/>
      <c r="L42" s="441"/>
      <c r="O42" s="441"/>
      <c r="R42" s="149"/>
      <c r="S42" s="442"/>
      <c r="T42" s="149"/>
      <c r="U42" s="149"/>
      <c r="X42" s="149"/>
      <c r="AA42" s="149"/>
      <c r="AB42" s="149"/>
      <c r="AC42" s="149"/>
      <c r="AD42" s="149"/>
      <c r="AE42" s="149"/>
      <c r="AF42" s="149"/>
      <c r="AG42" s="149"/>
      <c r="AJ42" s="149"/>
      <c r="AM42" s="149"/>
      <c r="AN42" s="149"/>
      <c r="AO42" s="149"/>
      <c r="AP42" s="149"/>
      <c r="AQ42" s="149"/>
      <c r="AR42" s="149"/>
      <c r="AS42" s="149"/>
      <c r="AV42" s="149"/>
      <c r="AZ42" s="149"/>
    </row>
    <row r="43" spans="1:52" ht="15" x14ac:dyDescent="0.2">
      <c r="E43" s="458" t="s">
        <v>1</v>
      </c>
      <c r="F43" s="486">
        <f>+G40+J40+M40+P40+S40</f>
        <v>45</v>
      </c>
      <c r="G43" s="487"/>
      <c r="H43" s="487">
        <f>F43/F45</f>
        <v>0.9</v>
      </c>
      <c r="L43" s="441"/>
      <c r="O43" s="441"/>
      <c r="R43" s="149"/>
      <c r="S43" s="442"/>
      <c r="T43" s="149"/>
      <c r="U43" s="149"/>
      <c r="X43" s="149"/>
      <c r="AA43" s="149"/>
      <c r="AB43" s="149"/>
      <c r="AC43" s="149"/>
      <c r="AD43" s="149"/>
      <c r="AE43" s="149"/>
      <c r="AF43" s="149"/>
      <c r="AG43" s="149"/>
      <c r="AJ43" s="149"/>
      <c r="AM43" s="149"/>
      <c r="AN43" s="149"/>
      <c r="AO43" s="149"/>
      <c r="AP43" s="149"/>
      <c r="AQ43" s="149"/>
      <c r="AR43" s="149"/>
      <c r="AS43" s="149"/>
      <c r="AV43" s="149"/>
      <c r="AZ43" s="149"/>
    </row>
    <row r="44" spans="1:52" ht="15" x14ac:dyDescent="0.2">
      <c r="E44" s="458" t="s">
        <v>2</v>
      </c>
      <c r="F44" s="486">
        <f>+H40+K40+N40+Q40+T40</f>
        <v>0</v>
      </c>
      <c r="G44" s="487"/>
      <c r="H44" s="487">
        <f>F44/F45</f>
        <v>0</v>
      </c>
      <c r="L44" s="441"/>
      <c r="O44" s="441"/>
      <c r="R44" s="149"/>
      <c r="S44" s="442"/>
      <c r="T44" s="149"/>
      <c r="U44" s="149"/>
      <c r="X44" s="149"/>
      <c r="AA44" s="149"/>
      <c r="AB44" s="149"/>
      <c r="AC44" s="149"/>
      <c r="AD44" s="149"/>
      <c r="AE44" s="149"/>
      <c r="AF44" s="149"/>
      <c r="AG44" s="149"/>
      <c r="AJ44" s="149"/>
      <c r="AM44" s="149"/>
      <c r="AN44" s="149"/>
      <c r="AO44" s="149"/>
      <c r="AP44" s="149"/>
      <c r="AQ44" s="149"/>
      <c r="AR44" s="149"/>
      <c r="AS44" s="149"/>
      <c r="AV44" s="149"/>
      <c r="AZ44" s="149"/>
    </row>
    <row r="45" spans="1:52" ht="23.25" customHeight="1" x14ac:dyDescent="0.2">
      <c r="F45" s="441">
        <f>SUM(F42:F44)</f>
        <v>50</v>
      </c>
      <c r="L45" s="441"/>
      <c r="O45" s="441"/>
      <c r="R45" s="149"/>
      <c r="S45" s="442"/>
      <c r="T45" s="149"/>
      <c r="U45" s="149"/>
      <c r="X45" s="149"/>
      <c r="AA45" s="149"/>
      <c r="AB45" s="149"/>
      <c r="AC45" s="149"/>
      <c r="AD45" s="149"/>
      <c r="AE45" s="149"/>
      <c r="AF45" s="149"/>
      <c r="AG45" s="149"/>
      <c r="AJ45" s="149"/>
      <c r="AM45" s="149"/>
      <c r="AN45" s="149"/>
      <c r="AO45" s="149"/>
      <c r="AP45" s="149"/>
      <c r="AQ45" s="149"/>
      <c r="AR45" s="149"/>
      <c r="AS45" s="149"/>
      <c r="AV45" s="149"/>
      <c r="AZ45" s="149"/>
    </row>
    <row r="46" spans="1:52" x14ac:dyDescent="0.2">
      <c r="L46" s="441"/>
      <c r="O46" s="441"/>
      <c r="U46" s="441"/>
      <c r="X46" s="441"/>
      <c r="AG46" s="441"/>
      <c r="AJ46" s="441"/>
      <c r="AS46" s="441"/>
      <c r="AV46" s="441"/>
    </row>
    <row r="47" spans="1:52" x14ac:dyDescent="0.2">
      <c r="E47" s="345" t="s">
        <v>620</v>
      </c>
      <c r="F47" s="306"/>
      <c r="G47" s="592">
        <f>+H42+H44</f>
        <v>0.1</v>
      </c>
      <c r="L47" s="441"/>
      <c r="O47" s="441"/>
      <c r="U47" s="441"/>
      <c r="X47" s="441"/>
      <c r="AG47" s="441"/>
      <c r="AJ47" s="441"/>
      <c r="AS47" s="441"/>
      <c r="AV47" s="441"/>
    </row>
    <row r="48" spans="1:52" x14ac:dyDescent="0.2">
      <c r="L48" s="441"/>
      <c r="O48" s="441"/>
      <c r="U48" s="441"/>
      <c r="X48" s="441"/>
      <c r="AG48" s="441"/>
      <c r="AJ48" s="441"/>
      <c r="AS48" s="441"/>
      <c r="AV48" s="441"/>
    </row>
    <row r="49" spans="12:48" x14ac:dyDescent="0.2">
      <c r="L49" s="441"/>
      <c r="O49" s="441"/>
      <c r="U49" s="441"/>
      <c r="X49" s="441"/>
      <c r="AG49" s="441"/>
      <c r="AJ49" s="441"/>
      <c r="AS49" s="441"/>
      <c r="AV49" s="441"/>
    </row>
    <row r="50" spans="12:48" x14ac:dyDescent="0.2">
      <c r="L50" s="441"/>
      <c r="O50" s="441"/>
      <c r="U50" s="441"/>
      <c r="X50" s="441"/>
      <c r="AG50" s="441"/>
      <c r="AJ50" s="441"/>
      <c r="AS50" s="441"/>
      <c r="AV50" s="441"/>
    </row>
    <row r="51" spans="12:48" x14ac:dyDescent="0.2">
      <c r="L51" s="441"/>
      <c r="O51" s="441"/>
      <c r="U51" s="441"/>
      <c r="X51" s="441"/>
      <c r="AG51" s="441"/>
      <c r="AJ51" s="441"/>
      <c r="AS51" s="441"/>
      <c r="AV51" s="441"/>
    </row>
    <row r="52" spans="12:48" x14ac:dyDescent="0.2">
      <c r="L52" s="441"/>
      <c r="O52" s="441"/>
      <c r="U52" s="441"/>
      <c r="X52" s="441"/>
      <c r="AG52" s="441"/>
      <c r="AJ52" s="441"/>
      <c r="AS52" s="441"/>
      <c r="AV52" s="441"/>
    </row>
    <row r="53" spans="12:48" x14ac:dyDescent="0.2">
      <c r="L53" s="441"/>
      <c r="O53" s="441"/>
      <c r="U53" s="441"/>
      <c r="X53" s="441"/>
      <c r="AG53" s="441"/>
      <c r="AJ53" s="441"/>
      <c r="AS53" s="441"/>
      <c r="AV53" s="441"/>
    </row>
    <row r="54" spans="12:48" x14ac:dyDescent="0.2">
      <c r="L54" s="441"/>
      <c r="O54" s="441"/>
      <c r="U54" s="441"/>
      <c r="X54" s="441"/>
      <c r="AG54" s="441"/>
      <c r="AJ54" s="441"/>
      <c r="AS54" s="441"/>
      <c r="AV54" s="441"/>
    </row>
    <row r="55" spans="12:48" x14ac:dyDescent="0.2">
      <c r="L55" s="441"/>
      <c r="O55" s="441"/>
      <c r="U55" s="441"/>
      <c r="X55" s="441"/>
      <c r="AG55" s="441"/>
      <c r="AJ55" s="441"/>
      <c r="AS55" s="441"/>
      <c r="AV55" s="441"/>
    </row>
    <row r="56" spans="12:48" x14ac:dyDescent="0.2">
      <c r="L56" s="441"/>
      <c r="O56" s="441"/>
      <c r="U56" s="441"/>
      <c r="X56" s="441"/>
      <c r="AG56" s="441"/>
      <c r="AJ56" s="441"/>
      <c r="AS56" s="441"/>
      <c r="AV56" s="441"/>
    </row>
    <row r="57" spans="12:48" x14ac:dyDescent="0.2">
      <c r="L57" s="441"/>
      <c r="O57" s="441"/>
      <c r="U57" s="441"/>
      <c r="X57" s="441"/>
      <c r="AG57" s="441"/>
      <c r="AJ57" s="441"/>
      <c r="AS57" s="441"/>
      <c r="AV57" s="441"/>
    </row>
    <row r="58" spans="12:48" x14ac:dyDescent="0.2">
      <c r="L58" s="441"/>
      <c r="O58" s="441"/>
      <c r="U58" s="441"/>
      <c r="X58" s="441"/>
      <c r="AG58" s="441"/>
      <c r="AJ58" s="441"/>
      <c r="AS58" s="441"/>
      <c r="AV58" s="441"/>
    </row>
    <row r="59" spans="12:48" x14ac:dyDescent="0.2">
      <c r="L59" s="441"/>
      <c r="O59" s="441"/>
      <c r="U59" s="441"/>
      <c r="X59" s="441"/>
      <c r="AG59" s="441"/>
      <c r="AJ59" s="441"/>
      <c r="AS59" s="441"/>
      <c r="AV59" s="441"/>
    </row>
    <row r="60" spans="12:48" x14ac:dyDescent="0.2">
      <c r="L60" s="441"/>
      <c r="O60" s="441"/>
      <c r="U60" s="441"/>
      <c r="X60" s="441"/>
      <c r="AG60" s="441"/>
      <c r="AJ60" s="441"/>
      <c r="AS60" s="441"/>
      <c r="AV60" s="441"/>
    </row>
    <row r="61" spans="12:48" x14ac:dyDescent="0.2">
      <c r="L61" s="441"/>
      <c r="O61" s="441"/>
      <c r="U61" s="441"/>
      <c r="X61" s="441"/>
      <c r="AG61" s="441"/>
      <c r="AJ61" s="441"/>
      <c r="AS61" s="441"/>
      <c r="AV61" s="441"/>
    </row>
    <row r="62" spans="12:48" x14ac:dyDescent="0.2">
      <c r="L62" s="441"/>
      <c r="O62" s="441"/>
      <c r="U62" s="441"/>
      <c r="X62" s="441"/>
      <c r="AG62" s="441"/>
      <c r="AJ62" s="441"/>
      <c r="AS62" s="441"/>
      <c r="AV62" s="441"/>
    </row>
    <row r="63" spans="12:48" x14ac:dyDescent="0.2">
      <c r="L63" s="441"/>
      <c r="O63" s="441"/>
      <c r="U63" s="441"/>
      <c r="X63" s="441"/>
      <c r="AG63" s="441"/>
      <c r="AJ63" s="441"/>
      <c r="AS63" s="441"/>
      <c r="AV63" s="441"/>
    </row>
    <row r="64" spans="12:48" x14ac:dyDescent="0.2">
      <c r="L64" s="441"/>
      <c r="O64" s="441"/>
      <c r="U64" s="441"/>
      <c r="X64" s="441"/>
      <c r="AG64" s="441"/>
      <c r="AJ64" s="441"/>
      <c r="AS64" s="441"/>
      <c r="AV64" s="441"/>
    </row>
    <row r="65" spans="12:48" x14ac:dyDescent="0.2">
      <c r="L65" s="441"/>
      <c r="O65" s="441"/>
      <c r="U65" s="441"/>
      <c r="X65" s="441"/>
      <c r="AG65" s="441"/>
      <c r="AJ65" s="441"/>
      <c r="AS65" s="441"/>
      <c r="AV65" s="441"/>
    </row>
    <row r="66" spans="12:48" x14ac:dyDescent="0.2">
      <c r="L66" s="441"/>
      <c r="O66" s="441"/>
      <c r="U66" s="441"/>
      <c r="X66" s="441"/>
      <c r="AG66" s="441"/>
      <c r="AJ66" s="441"/>
      <c r="AS66" s="441"/>
      <c r="AV66" s="441"/>
    </row>
    <row r="67" spans="12:48" x14ac:dyDescent="0.2">
      <c r="L67" s="441"/>
      <c r="O67" s="441"/>
      <c r="U67" s="441"/>
      <c r="X67" s="441"/>
      <c r="AG67" s="441"/>
      <c r="AJ67" s="441"/>
      <c r="AS67" s="441"/>
      <c r="AV67" s="441"/>
    </row>
    <row r="68" spans="12:48" x14ac:dyDescent="0.2">
      <c r="L68" s="441"/>
      <c r="O68" s="441"/>
      <c r="U68" s="441"/>
      <c r="X68" s="441"/>
      <c r="AG68" s="441"/>
      <c r="AJ68" s="441"/>
      <c r="AS68" s="441"/>
      <c r="AV68" s="441"/>
    </row>
    <row r="69" spans="12:48" x14ac:dyDescent="0.2">
      <c r="L69" s="441"/>
      <c r="O69" s="441"/>
      <c r="U69" s="441"/>
      <c r="X69" s="441"/>
      <c r="AG69" s="441"/>
      <c r="AJ69" s="441"/>
      <c r="AS69" s="441"/>
      <c r="AV69" s="441"/>
    </row>
    <row r="70" spans="12:48" x14ac:dyDescent="0.2">
      <c r="L70" s="441"/>
      <c r="O70" s="441"/>
      <c r="U70" s="441"/>
      <c r="X70" s="441"/>
      <c r="AG70" s="441"/>
      <c r="AJ70" s="441"/>
      <c r="AS70" s="441"/>
      <c r="AV70" s="441"/>
    </row>
    <row r="71" spans="12:48" x14ac:dyDescent="0.2">
      <c r="L71" s="441"/>
      <c r="O71" s="441"/>
      <c r="U71" s="441"/>
      <c r="X71" s="441"/>
      <c r="AG71" s="441"/>
      <c r="AJ71" s="441"/>
      <c r="AS71" s="441"/>
      <c r="AV71" s="441"/>
    </row>
    <row r="72" spans="12:48" x14ac:dyDescent="0.2">
      <c r="L72" s="441"/>
      <c r="O72" s="441"/>
      <c r="U72" s="441"/>
      <c r="X72" s="441"/>
      <c r="AG72" s="441"/>
      <c r="AJ72" s="441"/>
      <c r="AS72" s="441"/>
      <c r="AV72" s="441"/>
    </row>
    <row r="73" spans="12:48" x14ac:dyDescent="0.2">
      <c r="L73" s="441"/>
      <c r="O73" s="441"/>
      <c r="U73" s="441"/>
      <c r="X73" s="441"/>
      <c r="AG73" s="441"/>
      <c r="AJ73" s="441"/>
      <c r="AS73" s="441"/>
      <c r="AV73" s="441"/>
    </row>
    <row r="74" spans="12:48" x14ac:dyDescent="0.2">
      <c r="L74" s="441"/>
      <c r="O74" s="441"/>
      <c r="U74" s="441"/>
      <c r="X74" s="441"/>
      <c r="AG74" s="441"/>
      <c r="AJ74" s="441"/>
      <c r="AS74" s="441"/>
      <c r="AV74" s="441"/>
    </row>
    <row r="75" spans="12:48" x14ac:dyDescent="0.2">
      <c r="L75" s="441"/>
      <c r="O75" s="441"/>
      <c r="U75" s="441"/>
      <c r="X75" s="441"/>
      <c r="AG75" s="441"/>
      <c r="AJ75" s="441"/>
      <c r="AS75" s="441"/>
      <c r="AV75" s="441"/>
    </row>
    <row r="76" spans="12:48" x14ac:dyDescent="0.2">
      <c r="L76" s="441"/>
      <c r="O76" s="441"/>
      <c r="U76" s="441"/>
      <c r="X76" s="441"/>
      <c r="AG76" s="441"/>
      <c r="AJ76" s="441"/>
      <c r="AS76" s="441"/>
      <c r="AV76" s="441"/>
    </row>
    <row r="77" spans="12:48" x14ac:dyDescent="0.2">
      <c r="L77" s="441"/>
      <c r="O77" s="441"/>
      <c r="U77" s="441"/>
      <c r="X77" s="441"/>
      <c r="AG77" s="441"/>
      <c r="AJ77" s="441"/>
      <c r="AS77" s="441"/>
      <c r="AV77" s="441"/>
    </row>
    <row r="78" spans="12:48" x14ac:dyDescent="0.2">
      <c r="L78" s="441"/>
      <c r="O78" s="441"/>
      <c r="U78" s="441"/>
      <c r="X78" s="441"/>
      <c r="AG78" s="441"/>
      <c r="AJ78" s="441"/>
      <c r="AS78" s="441"/>
      <c r="AV78" s="441"/>
    </row>
    <row r="79" spans="12:48" x14ac:dyDescent="0.2">
      <c r="L79" s="441"/>
      <c r="O79" s="441"/>
      <c r="U79" s="441"/>
      <c r="X79" s="441"/>
      <c r="AG79" s="441"/>
      <c r="AJ79" s="441"/>
      <c r="AS79" s="441"/>
      <c r="AV79" s="441"/>
    </row>
    <row r="80" spans="12:48" x14ac:dyDescent="0.2">
      <c r="L80" s="441"/>
      <c r="O80" s="441"/>
      <c r="U80" s="441"/>
      <c r="X80" s="441"/>
      <c r="AG80" s="441"/>
      <c r="AJ80" s="441"/>
      <c r="AS80" s="441"/>
      <c r="AV80" s="441"/>
    </row>
    <row r="81" spans="12:48" x14ac:dyDescent="0.2">
      <c r="L81" s="441"/>
      <c r="O81" s="441"/>
      <c r="U81" s="441"/>
      <c r="X81" s="441"/>
      <c r="AG81" s="441"/>
      <c r="AJ81" s="441"/>
      <c r="AS81" s="441"/>
      <c r="AV81" s="441"/>
    </row>
    <row r="82" spans="12:48" x14ac:dyDescent="0.2">
      <c r="L82" s="441"/>
      <c r="O82" s="441"/>
      <c r="U82" s="441"/>
      <c r="X82" s="441"/>
      <c r="AG82" s="441"/>
      <c r="AJ82" s="441"/>
      <c r="AS82" s="441"/>
      <c r="AV82" s="441"/>
    </row>
    <row r="83" spans="12:48" x14ac:dyDescent="0.2">
      <c r="L83" s="441"/>
      <c r="O83" s="441"/>
      <c r="U83" s="441"/>
      <c r="X83" s="441"/>
      <c r="AG83" s="441"/>
      <c r="AJ83" s="441"/>
      <c r="AS83" s="441"/>
      <c r="AV83" s="441"/>
    </row>
    <row r="84" spans="12:48" x14ac:dyDescent="0.2">
      <c r="L84" s="441"/>
      <c r="O84" s="441"/>
      <c r="U84" s="441"/>
      <c r="X84" s="441"/>
      <c r="AG84" s="441"/>
      <c r="AJ84" s="441"/>
      <c r="AS84" s="441"/>
      <c r="AV84" s="441"/>
    </row>
    <row r="85" spans="12:48" x14ac:dyDescent="0.2">
      <c r="L85" s="441"/>
      <c r="O85" s="441"/>
      <c r="U85" s="441"/>
      <c r="X85" s="441"/>
      <c r="AG85" s="441"/>
      <c r="AJ85" s="441"/>
      <c r="AS85" s="441"/>
      <c r="AV85" s="441"/>
    </row>
    <row r="86" spans="12:48" x14ac:dyDescent="0.2">
      <c r="L86" s="441"/>
      <c r="O86" s="441"/>
      <c r="U86" s="441"/>
      <c r="X86" s="441"/>
      <c r="AG86" s="441"/>
      <c r="AJ86" s="441"/>
      <c r="AS86" s="441"/>
      <c r="AV86" s="441"/>
    </row>
    <row r="87" spans="12:48" x14ac:dyDescent="0.2">
      <c r="L87" s="441"/>
      <c r="O87" s="441"/>
      <c r="U87" s="441"/>
      <c r="X87" s="441"/>
      <c r="AG87" s="441"/>
      <c r="AJ87" s="441"/>
      <c r="AS87" s="441"/>
      <c r="AV87" s="441"/>
    </row>
    <row r="88" spans="12:48" x14ac:dyDescent="0.2">
      <c r="L88" s="441"/>
      <c r="O88" s="441"/>
      <c r="U88" s="441"/>
      <c r="X88" s="441"/>
      <c r="AG88" s="441"/>
      <c r="AJ88" s="441"/>
      <c r="AS88" s="441"/>
      <c r="AV88" s="441"/>
    </row>
    <row r="89" spans="12:48" x14ac:dyDescent="0.2">
      <c r="L89" s="441"/>
      <c r="O89" s="441"/>
      <c r="U89" s="441"/>
      <c r="X89" s="441"/>
      <c r="AG89" s="441"/>
      <c r="AJ89" s="441"/>
      <c r="AS89" s="441"/>
      <c r="AV89" s="441"/>
    </row>
    <row r="90" spans="12:48" x14ac:dyDescent="0.2">
      <c r="L90" s="441"/>
      <c r="O90" s="441"/>
      <c r="U90" s="441"/>
      <c r="X90" s="441"/>
      <c r="AG90" s="441"/>
      <c r="AJ90" s="441"/>
      <c r="AS90" s="441"/>
      <c r="AV90" s="441"/>
    </row>
    <row r="91" spans="12:48" x14ac:dyDescent="0.2">
      <c r="L91" s="441"/>
      <c r="O91" s="441"/>
      <c r="U91" s="441"/>
      <c r="X91" s="441"/>
      <c r="AG91" s="441"/>
      <c r="AJ91" s="441"/>
      <c r="AS91" s="441"/>
      <c r="AV91" s="441"/>
    </row>
    <row r="92" spans="12:48" x14ac:dyDescent="0.2">
      <c r="L92" s="441"/>
      <c r="O92" s="441"/>
      <c r="U92" s="441"/>
      <c r="X92" s="441"/>
      <c r="AG92" s="441"/>
      <c r="AJ92" s="441"/>
      <c r="AS92" s="441"/>
      <c r="AV92" s="441"/>
    </row>
    <row r="93" spans="12:48" x14ac:dyDescent="0.2">
      <c r="L93" s="441"/>
      <c r="O93" s="441"/>
      <c r="U93" s="441"/>
      <c r="X93" s="441"/>
      <c r="AG93" s="441"/>
      <c r="AJ93" s="441"/>
      <c r="AS93" s="441"/>
      <c r="AV93" s="441"/>
    </row>
    <row r="94" spans="12:48" x14ac:dyDescent="0.2">
      <c r="L94" s="441"/>
      <c r="O94" s="441"/>
      <c r="U94" s="441"/>
      <c r="X94" s="441"/>
      <c r="AG94" s="441"/>
      <c r="AJ94" s="441"/>
      <c r="AS94" s="441"/>
      <c r="AV94" s="441"/>
    </row>
    <row r="95" spans="12:48" x14ac:dyDescent="0.2">
      <c r="L95" s="441"/>
      <c r="O95" s="441"/>
      <c r="U95" s="441"/>
      <c r="X95" s="441"/>
      <c r="AG95" s="441"/>
      <c r="AJ95" s="441"/>
      <c r="AS95" s="441"/>
      <c r="AV95" s="441"/>
    </row>
    <row r="96" spans="12:48" x14ac:dyDescent="0.2">
      <c r="L96" s="441"/>
      <c r="O96" s="441"/>
      <c r="U96" s="441"/>
      <c r="X96" s="441"/>
      <c r="AG96" s="441"/>
      <c r="AJ96" s="441"/>
      <c r="AS96" s="441"/>
      <c r="AV96" s="441"/>
    </row>
    <row r="97" spans="12:48" x14ac:dyDescent="0.2">
      <c r="L97" s="441"/>
      <c r="O97" s="441"/>
      <c r="U97" s="441"/>
      <c r="X97" s="441"/>
      <c r="AG97" s="441"/>
      <c r="AJ97" s="441"/>
      <c r="AS97" s="441"/>
      <c r="AV97" s="441"/>
    </row>
    <row r="98" spans="12:48" x14ac:dyDescent="0.2">
      <c r="L98" s="441"/>
      <c r="O98" s="441"/>
      <c r="U98" s="441"/>
      <c r="X98" s="441"/>
      <c r="AG98" s="441"/>
      <c r="AJ98" s="441"/>
      <c r="AS98" s="441"/>
      <c r="AV98" s="441"/>
    </row>
    <row r="99" spans="12:48" x14ac:dyDescent="0.2">
      <c r="L99" s="441"/>
      <c r="O99" s="441"/>
      <c r="U99" s="441"/>
      <c r="X99" s="441"/>
      <c r="AG99" s="441"/>
      <c r="AJ99" s="441"/>
      <c r="AS99" s="441"/>
      <c r="AV99" s="441"/>
    </row>
    <row r="100" spans="12:48" x14ac:dyDescent="0.2">
      <c r="L100" s="441"/>
      <c r="O100" s="441"/>
      <c r="U100" s="441"/>
      <c r="X100" s="441"/>
      <c r="AG100" s="441"/>
      <c r="AJ100" s="441"/>
      <c r="AS100" s="441"/>
      <c r="AV100" s="441"/>
    </row>
    <row r="101" spans="12:48" x14ac:dyDescent="0.2">
      <c r="L101" s="441"/>
      <c r="O101" s="441"/>
      <c r="U101" s="441"/>
      <c r="X101" s="441"/>
      <c r="AG101" s="441"/>
      <c r="AJ101" s="441"/>
      <c r="AS101" s="441"/>
      <c r="AV101" s="441"/>
    </row>
    <row r="102" spans="12:48" x14ac:dyDescent="0.2">
      <c r="L102" s="441"/>
      <c r="O102" s="441"/>
      <c r="U102" s="441"/>
      <c r="X102" s="441"/>
      <c r="AG102" s="441"/>
      <c r="AJ102" s="441"/>
      <c r="AS102" s="441"/>
      <c r="AV102" s="441"/>
    </row>
    <row r="103" spans="12:48" x14ac:dyDescent="0.2">
      <c r="L103" s="441"/>
      <c r="O103" s="441"/>
      <c r="U103" s="441"/>
      <c r="X103" s="441"/>
      <c r="AG103" s="441"/>
      <c r="AJ103" s="441"/>
      <c r="AS103" s="441"/>
      <c r="AV103" s="441"/>
    </row>
    <row r="104" spans="12:48" x14ac:dyDescent="0.2">
      <c r="L104" s="441"/>
      <c r="O104" s="441"/>
      <c r="U104" s="441"/>
      <c r="X104" s="441"/>
      <c r="AG104" s="441"/>
      <c r="AJ104" s="441"/>
      <c r="AS104" s="441"/>
      <c r="AV104" s="441"/>
    </row>
    <row r="105" spans="12:48" x14ac:dyDescent="0.2">
      <c r="L105" s="441"/>
      <c r="O105" s="441"/>
      <c r="U105" s="441"/>
      <c r="X105" s="441"/>
      <c r="AG105" s="441"/>
      <c r="AJ105" s="441"/>
      <c r="AS105" s="441"/>
      <c r="AV105" s="441"/>
    </row>
    <row r="106" spans="12:48" x14ac:dyDescent="0.2">
      <c r="L106" s="441"/>
      <c r="O106" s="441"/>
      <c r="U106" s="441"/>
      <c r="X106" s="441"/>
      <c r="AG106" s="441"/>
      <c r="AJ106" s="441"/>
      <c r="AS106" s="441"/>
      <c r="AV106" s="441"/>
    </row>
    <row r="107" spans="12:48" x14ac:dyDescent="0.2">
      <c r="L107" s="441"/>
      <c r="O107" s="441"/>
      <c r="U107" s="441"/>
      <c r="X107" s="441"/>
      <c r="AG107" s="441"/>
      <c r="AJ107" s="441"/>
      <c r="AS107" s="441"/>
      <c r="AV107" s="441"/>
    </row>
    <row r="108" spans="12:48" x14ac:dyDescent="0.2">
      <c r="L108" s="441"/>
      <c r="O108" s="441"/>
      <c r="U108" s="441"/>
      <c r="X108" s="441"/>
      <c r="AG108" s="441"/>
      <c r="AJ108" s="441"/>
      <c r="AS108" s="441"/>
      <c r="AV108" s="441"/>
    </row>
    <row r="109" spans="12:48" x14ac:dyDescent="0.2">
      <c r="L109" s="441"/>
      <c r="O109" s="441"/>
      <c r="U109" s="441"/>
      <c r="X109" s="441"/>
      <c r="AG109" s="441"/>
      <c r="AJ109" s="441"/>
      <c r="AS109" s="441"/>
      <c r="AV109" s="441"/>
    </row>
    <row r="110" spans="12:48" x14ac:dyDescent="0.2">
      <c r="L110" s="441"/>
      <c r="O110" s="441"/>
      <c r="U110" s="441"/>
      <c r="X110" s="441"/>
      <c r="AG110" s="441"/>
      <c r="AJ110" s="441"/>
      <c r="AS110" s="441"/>
      <c r="AV110" s="441"/>
    </row>
    <row r="111" spans="12:48" x14ac:dyDescent="0.2">
      <c r="L111" s="441"/>
      <c r="O111" s="441"/>
      <c r="U111" s="441"/>
      <c r="X111" s="441"/>
      <c r="AG111" s="441"/>
      <c r="AJ111" s="441"/>
      <c r="AS111" s="441"/>
      <c r="AV111" s="441"/>
    </row>
    <row r="112" spans="12:48" x14ac:dyDescent="0.2">
      <c r="L112" s="441"/>
      <c r="O112" s="441"/>
      <c r="U112" s="441"/>
      <c r="X112" s="441"/>
      <c r="AG112" s="441"/>
      <c r="AJ112" s="441"/>
      <c r="AS112" s="441"/>
      <c r="AV112" s="441"/>
    </row>
    <row r="113" spans="12:48" x14ac:dyDescent="0.2">
      <c r="L113" s="441"/>
      <c r="O113" s="441"/>
      <c r="U113" s="441"/>
      <c r="X113" s="441"/>
      <c r="AG113" s="441"/>
      <c r="AJ113" s="441"/>
      <c r="AS113" s="441"/>
      <c r="AV113" s="441"/>
    </row>
    <row r="114" spans="12:48" x14ac:dyDescent="0.2">
      <c r="L114" s="441"/>
      <c r="O114" s="441"/>
      <c r="U114" s="441"/>
      <c r="X114" s="441"/>
      <c r="AG114" s="441"/>
      <c r="AJ114" s="441"/>
      <c r="AS114" s="441"/>
      <c r="AV114" s="441"/>
    </row>
    <row r="115" spans="12:48" x14ac:dyDescent="0.2">
      <c r="L115" s="441"/>
      <c r="O115" s="441"/>
      <c r="U115" s="441"/>
      <c r="X115" s="441"/>
      <c r="AG115" s="441"/>
      <c r="AJ115" s="441"/>
      <c r="AS115" s="441"/>
      <c r="AV115" s="441"/>
    </row>
    <row r="116" spans="12:48" x14ac:dyDescent="0.2">
      <c r="L116" s="441"/>
      <c r="O116" s="441"/>
      <c r="U116" s="441"/>
      <c r="X116" s="441"/>
      <c r="AG116" s="441"/>
      <c r="AJ116" s="441"/>
      <c r="AS116" s="441"/>
      <c r="AV116" s="441"/>
    </row>
    <row r="117" spans="12:48" x14ac:dyDescent="0.2">
      <c r="L117" s="441"/>
      <c r="O117" s="441"/>
      <c r="U117" s="441"/>
      <c r="X117" s="441"/>
      <c r="AG117" s="441"/>
      <c r="AJ117" s="441"/>
      <c r="AS117" s="441"/>
      <c r="AV117" s="441"/>
    </row>
    <row r="118" spans="12:48" x14ac:dyDescent="0.2">
      <c r="L118" s="441"/>
      <c r="O118" s="441"/>
      <c r="U118" s="441"/>
      <c r="X118" s="441"/>
      <c r="AG118" s="441"/>
      <c r="AJ118" s="441"/>
      <c r="AS118" s="441"/>
      <c r="AV118" s="441"/>
    </row>
    <row r="119" spans="12:48" x14ac:dyDescent="0.2">
      <c r="L119" s="441"/>
      <c r="O119" s="441"/>
      <c r="U119" s="441"/>
      <c r="X119" s="441"/>
      <c r="AG119" s="441"/>
      <c r="AJ119" s="441"/>
      <c r="AS119" s="441"/>
      <c r="AV119" s="441"/>
    </row>
    <row r="120" spans="12:48" x14ac:dyDescent="0.2">
      <c r="L120" s="441"/>
      <c r="O120" s="441"/>
      <c r="U120" s="441"/>
      <c r="X120" s="441"/>
      <c r="AG120" s="441"/>
      <c r="AJ120" s="441"/>
      <c r="AS120" s="441"/>
      <c r="AV120" s="441"/>
    </row>
    <row r="121" spans="12:48" x14ac:dyDescent="0.2">
      <c r="L121" s="441"/>
      <c r="O121" s="441"/>
      <c r="U121" s="441"/>
      <c r="X121" s="441"/>
      <c r="AG121" s="441"/>
      <c r="AJ121" s="441"/>
      <c r="AS121" s="441"/>
      <c r="AV121" s="441"/>
    </row>
    <row r="122" spans="12:48" x14ac:dyDescent="0.2">
      <c r="L122" s="441"/>
      <c r="O122" s="441"/>
      <c r="U122" s="441"/>
      <c r="X122" s="441"/>
      <c r="AG122" s="441"/>
      <c r="AJ122" s="441"/>
      <c r="AS122" s="441"/>
      <c r="AV122" s="441"/>
    </row>
    <row r="123" spans="12:48" x14ac:dyDescent="0.2">
      <c r="L123" s="441"/>
      <c r="O123" s="441"/>
      <c r="U123" s="441"/>
      <c r="X123" s="441"/>
      <c r="AG123" s="441"/>
      <c r="AJ123" s="441"/>
      <c r="AS123" s="441"/>
      <c r="AV123" s="441"/>
    </row>
    <row r="124" spans="12:48" x14ac:dyDescent="0.2">
      <c r="L124" s="441"/>
      <c r="O124" s="441"/>
      <c r="U124" s="441"/>
      <c r="X124" s="441"/>
      <c r="AG124" s="441"/>
      <c r="AJ124" s="441"/>
      <c r="AS124" s="441"/>
      <c r="AV124" s="441"/>
    </row>
    <row r="125" spans="12:48" x14ac:dyDescent="0.2">
      <c r="L125" s="441"/>
      <c r="O125" s="441"/>
      <c r="U125" s="441"/>
      <c r="X125" s="441"/>
      <c r="AG125" s="441"/>
      <c r="AJ125" s="441"/>
      <c r="AS125" s="441"/>
      <c r="AV125" s="441"/>
    </row>
    <row r="126" spans="12:48" x14ac:dyDescent="0.2">
      <c r="L126" s="441"/>
      <c r="O126" s="441"/>
      <c r="U126" s="441"/>
      <c r="X126" s="441"/>
      <c r="AG126" s="441"/>
      <c r="AJ126" s="441"/>
      <c r="AS126" s="441"/>
      <c r="AV126" s="441"/>
    </row>
    <row r="127" spans="12:48" x14ac:dyDescent="0.2">
      <c r="L127" s="441"/>
      <c r="O127" s="441"/>
      <c r="U127" s="441"/>
      <c r="X127" s="441"/>
      <c r="AG127" s="441"/>
      <c r="AJ127" s="441"/>
      <c r="AS127" s="441"/>
      <c r="AV127" s="441"/>
    </row>
    <row r="128" spans="12:48" x14ac:dyDescent="0.2">
      <c r="L128" s="441"/>
      <c r="O128" s="441"/>
      <c r="U128" s="441"/>
      <c r="X128" s="441"/>
      <c r="AG128" s="441"/>
      <c r="AJ128" s="441"/>
      <c r="AS128" s="441"/>
      <c r="AV128" s="441"/>
    </row>
    <row r="129" spans="12:48" x14ac:dyDescent="0.2">
      <c r="L129" s="441"/>
      <c r="O129" s="441"/>
      <c r="U129" s="441"/>
      <c r="X129" s="441"/>
      <c r="AG129" s="441"/>
      <c r="AJ129" s="441"/>
      <c r="AS129" s="441"/>
      <c r="AV129" s="441"/>
    </row>
    <row r="130" spans="12:48" x14ac:dyDescent="0.2">
      <c r="L130" s="441"/>
      <c r="O130" s="441"/>
      <c r="U130" s="441"/>
      <c r="X130" s="441"/>
      <c r="AG130" s="441"/>
      <c r="AJ130" s="441"/>
      <c r="AS130" s="441"/>
      <c r="AV130" s="441"/>
    </row>
    <row r="131" spans="12:48" x14ac:dyDescent="0.2">
      <c r="L131" s="441"/>
      <c r="O131" s="441"/>
      <c r="U131" s="441"/>
      <c r="X131" s="441"/>
      <c r="AG131" s="441"/>
      <c r="AJ131" s="441"/>
      <c r="AS131" s="441"/>
      <c r="AV131" s="441"/>
    </row>
    <row r="132" spans="12:48" x14ac:dyDescent="0.2">
      <c r="L132" s="441"/>
      <c r="O132" s="441"/>
      <c r="U132" s="441"/>
      <c r="X132" s="441"/>
      <c r="AG132" s="441"/>
      <c r="AJ132" s="441"/>
      <c r="AS132" s="441"/>
      <c r="AV132" s="441"/>
    </row>
    <row r="133" spans="12:48" x14ac:dyDescent="0.2">
      <c r="L133" s="441"/>
      <c r="O133" s="441"/>
      <c r="U133" s="441"/>
      <c r="X133" s="441"/>
      <c r="AG133" s="441"/>
      <c r="AJ133" s="441"/>
      <c r="AS133" s="441"/>
      <c r="AV133" s="441"/>
    </row>
    <row r="134" spans="12:48" x14ac:dyDescent="0.2">
      <c r="L134" s="441"/>
      <c r="O134" s="441"/>
      <c r="U134" s="441"/>
      <c r="X134" s="441"/>
      <c r="AG134" s="441"/>
      <c r="AJ134" s="441"/>
      <c r="AS134" s="441"/>
      <c r="AV134" s="441"/>
    </row>
    <row r="135" spans="12:48" x14ac:dyDescent="0.2">
      <c r="L135" s="441"/>
      <c r="O135" s="441"/>
      <c r="U135" s="441"/>
      <c r="X135" s="441"/>
      <c r="AG135" s="441"/>
      <c r="AJ135" s="441"/>
      <c r="AS135" s="441"/>
      <c r="AV135" s="441"/>
    </row>
    <row r="136" spans="12:48" x14ac:dyDescent="0.2">
      <c r="L136" s="441"/>
      <c r="O136" s="441"/>
      <c r="U136" s="441"/>
      <c r="X136" s="441"/>
      <c r="AG136" s="441"/>
      <c r="AJ136" s="441"/>
      <c r="AS136" s="441"/>
      <c r="AV136" s="441"/>
    </row>
    <row r="137" spans="12:48" x14ac:dyDescent="0.2">
      <c r="L137" s="441"/>
      <c r="O137" s="441"/>
      <c r="U137" s="441"/>
      <c r="X137" s="441"/>
      <c r="AG137" s="441"/>
      <c r="AJ137" s="441"/>
      <c r="AS137" s="441"/>
      <c r="AV137" s="441"/>
    </row>
    <row r="138" spans="12:48" x14ac:dyDescent="0.2">
      <c r="L138" s="441"/>
      <c r="O138" s="441"/>
      <c r="U138" s="441"/>
      <c r="X138" s="441"/>
      <c r="AG138" s="441"/>
      <c r="AJ138" s="441"/>
      <c r="AS138" s="441"/>
      <c r="AV138" s="441"/>
    </row>
    <row r="139" spans="12:48" x14ac:dyDescent="0.2">
      <c r="L139" s="441"/>
      <c r="O139" s="441"/>
      <c r="U139" s="441"/>
      <c r="X139" s="441"/>
      <c r="AG139" s="441"/>
      <c r="AJ139" s="441"/>
      <c r="AS139" s="441"/>
      <c r="AV139" s="441"/>
    </row>
    <row r="140" spans="12:48" x14ac:dyDescent="0.2">
      <c r="L140" s="441"/>
      <c r="O140" s="441"/>
      <c r="U140" s="441"/>
      <c r="X140" s="441"/>
      <c r="AG140" s="441"/>
      <c r="AJ140" s="441"/>
      <c r="AS140" s="441"/>
      <c r="AV140" s="441"/>
    </row>
    <row r="141" spans="12:48" x14ac:dyDescent="0.2">
      <c r="L141" s="441"/>
      <c r="O141" s="441"/>
      <c r="U141" s="441"/>
      <c r="X141" s="441"/>
      <c r="AG141" s="441"/>
      <c r="AJ141" s="441"/>
      <c r="AS141" s="441"/>
      <c r="AV141" s="441"/>
    </row>
    <row r="142" spans="12:48" x14ac:dyDescent="0.2">
      <c r="L142" s="441"/>
      <c r="O142" s="441"/>
      <c r="U142" s="441"/>
      <c r="X142" s="441"/>
      <c r="AG142" s="441"/>
      <c r="AJ142" s="441"/>
      <c r="AS142" s="441"/>
      <c r="AV142" s="441"/>
    </row>
    <row r="143" spans="12:48" x14ac:dyDescent="0.2">
      <c r="L143" s="441"/>
      <c r="O143" s="441"/>
      <c r="U143" s="441"/>
      <c r="X143" s="441"/>
      <c r="AG143" s="441"/>
      <c r="AJ143" s="441"/>
      <c r="AS143" s="441"/>
      <c r="AV143" s="441"/>
    </row>
    <row r="144" spans="12:48" x14ac:dyDescent="0.2">
      <c r="L144" s="441"/>
      <c r="O144" s="441"/>
      <c r="U144" s="441"/>
      <c r="X144" s="441"/>
      <c r="AG144" s="441"/>
      <c r="AJ144" s="441"/>
      <c r="AS144" s="441"/>
      <c r="AV144" s="441"/>
    </row>
    <row r="145" spans="12:48" x14ac:dyDescent="0.2">
      <c r="L145" s="441"/>
      <c r="O145" s="441"/>
      <c r="U145" s="441"/>
      <c r="X145" s="441"/>
      <c r="AG145" s="441"/>
      <c r="AJ145" s="441"/>
      <c r="AS145" s="441"/>
      <c r="AV145" s="441"/>
    </row>
    <row r="146" spans="12:48" x14ac:dyDescent="0.2">
      <c r="L146" s="441"/>
      <c r="O146" s="441"/>
      <c r="U146" s="441"/>
      <c r="X146" s="441"/>
      <c r="AG146" s="441"/>
      <c r="AJ146" s="441"/>
      <c r="AS146" s="441"/>
      <c r="AV146" s="441"/>
    </row>
    <row r="147" spans="12:48" x14ac:dyDescent="0.2">
      <c r="L147" s="441"/>
      <c r="O147" s="441"/>
      <c r="U147" s="441"/>
      <c r="X147" s="441"/>
      <c r="AG147" s="441"/>
      <c r="AJ147" s="441"/>
      <c r="AS147" s="441"/>
      <c r="AV147" s="441"/>
    </row>
    <row r="148" spans="12:48" x14ac:dyDescent="0.2">
      <c r="L148" s="441"/>
      <c r="O148" s="441"/>
      <c r="U148" s="441"/>
      <c r="X148" s="441"/>
      <c r="AG148" s="441"/>
      <c r="AJ148" s="441"/>
      <c r="AS148" s="441"/>
      <c r="AV148" s="441"/>
    </row>
    <row r="149" spans="12:48" x14ac:dyDescent="0.2">
      <c r="L149" s="441"/>
      <c r="O149" s="441"/>
      <c r="U149" s="441"/>
      <c r="X149" s="441"/>
      <c r="AG149" s="441"/>
      <c r="AJ149" s="441"/>
      <c r="AS149" s="441"/>
      <c r="AV149" s="441"/>
    </row>
    <row r="150" spans="12:48" x14ac:dyDescent="0.2">
      <c r="L150" s="441"/>
      <c r="O150" s="441"/>
      <c r="U150" s="441"/>
      <c r="X150" s="441"/>
      <c r="AG150" s="441"/>
      <c r="AJ150" s="441"/>
      <c r="AS150" s="441"/>
      <c r="AV150" s="441"/>
    </row>
    <row r="151" spans="12:48" x14ac:dyDescent="0.2">
      <c r="L151" s="441"/>
      <c r="O151" s="441"/>
      <c r="U151" s="441"/>
      <c r="X151" s="441"/>
      <c r="AG151" s="441"/>
      <c r="AJ151" s="441"/>
      <c r="AS151" s="441"/>
      <c r="AV151" s="441"/>
    </row>
    <row r="152" spans="12:48" x14ac:dyDescent="0.2">
      <c r="L152" s="441"/>
      <c r="O152" s="441"/>
      <c r="U152" s="441"/>
      <c r="X152" s="441"/>
      <c r="AG152" s="441"/>
      <c r="AJ152" s="441"/>
      <c r="AS152" s="441"/>
      <c r="AV152" s="441"/>
    </row>
    <row r="153" spans="12:48" x14ac:dyDescent="0.2">
      <c r="L153" s="441"/>
      <c r="O153" s="441"/>
      <c r="U153" s="441"/>
      <c r="X153" s="441"/>
      <c r="AG153" s="441"/>
      <c r="AJ153" s="441"/>
      <c r="AS153" s="441"/>
      <c r="AV153" s="441"/>
    </row>
    <row r="154" spans="12:48" x14ac:dyDescent="0.2">
      <c r="L154" s="441"/>
      <c r="O154" s="441"/>
      <c r="U154" s="441"/>
      <c r="X154" s="441"/>
      <c r="AG154" s="441"/>
      <c r="AJ154" s="441"/>
      <c r="AS154" s="441"/>
      <c r="AV154" s="441"/>
    </row>
    <row r="155" spans="12:48" x14ac:dyDescent="0.2">
      <c r="L155" s="441"/>
      <c r="O155" s="441"/>
      <c r="U155" s="441"/>
      <c r="X155" s="441"/>
      <c r="AG155" s="441"/>
      <c r="AJ155" s="441"/>
      <c r="AS155" s="441"/>
      <c r="AV155" s="441"/>
    </row>
    <row r="156" spans="12:48" x14ac:dyDescent="0.2">
      <c r="L156" s="441"/>
      <c r="O156" s="441"/>
      <c r="U156" s="441"/>
      <c r="X156" s="441"/>
      <c r="AG156" s="441"/>
      <c r="AJ156" s="441"/>
      <c r="AS156" s="441"/>
      <c r="AV156" s="441"/>
    </row>
    <row r="157" spans="12:48" x14ac:dyDescent="0.2">
      <c r="L157" s="441"/>
      <c r="O157" s="441"/>
      <c r="U157" s="441"/>
      <c r="X157" s="441"/>
      <c r="AG157" s="441"/>
      <c r="AJ157" s="441"/>
      <c r="AS157" s="441"/>
      <c r="AV157" s="441"/>
    </row>
    <row r="158" spans="12:48" x14ac:dyDescent="0.2">
      <c r="L158" s="441"/>
      <c r="O158" s="441"/>
      <c r="U158" s="441"/>
      <c r="X158" s="441"/>
      <c r="AG158" s="441"/>
      <c r="AJ158" s="441"/>
      <c r="AS158" s="441"/>
      <c r="AV158" s="441"/>
    </row>
    <row r="159" spans="12:48" x14ac:dyDescent="0.2">
      <c r="L159" s="441"/>
      <c r="O159" s="441"/>
      <c r="U159" s="441"/>
      <c r="X159" s="441"/>
      <c r="AG159" s="441"/>
      <c r="AJ159" s="441"/>
      <c r="AS159" s="441"/>
      <c r="AV159" s="441"/>
    </row>
    <row r="160" spans="12:48" x14ac:dyDescent="0.2">
      <c r="L160" s="441"/>
      <c r="O160" s="441"/>
      <c r="U160" s="441"/>
      <c r="X160" s="441"/>
      <c r="AG160" s="441"/>
      <c r="AJ160" s="441"/>
      <c r="AS160" s="441"/>
      <c r="AV160" s="441"/>
    </row>
    <row r="161" spans="12:48" x14ac:dyDescent="0.2">
      <c r="L161" s="441"/>
      <c r="O161" s="441"/>
      <c r="U161" s="441"/>
      <c r="X161" s="441"/>
      <c r="AG161" s="441"/>
      <c r="AJ161" s="441"/>
      <c r="AS161" s="441"/>
      <c r="AV161" s="441"/>
    </row>
    <row r="162" spans="12:48" x14ac:dyDescent="0.2">
      <c r="L162" s="441"/>
      <c r="O162" s="441"/>
      <c r="U162" s="441"/>
      <c r="X162" s="441"/>
      <c r="AG162" s="441"/>
      <c r="AJ162" s="441"/>
      <c r="AS162" s="441"/>
      <c r="AV162" s="441"/>
    </row>
    <row r="163" spans="12:48" x14ac:dyDescent="0.2">
      <c r="L163" s="441"/>
      <c r="O163" s="441"/>
      <c r="U163" s="441"/>
      <c r="X163" s="441"/>
      <c r="AG163" s="441"/>
      <c r="AJ163" s="441"/>
      <c r="AS163" s="441"/>
      <c r="AV163" s="441"/>
    </row>
    <row r="164" spans="12:48" x14ac:dyDescent="0.2">
      <c r="L164" s="441"/>
      <c r="O164" s="441"/>
      <c r="U164" s="441"/>
      <c r="X164" s="441"/>
      <c r="AG164" s="441"/>
      <c r="AJ164" s="441"/>
      <c r="AS164" s="441"/>
      <c r="AV164" s="441"/>
    </row>
    <row r="165" spans="12:48" x14ac:dyDescent="0.2">
      <c r="L165" s="441"/>
      <c r="O165" s="441"/>
      <c r="U165" s="441"/>
      <c r="X165" s="441"/>
      <c r="AG165" s="441"/>
      <c r="AJ165" s="441"/>
      <c r="AS165" s="441"/>
      <c r="AV165" s="441"/>
    </row>
    <row r="166" spans="12:48" x14ac:dyDescent="0.2">
      <c r="L166" s="441"/>
      <c r="O166" s="441"/>
      <c r="U166" s="441"/>
      <c r="X166" s="441"/>
      <c r="AG166" s="441"/>
      <c r="AJ166" s="441"/>
      <c r="AS166" s="441"/>
      <c r="AV166" s="441"/>
    </row>
    <row r="167" spans="12:48" x14ac:dyDescent="0.2">
      <c r="L167" s="441"/>
      <c r="O167" s="441"/>
      <c r="U167" s="441"/>
      <c r="X167" s="441"/>
      <c r="AG167" s="441"/>
      <c r="AJ167" s="441"/>
      <c r="AS167" s="441"/>
      <c r="AV167" s="441"/>
    </row>
    <row r="168" spans="12:48" x14ac:dyDescent="0.2">
      <c r="L168" s="441"/>
      <c r="O168" s="441"/>
      <c r="U168" s="441"/>
      <c r="X168" s="441"/>
      <c r="AG168" s="441"/>
      <c r="AJ168" s="441"/>
      <c r="AS168" s="441"/>
      <c r="AV168" s="441"/>
    </row>
    <row r="169" spans="12:48" x14ac:dyDescent="0.2">
      <c r="L169" s="441"/>
      <c r="O169" s="441"/>
      <c r="U169" s="441"/>
      <c r="X169" s="441"/>
      <c r="AG169" s="441"/>
      <c r="AJ169" s="441"/>
      <c r="AS169" s="441"/>
      <c r="AV169" s="441"/>
    </row>
    <row r="170" spans="12:48" x14ac:dyDescent="0.2">
      <c r="L170" s="441"/>
      <c r="O170" s="441"/>
      <c r="U170" s="441"/>
      <c r="X170" s="441"/>
      <c r="AG170" s="441"/>
      <c r="AJ170" s="441"/>
      <c r="AS170" s="441"/>
      <c r="AV170" s="441"/>
    </row>
    <row r="171" spans="12:48" x14ac:dyDescent="0.2">
      <c r="L171" s="441"/>
      <c r="O171" s="441"/>
      <c r="U171" s="441"/>
      <c r="X171" s="441"/>
      <c r="AG171" s="441"/>
      <c r="AJ171" s="441"/>
      <c r="AS171" s="441"/>
      <c r="AV171" s="441"/>
    </row>
    <row r="172" spans="12:48" x14ac:dyDescent="0.2">
      <c r="L172" s="441"/>
      <c r="O172" s="441"/>
      <c r="U172" s="441"/>
      <c r="X172" s="441"/>
      <c r="AG172" s="441"/>
      <c r="AJ172" s="441"/>
      <c r="AS172" s="441"/>
      <c r="AV172" s="441"/>
    </row>
    <row r="173" spans="12:48" x14ac:dyDescent="0.2">
      <c r="L173" s="441"/>
      <c r="O173" s="441"/>
      <c r="U173" s="441"/>
      <c r="X173" s="441"/>
      <c r="AG173" s="441"/>
      <c r="AJ173" s="441"/>
      <c r="AS173" s="441"/>
      <c r="AV173" s="441"/>
    </row>
    <row r="174" spans="12:48" x14ac:dyDescent="0.2">
      <c r="L174" s="441"/>
      <c r="O174" s="441"/>
      <c r="U174" s="441"/>
      <c r="X174" s="441"/>
      <c r="AG174" s="441"/>
      <c r="AJ174" s="441"/>
      <c r="AS174" s="441"/>
      <c r="AV174" s="441"/>
    </row>
    <row r="175" spans="12:48" x14ac:dyDescent="0.2">
      <c r="L175" s="441"/>
      <c r="O175" s="441"/>
      <c r="U175" s="441"/>
      <c r="X175" s="441"/>
      <c r="AG175" s="441"/>
      <c r="AJ175" s="441"/>
      <c r="AS175" s="441"/>
      <c r="AV175" s="441"/>
    </row>
    <row r="176" spans="12:48" x14ac:dyDescent="0.2">
      <c r="L176" s="441"/>
      <c r="O176" s="441"/>
      <c r="U176" s="441"/>
      <c r="X176" s="441"/>
      <c r="AG176" s="441"/>
      <c r="AJ176" s="441"/>
      <c r="AS176" s="441"/>
      <c r="AV176" s="441"/>
    </row>
    <row r="177" spans="12:48" x14ac:dyDescent="0.2">
      <c r="L177" s="441"/>
      <c r="O177" s="441"/>
      <c r="U177" s="441"/>
      <c r="X177" s="441"/>
      <c r="AG177" s="441"/>
      <c r="AJ177" s="441"/>
      <c r="AS177" s="441"/>
      <c r="AV177" s="441"/>
    </row>
    <row r="178" spans="12:48" x14ac:dyDescent="0.2">
      <c r="L178" s="441"/>
      <c r="O178" s="441"/>
      <c r="U178" s="441"/>
      <c r="X178" s="441"/>
      <c r="AG178" s="441"/>
      <c r="AJ178" s="441"/>
      <c r="AS178" s="441"/>
      <c r="AV178" s="441"/>
    </row>
    <row r="179" spans="12:48" x14ac:dyDescent="0.2">
      <c r="L179" s="441"/>
      <c r="O179" s="441"/>
      <c r="U179" s="441"/>
      <c r="X179" s="441"/>
      <c r="AG179" s="441"/>
      <c r="AJ179" s="441"/>
      <c r="AS179" s="441"/>
      <c r="AV179" s="441"/>
    </row>
    <row r="180" spans="12:48" x14ac:dyDescent="0.2">
      <c r="L180" s="441"/>
      <c r="O180" s="441"/>
      <c r="U180" s="441"/>
      <c r="X180" s="441"/>
      <c r="AG180" s="441"/>
      <c r="AJ180" s="441"/>
      <c r="AS180" s="441"/>
      <c r="AV180" s="441"/>
    </row>
    <row r="181" spans="12:48" x14ac:dyDescent="0.2">
      <c r="L181" s="441"/>
      <c r="O181" s="441"/>
      <c r="U181" s="441"/>
      <c r="X181" s="441"/>
      <c r="AG181" s="441"/>
      <c r="AJ181" s="441"/>
      <c r="AS181" s="441"/>
      <c r="AV181" s="441"/>
    </row>
    <row r="182" spans="12:48" x14ac:dyDescent="0.2">
      <c r="L182" s="441"/>
      <c r="O182" s="441"/>
      <c r="U182" s="441"/>
      <c r="X182" s="441"/>
      <c r="AG182" s="441"/>
      <c r="AJ182" s="441"/>
      <c r="AS182" s="441"/>
      <c r="AV182" s="441"/>
    </row>
    <row r="183" spans="12:48" x14ac:dyDescent="0.2">
      <c r="L183" s="441"/>
      <c r="O183" s="441"/>
      <c r="U183" s="441"/>
      <c r="X183" s="441"/>
      <c r="AG183" s="441"/>
      <c r="AJ183" s="441"/>
      <c r="AS183" s="441"/>
      <c r="AV183" s="441"/>
    </row>
    <row r="184" spans="12:48" x14ac:dyDescent="0.2">
      <c r="L184" s="441"/>
      <c r="O184" s="441"/>
      <c r="U184" s="441"/>
      <c r="X184" s="441"/>
      <c r="AG184" s="441"/>
      <c r="AJ184" s="441"/>
      <c r="AS184" s="441"/>
      <c r="AV184" s="441"/>
    </row>
    <row r="185" spans="12:48" x14ac:dyDescent="0.2">
      <c r="L185" s="441"/>
      <c r="O185" s="441"/>
      <c r="U185" s="441"/>
      <c r="X185" s="441"/>
      <c r="AG185" s="441"/>
      <c r="AJ185" s="441"/>
      <c r="AS185" s="441"/>
      <c r="AV185" s="441"/>
    </row>
    <row r="186" spans="12:48" x14ac:dyDescent="0.2">
      <c r="L186" s="441"/>
      <c r="O186" s="441"/>
      <c r="U186" s="441"/>
      <c r="X186" s="441"/>
      <c r="AG186" s="441"/>
      <c r="AJ186" s="441"/>
      <c r="AS186" s="441"/>
      <c r="AV186" s="441"/>
    </row>
    <row r="187" spans="12:48" x14ac:dyDescent="0.2">
      <c r="L187" s="441"/>
      <c r="O187" s="441"/>
      <c r="U187" s="441"/>
      <c r="X187" s="441"/>
      <c r="AG187" s="441"/>
      <c r="AJ187" s="441"/>
      <c r="AS187" s="441"/>
      <c r="AV187" s="441"/>
    </row>
    <row r="188" spans="12:48" x14ac:dyDescent="0.2">
      <c r="L188" s="441"/>
      <c r="O188" s="441"/>
      <c r="U188" s="441"/>
      <c r="X188" s="441"/>
      <c r="AG188" s="441"/>
      <c r="AJ188" s="441"/>
      <c r="AS188" s="441"/>
      <c r="AV188" s="441"/>
    </row>
    <row r="189" spans="12:48" x14ac:dyDescent="0.2">
      <c r="L189" s="441"/>
      <c r="O189" s="441"/>
      <c r="U189" s="441"/>
      <c r="X189" s="441"/>
      <c r="AG189" s="441"/>
      <c r="AJ189" s="441"/>
      <c r="AS189" s="441"/>
      <c r="AV189" s="441"/>
    </row>
    <row r="190" spans="12:48" x14ac:dyDescent="0.2">
      <c r="L190" s="441"/>
      <c r="O190" s="441"/>
      <c r="U190" s="441"/>
      <c r="X190" s="441"/>
      <c r="AG190" s="441"/>
      <c r="AJ190" s="441"/>
      <c r="AS190" s="441"/>
      <c r="AV190" s="441"/>
    </row>
    <row r="191" spans="12:48" x14ac:dyDescent="0.2">
      <c r="L191" s="441"/>
      <c r="O191" s="441"/>
      <c r="U191" s="441"/>
      <c r="X191" s="441"/>
      <c r="AG191" s="441"/>
      <c r="AJ191" s="441"/>
      <c r="AS191" s="441"/>
      <c r="AV191" s="441"/>
    </row>
    <row r="192" spans="12:48" x14ac:dyDescent="0.2">
      <c r="L192" s="441"/>
      <c r="O192" s="441"/>
      <c r="U192" s="441"/>
      <c r="X192" s="441"/>
      <c r="AG192" s="441"/>
      <c r="AJ192" s="441"/>
      <c r="AS192" s="441"/>
      <c r="AV192" s="441"/>
    </row>
    <row r="193" spans="12:48" x14ac:dyDescent="0.2">
      <c r="L193" s="441"/>
      <c r="O193" s="441"/>
      <c r="U193" s="441"/>
      <c r="X193" s="441"/>
      <c r="AG193" s="441"/>
      <c r="AJ193" s="441"/>
      <c r="AS193" s="441"/>
      <c r="AV193" s="441"/>
    </row>
    <row r="194" spans="12:48" x14ac:dyDescent="0.2">
      <c r="L194" s="441"/>
      <c r="O194" s="441"/>
      <c r="U194" s="441"/>
      <c r="X194" s="441"/>
      <c r="AG194" s="441"/>
      <c r="AJ194" s="441"/>
      <c r="AS194" s="441"/>
      <c r="AV194" s="441"/>
    </row>
    <row r="195" spans="12:48" x14ac:dyDescent="0.2">
      <c r="L195" s="441"/>
      <c r="O195" s="441"/>
      <c r="U195" s="441"/>
      <c r="X195" s="441"/>
      <c r="AG195" s="441"/>
      <c r="AJ195" s="441"/>
      <c r="AS195" s="441"/>
      <c r="AV195" s="441"/>
    </row>
    <row r="196" spans="12:48" x14ac:dyDescent="0.2">
      <c r="L196" s="441"/>
      <c r="O196" s="441"/>
      <c r="U196" s="441"/>
      <c r="X196" s="441"/>
      <c r="AG196" s="441"/>
      <c r="AJ196" s="441"/>
      <c r="AS196" s="441"/>
      <c r="AV196" s="441"/>
    </row>
    <row r="197" spans="12:48" x14ac:dyDescent="0.2">
      <c r="L197" s="441"/>
      <c r="O197" s="441"/>
      <c r="U197" s="441"/>
      <c r="X197" s="441"/>
      <c r="AG197" s="441"/>
      <c r="AJ197" s="441"/>
      <c r="AS197" s="441"/>
      <c r="AV197" s="441"/>
    </row>
    <row r="198" spans="12:48" x14ac:dyDescent="0.2">
      <c r="L198" s="441"/>
      <c r="O198" s="441"/>
      <c r="U198" s="441"/>
      <c r="X198" s="441"/>
      <c r="AG198" s="441"/>
      <c r="AJ198" s="441"/>
      <c r="AS198" s="441"/>
      <c r="AV198" s="441"/>
    </row>
    <row r="199" spans="12:48" x14ac:dyDescent="0.2">
      <c r="L199" s="441"/>
      <c r="O199" s="441"/>
      <c r="U199" s="441"/>
      <c r="X199" s="441"/>
      <c r="AG199" s="441"/>
      <c r="AJ199" s="441"/>
      <c r="AS199" s="441"/>
      <c r="AV199" s="441"/>
    </row>
    <row r="200" spans="12:48" x14ac:dyDescent="0.2">
      <c r="L200" s="441"/>
      <c r="O200" s="441"/>
      <c r="U200" s="441"/>
      <c r="X200" s="441"/>
      <c r="AG200" s="441"/>
      <c r="AJ200" s="441"/>
      <c r="AS200" s="441"/>
      <c r="AV200" s="441"/>
    </row>
    <row r="201" spans="12:48" x14ac:dyDescent="0.2">
      <c r="L201" s="441"/>
      <c r="O201" s="441"/>
      <c r="U201" s="441"/>
      <c r="X201" s="441"/>
      <c r="AG201" s="441"/>
      <c r="AJ201" s="441"/>
      <c r="AS201" s="441"/>
      <c r="AV201" s="441"/>
    </row>
    <row r="202" spans="12:48" x14ac:dyDescent="0.2">
      <c r="L202" s="441"/>
      <c r="O202" s="441"/>
      <c r="U202" s="441"/>
      <c r="X202" s="441"/>
      <c r="AG202" s="441"/>
      <c r="AJ202" s="441"/>
      <c r="AS202" s="441"/>
      <c r="AV202" s="441"/>
    </row>
    <row r="203" spans="12:48" x14ac:dyDescent="0.2">
      <c r="L203" s="441"/>
      <c r="O203" s="441"/>
      <c r="U203" s="441"/>
      <c r="X203" s="441"/>
      <c r="AG203" s="441"/>
      <c r="AJ203" s="441"/>
      <c r="AS203" s="441"/>
      <c r="AV203" s="441"/>
    </row>
    <row r="204" spans="12:48" x14ac:dyDescent="0.2">
      <c r="L204" s="441"/>
      <c r="O204" s="441"/>
      <c r="U204" s="441"/>
      <c r="X204" s="441"/>
      <c r="AG204" s="441"/>
      <c r="AJ204" s="441"/>
      <c r="AS204" s="441"/>
      <c r="AV204" s="441"/>
    </row>
    <row r="205" spans="12:48" x14ac:dyDescent="0.2">
      <c r="L205" s="441"/>
      <c r="O205" s="441"/>
      <c r="U205" s="441"/>
      <c r="X205" s="441"/>
      <c r="AG205" s="441"/>
      <c r="AJ205" s="441"/>
      <c r="AS205" s="441"/>
      <c r="AV205" s="441"/>
    </row>
    <row r="206" spans="12:48" x14ac:dyDescent="0.2">
      <c r="L206" s="441"/>
      <c r="O206" s="441"/>
      <c r="U206" s="441"/>
      <c r="X206" s="441"/>
      <c r="AG206" s="441"/>
      <c r="AJ206" s="441"/>
      <c r="AS206" s="441"/>
      <c r="AV206" s="441"/>
    </row>
    <row r="207" spans="12:48" x14ac:dyDescent="0.2">
      <c r="L207" s="441"/>
      <c r="O207" s="441"/>
      <c r="U207" s="441"/>
      <c r="X207" s="441"/>
      <c r="AG207" s="441"/>
      <c r="AJ207" s="441"/>
      <c r="AS207" s="441"/>
      <c r="AV207" s="441"/>
    </row>
    <row r="208" spans="12:48" x14ac:dyDescent="0.2">
      <c r="L208" s="441"/>
      <c r="O208" s="441"/>
      <c r="U208" s="441"/>
      <c r="X208" s="441"/>
      <c r="AG208" s="441"/>
      <c r="AJ208" s="441"/>
      <c r="AS208" s="441"/>
      <c r="AV208" s="441"/>
    </row>
    <row r="209" spans="12:48" x14ac:dyDescent="0.2">
      <c r="L209" s="441"/>
      <c r="O209" s="441"/>
      <c r="U209" s="441"/>
      <c r="X209" s="441"/>
      <c r="AG209" s="441"/>
      <c r="AJ209" s="441"/>
      <c r="AS209" s="441"/>
      <c r="AV209" s="441"/>
    </row>
    <row r="210" spans="12:48" x14ac:dyDescent="0.2">
      <c r="L210" s="441"/>
      <c r="O210" s="441"/>
      <c r="U210" s="441"/>
      <c r="X210" s="441"/>
      <c r="AG210" s="441"/>
      <c r="AJ210" s="441"/>
      <c r="AS210" s="441"/>
      <c r="AV210" s="441"/>
    </row>
    <row r="211" spans="12:48" x14ac:dyDescent="0.2">
      <c r="L211" s="441"/>
      <c r="O211" s="441"/>
      <c r="U211" s="441"/>
      <c r="X211" s="441"/>
      <c r="AG211" s="441"/>
      <c r="AJ211" s="441"/>
      <c r="AS211" s="441"/>
      <c r="AV211" s="441"/>
    </row>
    <row r="212" spans="12:48" x14ac:dyDescent="0.2">
      <c r="L212" s="441"/>
      <c r="O212" s="441"/>
      <c r="U212" s="441"/>
      <c r="X212" s="441"/>
      <c r="AG212" s="441"/>
      <c r="AJ212" s="441"/>
      <c r="AS212" s="441"/>
      <c r="AV212" s="441"/>
    </row>
    <row r="213" spans="12:48" x14ac:dyDescent="0.2">
      <c r="L213" s="441"/>
      <c r="O213" s="441"/>
      <c r="U213" s="441"/>
      <c r="X213" s="441"/>
      <c r="AG213" s="441"/>
      <c r="AJ213" s="441"/>
      <c r="AS213" s="441"/>
      <c r="AV213" s="441"/>
    </row>
    <row r="214" spans="12:48" x14ac:dyDescent="0.2">
      <c r="L214" s="441"/>
      <c r="O214" s="441"/>
      <c r="U214" s="441"/>
      <c r="X214" s="441"/>
      <c r="AG214" s="441"/>
      <c r="AJ214" s="441"/>
      <c r="AS214" s="441"/>
      <c r="AV214" s="441"/>
    </row>
    <row r="215" spans="12:48" x14ac:dyDescent="0.2">
      <c r="L215" s="441"/>
      <c r="O215" s="441"/>
      <c r="U215" s="441"/>
      <c r="X215" s="441"/>
      <c r="AG215" s="441"/>
      <c r="AJ215" s="441"/>
      <c r="AS215" s="441"/>
      <c r="AV215" s="441"/>
    </row>
    <row r="216" spans="12:48" x14ac:dyDescent="0.2">
      <c r="L216" s="441"/>
      <c r="O216" s="441"/>
      <c r="U216" s="441"/>
      <c r="X216" s="441"/>
      <c r="AG216" s="441"/>
      <c r="AJ216" s="441"/>
      <c r="AS216" s="441"/>
      <c r="AV216" s="441"/>
    </row>
    <row r="217" spans="12:48" x14ac:dyDescent="0.2">
      <c r="L217" s="441"/>
      <c r="O217" s="441"/>
      <c r="U217" s="441"/>
      <c r="X217" s="441"/>
      <c r="AG217" s="441"/>
      <c r="AJ217" s="441"/>
      <c r="AS217" s="441"/>
      <c r="AV217" s="441"/>
    </row>
    <row r="218" spans="12:48" x14ac:dyDescent="0.2">
      <c r="L218" s="441"/>
      <c r="O218" s="441"/>
      <c r="U218" s="441"/>
      <c r="X218" s="441"/>
      <c r="AG218" s="441"/>
      <c r="AJ218" s="441"/>
      <c r="AS218" s="441"/>
      <c r="AV218" s="441"/>
    </row>
    <row r="219" spans="12:48" x14ac:dyDescent="0.2">
      <c r="L219" s="441"/>
      <c r="O219" s="441"/>
      <c r="U219" s="441"/>
      <c r="X219" s="441"/>
      <c r="AG219" s="441"/>
      <c r="AJ219" s="441"/>
      <c r="AS219" s="441"/>
      <c r="AV219" s="441"/>
    </row>
    <row r="220" spans="12:48" x14ac:dyDescent="0.2">
      <c r="L220" s="441"/>
      <c r="O220" s="441"/>
      <c r="U220" s="441"/>
      <c r="X220" s="441"/>
      <c r="AG220" s="441"/>
      <c r="AJ220" s="441"/>
      <c r="AS220" s="441"/>
      <c r="AV220" s="441"/>
    </row>
    <row r="221" spans="12:48" x14ac:dyDescent="0.2">
      <c r="L221" s="441"/>
      <c r="O221" s="441"/>
      <c r="U221" s="441"/>
      <c r="X221" s="441"/>
      <c r="AG221" s="441"/>
      <c r="AJ221" s="441"/>
      <c r="AS221" s="441"/>
      <c r="AV221" s="441"/>
    </row>
    <row r="222" spans="12:48" x14ac:dyDescent="0.2">
      <c r="L222" s="441"/>
      <c r="O222" s="441"/>
      <c r="U222" s="441"/>
      <c r="X222" s="441"/>
      <c r="AG222" s="441"/>
      <c r="AJ222" s="441"/>
      <c r="AS222" s="441"/>
      <c r="AV222" s="441"/>
    </row>
    <row r="223" spans="12:48" x14ac:dyDescent="0.2">
      <c r="L223" s="441"/>
      <c r="O223" s="441"/>
      <c r="U223" s="441"/>
      <c r="X223" s="441"/>
      <c r="AG223" s="441"/>
      <c r="AJ223" s="441"/>
      <c r="AS223" s="441"/>
      <c r="AV223" s="441"/>
    </row>
    <row r="224" spans="12:48" x14ac:dyDescent="0.2">
      <c r="L224" s="441"/>
      <c r="O224" s="441"/>
      <c r="U224" s="441"/>
      <c r="X224" s="441"/>
      <c r="AG224" s="441"/>
      <c r="AJ224" s="441"/>
      <c r="AS224" s="441"/>
      <c r="AV224" s="441"/>
    </row>
    <row r="225" spans="12:48" x14ac:dyDescent="0.2">
      <c r="L225" s="441"/>
      <c r="O225" s="441"/>
      <c r="U225" s="441"/>
      <c r="X225" s="441"/>
      <c r="AG225" s="441"/>
      <c r="AJ225" s="441"/>
      <c r="AS225" s="441"/>
      <c r="AV225" s="441"/>
    </row>
    <row r="226" spans="12:48" x14ac:dyDescent="0.2">
      <c r="L226" s="441"/>
      <c r="O226" s="441"/>
      <c r="U226" s="441"/>
      <c r="X226" s="441"/>
      <c r="AG226" s="441"/>
      <c r="AJ226" s="441"/>
      <c r="AS226" s="441"/>
      <c r="AV226" s="441"/>
    </row>
    <row r="227" spans="12:48" x14ac:dyDescent="0.2">
      <c r="L227" s="441"/>
      <c r="O227" s="441"/>
      <c r="U227" s="441"/>
      <c r="X227" s="441"/>
      <c r="AG227" s="441"/>
      <c r="AJ227" s="441"/>
      <c r="AS227" s="441"/>
      <c r="AV227" s="441"/>
    </row>
    <row r="228" spans="12:48" x14ac:dyDescent="0.2">
      <c r="L228" s="441"/>
      <c r="O228" s="441"/>
      <c r="U228" s="441"/>
      <c r="X228" s="441"/>
      <c r="AG228" s="441"/>
      <c r="AJ228" s="441"/>
      <c r="AS228" s="441"/>
      <c r="AV228" s="441"/>
    </row>
    <row r="229" spans="12:48" x14ac:dyDescent="0.2">
      <c r="L229" s="441"/>
      <c r="O229" s="441"/>
      <c r="U229" s="441"/>
      <c r="X229" s="441"/>
      <c r="AG229" s="441"/>
      <c r="AJ229" s="441"/>
      <c r="AS229" s="441"/>
      <c r="AV229" s="441"/>
    </row>
    <row r="230" spans="12:48" x14ac:dyDescent="0.2">
      <c r="L230" s="441"/>
      <c r="O230" s="441"/>
      <c r="U230" s="441"/>
      <c r="X230" s="441"/>
      <c r="AG230" s="441"/>
      <c r="AJ230" s="441"/>
      <c r="AS230" s="441"/>
      <c r="AV230" s="441"/>
    </row>
    <row r="231" spans="12:48" x14ac:dyDescent="0.2">
      <c r="L231" s="441"/>
      <c r="O231" s="441"/>
      <c r="U231" s="441"/>
      <c r="X231" s="441"/>
      <c r="AG231" s="441"/>
      <c r="AJ231" s="441"/>
      <c r="AS231" s="441"/>
      <c r="AV231" s="441"/>
    </row>
    <row r="232" spans="12:48" x14ac:dyDescent="0.2">
      <c r="L232" s="441"/>
      <c r="O232" s="441"/>
      <c r="U232" s="441"/>
      <c r="X232" s="441"/>
      <c r="AG232" s="441"/>
      <c r="AJ232" s="441"/>
      <c r="AS232" s="441"/>
      <c r="AV232" s="441"/>
    </row>
    <row r="233" spans="12:48" x14ac:dyDescent="0.2">
      <c r="L233" s="441"/>
      <c r="O233" s="441"/>
      <c r="U233" s="441"/>
      <c r="X233" s="441"/>
      <c r="AG233" s="441"/>
      <c r="AJ233" s="441"/>
      <c r="AS233" s="441"/>
      <c r="AV233" s="441"/>
    </row>
    <row r="234" spans="12:48" x14ac:dyDescent="0.2">
      <c r="L234" s="441"/>
      <c r="O234" s="441"/>
      <c r="U234" s="441"/>
      <c r="X234" s="441"/>
      <c r="AG234" s="441"/>
      <c r="AJ234" s="441"/>
      <c r="AS234" s="441"/>
      <c r="AV234" s="441"/>
    </row>
    <row r="235" spans="12:48" x14ac:dyDescent="0.2">
      <c r="L235" s="441"/>
      <c r="O235" s="441"/>
      <c r="U235" s="441"/>
      <c r="X235" s="441"/>
      <c r="AG235" s="441"/>
      <c r="AJ235" s="441"/>
      <c r="AS235" s="441"/>
      <c r="AV235" s="441"/>
    </row>
    <row r="236" spans="12:48" x14ac:dyDescent="0.2">
      <c r="L236" s="441"/>
      <c r="O236" s="441"/>
      <c r="U236" s="441"/>
      <c r="X236" s="441"/>
      <c r="AG236" s="441"/>
      <c r="AJ236" s="441"/>
      <c r="AS236" s="441"/>
      <c r="AV236" s="441"/>
    </row>
    <row r="237" spans="12:48" x14ac:dyDescent="0.2">
      <c r="L237" s="441"/>
      <c r="O237" s="441"/>
      <c r="U237" s="441"/>
      <c r="X237" s="441"/>
      <c r="AG237" s="441"/>
      <c r="AJ237" s="441"/>
      <c r="AS237" s="441"/>
      <c r="AV237" s="441"/>
    </row>
    <row r="238" spans="12:48" x14ac:dyDescent="0.2">
      <c r="L238" s="441"/>
      <c r="O238" s="441"/>
      <c r="U238" s="441"/>
      <c r="X238" s="441"/>
      <c r="AG238" s="441"/>
      <c r="AJ238" s="441"/>
      <c r="AS238" s="441"/>
      <c r="AV238" s="441"/>
    </row>
    <row r="239" spans="12:48" x14ac:dyDescent="0.2">
      <c r="L239" s="441"/>
      <c r="O239" s="441"/>
      <c r="U239" s="441"/>
      <c r="X239" s="441"/>
      <c r="AG239" s="441"/>
      <c r="AJ239" s="441"/>
      <c r="AS239" s="441"/>
      <c r="AV239" s="441"/>
    </row>
    <row r="240" spans="12:48" x14ac:dyDescent="0.2">
      <c r="L240" s="441"/>
      <c r="O240" s="441"/>
      <c r="U240" s="441"/>
      <c r="X240" s="441"/>
      <c r="AG240" s="441"/>
      <c r="AJ240" s="441"/>
      <c r="AS240" s="441"/>
      <c r="AV240" s="441"/>
    </row>
    <row r="241" spans="12:48" x14ac:dyDescent="0.2">
      <c r="L241" s="441"/>
      <c r="O241" s="441"/>
      <c r="U241" s="441"/>
      <c r="X241" s="441"/>
      <c r="AG241" s="441"/>
      <c r="AJ241" s="441"/>
      <c r="AS241" s="441"/>
      <c r="AV241" s="441"/>
    </row>
    <row r="242" spans="12:48" x14ac:dyDescent="0.2">
      <c r="L242" s="441"/>
      <c r="O242" s="441"/>
      <c r="U242" s="441"/>
      <c r="X242" s="441"/>
      <c r="AG242" s="441"/>
      <c r="AJ242" s="441"/>
      <c r="AS242" s="441"/>
      <c r="AV242" s="441"/>
    </row>
    <row r="243" spans="12:48" x14ac:dyDescent="0.2">
      <c r="L243" s="441"/>
      <c r="O243" s="441"/>
      <c r="U243" s="441"/>
      <c r="X243" s="441"/>
      <c r="AG243" s="441"/>
      <c r="AJ243" s="441"/>
      <c r="AS243" s="441"/>
      <c r="AV243" s="441"/>
    </row>
    <row r="244" spans="12:48" x14ac:dyDescent="0.2">
      <c r="L244" s="441"/>
      <c r="O244" s="441"/>
      <c r="U244" s="441"/>
      <c r="X244" s="441"/>
      <c r="AG244" s="441"/>
      <c r="AJ244" s="441"/>
      <c r="AS244" s="441"/>
      <c r="AV244" s="441"/>
    </row>
    <row r="245" spans="12:48" x14ac:dyDescent="0.2">
      <c r="L245" s="441"/>
      <c r="O245" s="441"/>
      <c r="U245" s="441"/>
      <c r="X245" s="441"/>
      <c r="AG245" s="441"/>
      <c r="AJ245" s="441"/>
      <c r="AS245" s="441"/>
      <c r="AV245" s="441"/>
    </row>
    <row r="246" spans="12:48" x14ac:dyDescent="0.2">
      <c r="L246" s="441"/>
      <c r="O246" s="441"/>
      <c r="U246" s="441"/>
      <c r="X246" s="441"/>
      <c r="AG246" s="441"/>
      <c r="AJ246" s="441"/>
      <c r="AS246" s="441"/>
      <c r="AV246" s="441"/>
    </row>
    <row r="247" spans="12:48" x14ac:dyDescent="0.2">
      <c r="L247" s="441"/>
      <c r="O247" s="441"/>
      <c r="U247" s="441"/>
      <c r="X247" s="441"/>
      <c r="AG247" s="441"/>
      <c r="AJ247" s="441"/>
      <c r="AS247" s="441"/>
      <c r="AV247" s="441"/>
    </row>
    <row r="248" spans="12:48" x14ac:dyDescent="0.2">
      <c r="L248" s="441"/>
      <c r="O248" s="441"/>
      <c r="U248" s="441"/>
      <c r="X248" s="441"/>
      <c r="AG248" s="441"/>
      <c r="AJ248" s="441"/>
      <c r="AS248" s="441"/>
      <c r="AV248" s="441"/>
    </row>
    <row r="249" spans="12:48" x14ac:dyDescent="0.2">
      <c r="L249" s="441"/>
      <c r="O249" s="441"/>
      <c r="U249" s="441"/>
      <c r="X249" s="441"/>
      <c r="AG249" s="441"/>
      <c r="AJ249" s="441"/>
      <c r="AS249" s="441"/>
      <c r="AV249" s="441"/>
    </row>
    <row r="250" spans="12:48" x14ac:dyDescent="0.2">
      <c r="L250" s="441"/>
      <c r="O250" s="441"/>
      <c r="U250" s="441"/>
      <c r="X250" s="441"/>
      <c r="AG250" s="441"/>
      <c r="AJ250" s="441"/>
      <c r="AS250" s="441"/>
      <c r="AV250" s="441"/>
    </row>
    <row r="251" spans="12:48" x14ac:dyDescent="0.2">
      <c r="L251" s="441"/>
      <c r="O251" s="441"/>
      <c r="U251" s="441"/>
      <c r="X251" s="441"/>
      <c r="AG251" s="441"/>
      <c r="AJ251" s="441"/>
      <c r="AS251" s="441"/>
      <c r="AV251" s="441"/>
    </row>
    <row r="252" spans="12:48" x14ac:dyDescent="0.2">
      <c r="L252" s="441"/>
      <c r="O252" s="441"/>
      <c r="U252" s="441"/>
      <c r="X252" s="441"/>
      <c r="AG252" s="441"/>
      <c r="AJ252" s="441"/>
      <c r="AS252" s="441"/>
      <c r="AV252" s="441"/>
    </row>
    <row r="253" spans="12:48" x14ac:dyDescent="0.2">
      <c r="L253" s="441"/>
      <c r="O253" s="441"/>
      <c r="U253" s="441"/>
      <c r="X253" s="441"/>
      <c r="AG253" s="441"/>
      <c r="AJ253" s="441"/>
      <c r="AS253" s="441"/>
      <c r="AV253" s="441"/>
    </row>
    <row r="254" spans="12:48" x14ac:dyDescent="0.2">
      <c r="L254" s="441"/>
      <c r="O254" s="441"/>
      <c r="U254" s="441"/>
      <c r="X254" s="441"/>
      <c r="AG254" s="441"/>
      <c r="AJ254" s="441"/>
      <c r="AS254" s="441"/>
      <c r="AV254" s="441"/>
    </row>
    <row r="255" spans="12:48" x14ac:dyDescent="0.2">
      <c r="L255" s="441"/>
      <c r="O255" s="441"/>
      <c r="U255" s="441"/>
      <c r="X255" s="441"/>
      <c r="AG255" s="441"/>
      <c r="AJ255" s="441"/>
      <c r="AS255" s="441"/>
      <c r="AV255" s="441"/>
    </row>
    <row r="256" spans="12:48" x14ac:dyDescent="0.2">
      <c r="L256" s="441"/>
      <c r="O256" s="441"/>
      <c r="U256" s="441"/>
      <c r="X256" s="441"/>
      <c r="AG256" s="441"/>
      <c r="AJ256" s="441"/>
      <c r="AS256" s="441"/>
      <c r="AV256" s="441"/>
    </row>
    <row r="257" spans="12:48" x14ac:dyDescent="0.2">
      <c r="L257" s="441"/>
      <c r="O257" s="441"/>
      <c r="U257" s="441"/>
      <c r="X257" s="441"/>
      <c r="AG257" s="441"/>
      <c r="AJ257" s="441"/>
      <c r="AS257" s="441"/>
      <c r="AV257" s="441"/>
    </row>
    <row r="258" spans="12:48" x14ac:dyDescent="0.2">
      <c r="L258" s="441"/>
      <c r="O258" s="441"/>
      <c r="U258" s="441"/>
      <c r="X258" s="441"/>
      <c r="AG258" s="441"/>
      <c r="AJ258" s="441"/>
      <c r="AS258" s="441"/>
      <c r="AV258" s="441"/>
    </row>
    <row r="259" spans="12:48" x14ac:dyDescent="0.2">
      <c r="L259" s="441"/>
      <c r="O259" s="441"/>
      <c r="U259" s="441"/>
      <c r="X259" s="441"/>
      <c r="AG259" s="441"/>
      <c r="AJ259" s="441"/>
      <c r="AS259" s="441"/>
      <c r="AV259" s="441"/>
    </row>
    <row r="260" spans="12:48" x14ac:dyDescent="0.2">
      <c r="L260" s="441"/>
      <c r="O260" s="441"/>
      <c r="U260" s="441"/>
      <c r="X260" s="441"/>
      <c r="AG260" s="441"/>
      <c r="AJ260" s="441"/>
      <c r="AS260" s="441"/>
      <c r="AV260" s="441"/>
    </row>
    <row r="261" spans="12:48" x14ac:dyDescent="0.2">
      <c r="L261" s="441"/>
      <c r="O261" s="441"/>
      <c r="U261" s="441"/>
      <c r="X261" s="441"/>
      <c r="AG261" s="441"/>
      <c r="AJ261" s="441"/>
      <c r="AS261" s="441"/>
      <c r="AV261" s="441"/>
    </row>
    <row r="262" spans="12:48" x14ac:dyDescent="0.2">
      <c r="L262" s="441"/>
      <c r="O262" s="441"/>
      <c r="U262" s="441"/>
      <c r="X262" s="441"/>
      <c r="AG262" s="441"/>
      <c r="AJ262" s="441"/>
      <c r="AS262" s="441"/>
      <c r="AV262" s="441"/>
    </row>
    <row r="263" spans="12:48" x14ac:dyDescent="0.2">
      <c r="L263" s="441"/>
      <c r="O263" s="441"/>
      <c r="U263" s="441"/>
      <c r="X263" s="441"/>
      <c r="AG263" s="441"/>
      <c r="AJ263" s="441"/>
      <c r="AS263" s="441"/>
      <c r="AV263" s="441"/>
    </row>
    <row r="264" spans="12:48" x14ac:dyDescent="0.2">
      <c r="L264" s="441"/>
      <c r="O264" s="441"/>
      <c r="U264" s="441"/>
      <c r="X264" s="441"/>
      <c r="AG264" s="441"/>
      <c r="AJ264" s="441"/>
      <c r="AS264" s="441"/>
      <c r="AV264" s="441"/>
    </row>
    <row r="265" spans="12:48" x14ac:dyDescent="0.2">
      <c r="L265" s="441"/>
      <c r="O265" s="441"/>
      <c r="U265" s="441"/>
      <c r="X265" s="441"/>
      <c r="AG265" s="441"/>
      <c r="AJ265" s="441"/>
      <c r="AS265" s="441"/>
      <c r="AV265" s="441"/>
    </row>
    <row r="266" spans="12:48" x14ac:dyDescent="0.2">
      <c r="L266" s="441"/>
      <c r="O266" s="441"/>
      <c r="U266" s="441"/>
      <c r="X266" s="441"/>
      <c r="AG266" s="441"/>
      <c r="AJ266" s="441"/>
      <c r="AS266" s="441"/>
      <c r="AV266" s="441"/>
    </row>
    <row r="267" spans="12:48" x14ac:dyDescent="0.2">
      <c r="L267" s="441"/>
      <c r="O267" s="441"/>
      <c r="U267" s="441"/>
      <c r="X267" s="441"/>
      <c r="AG267" s="441"/>
      <c r="AJ267" s="441"/>
      <c r="AS267" s="441"/>
      <c r="AV267" s="441"/>
    </row>
    <row r="268" spans="12:48" x14ac:dyDescent="0.2">
      <c r="L268" s="441"/>
      <c r="O268" s="441"/>
      <c r="U268" s="441"/>
      <c r="X268" s="441"/>
      <c r="AG268" s="441"/>
      <c r="AJ268" s="441"/>
      <c r="AS268" s="441"/>
      <c r="AV268" s="441"/>
    </row>
    <row r="269" spans="12:48" x14ac:dyDescent="0.2">
      <c r="L269" s="441"/>
      <c r="O269" s="441"/>
      <c r="U269" s="441"/>
      <c r="X269" s="441"/>
      <c r="AG269" s="441"/>
      <c r="AJ269" s="441"/>
      <c r="AS269" s="441"/>
      <c r="AV269" s="441"/>
    </row>
    <row r="270" spans="12:48" x14ac:dyDescent="0.2">
      <c r="L270" s="441"/>
      <c r="O270" s="441"/>
      <c r="U270" s="441"/>
      <c r="X270" s="441"/>
      <c r="AG270" s="441"/>
      <c r="AJ270" s="441"/>
      <c r="AS270" s="441"/>
      <c r="AV270" s="441"/>
    </row>
    <row r="271" spans="12:48" x14ac:dyDescent="0.2">
      <c r="L271" s="441"/>
      <c r="O271" s="441"/>
      <c r="U271" s="441"/>
      <c r="X271" s="441"/>
      <c r="AG271" s="441"/>
      <c r="AJ271" s="441"/>
      <c r="AS271" s="441"/>
      <c r="AV271" s="441"/>
    </row>
    <row r="272" spans="12:48" x14ac:dyDescent="0.2">
      <c r="L272" s="441"/>
      <c r="O272" s="441"/>
      <c r="U272" s="441"/>
      <c r="X272" s="441"/>
      <c r="AG272" s="441"/>
      <c r="AJ272" s="441"/>
      <c r="AS272" s="441"/>
      <c r="AV272" s="441"/>
    </row>
    <row r="273" spans="12:48" x14ac:dyDescent="0.2">
      <c r="L273" s="441"/>
      <c r="O273" s="441"/>
      <c r="U273" s="441"/>
      <c r="X273" s="441"/>
      <c r="AG273" s="441"/>
      <c r="AJ273" s="441"/>
      <c r="AS273" s="441"/>
      <c r="AV273" s="441"/>
    </row>
    <row r="274" spans="12:48" x14ac:dyDescent="0.2">
      <c r="L274" s="441"/>
      <c r="O274" s="441"/>
      <c r="U274" s="441"/>
      <c r="X274" s="441"/>
      <c r="AG274" s="441"/>
      <c r="AJ274" s="441"/>
      <c r="AS274" s="441"/>
      <c r="AV274" s="441"/>
    </row>
    <row r="275" spans="12:48" x14ac:dyDescent="0.2">
      <c r="L275" s="441"/>
      <c r="O275" s="441"/>
      <c r="U275" s="441"/>
      <c r="X275" s="441"/>
      <c r="AG275" s="441"/>
      <c r="AJ275" s="441"/>
      <c r="AS275" s="441"/>
      <c r="AV275" s="441"/>
    </row>
    <row r="276" spans="12:48" x14ac:dyDescent="0.2">
      <c r="L276" s="441"/>
      <c r="O276" s="441"/>
      <c r="U276" s="441"/>
      <c r="X276" s="441"/>
      <c r="AG276" s="441"/>
      <c r="AJ276" s="441"/>
      <c r="AS276" s="441"/>
      <c r="AV276" s="441"/>
    </row>
    <row r="277" spans="12:48" x14ac:dyDescent="0.2">
      <c r="L277" s="441"/>
      <c r="O277" s="441"/>
      <c r="U277" s="441"/>
      <c r="X277" s="441"/>
      <c r="AG277" s="441"/>
      <c r="AJ277" s="441"/>
      <c r="AS277" s="441"/>
      <c r="AV277" s="441"/>
    </row>
    <row r="278" spans="12:48" x14ac:dyDescent="0.2">
      <c r="L278" s="441"/>
      <c r="O278" s="441"/>
      <c r="U278" s="441"/>
      <c r="X278" s="441"/>
      <c r="AG278" s="441"/>
      <c r="AJ278" s="441"/>
      <c r="AS278" s="441"/>
      <c r="AV278" s="441"/>
    </row>
    <row r="279" spans="12:48" x14ac:dyDescent="0.2">
      <c r="L279" s="441"/>
      <c r="O279" s="441"/>
      <c r="U279" s="441"/>
      <c r="X279" s="441"/>
      <c r="AG279" s="441"/>
      <c r="AJ279" s="441"/>
      <c r="AS279" s="441"/>
      <c r="AV279" s="441"/>
    </row>
    <row r="280" spans="12:48" x14ac:dyDescent="0.2">
      <c r="L280" s="441"/>
      <c r="O280" s="441"/>
      <c r="U280" s="441"/>
      <c r="X280" s="441"/>
      <c r="AG280" s="441"/>
      <c r="AJ280" s="441"/>
      <c r="AS280" s="441"/>
      <c r="AV280" s="441"/>
    </row>
    <row r="281" spans="12:48" x14ac:dyDescent="0.2">
      <c r="L281" s="441"/>
      <c r="O281" s="441"/>
      <c r="U281" s="441"/>
      <c r="X281" s="441"/>
      <c r="AG281" s="441"/>
      <c r="AJ281" s="441"/>
      <c r="AS281" s="441"/>
      <c r="AV281" s="441"/>
    </row>
    <row r="282" spans="12:48" x14ac:dyDescent="0.2">
      <c r="L282" s="441"/>
      <c r="O282" s="441"/>
      <c r="U282" s="441"/>
      <c r="X282" s="441"/>
      <c r="AG282" s="441"/>
      <c r="AJ282" s="441"/>
      <c r="AS282" s="441"/>
      <c r="AV282" s="441"/>
    </row>
    <row r="283" spans="12:48" x14ac:dyDescent="0.2">
      <c r="L283" s="441"/>
      <c r="O283" s="441"/>
      <c r="U283" s="441"/>
      <c r="X283" s="441"/>
      <c r="AG283" s="441"/>
      <c r="AJ283" s="441"/>
      <c r="AS283" s="441"/>
      <c r="AV283" s="441"/>
    </row>
    <row r="284" spans="12:48" x14ac:dyDescent="0.2">
      <c r="L284" s="441"/>
      <c r="O284" s="441"/>
      <c r="U284" s="441"/>
      <c r="X284" s="441"/>
      <c r="AG284" s="441"/>
      <c r="AJ284" s="441"/>
      <c r="AS284" s="441"/>
      <c r="AV284" s="441"/>
    </row>
    <row r="285" spans="12:48" x14ac:dyDescent="0.2">
      <c r="L285" s="441"/>
      <c r="O285" s="441"/>
      <c r="U285" s="441"/>
      <c r="X285" s="441"/>
      <c r="AG285" s="441"/>
      <c r="AJ285" s="441"/>
      <c r="AS285" s="441"/>
      <c r="AV285" s="441"/>
    </row>
    <row r="286" spans="12:48" x14ac:dyDescent="0.2">
      <c r="L286" s="441"/>
      <c r="O286" s="441"/>
      <c r="U286" s="441"/>
      <c r="X286" s="441"/>
      <c r="AG286" s="441"/>
      <c r="AJ286" s="441"/>
      <c r="AS286" s="441"/>
      <c r="AV286" s="441"/>
    </row>
    <row r="287" spans="12:48" x14ac:dyDescent="0.2">
      <c r="L287" s="441"/>
      <c r="O287" s="441"/>
      <c r="U287" s="441"/>
      <c r="X287" s="441"/>
      <c r="AG287" s="441"/>
      <c r="AJ287" s="441"/>
      <c r="AS287" s="441"/>
      <c r="AV287" s="441"/>
    </row>
    <row r="288" spans="12:48" x14ac:dyDescent="0.2">
      <c r="L288" s="441"/>
      <c r="O288" s="441"/>
      <c r="U288" s="441"/>
      <c r="X288" s="441"/>
      <c r="AG288" s="441"/>
      <c r="AJ288" s="441"/>
      <c r="AS288" s="441"/>
      <c r="AV288" s="441"/>
    </row>
    <row r="289" spans="12:48" x14ac:dyDescent="0.2">
      <c r="L289" s="441"/>
      <c r="O289" s="441"/>
      <c r="U289" s="441"/>
      <c r="X289" s="441"/>
      <c r="AG289" s="441"/>
      <c r="AJ289" s="441"/>
      <c r="AS289" s="441"/>
      <c r="AV289" s="441"/>
    </row>
    <row r="290" spans="12:48" x14ac:dyDescent="0.2">
      <c r="L290" s="441"/>
      <c r="O290" s="441"/>
      <c r="U290" s="441"/>
      <c r="X290" s="441"/>
      <c r="AG290" s="441"/>
      <c r="AJ290" s="441"/>
      <c r="AS290" s="441"/>
      <c r="AV290" s="441"/>
    </row>
    <row r="291" spans="12:48" x14ac:dyDescent="0.2">
      <c r="L291" s="441"/>
      <c r="O291" s="441"/>
      <c r="U291" s="441"/>
      <c r="X291" s="441"/>
      <c r="AG291" s="441"/>
      <c r="AJ291" s="441"/>
      <c r="AS291" s="441"/>
      <c r="AV291" s="441"/>
    </row>
    <row r="292" spans="12:48" x14ac:dyDescent="0.2">
      <c r="L292" s="441"/>
      <c r="O292" s="441"/>
      <c r="U292" s="441"/>
      <c r="X292" s="441"/>
      <c r="AG292" s="441"/>
      <c r="AJ292" s="441"/>
      <c r="AS292" s="441"/>
      <c r="AV292" s="441"/>
    </row>
    <row r="293" spans="12:48" x14ac:dyDescent="0.2">
      <c r="L293" s="441"/>
      <c r="O293" s="441"/>
      <c r="U293" s="441"/>
      <c r="X293" s="441"/>
      <c r="AG293" s="441"/>
      <c r="AJ293" s="441"/>
      <c r="AS293" s="441"/>
      <c r="AV293" s="441"/>
    </row>
    <row r="294" spans="12:48" x14ac:dyDescent="0.2">
      <c r="L294" s="441"/>
      <c r="O294" s="441"/>
      <c r="U294" s="441"/>
      <c r="X294" s="441"/>
      <c r="AG294" s="441"/>
      <c r="AJ294" s="441"/>
      <c r="AS294" s="441"/>
      <c r="AV294" s="441"/>
    </row>
    <row r="295" spans="12:48" x14ac:dyDescent="0.2">
      <c r="L295" s="441"/>
      <c r="O295" s="441"/>
      <c r="U295" s="441"/>
      <c r="X295" s="441"/>
      <c r="AG295" s="441"/>
      <c r="AJ295" s="441"/>
      <c r="AS295" s="441"/>
      <c r="AV295" s="441"/>
    </row>
    <row r="296" spans="12:48" x14ac:dyDescent="0.2">
      <c r="L296" s="441"/>
      <c r="O296" s="441"/>
      <c r="U296" s="441"/>
      <c r="X296" s="441"/>
      <c r="AG296" s="441"/>
      <c r="AJ296" s="441"/>
      <c r="AS296" s="441"/>
      <c r="AV296" s="441"/>
    </row>
    <row r="297" spans="12:48" x14ac:dyDescent="0.2">
      <c r="L297" s="441"/>
      <c r="O297" s="441"/>
      <c r="U297" s="441"/>
      <c r="X297" s="441"/>
      <c r="AG297" s="441"/>
      <c r="AJ297" s="441"/>
      <c r="AS297" s="441"/>
      <c r="AV297" s="441"/>
    </row>
    <row r="298" spans="12:48" x14ac:dyDescent="0.2">
      <c r="L298" s="441"/>
      <c r="O298" s="441"/>
      <c r="U298" s="441"/>
      <c r="X298" s="441"/>
      <c r="AG298" s="441"/>
      <c r="AJ298" s="441"/>
      <c r="AS298" s="441"/>
      <c r="AV298" s="441"/>
    </row>
    <row r="299" spans="12:48" x14ac:dyDescent="0.2">
      <c r="L299" s="441"/>
      <c r="O299" s="441"/>
      <c r="U299" s="441"/>
      <c r="X299" s="441"/>
      <c r="AG299" s="441"/>
      <c r="AJ299" s="441"/>
      <c r="AS299" s="441"/>
      <c r="AV299" s="441"/>
    </row>
    <row r="300" spans="12:48" x14ac:dyDescent="0.2">
      <c r="L300" s="441"/>
      <c r="O300" s="441"/>
      <c r="U300" s="441"/>
      <c r="X300" s="441"/>
      <c r="AG300" s="441"/>
      <c r="AJ300" s="441"/>
      <c r="AS300" s="441"/>
      <c r="AV300" s="441"/>
    </row>
    <row r="301" spans="12:48" x14ac:dyDescent="0.2">
      <c r="L301" s="441"/>
      <c r="O301" s="441"/>
      <c r="U301" s="441"/>
      <c r="X301" s="441"/>
      <c r="AG301" s="441"/>
      <c r="AJ301" s="441"/>
      <c r="AS301" s="441"/>
      <c r="AV301" s="441"/>
    </row>
    <row r="302" spans="12:48" x14ac:dyDescent="0.2">
      <c r="L302" s="441"/>
      <c r="O302" s="441"/>
      <c r="U302" s="441"/>
      <c r="X302" s="441"/>
      <c r="AG302" s="441"/>
      <c r="AJ302" s="441"/>
      <c r="AS302" s="441"/>
      <c r="AV302" s="441"/>
    </row>
    <row r="303" spans="12:48" x14ac:dyDescent="0.2">
      <c r="L303" s="441"/>
      <c r="O303" s="441"/>
      <c r="U303" s="441"/>
      <c r="X303" s="441"/>
      <c r="AG303" s="441"/>
      <c r="AJ303" s="441"/>
      <c r="AS303" s="441"/>
      <c r="AV303" s="441"/>
    </row>
    <row r="304" spans="12:48" x14ac:dyDescent="0.2">
      <c r="L304" s="441"/>
      <c r="O304" s="441"/>
      <c r="U304" s="441"/>
      <c r="X304" s="441"/>
      <c r="AG304" s="441"/>
      <c r="AJ304" s="441"/>
      <c r="AS304" s="441"/>
      <c r="AV304" s="441"/>
    </row>
    <row r="305" spans="12:48" x14ac:dyDescent="0.2">
      <c r="L305" s="441"/>
      <c r="O305" s="441"/>
      <c r="U305" s="441"/>
      <c r="X305" s="441"/>
      <c r="AG305" s="441"/>
      <c r="AJ305" s="441"/>
      <c r="AS305" s="441"/>
      <c r="AV305" s="441"/>
    </row>
    <row r="306" spans="12:48" x14ac:dyDescent="0.2">
      <c r="L306" s="441"/>
      <c r="O306" s="441"/>
      <c r="U306" s="441"/>
      <c r="X306" s="441"/>
      <c r="AG306" s="441"/>
      <c r="AJ306" s="441"/>
      <c r="AS306" s="441"/>
      <c r="AV306" s="441"/>
    </row>
    <row r="307" spans="12:48" x14ac:dyDescent="0.2">
      <c r="L307" s="441"/>
      <c r="O307" s="441"/>
      <c r="U307" s="441"/>
      <c r="X307" s="441"/>
      <c r="AG307" s="441"/>
      <c r="AJ307" s="441"/>
      <c r="AS307" s="441"/>
      <c r="AV307" s="441"/>
    </row>
    <row r="308" spans="12:48" x14ac:dyDescent="0.2">
      <c r="L308" s="441"/>
      <c r="O308" s="441"/>
      <c r="U308" s="441"/>
      <c r="X308" s="441"/>
      <c r="AG308" s="441"/>
      <c r="AJ308" s="441"/>
      <c r="AS308" s="441"/>
      <c r="AV308" s="441"/>
    </row>
    <row r="309" spans="12:48" x14ac:dyDescent="0.2">
      <c r="L309" s="441"/>
      <c r="O309" s="441"/>
      <c r="U309" s="441"/>
      <c r="X309" s="441"/>
      <c r="AG309" s="441"/>
      <c r="AJ309" s="441"/>
      <c r="AS309" s="441"/>
      <c r="AV309" s="441"/>
    </row>
    <row r="310" spans="12:48" x14ac:dyDescent="0.2">
      <c r="L310" s="441"/>
      <c r="O310" s="441"/>
      <c r="U310" s="441"/>
      <c r="X310" s="441"/>
      <c r="AG310" s="441"/>
      <c r="AJ310" s="441"/>
      <c r="AS310" s="441"/>
      <c r="AV310" s="441"/>
    </row>
    <row r="311" spans="12:48" x14ac:dyDescent="0.2">
      <c r="L311" s="441"/>
      <c r="O311" s="441"/>
      <c r="U311" s="441"/>
      <c r="X311" s="441"/>
      <c r="AG311" s="441"/>
      <c r="AJ311" s="441"/>
      <c r="AS311" s="441"/>
      <c r="AV311" s="441"/>
    </row>
    <row r="312" spans="12:48" x14ac:dyDescent="0.2">
      <c r="L312" s="441"/>
      <c r="O312" s="441"/>
      <c r="U312" s="441"/>
      <c r="X312" s="441"/>
      <c r="AG312" s="441"/>
      <c r="AJ312" s="441"/>
      <c r="AS312" s="441"/>
      <c r="AV312" s="441"/>
    </row>
    <row r="313" spans="12:48" x14ac:dyDescent="0.2">
      <c r="L313" s="441"/>
      <c r="O313" s="441"/>
      <c r="U313" s="441"/>
      <c r="X313" s="441"/>
      <c r="AG313" s="441"/>
      <c r="AJ313" s="441"/>
      <c r="AS313" s="441"/>
      <c r="AV313" s="441"/>
    </row>
    <row r="314" spans="12:48" x14ac:dyDescent="0.2">
      <c r="L314" s="441"/>
      <c r="O314" s="441"/>
      <c r="U314" s="441"/>
      <c r="X314" s="441"/>
      <c r="AG314" s="441"/>
      <c r="AJ314" s="441"/>
      <c r="AS314" s="441"/>
      <c r="AV314" s="441"/>
    </row>
    <row r="315" spans="12:48" x14ac:dyDescent="0.2">
      <c r="L315" s="441"/>
      <c r="O315" s="441"/>
      <c r="U315" s="441"/>
      <c r="X315" s="441"/>
      <c r="AG315" s="441"/>
      <c r="AJ315" s="441"/>
      <c r="AS315" s="441"/>
      <c r="AV315" s="441"/>
    </row>
    <row r="316" spans="12:48" x14ac:dyDescent="0.2">
      <c r="L316" s="441"/>
      <c r="O316" s="441"/>
      <c r="U316" s="441"/>
      <c r="X316" s="441"/>
      <c r="AG316" s="441"/>
      <c r="AJ316" s="441"/>
      <c r="AS316" s="441"/>
      <c r="AV316" s="441"/>
    </row>
    <row r="317" spans="12:48" x14ac:dyDescent="0.2">
      <c r="L317" s="441"/>
      <c r="O317" s="441"/>
      <c r="U317" s="441"/>
      <c r="X317" s="441"/>
      <c r="AG317" s="441"/>
      <c r="AJ317" s="441"/>
      <c r="AS317" s="441"/>
      <c r="AV317" s="441"/>
    </row>
    <row r="318" spans="12:48" x14ac:dyDescent="0.2">
      <c r="L318" s="441"/>
      <c r="O318" s="441"/>
      <c r="U318" s="441"/>
      <c r="X318" s="441"/>
      <c r="AG318" s="441"/>
      <c r="AJ318" s="441"/>
      <c r="AS318" s="441"/>
      <c r="AV318" s="441"/>
    </row>
    <row r="319" spans="12:48" x14ac:dyDescent="0.2">
      <c r="L319" s="441"/>
      <c r="O319" s="441"/>
      <c r="U319" s="441"/>
      <c r="X319" s="441"/>
      <c r="AG319" s="441"/>
      <c r="AJ319" s="441"/>
      <c r="AS319" s="441"/>
      <c r="AV319" s="441"/>
    </row>
    <row r="320" spans="12:48" x14ac:dyDescent="0.2">
      <c r="L320" s="441"/>
      <c r="O320" s="441"/>
      <c r="U320" s="441"/>
      <c r="X320" s="441"/>
      <c r="AG320" s="441"/>
      <c r="AJ320" s="441"/>
      <c r="AS320" s="441"/>
      <c r="AV320" s="441"/>
    </row>
    <row r="321" spans="12:48" x14ac:dyDescent="0.2">
      <c r="L321" s="441"/>
      <c r="O321" s="441"/>
      <c r="U321" s="441"/>
      <c r="X321" s="441"/>
      <c r="AG321" s="441"/>
      <c r="AJ321" s="441"/>
      <c r="AS321" s="441"/>
      <c r="AV321" s="441"/>
    </row>
    <row r="322" spans="12:48" x14ac:dyDescent="0.2">
      <c r="L322" s="441"/>
      <c r="O322" s="441"/>
      <c r="U322" s="441"/>
      <c r="X322" s="441"/>
      <c r="AG322" s="441"/>
      <c r="AJ322" s="441"/>
      <c r="AS322" s="441"/>
      <c r="AV322" s="441"/>
    </row>
    <row r="323" spans="12:48" x14ac:dyDescent="0.2">
      <c r="L323" s="441"/>
      <c r="O323" s="441"/>
      <c r="U323" s="441"/>
      <c r="X323" s="441"/>
      <c r="AG323" s="441"/>
      <c r="AJ323" s="441"/>
      <c r="AS323" s="441"/>
      <c r="AV323" s="441"/>
    </row>
    <row r="324" spans="12:48" x14ac:dyDescent="0.2">
      <c r="L324" s="441"/>
      <c r="O324" s="441"/>
      <c r="U324" s="441"/>
      <c r="X324" s="441"/>
      <c r="AG324" s="441"/>
      <c r="AJ324" s="441"/>
      <c r="AS324" s="441"/>
      <c r="AV324" s="441"/>
    </row>
    <row r="325" spans="12:48" x14ac:dyDescent="0.2">
      <c r="L325" s="441"/>
      <c r="O325" s="441"/>
      <c r="U325" s="441"/>
      <c r="X325" s="441"/>
      <c r="AG325" s="441"/>
      <c r="AJ325" s="441"/>
      <c r="AS325" s="441"/>
      <c r="AV325" s="441"/>
    </row>
    <row r="326" spans="12:48" x14ac:dyDescent="0.2">
      <c r="L326" s="441"/>
      <c r="O326" s="441"/>
      <c r="U326" s="441"/>
      <c r="X326" s="441"/>
      <c r="AG326" s="441"/>
      <c r="AJ326" s="441"/>
      <c r="AS326" s="441"/>
      <c r="AV326" s="441"/>
    </row>
    <row r="327" spans="12:48" x14ac:dyDescent="0.2">
      <c r="L327" s="441"/>
      <c r="O327" s="441"/>
      <c r="U327" s="441"/>
      <c r="X327" s="441"/>
      <c r="AG327" s="441"/>
      <c r="AJ327" s="441"/>
      <c r="AS327" s="441"/>
      <c r="AV327" s="441"/>
    </row>
    <row r="328" spans="12:48" x14ac:dyDescent="0.2">
      <c r="L328" s="441"/>
      <c r="O328" s="441"/>
      <c r="U328" s="441"/>
      <c r="X328" s="441"/>
      <c r="AG328" s="441"/>
      <c r="AJ328" s="441"/>
      <c r="AS328" s="441"/>
      <c r="AV328" s="441"/>
    </row>
    <row r="329" spans="12:48" x14ac:dyDescent="0.2">
      <c r="L329" s="441"/>
      <c r="O329" s="441"/>
      <c r="U329" s="441"/>
      <c r="X329" s="441"/>
      <c r="AG329" s="441"/>
      <c r="AJ329" s="441"/>
      <c r="AS329" s="441"/>
      <c r="AV329" s="441"/>
    </row>
    <row r="330" spans="12:48" x14ac:dyDescent="0.2">
      <c r="L330" s="441"/>
      <c r="O330" s="441"/>
      <c r="U330" s="441"/>
      <c r="X330" s="441"/>
      <c r="AG330" s="441"/>
      <c r="AJ330" s="441"/>
      <c r="AS330" s="441"/>
      <c r="AV330" s="441"/>
    </row>
    <row r="331" spans="12:48" x14ac:dyDescent="0.2">
      <c r="L331" s="441"/>
      <c r="O331" s="441"/>
      <c r="U331" s="441"/>
      <c r="X331" s="441"/>
      <c r="AG331" s="441"/>
      <c r="AJ331" s="441"/>
      <c r="AS331" s="441"/>
      <c r="AV331" s="441"/>
    </row>
    <row r="332" spans="12:48" x14ac:dyDescent="0.2">
      <c r="L332" s="441"/>
      <c r="O332" s="441"/>
      <c r="U332" s="441"/>
      <c r="X332" s="441"/>
      <c r="AG332" s="441"/>
      <c r="AJ332" s="441"/>
      <c r="AS332" s="441"/>
      <c r="AV332" s="441"/>
    </row>
    <row r="333" spans="12:48" x14ac:dyDescent="0.2">
      <c r="L333" s="441"/>
      <c r="O333" s="441"/>
      <c r="U333" s="441"/>
      <c r="X333" s="441"/>
      <c r="AG333" s="441"/>
      <c r="AJ333" s="441"/>
      <c r="AS333" s="441"/>
      <c r="AV333" s="441"/>
    </row>
    <row r="334" spans="12:48" x14ac:dyDescent="0.2">
      <c r="L334" s="441"/>
      <c r="O334" s="441"/>
      <c r="U334" s="441"/>
      <c r="X334" s="441"/>
      <c r="AG334" s="441"/>
      <c r="AJ334" s="441"/>
      <c r="AS334" s="441"/>
      <c r="AV334" s="441"/>
    </row>
    <row r="335" spans="12:48" x14ac:dyDescent="0.2">
      <c r="L335" s="441"/>
      <c r="O335" s="441"/>
      <c r="U335" s="441"/>
      <c r="X335" s="441"/>
      <c r="AG335" s="441"/>
      <c r="AJ335" s="441"/>
      <c r="AS335" s="441"/>
      <c r="AV335" s="441"/>
    </row>
    <row r="336" spans="12:48" x14ac:dyDescent="0.2">
      <c r="L336" s="441"/>
      <c r="O336" s="441"/>
      <c r="U336" s="441"/>
      <c r="X336" s="441"/>
      <c r="AG336" s="441"/>
      <c r="AJ336" s="441"/>
      <c r="AS336" s="441"/>
      <c r="AV336" s="441"/>
    </row>
    <row r="337" spans="12:48" x14ac:dyDescent="0.2">
      <c r="L337" s="441"/>
      <c r="O337" s="441"/>
      <c r="U337" s="441"/>
      <c r="X337" s="441"/>
      <c r="AG337" s="441"/>
      <c r="AJ337" s="441"/>
      <c r="AS337" s="441"/>
      <c r="AV337" s="441"/>
    </row>
    <row r="338" spans="12:48" x14ac:dyDescent="0.2">
      <c r="L338" s="441"/>
      <c r="O338" s="441"/>
      <c r="U338" s="441"/>
      <c r="X338" s="441"/>
      <c r="AG338" s="441"/>
      <c r="AJ338" s="441"/>
      <c r="AS338" s="441"/>
      <c r="AV338" s="441"/>
    </row>
    <row r="339" spans="12:48" x14ac:dyDescent="0.2">
      <c r="L339" s="441"/>
      <c r="O339" s="441"/>
      <c r="U339" s="441"/>
      <c r="X339" s="441"/>
      <c r="AG339" s="441"/>
      <c r="AJ339" s="441"/>
      <c r="AS339" s="441"/>
      <c r="AV339" s="441"/>
    </row>
    <row r="340" spans="12:48" x14ac:dyDescent="0.2">
      <c r="L340" s="441"/>
      <c r="O340" s="441"/>
      <c r="U340" s="441"/>
      <c r="X340" s="441"/>
      <c r="AG340" s="441"/>
      <c r="AJ340" s="441"/>
      <c r="AS340" s="441"/>
      <c r="AV340" s="441"/>
    </row>
    <row r="341" spans="12:48" x14ac:dyDescent="0.2">
      <c r="L341" s="441"/>
      <c r="O341" s="441"/>
      <c r="U341" s="441"/>
      <c r="X341" s="441"/>
      <c r="AG341" s="441"/>
      <c r="AJ341" s="441"/>
      <c r="AS341" s="441"/>
      <c r="AV341" s="441"/>
    </row>
    <row r="342" spans="12:48" x14ac:dyDescent="0.2">
      <c r="L342" s="441"/>
      <c r="O342" s="441"/>
      <c r="U342" s="441"/>
      <c r="X342" s="441"/>
      <c r="AG342" s="441"/>
      <c r="AJ342" s="441"/>
      <c r="AS342" s="441"/>
      <c r="AV342" s="441"/>
    </row>
    <row r="343" spans="12:48" x14ac:dyDescent="0.2">
      <c r="L343" s="441"/>
      <c r="O343" s="441"/>
      <c r="U343" s="441"/>
      <c r="X343" s="441"/>
      <c r="AG343" s="441"/>
      <c r="AJ343" s="441"/>
      <c r="AS343" s="441"/>
      <c r="AV343" s="441"/>
    </row>
    <row r="344" spans="12:48" x14ac:dyDescent="0.2">
      <c r="L344" s="441"/>
      <c r="O344" s="441"/>
      <c r="U344" s="441"/>
      <c r="X344" s="441"/>
      <c r="AG344" s="441"/>
      <c r="AJ344" s="441"/>
      <c r="AS344" s="441"/>
      <c r="AV344" s="441"/>
    </row>
    <row r="345" spans="12:48" x14ac:dyDescent="0.2">
      <c r="L345" s="441"/>
      <c r="O345" s="441"/>
      <c r="U345" s="441"/>
      <c r="X345" s="441"/>
      <c r="AG345" s="441"/>
      <c r="AJ345" s="441"/>
      <c r="AS345" s="441"/>
      <c r="AV345" s="441"/>
    </row>
    <row r="346" spans="12:48" x14ac:dyDescent="0.2">
      <c r="L346" s="441"/>
      <c r="O346" s="441"/>
      <c r="U346" s="441"/>
      <c r="X346" s="441"/>
      <c r="AG346" s="441"/>
      <c r="AJ346" s="441"/>
      <c r="AS346" s="441"/>
      <c r="AV346" s="441"/>
    </row>
    <row r="347" spans="12:48" x14ac:dyDescent="0.2">
      <c r="L347" s="441"/>
      <c r="O347" s="441"/>
      <c r="U347" s="441"/>
      <c r="X347" s="441"/>
      <c r="AG347" s="441"/>
      <c r="AJ347" s="441"/>
      <c r="AS347" s="441"/>
      <c r="AV347" s="441"/>
    </row>
    <row r="348" spans="12:48" x14ac:dyDescent="0.2">
      <c r="L348" s="441"/>
      <c r="O348" s="441"/>
      <c r="U348" s="441"/>
      <c r="X348" s="441"/>
      <c r="AG348" s="441"/>
      <c r="AJ348" s="441"/>
      <c r="AS348" s="441"/>
      <c r="AV348" s="441"/>
    </row>
    <row r="349" spans="12:48" x14ac:dyDescent="0.2">
      <c r="L349" s="441"/>
      <c r="O349" s="441"/>
      <c r="U349" s="441"/>
      <c r="X349" s="441"/>
      <c r="AG349" s="441"/>
      <c r="AJ349" s="441"/>
      <c r="AS349" s="441"/>
      <c r="AV349" s="441"/>
    </row>
    <row r="350" spans="12:48" x14ac:dyDescent="0.2">
      <c r="L350" s="441"/>
      <c r="O350" s="441"/>
      <c r="U350" s="441"/>
      <c r="X350" s="441"/>
      <c r="AG350" s="441"/>
      <c r="AJ350" s="441"/>
      <c r="AS350" s="441"/>
      <c r="AV350" s="441"/>
    </row>
    <row r="351" spans="12:48" x14ac:dyDescent="0.2">
      <c r="L351" s="441"/>
      <c r="O351" s="441"/>
      <c r="U351" s="441"/>
      <c r="X351" s="441"/>
      <c r="AG351" s="441"/>
      <c r="AJ351" s="441"/>
      <c r="AS351" s="441"/>
      <c r="AV351" s="441"/>
    </row>
    <row r="352" spans="12:48" x14ac:dyDescent="0.2">
      <c r="L352" s="441"/>
      <c r="O352" s="441"/>
      <c r="U352" s="441"/>
      <c r="X352" s="441"/>
      <c r="AG352" s="441"/>
      <c r="AJ352" s="441"/>
      <c r="AS352" s="441"/>
      <c r="AV352" s="441"/>
    </row>
    <row r="353" spans="12:48" x14ac:dyDescent="0.2">
      <c r="L353" s="441"/>
      <c r="O353" s="441"/>
      <c r="U353" s="441"/>
      <c r="X353" s="441"/>
      <c r="AG353" s="441"/>
      <c r="AJ353" s="441"/>
      <c r="AS353" s="441"/>
      <c r="AV353" s="441"/>
    </row>
    <row r="354" spans="12:48" x14ac:dyDescent="0.2">
      <c r="L354" s="441"/>
      <c r="O354" s="441"/>
      <c r="U354" s="441"/>
      <c r="X354" s="441"/>
      <c r="AG354" s="441"/>
      <c r="AJ354" s="441"/>
      <c r="AS354" s="441"/>
      <c r="AV354" s="441"/>
    </row>
    <row r="355" spans="12:48" x14ac:dyDescent="0.2">
      <c r="L355" s="441"/>
      <c r="O355" s="441"/>
      <c r="U355" s="441"/>
      <c r="X355" s="441"/>
      <c r="AG355" s="441"/>
      <c r="AJ355" s="441"/>
      <c r="AS355" s="441"/>
      <c r="AV355" s="441"/>
    </row>
    <row r="356" spans="12:48" x14ac:dyDescent="0.2">
      <c r="L356" s="441"/>
      <c r="O356" s="441"/>
      <c r="U356" s="441"/>
      <c r="X356" s="441"/>
      <c r="AG356" s="441"/>
      <c r="AJ356" s="441"/>
      <c r="AS356" s="441"/>
      <c r="AV356" s="441"/>
    </row>
    <row r="357" spans="12:48" x14ac:dyDescent="0.2">
      <c r="L357" s="441"/>
      <c r="O357" s="441"/>
      <c r="U357" s="441"/>
      <c r="X357" s="441"/>
      <c r="AG357" s="441"/>
      <c r="AJ357" s="441"/>
      <c r="AS357" s="441"/>
      <c r="AV357" s="441"/>
    </row>
    <row r="358" spans="12:48" x14ac:dyDescent="0.2">
      <c r="L358" s="441"/>
      <c r="O358" s="441"/>
      <c r="U358" s="441"/>
      <c r="X358" s="441"/>
      <c r="AG358" s="441"/>
      <c r="AJ358" s="441"/>
      <c r="AS358" s="441"/>
      <c r="AV358" s="441"/>
    </row>
    <row r="359" spans="12:48" x14ac:dyDescent="0.2">
      <c r="L359" s="441"/>
      <c r="O359" s="441"/>
      <c r="U359" s="441"/>
      <c r="X359" s="441"/>
      <c r="AG359" s="441"/>
      <c r="AJ359" s="441"/>
      <c r="AS359" s="441"/>
      <c r="AV359" s="441"/>
    </row>
    <row r="360" spans="12:48" x14ac:dyDescent="0.2">
      <c r="L360" s="441"/>
      <c r="O360" s="441"/>
      <c r="U360" s="441"/>
      <c r="X360" s="441"/>
      <c r="AG360" s="441"/>
      <c r="AJ360" s="441"/>
      <c r="AS360" s="441"/>
      <c r="AV360" s="441"/>
    </row>
    <row r="361" spans="12:48" x14ac:dyDescent="0.2">
      <c r="L361" s="441"/>
      <c r="O361" s="441"/>
      <c r="U361" s="441"/>
      <c r="X361" s="441"/>
      <c r="AG361" s="441"/>
      <c r="AJ361" s="441"/>
      <c r="AS361" s="441"/>
      <c r="AV361" s="441"/>
    </row>
    <row r="362" spans="12:48" x14ac:dyDescent="0.2">
      <c r="L362" s="441"/>
      <c r="O362" s="441"/>
      <c r="U362" s="441"/>
      <c r="X362" s="441"/>
      <c r="AG362" s="441"/>
      <c r="AJ362" s="441"/>
      <c r="AS362" s="441"/>
      <c r="AV362" s="441"/>
    </row>
    <row r="363" spans="12:48" x14ac:dyDescent="0.2">
      <c r="L363" s="441"/>
      <c r="O363" s="441"/>
      <c r="U363" s="441"/>
      <c r="X363" s="441"/>
      <c r="AG363" s="441"/>
      <c r="AJ363" s="441"/>
      <c r="AS363" s="441"/>
      <c r="AV363" s="441"/>
    </row>
    <row r="364" spans="12:48" x14ac:dyDescent="0.2">
      <c r="L364" s="441"/>
      <c r="O364" s="441"/>
      <c r="U364" s="441"/>
      <c r="X364" s="441"/>
      <c r="AG364" s="441"/>
      <c r="AJ364" s="441"/>
      <c r="AS364" s="441"/>
      <c r="AV364" s="441"/>
    </row>
    <row r="365" spans="12:48" x14ac:dyDescent="0.2">
      <c r="L365" s="441"/>
      <c r="O365" s="441"/>
      <c r="U365" s="441"/>
      <c r="X365" s="441"/>
      <c r="AG365" s="441"/>
      <c r="AJ365" s="441"/>
      <c r="AS365" s="441"/>
      <c r="AV365" s="441"/>
    </row>
    <row r="366" spans="12:48" x14ac:dyDescent="0.2">
      <c r="L366" s="441"/>
      <c r="O366" s="441"/>
      <c r="U366" s="441"/>
      <c r="X366" s="441"/>
      <c r="AG366" s="441"/>
      <c r="AJ366" s="441"/>
      <c r="AS366" s="441"/>
      <c r="AV366" s="441"/>
    </row>
    <row r="367" spans="12:48" x14ac:dyDescent="0.2">
      <c r="L367" s="441"/>
      <c r="O367" s="441"/>
      <c r="U367" s="441"/>
      <c r="X367" s="441"/>
      <c r="AG367" s="441"/>
      <c r="AJ367" s="441"/>
      <c r="AS367" s="441"/>
      <c r="AV367" s="441"/>
    </row>
    <row r="368" spans="12:48" x14ac:dyDescent="0.2">
      <c r="L368" s="441"/>
      <c r="O368" s="441"/>
      <c r="U368" s="441"/>
      <c r="X368" s="441"/>
      <c r="AG368" s="441"/>
      <c r="AJ368" s="441"/>
      <c r="AS368" s="441"/>
      <c r="AV368" s="441"/>
    </row>
    <row r="369" spans="12:48" x14ac:dyDescent="0.2">
      <c r="L369" s="441"/>
      <c r="O369" s="441"/>
      <c r="U369" s="441"/>
      <c r="X369" s="441"/>
      <c r="AG369" s="441"/>
      <c r="AJ369" s="441"/>
      <c r="AS369" s="441"/>
      <c r="AV369" s="441"/>
    </row>
    <row r="370" spans="12:48" x14ac:dyDescent="0.2">
      <c r="L370" s="441"/>
      <c r="O370" s="441"/>
      <c r="U370" s="441"/>
      <c r="X370" s="441"/>
      <c r="AG370" s="441"/>
      <c r="AJ370" s="441"/>
      <c r="AS370" s="441"/>
      <c r="AV370" s="441"/>
    </row>
    <row r="371" spans="12:48" x14ac:dyDescent="0.2">
      <c r="L371" s="441"/>
      <c r="O371" s="441"/>
      <c r="U371" s="441"/>
      <c r="X371" s="441"/>
      <c r="AG371" s="441"/>
      <c r="AJ371" s="441"/>
      <c r="AS371" s="441"/>
      <c r="AV371" s="441"/>
    </row>
    <row r="372" spans="12:48" x14ac:dyDescent="0.2">
      <c r="L372" s="441"/>
      <c r="O372" s="441"/>
      <c r="U372" s="441"/>
      <c r="X372" s="441"/>
      <c r="AG372" s="441"/>
      <c r="AJ372" s="441"/>
      <c r="AS372" s="441"/>
      <c r="AV372" s="441"/>
    </row>
    <row r="373" spans="12:48" x14ac:dyDescent="0.2">
      <c r="L373" s="441"/>
      <c r="O373" s="441"/>
      <c r="U373" s="441"/>
      <c r="X373" s="441"/>
      <c r="AG373" s="441"/>
      <c r="AJ373" s="441"/>
      <c r="AS373" s="441"/>
      <c r="AV373" s="441"/>
    </row>
    <row r="374" spans="12:48" x14ac:dyDescent="0.2">
      <c r="L374" s="441"/>
      <c r="O374" s="441"/>
      <c r="U374" s="441"/>
      <c r="X374" s="441"/>
      <c r="AG374" s="441"/>
      <c r="AJ374" s="441"/>
      <c r="AS374" s="441"/>
      <c r="AV374" s="441"/>
    </row>
    <row r="375" spans="12:48" x14ac:dyDescent="0.2">
      <c r="L375" s="441"/>
      <c r="O375" s="441"/>
      <c r="U375" s="441"/>
      <c r="X375" s="441"/>
      <c r="AG375" s="441"/>
      <c r="AJ375" s="441"/>
      <c r="AS375" s="441"/>
      <c r="AV375" s="441"/>
    </row>
    <row r="376" spans="12:48" x14ac:dyDescent="0.2">
      <c r="L376" s="441"/>
      <c r="O376" s="441"/>
      <c r="U376" s="441"/>
      <c r="X376" s="441"/>
      <c r="AG376" s="441"/>
      <c r="AJ376" s="441"/>
      <c r="AS376" s="441"/>
      <c r="AV376" s="441"/>
    </row>
    <row r="377" spans="12:48" x14ac:dyDescent="0.2">
      <c r="L377" s="441"/>
      <c r="O377" s="441"/>
      <c r="U377" s="441"/>
      <c r="X377" s="441"/>
      <c r="AG377" s="441"/>
      <c r="AJ377" s="441"/>
      <c r="AS377" s="441"/>
      <c r="AV377" s="441"/>
    </row>
    <row r="378" spans="12:48" x14ac:dyDescent="0.2">
      <c r="L378" s="441"/>
      <c r="O378" s="441"/>
      <c r="U378" s="441"/>
      <c r="X378" s="441"/>
      <c r="AG378" s="441"/>
      <c r="AJ378" s="441"/>
      <c r="AS378" s="441"/>
      <c r="AV378" s="441"/>
    </row>
    <row r="379" spans="12:48" x14ac:dyDescent="0.2">
      <c r="L379" s="441"/>
      <c r="O379" s="441"/>
      <c r="U379" s="441"/>
      <c r="X379" s="441"/>
      <c r="AG379" s="441"/>
      <c r="AJ379" s="441"/>
      <c r="AS379" s="441"/>
      <c r="AV379" s="441"/>
    </row>
    <row r="380" spans="12:48" x14ac:dyDescent="0.2">
      <c r="L380" s="441"/>
      <c r="O380" s="441"/>
      <c r="U380" s="441"/>
      <c r="X380" s="441"/>
      <c r="AG380" s="441"/>
      <c r="AJ380" s="441"/>
      <c r="AS380" s="441"/>
      <c r="AV380" s="441"/>
    </row>
    <row r="381" spans="12:48" x14ac:dyDescent="0.2">
      <c r="L381" s="441"/>
      <c r="O381" s="441"/>
      <c r="U381" s="441"/>
      <c r="X381" s="441"/>
      <c r="AG381" s="441"/>
      <c r="AJ381" s="441"/>
      <c r="AS381" s="441"/>
      <c r="AV381" s="441"/>
    </row>
    <row r="382" spans="12:48" x14ac:dyDescent="0.2">
      <c r="L382" s="441"/>
      <c r="O382" s="441"/>
      <c r="U382" s="441"/>
      <c r="X382" s="441"/>
      <c r="AG382" s="441"/>
      <c r="AJ382" s="441"/>
      <c r="AS382" s="441"/>
      <c r="AV382" s="441"/>
    </row>
    <row r="383" spans="12:48" x14ac:dyDescent="0.2">
      <c r="L383" s="441"/>
      <c r="O383" s="441"/>
      <c r="U383" s="441"/>
      <c r="X383" s="441"/>
      <c r="AG383" s="441"/>
      <c r="AJ383" s="441"/>
      <c r="AS383" s="441"/>
      <c r="AV383" s="441"/>
    </row>
    <row r="384" spans="12:48" x14ac:dyDescent="0.2">
      <c r="L384" s="441"/>
      <c r="O384" s="441"/>
      <c r="U384" s="441"/>
      <c r="X384" s="441"/>
      <c r="AG384" s="441"/>
      <c r="AJ384" s="441"/>
      <c r="AS384" s="441"/>
      <c r="AV384" s="441"/>
    </row>
    <row r="385" spans="12:48" x14ac:dyDescent="0.2">
      <c r="L385" s="441"/>
      <c r="O385" s="441"/>
      <c r="U385" s="441"/>
      <c r="X385" s="441"/>
      <c r="AG385" s="441"/>
      <c r="AJ385" s="441"/>
      <c r="AS385" s="441"/>
      <c r="AV385" s="441"/>
    </row>
    <row r="386" spans="12:48" x14ac:dyDescent="0.2">
      <c r="L386" s="441"/>
      <c r="O386" s="441"/>
      <c r="U386" s="441"/>
      <c r="X386" s="441"/>
      <c r="AG386" s="441"/>
      <c r="AJ386" s="441"/>
      <c r="AS386" s="441"/>
      <c r="AV386" s="441"/>
    </row>
    <row r="387" spans="12:48" x14ac:dyDescent="0.2">
      <c r="L387" s="441"/>
      <c r="O387" s="441"/>
      <c r="U387" s="441"/>
      <c r="X387" s="441"/>
      <c r="AG387" s="441"/>
      <c r="AJ387" s="441"/>
      <c r="AS387" s="441"/>
      <c r="AV387" s="441"/>
    </row>
    <row r="388" spans="12:48" x14ac:dyDescent="0.2">
      <c r="L388" s="441"/>
      <c r="O388" s="441"/>
      <c r="U388" s="441"/>
      <c r="X388" s="441"/>
      <c r="AG388" s="441"/>
      <c r="AJ388" s="441"/>
      <c r="AS388" s="441"/>
      <c r="AV388" s="441"/>
    </row>
    <row r="389" spans="12:48" x14ac:dyDescent="0.2">
      <c r="L389" s="441"/>
      <c r="O389" s="441"/>
      <c r="U389" s="441"/>
      <c r="X389" s="441"/>
      <c r="AG389" s="441"/>
      <c r="AJ389" s="441"/>
      <c r="AS389" s="441"/>
      <c r="AV389" s="441"/>
    </row>
    <row r="390" spans="12:48" x14ac:dyDescent="0.2">
      <c r="L390" s="441"/>
      <c r="O390" s="441"/>
      <c r="U390" s="441"/>
      <c r="X390" s="441"/>
      <c r="AG390" s="441"/>
      <c r="AJ390" s="441"/>
      <c r="AS390" s="441"/>
      <c r="AV390" s="441"/>
    </row>
    <row r="391" spans="12:48" x14ac:dyDescent="0.2">
      <c r="L391" s="441"/>
      <c r="O391" s="441"/>
      <c r="U391" s="441"/>
      <c r="X391" s="441"/>
      <c r="AG391" s="441"/>
      <c r="AJ391" s="441"/>
      <c r="AS391" s="441"/>
      <c r="AV391" s="441"/>
    </row>
    <row r="392" spans="12:48" x14ac:dyDescent="0.2">
      <c r="L392" s="441"/>
      <c r="O392" s="441"/>
      <c r="U392" s="441"/>
      <c r="X392" s="441"/>
      <c r="AG392" s="441"/>
      <c r="AJ392" s="441"/>
      <c r="AS392" s="441"/>
      <c r="AV392" s="441"/>
    </row>
    <row r="393" spans="12:48" x14ac:dyDescent="0.2">
      <c r="L393" s="441"/>
      <c r="O393" s="441"/>
      <c r="U393" s="441"/>
      <c r="X393" s="441"/>
      <c r="AG393" s="441"/>
      <c r="AJ393" s="441"/>
      <c r="AS393" s="441"/>
      <c r="AV393" s="441"/>
    </row>
    <row r="394" spans="12:48" x14ac:dyDescent="0.2">
      <c r="L394" s="441"/>
      <c r="O394" s="441"/>
      <c r="U394" s="441"/>
      <c r="X394" s="441"/>
      <c r="AG394" s="441"/>
      <c r="AJ394" s="441"/>
      <c r="AS394" s="441"/>
      <c r="AV394" s="441"/>
    </row>
    <row r="395" spans="12:48" x14ac:dyDescent="0.2">
      <c r="L395" s="441"/>
      <c r="O395" s="441"/>
      <c r="U395" s="441"/>
      <c r="X395" s="441"/>
      <c r="AG395" s="441"/>
      <c r="AJ395" s="441"/>
      <c r="AS395" s="441"/>
      <c r="AV395" s="441"/>
    </row>
    <row r="396" spans="12:48" x14ac:dyDescent="0.2">
      <c r="L396" s="441"/>
      <c r="O396" s="441"/>
      <c r="U396" s="441"/>
      <c r="X396" s="441"/>
      <c r="AG396" s="441"/>
      <c r="AJ396" s="441"/>
      <c r="AS396" s="441"/>
      <c r="AV396" s="441"/>
    </row>
    <row r="397" spans="12:48" x14ac:dyDescent="0.2">
      <c r="L397" s="441"/>
      <c r="O397" s="441"/>
      <c r="U397" s="441"/>
      <c r="X397" s="441"/>
      <c r="AG397" s="441"/>
      <c r="AJ397" s="441"/>
      <c r="AS397" s="441"/>
      <c r="AV397" s="441"/>
    </row>
    <row r="398" spans="12:48" x14ac:dyDescent="0.2">
      <c r="L398" s="441"/>
      <c r="O398" s="441"/>
      <c r="U398" s="441"/>
      <c r="X398" s="441"/>
      <c r="AG398" s="441"/>
      <c r="AJ398" s="441"/>
      <c r="AS398" s="441"/>
      <c r="AV398" s="441"/>
    </row>
    <row r="399" spans="12:48" x14ac:dyDescent="0.2">
      <c r="L399" s="441"/>
      <c r="O399" s="441"/>
      <c r="U399" s="441"/>
      <c r="X399" s="441"/>
      <c r="AG399" s="441"/>
      <c r="AJ399" s="441"/>
      <c r="AS399" s="441"/>
      <c r="AV399" s="441"/>
    </row>
    <row r="400" spans="12:48" x14ac:dyDescent="0.2">
      <c r="L400" s="441"/>
      <c r="O400" s="441"/>
      <c r="U400" s="441"/>
      <c r="X400" s="441"/>
      <c r="AG400" s="441"/>
      <c r="AJ400" s="441"/>
      <c r="AS400" s="441"/>
      <c r="AV400" s="441"/>
    </row>
    <row r="401" spans="12:48" x14ac:dyDescent="0.2">
      <c r="L401" s="441"/>
      <c r="O401" s="441"/>
      <c r="U401" s="441"/>
      <c r="X401" s="441"/>
      <c r="AG401" s="441"/>
      <c r="AJ401" s="441"/>
      <c r="AS401" s="441"/>
      <c r="AV401" s="441"/>
    </row>
    <row r="402" spans="12:48" x14ac:dyDescent="0.2">
      <c r="L402" s="441"/>
      <c r="O402" s="441"/>
      <c r="U402" s="441"/>
      <c r="X402" s="441"/>
      <c r="AG402" s="441"/>
      <c r="AJ402" s="441"/>
      <c r="AS402" s="441"/>
      <c r="AV402" s="441"/>
    </row>
    <row r="403" spans="12:48" x14ac:dyDescent="0.2">
      <c r="L403" s="441"/>
      <c r="O403" s="441"/>
      <c r="U403" s="441"/>
      <c r="X403" s="441"/>
      <c r="AG403" s="441"/>
      <c r="AJ403" s="441"/>
      <c r="AS403" s="441"/>
      <c r="AV403" s="441"/>
    </row>
    <row r="404" spans="12:48" x14ac:dyDescent="0.2">
      <c r="L404" s="441"/>
      <c r="O404" s="441"/>
      <c r="U404" s="441"/>
      <c r="X404" s="441"/>
      <c r="AG404" s="441"/>
      <c r="AJ404" s="441"/>
      <c r="AS404" s="441"/>
      <c r="AV404" s="441"/>
    </row>
    <row r="405" spans="12:48" x14ac:dyDescent="0.2">
      <c r="L405" s="441"/>
      <c r="O405" s="441"/>
      <c r="U405" s="441"/>
      <c r="X405" s="441"/>
      <c r="AG405" s="441"/>
      <c r="AJ405" s="441"/>
      <c r="AS405" s="441"/>
      <c r="AV405" s="441"/>
    </row>
    <row r="406" spans="12:48" x14ac:dyDescent="0.2">
      <c r="L406" s="441"/>
      <c r="O406" s="441"/>
      <c r="U406" s="441"/>
      <c r="X406" s="441"/>
      <c r="AG406" s="441"/>
      <c r="AJ406" s="441"/>
      <c r="AS406" s="441"/>
      <c r="AV406" s="441"/>
    </row>
    <row r="407" spans="12:48" x14ac:dyDescent="0.2">
      <c r="L407" s="441"/>
      <c r="O407" s="441"/>
      <c r="U407" s="441"/>
      <c r="X407" s="441"/>
      <c r="AG407" s="441"/>
      <c r="AJ407" s="441"/>
      <c r="AS407" s="441"/>
      <c r="AV407" s="441"/>
    </row>
    <row r="408" spans="12:48" x14ac:dyDescent="0.2">
      <c r="L408" s="441"/>
      <c r="O408" s="441"/>
      <c r="U408" s="441"/>
      <c r="X408" s="441"/>
      <c r="AG408" s="441"/>
      <c r="AJ408" s="441"/>
      <c r="AS408" s="441"/>
      <c r="AV408" s="441"/>
    </row>
    <row r="409" spans="12:48" x14ac:dyDescent="0.2">
      <c r="L409" s="441"/>
      <c r="O409" s="441"/>
      <c r="U409" s="441"/>
      <c r="X409" s="441"/>
      <c r="AG409" s="441"/>
      <c r="AJ409" s="441"/>
      <c r="AS409" s="441"/>
      <c r="AV409" s="441"/>
    </row>
    <row r="410" spans="12:48" x14ac:dyDescent="0.2">
      <c r="L410" s="441"/>
      <c r="O410" s="441"/>
      <c r="U410" s="441"/>
      <c r="X410" s="441"/>
      <c r="AG410" s="441"/>
      <c r="AJ410" s="441"/>
      <c r="AS410" s="441"/>
      <c r="AV410" s="441"/>
    </row>
    <row r="411" spans="12:48" x14ac:dyDescent="0.2">
      <c r="L411" s="441"/>
      <c r="O411" s="441"/>
      <c r="U411" s="441"/>
      <c r="X411" s="441"/>
      <c r="AG411" s="441"/>
      <c r="AJ411" s="441"/>
      <c r="AS411" s="441"/>
      <c r="AV411" s="441"/>
    </row>
    <row r="412" spans="12:48" x14ac:dyDescent="0.2">
      <c r="L412" s="441"/>
      <c r="O412" s="441"/>
      <c r="U412" s="441"/>
      <c r="X412" s="441"/>
      <c r="AG412" s="441"/>
      <c r="AJ412" s="441"/>
      <c r="AS412" s="441"/>
      <c r="AV412" s="441"/>
    </row>
    <row r="413" spans="12:48" x14ac:dyDescent="0.2">
      <c r="L413" s="441"/>
      <c r="O413" s="441"/>
      <c r="U413" s="441"/>
      <c r="X413" s="441"/>
      <c r="AG413" s="441"/>
      <c r="AJ413" s="441"/>
      <c r="AS413" s="441"/>
      <c r="AV413" s="441"/>
    </row>
    <row r="414" spans="12:48" x14ac:dyDescent="0.2">
      <c r="L414" s="441"/>
      <c r="O414" s="441"/>
      <c r="U414" s="441"/>
      <c r="X414" s="441"/>
      <c r="AG414" s="441"/>
      <c r="AJ414" s="441"/>
      <c r="AS414" s="441"/>
      <c r="AV414" s="441"/>
    </row>
    <row r="415" spans="12:48" x14ac:dyDescent="0.2">
      <c r="L415" s="441"/>
      <c r="O415" s="441"/>
      <c r="U415" s="441"/>
      <c r="X415" s="441"/>
      <c r="AG415" s="441"/>
      <c r="AJ415" s="441"/>
      <c r="AS415" s="441"/>
      <c r="AV415" s="441"/>
    </row>
    <row r="416" spans="12:48" x14ac:dyDescent="0.2">
      <c r="L416" s="441"/>
      <c r="O416" s="441"/>
      <c r="U416" s="441"/>
      <c r="X416" s="441"/>
      <c r="AG416" s="441"/>
      <c r="AJ416" s="441"/>
      <c r="AS416" s="441"/>
      <c r="AV416" s="441"/>
    </row>
    <row r="417" spans="12:48" x14ac:dyDescent="0.2">
      <c r="L417" s="441"/>
      <c r="O417" s="441"/>
      <c r="U417" s="441"/>
      <c r="X417" s="441"/>
      <c r="AG417" s="441"/>
      <c r="AJ417" s="441"/>
      <c r="AS417" s="441"/>
      <c r="AV417" s="441"/>
    </row>
    <row r="418" spans="12:48" x14ac:dyDescent="0.2">
      <c r="L418" s="441"/>
      <c r="O418" s="441"/>
      <c r="U418" s="441"/>
      <c r="X418" s="441"/>
      <c r="AG418" s="441"/>
      <c r="AJ418" s="441"/>
      <c r="AS418" s="441"/>
      <c r="AV418" s="441"/>
    </row>
    <row r="419" spans="12:48" x14ac:dyDescent="0.2">
      <c r="L419" s="441"/>
      <c r="O419" s="441"/>
      <c r="U419" s="441"/>
      <c r="X419" s="441"/>
      <c r="AG419" s="441"/>
      <c r="AJ419" s="441"/>
      <c r="AS419" s="441"/>
      <c r="AV419" s="441"/>
    </row>
    <row r="420" spans="12:48" x14ac:dyDescent="0.2">
      <c r="L420" s="441"/>
      <c r="O420" s="441"/>
      <c r="U420" s="441"/>
      <c r="X420" s="441"/>
      <c r="AG420" s="441"/>
      <c r="AJ420" s="441"/>
      <c r="AS420" s="441"/>
      <c r="AV420" s="441"/>
    </row>
    <row r="421" spans="12:48" x14ac:dyDescent="0.2">
      <c r="L421" s="441"/>
      <c r="O421" s="441"/>
      <c r="U421" s="441"/>
      <c r="X421" s="441"/>
      <c r="AG421" s="441"/>
      <c r="AJ421" s="441"/>
      <c r="AS421" s="441"/>
      <c r="AV421" s="441"/>
    </row>
    <row r="422" spans="12:48" x14ac:dyDescent="0.2">
      <c r="L422" s="441"/>
      <c r="O422" s="441"/>
      <c r="U422" s="441"/>
      <c r="X422" s="441"/>
      <c r="AG422" s="441"/>
      <c r="AJ422" s="441"/>
      <c r="AS422" s="441"/>
      <c r="AV422" s="441"/>
    </row>
    <row r="423" spans="12:48" x14ac:dyDescent="0.2">
      <c r="L423" s="441"/>
      <c r="O423" s="441"/>
      <c r="U423" s="441"/>
      <c r="X423" s="441"/>
      <c r="AG423" s="441"/>
      <c r="AJ423" s="441"/>
      <c r="AS423" s="441"/>
      <c r="AV423" s="441"/>
    </row>
    <row r="424" spans="12:48" x14ac:dyDescent="0.2">
      <c r="L424" s="441"/>
      <c r="O424" s="441"/>
      <c r="U424" s="441"/>
      <c r="X424" s="441"/>
      <c r="AG424" s="441"/>
      <c r="AJ424" s="441"/>
      <c r="AS424" s="441"/>
      <c r="AV424" s="441"/>
    </row>
    <row r="425" spans="12:48" x14ac:dyDescent="0.2">
      <c r="L425" s="441"/>
      <c r="O425" s="441"/>
      <c r="U425" s="441"/>
      <c r="X425" s="441"/>
      <c r="AG425" s="441"/>
      <c r="AJ425" s="441"/>
      <c r="AS425" s="441"/>
      <c r="AV425" s="441"/>
    </row>
    <row r="426" spans="12:48" x14ac:dyDescent="0.2">
      <c r="L426" s="441"/>
      <c r="O426" s="441"/>
      <c r="U426" s="441"/>
      <c r="X426" s="441"/>
      <c r="AG426" s="441"/>
      <c r="AJ426" s="441"/>
      <c r="AS426" s="441"/>
      <c r="AV426" s="441"/>
    </row>
    <row r="427" spans="12:48" x14ac:dyDescent="0.2">
      <c r="L427" s="441"/>
      <c r="O427" s="441"/>
      <c r="U427" s="441"/>
      <c r="X427" s="441"/>
      <c r="AG427" s="441"/>
      <c r="AJ427" s="441"/>
      <c r="AS427" s="441"/>
      <c r="AV427" s="441"/>
    </row>
    <row r="428" spans="12:48" x14ac:dyDescent="0.2">
      <c r="L428" s="441"/>
      <c r="O428" s="441"/>
      <c r="U428" s="441"/>
      <c r="X428" s="441"/>
      <c r="AG428" s="441"/>
      <c r="AJ428" s="441"/>
      <c r="AS428" s="441"/>
      <c r="AV428" s="441"/>
    </row>
    <row r="429" spans="12:48" x14ac:dyDescent="0.2">
      <c r="L429" s="441"/>
      <c r="O429" s="441"/>
      <c r="U429" s="441"/>
      <c r="X429" s="441"/>
      <c r="AG429" s="441"/>
      <c r="AJ429" s="441"/>
      <c r="AS429" s="441"/>
      <c r="AV429" s="441"/>
    </row>
    <row r="430" spans="12:48" x14ac:dyDescent="0.2">
      <c r="L430" s="441"/>
      <c r="O430" s="441"/>
      <c r="U430" s="441"/>
      <c r="X430" s="441"/>
      <c r="AG430" s="441"/>
      <c r="AJ430" s="441"/>
      <c r="AS430" s="441"/>
      <c r="AV430" s="441"/>
    </row>
    <row r="431" spans="12:48" x14ac:dyDescent="0.2">
      <c r="L431" s="441"/>
      <c r="O431" s="441"/>
      <c r="U431" s="441"/>
      <c r="X431" s="441"/>
      <c r="AG431" s="441"/>
      <c r="AJ431" s="441"/>
      <c r="AS431" s="441"/>
      <c r="AV431" s="441"/>
    </row>
    <row r="432" spans="12:48" x14ac:dyDescent="0.2">
      <c r="L432" s="441"/>
      <c r="O432" s="441"/>
      <c r="U432" s="441"/>
      <c r="X432" s="441"/>
      <c r="AG432" s="441"/>
      <c r="AJ432" s="441"/>
      <c r="AS432" s="441"/>
      <c r="AV432" s="441"/>
    </row>
    <row r="433" spans="12:48" x14ac:dyDescent="0.2">
      <c r="L433" s="441"/>
      <c r="O433" s="441"/>
      <c r="U433" s="441"/>
      <c r="X433" s="441"/>
      <c r="AG433" s="441"/>
      <c r="AJ433" s="441"/>
      <c r="AS433" s="441"/>
      <c r="AV433" s="441"/>
    </row>
    <row r="434" spans="12:48" x14ac:dyDescent="0.2">
      <c r="L434" s="441"/>
      <c r="O434" s="441"/>
      <c r="U434" s="441"/>
      <c r="X434" s="441"/>
      <c r="AG434" s="441"/>
      <c r="AJ434" s="441"/>
      <c r="AS434" s="441"/>
      <c r="AV434" s="441"/>
    </row>
    <row r="435" spans="12:48" x14ac:dyDescent="0.2">
      <c r="L435" s="441"/>
      <c r="O435" s="441"/>
      <c r="U435" s="441"/>
      <c r="X435" s="441"/>
      <c r="AG435" s="441"/>
      <c r="AJ435" s="441"/>
      <c r="AS435" s="441"/>
      <c r="AV435" s="441"/>
    </row>
    <row r="436" spans="12:48" x14ac:dyDescent="0.2">
      <c r="L436" s="441"/>
      <c r="O436" s="441"/>
      <c r="U436" s="441"/>
      <c r="X436" s="441"/>
      <c r="AG436" s="441"/>
      <c r="AJ436" s="441"/>
      <c r="AS436" s="441"/>
      <c r="AV436" s="441"/>
    </row>
    <row r="437" spans="12:48" x14ac:dyDescent="0.2">
      <c r="L437" s="441"/>
      <c r="O437" s="441"/>
      <c r="U437" s="441"/>
      <c r="X437" s="441"/>
      <c r="AG437" s="441"/>
      <c r="AJ437" s="441"/>
      <c r="AS437" s="441"/>
      <c r="AV437" s="441"/>
    </row>
    <row r="438" spans="12:48" x14ac:dyDescent="0.2">
      <c r="L438" s="441"/>
      <c r="O438" s="441"/>
      <c r="U438" s="441"/>
      <c r="X438" s="441"/>
      <c r="AG438" s="441"/>
      <c r="AJ438" s="441"/>
      <c r="AS438" s="441"/>
      <c r="AV438" s="441"/>
    </row>
    <row r="439" spans="12:48" x14ac:dyDescent="0.2">
      <c r="L439" s="441"/>
      <c r="O439" s="441"/>
      <c r="U439" s="441"/>
      <c r="X439" s="441"/>
      <c r="AG439" s="441"/>
      <c r="AJ439" s="441"/>
      <c r="AS439" s="441"/>
      <c r="AV439" s="441"/>
    </row>
    <row r="440" spans="12:48" x14ac:dyDescent="0.2">
      <c r="L440" s="441"/>
      <c r="O440" s="441"/>
      <c r="U440" s="441"/>
      <c r="X440" s="441"/>
      <c r="AG440" s="441"/>
      <c r="AJ440" s="441"/>
      <c r="AS440" s="441"/>
      <c r="AV440" s="441"/>
    </row>
    <row r="441" spans="12:48" x14ac:dyDescent="0.2">
      <c r="L441" s="441"/>
      <c r="O441" s="441"/>
      <c r="U441" s="441"/>
      <c r="X441" s="441"/>
      <c r="AG441" s="441"/>
      <c r="AJ441" s="441"/>
      <c r="AS441" s="441"/>
      <c r="AV441" s="441"/>
    </row>
    <row r="442" spans="12:48" x14ac:dyDescent="0.2">
      <c r="L442" s="441"/>
      <c r="O442" s="441"/>
      <c r="U442" s="441"/>
      <c r="X442" s="441"/>
      <c r="AG442" s="441"/>
      <c r="AJ442" s="441"/>
      <c r="AS442" s="441"/>
      <c r="AV442" s="441"/>
    </row>
    <row r="443" spans="12:48" x14ac:dyDescent="0.2">
      <c r="L443" s="441"/>
      <c r="O443" s="441"/>
      <c r="U443" s="441"/>
      <c r="X443" s="441"/>
      <c r="AG443" s="441"/>
      <c r="AJ443" s="441"/>
      <c r="AS443" s="441"/>
      <c r="AV443" s="441"/>
    </row>
    <row r="444" spans="12:48" x14ac:dyDescent="0.2">
      <c r="L444" s="441"/>
      <c r="O444" s="441"/>
      <c r="U444" s="441"/>
      <c r="X444" s="441"/>
      <c r="AG444" s="441"/>
      <c r="AJ444" s="441"/>
      <c r="AS444" s="441"/>
      <c r="AV444" s="441"/>
    </row>
    <row r="445" spans="12:48" x14ac:dyDescent="0.2">
      <c r="L445" s="441"/>
      <c r="O445" s="441"/>
      <c r="U445" s="441"/>
      <c r="X445" s="441"/>
      <c r="AG445" s="441"/>
      <c r="AJ445" s="441"/>
      <c r="AS445" s="441"/>
      <c r="AV445" s="441"/>
    </row>
    <row r="446" spans="12:48" x14ac:dyDescent="0.2">
      <c r="L446" s="441"/>
      <c r="O446" s="441"/>
      <c r="U446" s="441"/>
      <c r="X446" s="441"/>
      <c r="AG446" s="441"/>
      <c r="AJ446" s="441"/>
      <c r="AS446" s="441"/>
      <c r="AV446" s="441"/>
    </row>
    <row r="447" spans="12:48" x14ac:dyDescent="0.2">
      <c r="L447" s="441"/>
      <c r="O447" s="441"/>
      <c r="U447" s="441"/>
      <c r="X447" s="441"/>
      <c r="AG447" s="441"/>
      <c r="AJ447" s="441"/>
      <c r="AS447" s="441"/>
      <c r="AV447" s="441"/>
    </row>
    <row r="448" spans="12:48" x14ac:dyDescent="0.2">
      <c r="L448" s="441"/>
      <c r="O448" s="441"/>
      <c r="U448" s="441"/>
      <c r="X448" s="441"/>
      <c r="AG448" s="441"/>
      <c r="AJ448" s="441"/>
      <c r="AS448" s="441"/>
      <c r="AV448" s="441"/>
    </row>
    <row r="449" spans="12:48" x14ac:dyDescent="0.2">
      <c r="L449" s="441"/>
      <c r="O449" s="441"/>
      <c r="U449" s="441"/>
      <c r="X449" s="441"/>
      <c r="AG449" s="441"/>
      <c r="AJ449" s="441"/>
      <c r="AS449" s="441"/>
      <c r="AV449" s="441"/>
    </row>
    <row r="450" spans="12:48" x14ac:dyDescent="0.2">
      <c r="L450" s="441"/>
      <c r="O450" s="441"/>
      <c r="U450" s="441"/>
      <c r="X450" s="441"/>
      <c r="AG450" s="441"/>
      <c r="AJ450" s="441"/>
      <c r="AS450" s="441"/>
      <c r="AV450" s="441"/>
    </row>
    <row r="451" spans="12:48" x14ac:dyDescent="0.2">
      <c r="L451" s="441"/>
      <c r="O451" s="441"/>
      <c r="U451" s="441"/>
      <c r="X451" s="441"/>
      <c r="AG451" s="441"/>
      <c r="AJ451" s="441"/>
      <c r="AS451" s="441"/>
      <c r="AV451" s="441"/>
    </row>
    <row r="452" spans="12:48" x14ac:dyDescent="0.2">
      <c r="L452" s="441"/>
      <c r="O452" s="441"/>
      <c r="U452" s="441"/>
      <c r="X452" s="441"/>
      <c r="AG452" s="441"/>
      <c r="AJ452" s="441"/>
      <c r="AS452" s="441"/>
      <c r="AV452" s="441"/>
    </row>
    <row r="453" spans="12:48" x14ac:dyDescent="0.2">
      <c r="L453" s="441"/>
      <c r="O453" s="441"/>
      <c r="U453" s="441"/>
      <c r="X453" s="441"/>
      <c r="AG453" s="441"/>
      <c r="AJ453" s="441"/>
      <c r="AS453" s="441"/>
      <c r="AV453" s="441"/>
    </row>
    <row r="454" spans="12:48" x14ac:dyDescent="0.2">
      <c r="L454" s="441"/>
      <c r="O454" s="441"/>
      <c r="U454" s="441"/>
      <c r="X454" s="441"/>
      <c r="AG454" s="441"/>
      <c r="AJ454" s="441"/>
      <c r="AS454" s="441"/>
      <c r="AV454" s="441"/>
    </row>
    <row r="455" spans="12:48" x14ac:dyDescent="0.2">
      <c r="L455" s="441"/>
      <c r="O455" s="441"/>
      <c r="U455" s="441"/>
      <c r="X455" s="441"/>
      <c r="AG455" s="441"/>
      <c r="AJ455" s="441"/>
      <c r="AS455" s="441"/>
      <c r="AV455" s="441"/>
    </row>
    <row r="456" spans="12:48" x14ac:dyDescent="0.2">
      <c r="L456" s="441"/>
      <c r="O456" s="441"/>
      <c r="U456" s="441"/>
      <c r="X456" s="441"/>
      <c r="AG456" s="441"/>
      <c r="AJ456" s="441"/>
      <c r="AS456" s="441"/>
      <c r="AV456" s="441"/>
    </row>
    <row r="457" spans="12:48" x14ac:dyDescent="0.2">
      <c r="L457" s="441"/>
      <c r="O457" s="441"/>
      <c r="U457" s="441"/>
      <c r="X457" s="441"/>
      <c r="AG457" s="441"/>
      <c r="AJ457" s="441"/>
      <c r="AS457" s="441"/>
      <c r="AV457" s="441"/>
    </row>
    <row r="458" spans="12:48" x14ac:dyDescent="0.2">
      <c r="L458" s="441"/>
      <c r="O458" s="441"/>
      <c r="U458" s="441"/>
      <c r="X458" s="441"/>
      <c r="AG458" s="441"/>
      <c r="AJ458" s="441"/>
      <c r="AS458" s="441"/>
      <c r="AV458" s="441"/>
    </row>
    <row r="459" spans="12:48" x14ac:dyDescent="0.2">
      <c r="L459" s="441"/>
      <c r="O459" s="441"/>
      <c r="U459" s="441"/>
      <c r="X459" s="441"/>
      <c r="AG459" s="441"/>
      <c r="AJ459" s="441"/>
      <c r="AS459" s="441"/>
      <c r="AV459" s="441"/>
    </row>
    <row r="460" spans="12:48" x14ac:dyDescent="0.2">
      <c r="L460" s="441"/>
      <c r="O460" s="441"/>
      <c r="U460" s="441"/>
      <c r="X460" s="441"/>
      <c r="AG460" s="441"/>
      <c r="AJ460" s="441"/>
      <c r="AS460" s="441"/>
      <c r="AV460" s="441"/>
    </row>
    <row r="461" spans="12:48" x14ac:dyDescent="0.2">
      <c r="L461" s="441"/>
      <c r="O461" s="441"/>
      <c r="U461" s="441"/>
      <c r="X461" s="441"/>
      <c r="AG461" s="441"/>
      <c r="AJ461" s="441"/>
      <c r="AS461" s="441"/>
      <c r="AV461" s="441"/>
    </row>
    <row r="462" spans="12:48" x14ac:dyDescent="0.2">
      <c r="L462" s="441"/>
      <c r="O462" s="441"/>
      <c r="U462" s="441"/>
      <c r="X462" s="441"/>
      <c r="AG462" s="441"/>
      <c r="AJ462" s="441"/>
      <c r="AS462" s="441"/>
      <c r="AV462" s="441"/>
    </row>
    <row r="463" spans="12:48" x14ac:dyDescent="0.2">
      <c r="L463" s="441"/>
      <c r="O463" s="441"/>
      <c r="U463" s="441"/>
      <c r="X463" s="441"/>
      <c r="AG463" s="441"/>
      <c r="AJ463" s="441"/>
      <c r="AS463" s="441"/>
      <c r="AV463" s="441"/>
    </row>
    <row r="464" spans="12:48" x14ac:dyDescent="0.2">
      <c r="L464" s="441"/>
      <c r="O464" s="441"/>
      <c r="U464" s="441"/>
      <c r="X464" s="441"/>
      <c r="AG464" s="441"/>
      <c r="AJ464" s="441"/>
      <c r="AS464" s="441"/>
      <c r="AV464" s="441"/>
    </row>
    <row r="465" spans="12:48" x14ac:dyDescent="0.2">
      <c r="L465" s="441"/>
      <c r="O465" s="441"/>
      <c r="U465" s="441"/>
      <c r="X465" s="441"/>
      <c r="AG465" s="441"/>
      <c r="AJ465" s="441"/>
      <c r="AS465" s="441"/>
      <c r="AV465" s="441"/>
    </row>
    <row r="466" spans="12:48" x14ac:dyDescent="0.2">
      <c r="L466" s="441"/>
      <c r="O466" s="441"/>
      <c r="U466" s="441"/>
      <c r="X466" s="441"/>
      <c r="AG466" s="441"/>
      <c r="AJ466" s="441"/>
      <c r="AS466" s="441"/>
      <c r="AV466" s="441"/>
    </row>
    <row r="467" spans="12:48" x14ac:dyDescent="0.2">
      <c r="L467" s="441"/>
      <c r="O467" s="441"/>
      <c r="U467" s="441"/>
      <c r="X467" s="441"/>
      <c r="AG467" s="441"/>
      <c r="AJ467" s="441"/>
      <c r="AS467" s="441"/>
      <c r="AV467" s="441"/>
    </row>
    <row r="468" spans="12:48" x14ac:dyDescent="0.2">
      <c r="L468" s="441"/>
      <c r="O468" s="441"/>
      <c r="U468" s="441"/>
      <c r="X468" s="441"/>
      <c r="AG468" s="441"/>
      <c r="AJ468" s="441"/>
      <c r="AS468" s="441"/>
      <c r="AV468" s="441"/>
    </row>
    <row r="469" spans="12:48" x14ac:dyDescent="0.2">
      <c r="L469" s="441"/>
      <c r="O469" s="441"/>
      <c r="U469" s="441"/>
      <c r="X469" s="441"/>
      <c r="AG469" s="441"/>
      <c r="AJ469" s="441"/>
      <c r="AS469" s="441"/>
      <c r="AV469" s="441"/>
    </row>
    <row r="470" spans="12:48" x14ac:dyDescent="0.2">
      <c r="L470" s="441"/>
      <c r="O470" s="441"/>
      <c r="U470" s="441"/>
      <c r="X470" s="441"/>
      <c r="AG470" s="441"/>
      <c r="AJ470" s="441"/>
      <c r="AS470" s="441"/>
      <c r="AV470" s="441"/>
    </row>
    <row r="471" spans="12:48" x14ac:dyDescent="0.2">
      <c r="L471" s="441"/>
      <c r="O471" s="441"/>
      <c r="U471" s="441"/>
      <c r="X471" s="441"/>
      <c r="AG471" s="441"/>
      <c r="AJ471" s="441"/>
      <c r="AS471" s="441"/>
      <c r="AV471" s="441"/>
    </row>
    <row r="472" spans="12:48" x14ac:dyDescent="0.2">
      <c r="L472" s="441"/>
      <c r="O472" s="441"/>
      <c r="U472" s="441"/>
      <c r="X472" s="441"/>
      <c r="AG472" s="441"/>
      <c r="AJ472" s="441"/>
      <c r="AS472" s="441"/>
      <c r="AV472" s="441"/>
    </row>
    <row r="473" spans="12:48" x14ac:dyDescent="0.2">
      <c r="L473" s="441"/>
      <c r="O473" s="441"/>
      <c r="U473" s="441"/>
      <c r="X473" s="441"/>
      <c r="AG473" s="441"/>
      <c r="AJ473" s="441"/>
      <c r="AS473" s="441"/>
      <c r="AV473" s="441"/>
    </row>
    <row r="474" spans="12:48" x14ac:dyDescent="0.2">
      <c r="L474" s="441"/>
      <c r="O474" s="441"/>
      <c r="U474" s="441"/>
      <c r="X474" s="441"/>
      <c r="AG474" s="441"/>
      <c r="AJ474" s="441"/>
      <c r="AS474" s="441"/>
      <c r="AV474" s="441"/>
    </row>
    <row r="475" spans="12:48" x14ac:dyDescent="0.2">
      <c r="L475" s="441"/>
      <c r="O475" s="441"/>
      <c r="U475" s="441"/>
      <c r="X475" s="441"/>
      <c r="AG475" s="441"/>
      <c r="AJ475" s="441"/>
      <c r="AS475" s="441"/>
      <c r="AV475" s="441"/>
    </row>
    <row r="476" spans="12:48" x14ac:dyDescent="0.2">
      <c r="L476" s="441"/>
      <c r="O476" s="441"/>
      <c r="U476" s="441"/>
      <c r="X476" s="441"/>
      <c r="AG476" s="441"/>
      <c r="AJ476" s="441"/>
      <c r="AS476" s="441"/>
      <c r="AV476" s="441"/>
    </row>
    <row r="477" spans="12:48" x14ac:dyDescent="0.2">
      <c r="L477" s="441"/>
      <c r="O477" s="441"/>
      <c r="U477" s="441"/>
      <c r="X477" s="441"/>
      <c r="AG477" s="441"/>
      <c r="AJ477" s="441"/>
      <c r="AS477" s="441"/>
      <c r="AV477" s="441"/>
    </row>
    <row r="478" spans="12:48" x14ac:dyDescent="0.2">
      <c r="L478" s="441"/>
      <c r="O478" s="441"/>
      <c r="U478" s="441"/>
      <c r="X478" s="441"/>
      <c r="AG478" s="441"/>
      <c r="AJ478" s="441"/>
      <c r="AS478" s="441"/>
      <c r="AV478" s="441"/>
    </row>
    <row r="479" spans="12:48" x14ac:dyDescent="0.2">
      <c r="L479" s="441"/>
      <c r="O479" s="441"/>
      <c r="U479" s="441"/>
      <c r="X479" s="441"/>
      <c r="AG479" s="441"/>
      <c r="AJ479" s="441"/>
      <c r="AS479" s="441"/>
      <c r="AV479" s="441"/>
    </row>
    <row r="480" spans="12:48" x14ac:dyDescent="0.2">
      <c r="L480" s="441"/>
      <c r="O480" s="441"/>
      <c r="U480" s="441"/>
      <c r="X480" s="441"/>
      <c r="AG480" s="441"/>
      <c r="AJ480" s="441"/>
      <c r="AS480" s="441"/>
      <c r="AV480" s="441"/>
    </row>
    <row r="481" spans="12:48" x14ac:dyDescent="0.2">
      <c r="L481" s="441"/>
      <c r="O481" s="441"/>
      <c r="U481" s="441"/>
      <c r="X481" s="441"/>
      <c r="AG481" s="441"/>
      <c r="AJ481" s="441"/>
      <c r="AS481" s="441"/>
      <c r="AV481" s="441"/>
    </row>
    <row r="482" spans="12:48" x14ac:dyDescent="0.2">
      <c r="L482" s="441"/>
      <c r="O482" s="441"/>
      <c r="U482" s="441"/>
      <c r="X482" s="441"/>
      <c r="AG482" s="441"/>
      <c r="AJ482" s="441"/>
      <c r="AS482" s="441"/>
      <c r="AV482" s="441"/>
    </row>
    <row r="483" spans="12:48" x14ac:dyDescent="0.2">
      <c r="L483" s="441"/>
      <c r="O483" s="441"/>
      <c r="U483" s="441"/>
      <c r="X483" s="441"/>
      <c r="AG483" s="441"/>
      <c r="AJ483" s="441"/>
      <c r="AS483" s="441"/>
      <c r="AV483" s="441"/>
    </row>
    <row r="484" spans="12:48" x14ac:dyDescent="0.2">
      <c r="L484" s="441"/>
      <c r="O484" s="441"/>
      <c r="U484" s="441"/>
      <c r="X484" s="441"/>
      <c r="AG484" s="441"/>
      <c r="AJ484" s="441"/>
      <c r="AS484" s="441"/>
      <c r="AV484" s="441"/>
    </row>
    <row r="485" spans="12:48" x14ac:dyDescent="0.2">
      <c r="L485" s="441"/>
      <c r="O485" s="441"/>
      <c r="U485" s="441"/>
      <c r="X485" s="441"/>
      <c r="AG485" s="441"/>
      <c r="AJ485" s="441"/>
      <c r="AS485" s="441"/>
      <c r="AV485" s="441"/>
    </row>
    <row r="486" spans="12:48" x14ac:dyDescent="0.2">
      <c r="L486" s="441"/>
      <c r="O486" s="441"/>
      <c r="U486" s="441"/>
      <c r="X486" s="441"/>
      <c r="AG486" s="441"/>
      <c r="AJ486" s="441"/>
      <c r="AS486" s="441"/>
      <c r="AV486" s="441"/>
    </row>
    <row r="487" spans="12:48" x14ac:dyDescent="0.2">
      <c r="L487" s="441"/>
      <c r="O487" s="441"/>
      <c r="U487" s="441"/>
      <c r="X487" s="441"/>
      <c r="AG487" s="441"/>
      <c r="AJ487" s="441"/>
      <c r="AS487" s="441"/>
      <c r="AV487" s="441"/>
    </row>
    <row r="488" spans="12:48" x14ac:dyDescent="0.2">
      <c r="L488" s="441"/>
      <c r="O488" s="441"/>
      <c r="U488" s="441"/>
      <c r="X488" s="441"/>
      <c r="AG488" s="441"/>
      <c r="AJ488" s="441"/>
      <c r="AS488" s="441"/>
      <c r="AV488" s="441"/>
    </row>
    <row r="489" spans="12:48" x14ac:dyDescent="0.2">
      <c r="L489" s="441"/>
      <c r="O489" s="441"/>
      <c r="U489" s="441"/>
      <c r="X489" s="441"/>
      <c r="AG489" s="441"/>
      <c r="AJ489" s="441"/>
      <c r="AS489" s="441"/>
      <c r="AV489" s="441"/>
    </row>
    <row r="490" spans="12:48" x14ac:dyDescent="0.2">
      <c r="L490" s="441"/>
      <c r="O490" s="441"/>
      <c r="U490" s="441"/>
      <c r="X490" s="441"/>
      <c r="AG490" s="441"/>
      <c r="AJ490" s="441"/>
      <c r="AS490" s="441"/>
      <c r="AV490" s="441"/>
    </row>
    <row r="491" spans="12:48" x14ac:dyDescent="0.2">
      <c r="L491" s="441"/>
      <c r="O491" s="441"/>
      <c r="U491" s="441"/>
      <c r="X491" s="441"/>
      <c r="AG491" s="441"/>
      <c r="AJ491" s="441"/>
      <c r="AS491" s="441"/>
      <c r="AV491" s="441"/>
    </row>
    <row r="492" spans="12:48" x14ac:dyDescent="0.2">
      <c r="L492" s="441"/>
      <c r="O492" s="441"/>
      <c r="U492" s="441"/>
      <c r="X492" s="441"/>
      <c r="AG492" s="441"/>
      <c r="AJ492" s="441"/>
      <c r="AS492" s="441"/>
      <c r="AV492" s="441"/>
    </row>
    <row r="493" spans="12:48" x14ac:dyDescent="0.2">
      <c r="L493" s="441"/>
      <c r="O493" s="441"/>
      <c r="U493" s="441"/>
      <c r="X493" s="441"/>
      <c r="AG493" s="441"/>
      <c r="AJ493" s="441"/>
      <c r="AS493" s="441"/>
      <c r="AV493" s="441"/>
    </row>
    <row r="494" spans="12:48" x14ac:dyDescent="0.2">
      <c r="L494" s="441"/>
      <c r="O494" s="441"/>
      <c r="U494" s="441"/>
      <c r="X494" s="441"/>
      <c r="AG494" s="441"/>
      <c r="AJ494" s="441"/>
      <c r="AS494" s="441"/>
      <c r="AV494" s="441"/>
    </row>
    <row r="495" spans="12:48" x14ac:dyDescent="0.2">
      <c r="L495" s="441"/>
      <c r="O495" s="441"/>
      <c r="U495" s="441"/>
      <c r="X495" s="441"/>
      <c r="AG495" s="441"/>
      <c r="AJ495" s="441"/>
      <c r="AS495" s="441"/>
      <c r="AV495" s="441"/>
    </row>
    <row r="496" spans="12:48" x14ac:dyDescent="0.2">
      <c r="L496" s="441"/>
      <c r="O496" s="441"/>
      <c r="U496" s="441"/>
      <c r="X496" s="441"/>
      <c r="AG496" s="441"/>
      <c r="AJ496" s="441"/>
      <c r="AS496" s="441"/>
      <c r="AV496" s="441"/>
    </row>
    <row r="497" spans="12:48" x14ac:dyDescent="0.2">
      <c r="L497" s="441"/>
      <c r="O497" s="441"/>
      <c r="U497" s="441"/>
      <c r="X497" s="441"/>
      <c r="AG497" s="441"/>
      <c r="AJ497" s="441"/>
      <c r="AS497" s="441"/>
      <c r="AV497" s="441"/>
    </row>
    <row r="498" spans="12:48" x14ac:dyDescent="0.2">
      <c r="L498" s="441"/>
      <c r="O498" s="441"/>
      <c r="U498" s="441"/>
      <c r="X498" s="441"/>
      <c r="AG498" s="441"/>
      <c r="AJ498" s="441"/>
      <c r="AS498" s="441"/>
      <c r="AV498" s="441"/>
    </row>
    <row r="499" spans="12:48" x14ac:dyDescent="0.2">
      <c r="L499" s="441"/>
      <c r="O499" s="441"/>
      <c r="U499" s="441"/>
      <c r="X499" s="441"/>
      <c r="AG499" s="441"/>
      <c r="AJ499" s="441"/>
      <c r="AS499" s="441"/>
      <c r="AV499" s="441"/>
    </row>
    <row r="500" spans="12:48" x14ac:dyDescent="0.2">
      <c r="L500" s="441"/>
      <c r="O500" s="441"/>
      <c r="U500" s="441"/>
      <c r="X500" s="441"/>
      <c r="AG500" s="441"/>
      <c r="AJ500" s="441"/>
      <c r="AS500" s="441"/>
      <c r="AV500" s="441"/>
    </row>
    <row r="501" spans="12:48" x14ac:dyDescent="0.2">
      <c r="L501" s="441"/>
      <c r="O501" s="441"/>
      <c r="U501" s="441"/>
      <c r="X501" s="441"/>
      <c r="AG501" s="441"/>
      <c r="AJ501" s="441"/>
      <c r="AS501" s="441"/>
      <c r="AV501" s="441"/>
    </row>
    <row r="502" spans="12:48" x14ac:dyDescent="0.2">
      <c r="L502" s="441"/>
      <c r="O502" s="441"/>
      <c r="U502" s="441"/>
      <c r="X502" s="441"/>
      <c r="AG502" s="441"/>
      <c r="AJ502" s="441"/>
      <c r="AS502" s="441"/>
      <c r="AV502" s="441"/>
    </row>
    <row r="503" spans="12:48" x14ac:dyDescent="0.2">
      <c r="L503" s="441"/>
      <c r="O503" s="441"/>
      <c r="U503" s="441"/>
      <c r="X503" s="441"/>
      <c r="AG503" s="441"/>
      <c r="AJ503" s="441"/>
      <c r="AS503" s="441"/>
      <c r="AV503" s="441"/>
    </row>
    <row r="504" spans="12:48" x14ac:dyDescent="0.2">
      <c r="L504" s="441"/>
      <c r="O504" s="441"/>
      <c r="U504" s="441"/>
      <c r="X504" s="441"/>
      <c r="AG504" s="441"/>
      <c r="AJ504" s="441"/>
      <c r="AS504" s="441"/>
      <c r="AV504" s="441"/>
    </row>
    <row r="505" spans="12:48" x14ac:dyDescent="0.2">
      <c r="L505" s="441"/>
      <c r="O505" s="441"/>
      <c r="U505" s="441"/>
      <c r="X505" s="441"/>
      <c r="AG505" s="441"/>
      <c r="AJ505" s="441"/>
      <c r="AS505" s="441"/>
      <c r="AV505" s="441"/>
    </row>
    <row r="506" spans="12:48" x14ac:dyDescent="0.2">
      <c r="L506" s="441"/>
      <c r="O506" s="441"/>
      <c r="U506" s="441"/>
      <c r="X506" s="441"/>
      <c r="AG506" s="441"/>
      <c r="AJ506" s="441"/>
      <c r="AS506" s="441"/>
      <c r="AV506" s="441"/>
    </row>
    <row r="507" spans="12:48" x14ac:dyDescent="0.2">
      <c r="L507" s="441"/>
      <c r="O507" s="441"/>
      <c r="U507" s="441"/>
      <c r="X507" s="441"/>
      <c r="AG507" s="441"/>
      <c r="AJ507" s="441"/>
      <c r="AS507" s="441"/>
      <c r="AV507" s="441"/>
    </row>
    <row r="508" spans="12:48" x14ac:dyDescent="0.2">
      <c r="L508" s="441"/>
      <c r="O508" s="441"/>
      <c r="U508" s="441"/>
      <c r="X508" s="441"/>
      <c r="AG508" s="441"/>
      <c r="AJ508" s="441"/>
      <c r="AS508" s="441"/>
      <c r="AV508" s="441"/>
    </row>
    <row r="509" spans="12:48" x14ac:dyDescent="0.2">
      <c r="L509" s="441"/>
      <c r="O509" s="441"/>
      <c r="U509" s="441"/>
      <c r="X509" s="441"/>
      <c r="AG509" s="441"/>
      <c r="AJ509" s="441"/>
      <c r="AS509" s="441"/>
      <c r="AV509" s="441"/>
    </row>
    <row r="510" spans="12:48" x14ac:dyDescent="0.2">
      <c r="L510" s="441"/>
      <c r="O510" s="441"/>
      <c r="U510" s="441"/>
      <c r="X510" s="441"/>
      <c r="AG510" s="441"/>
      <c r="AJ510" s="441"/>
      <c r="AS510" s="441"/>
      <c r="AV510" s="441"/>
    </row>
    <row r="511" spans="12:48" x14ac:dyDescent="0.2">
      <c r="L511" s="441"/>
      <c r="O511" s="441"/>
      <c r="U511" s="441"/>
      <c r="X511" s="441"/>
      <c r="AG511" s="441"/>
      <c r="AJ511" s="441"/>
      <c r="AS511" s="441"/>
      <c r="AV511" s="441"/>
    </row>
    <row r="512" spans="12:48" x14ac:dyDescent="0.2">
      <c r="L512" s="441"/>
      <c r="O512" s="441"/>
      <c r="U512" s="441"/>
      <c r="X512" s="441"/>
      <c r="AG512" s="441"/>
      <c r="AJ512" s="441"/>
      <c r="AS512" s="441"/>
      <c r="AV512" s="441"/>
    </row>
    <row r="513" spans="12:48" x14ac:dyDescent="0.2">
      <c r="L513" s="441"/>
      <c r="O513" s="441"/>
      <c r="U513" s="441"/>
      <c r="X513" s="441"/>
      <c r="AG513" s="441"/>
      <c r="AJ513" s="441"/>
      <c r="AS513" s="441"/>
      <c r="AV513" s="441"/>
    </row>
    <row r="514" spans="12:48" x14ac:dyDescent="0.2">
      <c r="L514" s="441"/>
      <c r="O514" s="441"/>
      <c r="U514" s="441"/>
      <c r="X514" s="441"/>
      <c r="AG514" s="441"/>
      <c r="AJ514" s="441"/>
      <c r="AS514" s="441"/>
      <c r="AV514" s="441"/>
    </row>
    <row r="515" spans="12:48" x14ac:dyDescent="0.2">
      <c r="L515" s="441"/>
      <c r="O515" s="441"/>
      <c r="U515" s="441"/>
      <c r="X515" s="441"/>
      <c r="AG515" s="441"/>
      <c r="AJ515" s="441"/>
      <c r="AS515" s="441"/>
      <c r="AV515" s="441"/>
    </row>
    <row r="516" spans="12:48" x14ac:dyDescent="0.2">
      <c r="L516" s="441"/>
      <c r="O516" s="441"/>
      <c r="U516" s="441"/>
      <c r="X516" s="441"/>
      <c r="AG516" s="441"/>
      <c r="AJ516" s="441"/>
      <c r="AS516" s="441"/>
      <c r="AV516" s="441"/>
    </row>
    <row r="517" spans="12:48" x14ac:dyDescent="0.2">
      <c r="L517" s="441"/>
      <c r="O517" s="441"/>
      <c r="U517" s="441"/>
      <c r="X517" s="441"/>
      <c r="AG517" s="441"/>
      <c r="AJ517" s="441"/>
      <c r="AS517" s="441"/>
      <c r="AV517" s="441"/>
    </row>
    <row r="518" spans="12:48" x14ac:dyDescent="0.2">
      <c r="L518" s="441"/>
      <c r="O518" s="441"/>
      <c r="U518" s="441"/>
      <c r="X518" s="441"/>
      <c r="AG518" s="441"/>
      <c r="AJ518" s="441"/>
      <c r="AS518" s="441"/>
      <c r="AV518" s="441"/>
    </row>
    <row r="519" spans="12:48" x14ac:dyDescent="0.2">
      <c r="L519" s="441"/>
      <c r="O519" s="441"/>
      <c r="U519" s="441"/>
      <c r="X519" s="441"/>
      <c r="AG519" s="441"/>
      <c r="AJ519" s="441"/>
      <c r="AS519" s="441"/>
      <c r="AV519" s="441"/>
    </row>
    <row r="520" spans="12:48" x14ac:dyDescent="0.2">
      <c r="L520" s="441"/>
      <c r="O520" s="441"/>
      <c r="U520" s="441"/>
      <c r="X520" s="441"/>
      <c r="AG520" s="441"/>
      <c r="AJ520" s="441"/>
      <c r="AS520" s="441"/>
      <c r="AV520" s="441"/>
    </row>
    <row r="521" spans="12:48" x14ac:dyDescent="0.2">
      <c r="L521" s="441"/>
      <c r="O521" s="441"/>
      <c r="U521" s="441"/>
      <c r="X521" s="441"/>
      <c r="AG521" s="441"/>
      <c r="AJ521" s="441"/>
      <c r="AS521" s="441"/>
      <c r="AV521" s="441"/>
    </row>
    <row r="522" spans="12:48" x14ac:dyDescent="0.2">
      <c r="L522" s="441"/>
      <c r="O522" s="441"/>
      <c r="U522" s="441"/>
      <c r="X522" s="441"/>
      <c r="AG522" s="441"/>
      <c r="AJ522" s="441"/>
      <c r="AS522" s="441"/>
      <c r="AV522" s="441"/>
    </row>
    <row r="523" spans="12:48" x14ac:dyDescent="0.2">
      <c r="L523" s="441"/>
      <c r="O523" s="441"/>
      <c r="U523" s="441"/>
      <c r="X523" s="441"/>
      <c r="AG523" s="441"/>
      <c r="AJ523" s="441"/>
      <c r="AS523" s="441"/>
      <c r="AV523" s="441"/>
    </row>
    <row r="524" spans="12:48" x14ac:dyDescent="0.2">
      <c r="L524" s="441"/>
      <c r="O524" s="441"/>
      <c r="U524" s="441"/>
      <c r="X524" s="441"/>
      <c r="AG524" s="441"/>
      <c r="AJ524" s="441"/>
      <c r="AS524" s="441"/>
      <c r="AV524" s="441"/>
    </row>
    <row r="525" spans="12:48" x14ac:dyDescent="0.2">
      <c r="L525" s="441"/>
      <c r="O525" s="441"/>
      <c r="U525" s="441"/>
      <c r="X525" s="441"/>
      <c r="AG525" s="441"/>
      <c r="AJ525" s="441"/>
      <c r="AS525" s="441"/>
      <c r="AV525" s="441"/>
    </row>
    <row r="526" spans="12:48" x14ac:dyDescent="0.2">
      <c r="L526" s="441"/>
      <c r="O526" s="441"/>
      <c r="U526" s="441"/>
      <c r="X526" s="441"/>
      <c r="AG526" s="441"/>
      <c r="AJ526" s="441"/>
      <c r="AS526" s="441"/>
      <c r="AV526" s="441"/>
    </row>
    <row r="527" spans="12:48" x14ac:dyDescent="0.2">
      <c r="L527" s="441"/>
      <c r="O527" s="441"/>
      <c r="U527" s="441"/>
      <c r="X527" s="441"/>
      <c r="AG527" s="441"/>
      <c r="AJ527" s="441"/>
      <c r="AS527" s="441"/>
      <c r="AV527" s="441"/>
    </row>
    <row r="528" spans="12:48" x14ac:dyDescent="0.2">
      <c r="L528" s="441"/>
      <c r="O528" s="441"/>
      <c r="U528" s="441"/>
      <c r="X528" s="441"/>
      <c r="AG528" s="441"/>
      <c r="AJ528" s="441"/>
      <c r="AS528" s="441"/>
      <c r="AV528" s="441"/>
    </row>
    <row r="529" spans="12:48" x14ac:dyDescent="0.2">
      <c r="L529" s="441"/>
      <c r="O529" s="441"/>
      <c r="U529" s="441"/>
      <c r="X529" s="441"/>
      <c r="AG529" s="441"/>
      <c r="AJ529" s="441"/>
      <c r="AS529" s="441"/>
      <c r="AV529" s="441"/>
    </row>
    <row r="530" spans="12:48" x14ac:dyDescent="0.2">
      <c r="L530" s="441"/>
      <c r="O530" s="441"/>
      <c r="U530" s="441"/>
      <c r="X530" s="441"/>
      <c r="AG530" s="441"/>
      <c r="AJ530" s="441"/>
      <c r="AS530" s="441"/>
      <c r="AV530" s="441"/>
    </row>
    <row r="531" spans="12:48" x14ac:dyDescent="0.2">
      <c r="L531" s="441"/>
      <c r="O531" s="441"/>
      <c r="U531" s="441"/>
      <c r="X531" s="441"/>
      <c r="AG531" s="441"/>
      <c r="AJ531" s="441"/>
      <c r="AS531" s="441"/>
      <c r="AV531" s="441"/>
    </row>
    <row r="532" spans="12:48" x14ac:dyDescent="0.2">
      <c r="L532" s="441"/>
      <c r="O532" s="441"/>
      <c r="U532" s="441"/>
      <c r="X532" s="441"/>
      <c r="AG532" s="441"/>
      <c r="AJ532" s="441"/>
      <c r="AS532" s="441"/>
      <c r="AV532" s="441"/>
    </row>
    <row r="533" spans="12:48" x14ac:dyDescent="0.2">
      <c r="L533" s="441"/>
      <c r="O533" s="441"/>
      <c r="U533" s="441"/>
      <c r="X533" s="441"/>
      <c r="AG533" s="441"/>
      <c r="AJ533" s="441"/>
      <c r="AS533" s="441"/>
      <c r="AV533" s="441"/>
    </row>
    <row r="534" spans="12:48" x14ac:dyDescent="0.2">
      <c r="L534" s="441"/>
      <c r="O534" s="441"/>
      <c r="U534" s="441"/>
      <c r="X534" s="441"/>
      <c r="AG534" s="441"/>
      <c r="AJ534" s="441"/>
      <c r="AS534" s="441"/>
      <c r="AV534" s="441"/>
    </row>
    <row r="535" spans="12:48" x14ac:dyDescent="0.2">
      <c r="L535" s="441"/>
      <c r="O535" s="441"/>
      <c r="U535" s="441"/>
      <c r="X535" s="441"/>
      <c r="AG535" s="441"/>
      <c r="AJ535" s="441"/>
      <c r="AS535" s="441"/>
      <c r="AV535" s="441"/>
    </row>
    <row r="536" spans="12:48" x14ac:dyDescent="0.2">
      <c r="L536" s="441"/>
      <c r="O536" s="441"/>
      <c r="U536" s="441"/>
      <c r="X536" s="441"/>
      <c r="AG536" s="441"/>
      <c r="AJ536" s="441"/>
      <c r="AS536" s="441"/>
      <c r="AV536" s="441"/>
    </row>
    <row r="537" spans="12:48" x14ac:dyDescent="0.2">
      <c r="L537" s="441"/>
      <c r="O537" s="441"/>
      <c r="U537" s="441"/>
      <c r="X537" s="441"/>
      <c r="AG537" s="441"/>
      <c r="AJ537" s="441"/>
      <c r="AS537" s="441"/>
      <c r="AV537" s="441"/>
    </row>
    <row r="538" spans="12:48" x14ac:dyDescent="0.2">
      <c r="L538" s="441"/>
      <c r="O538" s="441"/>
      <c r="U538" s="441"/>
      <c r="X538" s="441"/>
      <c r="AG538" s="441"/>
      <c r="AJ538" s="441"/>
      <c r="AS538" s="441"/>
      <c r="AV538" s="441"/>
    </row>
    <row r="539" spans="12:48" x14ac:dyDescent="0.2">
      <c r="L539" s="441"/>
      <c r="O539" s="441"/>
      <c r="U539" s="441"/>
      <c r="X539" s="441"/>
      <c r="AG539" s="441"/>
      <c r="AJ539" s="441"/>
      <c r="AS539" s="441"/>
      <c r="AV539" s="441"/>
    </row>
    <row r="540" spans="12:48" x14ac:dyDescent="0.2">
      <c r="L540" s="441"/>
      <c r="O540" s="441"/>
      <c r="U540" s="441"/>
      <c r="X540" s="441"/>
      <c r="AG540" s="441"/>
      <c r="AJ540" s="441"/>
      <c r="AS540" s="441"/>
      <c r="AV540" s="441"/>
    </row>
    <row r="541" spans="12:48" x14ac:dyDescent="0.2">
      <c r="L541" s="441"/>
      <c r="O541" s="441"/>
      <c r="U541" s="441"/>
      <c r="X541" s="441"/>
      <c r="AG541" s="441"/>
      <c r="AJ541" s="441"/>
      <c r="AS541" s="441"/>
      <c r="AV541" s="441"/>
    </row>
    <row r="542" spans="12:48" x14ac:dyDescent="0.2">
      <c r="L542" s="441"/>
      <c r="O542" s="441"/>
      <c r="U542" s="441"/>
      <c r="X542" s="441"/>
      <c r="AG542" s="441"/>
      <c r="AJ542" s="441"/>
      <c r="AS542" s="441"/>
      <c r="AV542" s="441"/>
    </row>
    <row r="543" spans="12:48" x14ac:dyDescent="0.2">
      <c r="L543" s="441"/>
      <c r="O543" s="441"/>
      <c r="U543" s="441"/>
      <c r="X543" s="441"/>
      <c r="AG543" s="441"/>
      <c r="AJ543" s="441"/>
      <c r="AS543" s="441"/>
      <c r="AV543" s="441"/>
    </row>
    <row r="544" spans="12:48" x14ac:dyDescent="0.2">
      <c r="L544" s="441"/>
      <c r="O544" s="441"/>
      <c r="U544" s="441"/>
      <c r="X544" s="441"/>
      <c r="AG544" s="441"/>
      <c r="AJ544" s="441"/>
      <c r="AS544" s="441"/>
      <c r="AV544" s="441"/>
    </row>
    <row r="545" spans="12:48" x14ac:dyDescent="0.2">
      <c r="L545" s="441"/>
      <c r="O545" s="441"/>
      <c r="U545" s="441"/>
      <c r="X545" s="441"/>
      <c r="AG545" s="441"/>
      <c r="AJ545" s="441"/>
      <c r="AS545" s="441"/>
      <c r="AV545" s="441"/>
    </row>
    <row r="546" spans="12:48" x14ac:dyDescent="0.2">
      <c r="L546" s="441"/>
      <c r="O546" s="441"/>
      <c r="U546" s="441"/>
      <c r="X546" s="441"/>
      <c r="AG546" s="441"/>
      <c r="AJ546" s="441"/>
      <c r="AS546" s="441"/>
      <c r="AV546" s="441"/>
    </row>
    <row r="547" spans="12:48" x14ac:dyDescent="0.2">
      <c r="L547" s="441"/>
      <c r="O547" s="441"/>
      <c r="U547" s="441"/>
      <c r="X547" s="441"/>
      <c r="AG547" s="441"/>
      <c r="AJ547" s="441"/>
      <c r="AS547" s="441"/>
      <c r="AV547" s="441"/>
    </row>
    <row r="548" spans="12:48" x14ac:dyDescent="0.2">
      <c r="L548" s="441"/>
      <c r="O548" s="441"/>
      <c r="U548" s="441"/>
      <c r="X548" s="441"/>
      <c r="AG548" s="441"/>
      <c r="AJ548" s="441"/>
      <c r="AS548" s="441"/>
      <c r="AV548" s="441"/>
    </row>
    <row r="549" spans="12:48" x14ac:dyDescent="0.2">
      <c r="L549" s="441"/>
      <c r="O549" s="441"/>
      <c r="U549" s="441"/>
      <c r="X549" s="441"/>
      <c r="AG549" s="441"/>
      <c r="AJ549" s="441"/>
      <c r="AS549" s="441"/>
      <c r="AV549" s="441"/>
    </row>
    <row r="550" spans="12:48" x14ac:dyDescent="0.2">
      <c r="L550" s="441"/>
      <c r="O550" s="441"/>
      <c r="U550" s="441"/>
      <c r="X550" s="441"/>
      <c r="AG550" s="441"/>
      <c r="AJ550" s="441"/>
      <c r="AS550" s="441"/>
      <c r="AV550" s="441"/>
    </row>
    <row r="551" spans="12:48" x14ac:dyDescent="0.2">
      <c r="L551" s="441"/>
      <c r="O551" s="441"/>
      <c r="U551" s="441"/>
      <c r="X551" s="441"/>
      <c r="AG551" s="441"/>
      <c r="AJ551" s="441"/>
      <c r="AS551" s="441"/>
      <c r="AV551" s="441"/>
    </row>
    <row r="552" spans="12:48" x14ac:dyDescent="0.2">
      <c r="L552" s="441"/>
      <c r="O552" s="441"/>
      <c r="U552" s="441"/>
      <c r="X552" s="441"/>
      <c r="AG552" s="441"/>
      <c r="AJ552" s="441"/>
      <c r="AS552" s="441"/>
      <c r="AV552" s="441"/>
    </row>
    <row r="553" spans="12:48" x14ac:dyDescent="0.2">
      <c r="L553" s="441"/>
      <c r="O553" s="441"/>
      <c r="U553" s="441"/>
      <c r="X553" s="441"/>
      <c r="AG553" s="441"/>
      <c r="AJ553" s="441"/>
      <c r="AS553" s="441"/>
      <c r="AV553" s="441"/>
    </row>
    <row r="554" spans="12:48" x14ac:dyDescent="0.2">
      <c r="L554" s="441"/>
      <c r="O554" s="441"/>
      <c r="U554" s="441"/>
      <c r="X554" s="441"/>
      <c r="AG554" s="441"/>
      <c r="AJ554" s="441"/>
      <c r="AS554" s="441"/>
      <c r="AV554" s="441"/>
    </row>
    <row r="555" spans="12:48" x14ac:dyDescent="0.2">
      <c r="L555" s="441"/>
      <c r="O555" s="441"/>
      <c r="U555" s="441"/>
      <c r="X555" s="441"/>
      <c r="AG555" s="441"/>
      <c r="AJ555" s="441"/>
      <c r="AS555" s="441"/>
      <c r="AV555" s="441"/>
    </row>
    <row r="556" spans="12:48" x14ac:dyDescent="0.2">
      <c r="L556" s="441"/>
      <c r="O556" s="441"/>
      <c r="U556" s="441"/>
      <c r="X556" s="441"/>
      <c r="AG556" s="441"/>
      <c r="AJ556" s="441"/>
      <c r="AS556" s="441"/>
      <c r="AV556" s="441"/>
    </row>
    <row r="557" spans="12:48" x14ac:dyDescent="0.2">
      <c r="L557" s="441"/>
      <c r="O557" s="441"/>
      <c r="U557" s="441"/>
      <c r="X557" s="441"/>
      <c r="AG557" s="441"/>
      <c r="AJ557" s="441"/>
      <c r="AS557" s="441"/>
      <c r="AV557" s="441"/>
    </row>
    <row r="558" spans="12:48" x14ac:dyDescent="0.2">
      <c r="L558" s="441"/>
      <c r="O558" s="441"/>
      <c r="U558" s="441"/>
      <c r="X558" s="441"/>
      <c r="AG558" s="441"/>
      <c r="AJ558" s="441"/>
      <c r="AS558" s="441"/>
      <c r="AV558" s="441"/>
    </row>
    <row r="559" spans="12:48" x14ac:dyDescent="0.2">
      <c r="L559" s="441"/>
      <c r="O559" s="441"/>
      <c r="U559" s="441"/>
      <c r="X559" s="441"/>
      <c r="AG559" s="441"/>
      <c r="AJ559" s="441"/>
      <c r="AS559" s="441"/>
      <c r="AV559" s="441"/>
    </row>
    <row r="560" spans="12:48" x14ac:dyDescent="0.2">
      <c r="L560" s="441"/>
      <c r="O560" s="441"/>
      <c r="U560" s="441"/>
      <c r="X560" s="441"/>
      <c r="AG560" s="441"/>
      <c r="AJ560" s="441"/>
      <c r="AS560" s="441"/>
      <c r="AV560" s="441"/>
    </row>
    <row r="561" spans="12:48" x14ac:dyDescent="0.2">
      <c r="L561" s="441"/>
      <c r="O561" s="441"/>
      <c r="U561" s="441"/>
      <c r="X561" s="441"/>
      <c r="AG561" s="441"/>
      <c r="AJ561" s="441"/>
      <c r="AS561" s="441"/>
      <c r="AV561" s="441"/>
    </row>
    <row r="562" spans="12:48" x14ac:dyDescent="0.2">
      <c r="L562" s="441"/>
      <c r="O562" s="441"/>
      <c r="U562" s="441"/>
      <c r="X562" s="441"/>
      <c r="AG562" s="441"/>
      <c r="AJ562" s="441"/>
      <c r="AS562" s="441"/>
      <c r="AV562" s="441"/>
    </row>
    <row r="563" spans="12:48" x14ac:dyDescent="0.2">
      <c r="L563" s="441"/>
      <c r="O563" s="441"/>
      <c r="U563" s="441"/>
      <c r="X563" s="441"/>
      <c r="AG563" s="441"/>
      <c r="AJ563" s="441"/>
      <c r="AS563" s="441"/>
      <c r="AV563" s="441"/>
    </row>
    <row r="564" spans="12:48" x14ac:dyDescent="0.2">
      <c r="L564" s="441"/>
      <c r="O564" s="441"/>
      <c r="U564" s="441"/>
      <c r="X564" s="441"/>
      <c r="AG564" s="441"/>
      <c r="AJ564" s="441"/>
      <c r="AS564" s="441"/>
      <c r="AV564" s="441"/>
    </row>
    <row r="565" spans="12:48" x14ac:dyDescent="0.2">
      <c r="L565" s="441"/>
      <c r="O565" s="441"/>
      <c r="U565" s="441"/>
      <c r="X565" s="441"/>
      <c r="AG565" s="441"/>
      <c r="AJ565" s="441"/>
      <c r="AS565" s="441"/>
      <c r="AV565" s="441"/>
    </row>
    <row r="566" spans="12:48" x14ac:dyDescent="0.2">
      <c r="L566" s="441"/>
      <c r="O566" s="441"/>
      <c r="U566" s="441"/>
      <c r="X566" s="441"/>
      <c r="AG566" s="441"/>
      <c r="AJ566" s="441"/>
      <c r="AS566" s="441"/>
      <c r="AV566" s="441"/>
    </row>
    <row r="567" spans="12:48" x14ac:dyDescent="0.2">
      <c r="L567" s="441"/>
      <c r="O567" s="441"/>
      <c r="U567" s="441"/>
      <c r="X567" s="441"/>
      <c r="AG567" s="441"/>
      <c r="AJ567" s="441"/>
      <c r="AS567" s="441"/>
      <c r="AV567" s="441"/>
    </row>
    <row r="568" spans="12:48" x14ac:dyDescent="0.2">
      <c r="L568" s="441"/>
      <c r="O568" s="441"/>
      <c r="U568" s="441"/>
      <c r="X568" s="441"/>
      <c r="AG568" s="441"/>
      <c r="AJ568" s="441"/>
      <c r="AS568" s="441"/>
      <c r="AV568" s="441"/>
    </row>
    <row r="569" spans="12:48" x14ac:dyDescent="0.2">
      <c r="L569" s="441"/>
      <c r="O569" s="441"/>
      <c r="U569" s="441"/>
      <c r="X569" s="441"/>
      <c r="AG569" s="441"/>
      <c r="AJ569" s="441"/>
      <c r="AS569" s="441"/>
      <c r="AV569" s="441"/>
    </row>
    <row r="570" spans="12:48" x14ac:dyDescent="0.2">
      <c r="L570" s="441"/>
      <c r="O570" s="441"/>
      <c r="U570" s="441"/>
      <c r="X570" s="441"/>
      <c r="AG570" s="441"/>
      <c r="AJ570" s="441"/>
      <c r="AS570" s="441"/>
      <c r="AV570" s="441"/>
    </row>
    <row r="571" spans="12:48" x14ac:dyDescent="0.2">
      <c r="L571" s="441"/>
      <c r="O571" s="441"/>
      <c r="U571" s="441"/>
      <c r="X571" s="441"/>
      <c r="AG571" s="441"/>
      <c r="AJ571" s="441"/>
      <c r="AS571" s="441"/>
      <c r="AV571" s="441"/>
    </row>
    <row r="572" spans="12:48" x14ac:dyDescent="0.2">
      <c r="L572" s="441"/>
      <c r="O572" s="441"/>
      <c r="U572" s="441"/>
      <c r="X572" s="441"/>
      <c r="AG572" s="441"/>
      <c r="AJ572" s="441"/>
      <c r="AS572" s="441"/>
      <c r="AV572" s="441"/>
    </row>
    <row r="573" spans="12:48" x14ac:dyDescent="0.2">
      <c r="L573" s="441"/>
      <c r="O573" s="441"/>
      <c r="U573" s="441"/>
      <c r="X573" s="441"/>
      <c r="AG573" s="441"/>
      <c r="AJ573" s="441"/>
      <c r="AS573" s="441"/>
      <c r="AV573" s="441"/>
    </row>
    <row r="574" spans="12:48" x14ac:dyDescent="0.2">
      <c r="L574" s="441"/>
      <c r="O574" s="441"/>
      <c r="U574" s="441"/>
      <c r="X574" s="441"/>
      <c r="AG574" s="441"/>
      <c r="AJ574" s="441"/>
      <c r="AS574" s="441"/>
      <c r="AV574" s="441"/>
    </row>
    <row r="575" spans="12:48" x14ac:dyDescent="0.2">
      <c r="L575" s="441"/>
      <c r="O575" s="441"/>
      <c r="U575" s="441"/>
      <c r="X575" s="441"/>
      <c r="AG575" s="441"/>
      <c r="AJ575" s="441"/>
      <c r="AS575" s="441"/>
      <c r="AV575" s="441"/>
    </row>
    <row r="576" spans="12:48" x14ac:dyDescent="0.2">
      <c r="L576" s="441"/>
      <c r="O576" s="441"/>
      <c r="U576" s="441"/>
      <c r="X576" s="441"/>
      <c r="AG576" s="441"/>
      <c r="AJ576" s="441"/>
      <c r="AS576" s="441"/>
      <c r="AV576" s="441"/>
    </row>
    <row r="577" spans="12:48" x14ac:dyDescent="0.2">
      <c r="L577" s="441"/>
      <c r="O577" s="441"/>
      <c r="U577" s="441"/>
      <c r="X577" s="441"/>
      <c r="AG577" s="441"/>
      <c r="AJ577" s="441"/>
      <c r="AS577" s="441"/>
      <c r="AV577" s="441"/>
    </row>
    <row r="578" spans="12:48" x14ac:dyDescent="0.2">
      <c r="L578" s="441"/>
      <c r="O578" s="441"/>
      <c r="U578" s="441"/>
      <c r="X578" s="441"/>
      <c r="AG578" s="441"/>
      <c r="AJ578" s="441"/>
      <c r="AS578" s="441"/>
      <c r="AV578" s="441"/>
    </row>
    <row r="579" spans="12:48" x14ac:dyDescent="0.2">
      <c r="L579" s="441"/>
      <c r="O579" s="441"/>
      <c r="U579" s="441"/>
      <c r="X579" s="441"/>
      <c r="AG579" s="441"/>
      <c r="AJ579" s="441"/>
      <c r="AS579" s="441"/>
      <c r="AV579" s="441"/>
    </row>
    <row r="580" spans="12:48" x14ac:dyDescent="0.2">
      <c r="L580" s="441"/>
      <c r="O580" s="441"/>
      <c r="U580" s="441"/>
      <c r="X580" s="441"/>
      <c r="AG580" s="441"/>
      <c r="AJ580" s="441"/>
      <c r="AS580" s="441"/>
      <c r="AV580" s="441"/>
    </row>
    <row r="581" spans="12:48" x14ac:dyDescent="0.2">
      <c r="L581" s="441"/>
      <c r="O581" s="441"/>
      <c r="U581" s="441"/>
      <c r="X581" s="441"/>
      <c r="AG581" s="441"/>
      <c r="AJ581" s="441"/>
      <c r="AS581" s="441"/>
      <c r="AV581" s="441"/>
    </row>
    <row r="582" spans="12:48" x14ac:dyDescent="0.2">
      <c r="L582" s="441"/>
      <c r="O582" s="441"/>
      <c r="U582" s="441"/>
      <c r="X582" s="441"/>
      <c r="AG582" s="441"/>
      <c r="AJ582" s="441"/>
      <c r="AS582" s="441"/>
      <c r="AV582" s="441"/>
    </row>
    <row r="583" spans="12:48" x14ac:dyDescent="0.2">
      <c r="L583" s="441"/>
      <c r="O583" s="441"/>
      <c r="U583" s="441"/>
      <c r="X583" s="441"/>
      <c r="AG583" s="441"/>
      <c r="AJ583" s="441"/>
      <c r="AS583" s="441"/>
      <c r="AV583" s="441"/>
    </row>
    <row r="584" spans="12:48" x14ac:dyDescent="0.2">
      <c r="L584" s="441"/>
      <c r="O584" s="441"/>
      <c r="U584" s="441"/>
      <c r="X584" s="441"/>
      <c r="AG584" s="441"/>
      <c r="AJ584" s="441"/>
      <c r="AS584" s="441"/>
      <c r="AV584" s="441"/>
    </row>
    <row r="585" spans="12:48" x14ac:dyDescent="0.2">
      <c r="L585" s="441"/>
      <c r="O585" s="441"/>
      <c r="U585" s="441"/>
      <c r="X585" s="441"/>
      <c r="AG585" s="441"/>
      <c r="AJ585" s="441"/>
      <c r="AS585" s="441"/>
      <c r="AV585" s="441"/>
    </row>
    <row r="586" spans="12:48" x14ac:dyDescent="0.2">
      <c r="L586" s="441"/>
      <c r="O586" s="441"/>
      <c r="U586" s="441"/>
      <c r="X586" s="441"/>
      <c r="AG586" s="441"/>
      <c r="AJ586" s="441"/>
      <c r="AS586" s="441"/>
      <c r="AV586" s="441"/>
    </row>
    <row r="587" spans="12:48" x14ac:dyDescent="0.2">
      <c r="L587" s="441"/>
      <c r="O587" s="441"/>
      <c r="U587" s="441"/>
      <c r="X587" s="441"/>
      <c r="AG587" s="441"/>
      <c r="AJ587" s="441"/>
      <c r="AS587" s="441"/>
      <c r="AV587" s="441"/>
    </row>
    <row r="588" spans="12:48" x14ac:dyDescent="0.2">
      <c r="L588" s="441"/>
      <c r="O588" s="441"/>
      <c r="U588" s="441"/>
      <c r="X588" s="441"/>
      <c r="AG588" s="441"/>
      <c r="AJ588" s="441"/>
      <c r="AS588" s="441"/>
      <c r="AV588" s="441"/>
    </row>
    <row r="589" spans="12:48" x14ac:dyDescent="0.2">
      <c r="L589" s="441"/>
      <c r="O589" s="441"/>
      <c r="U589" s="441"/>
      <c r="X589" s="441"/>
      <c r="AG589" s="441"/>
      <c r="AJ589" s="441"/>
      <c r="AS589" s="441"/>
      <c r="AV589" s="441"/>
    </row>
    <row r="590" spans="12:48" x14ac:dyDescent="0.2">
      <c r="L590" s="441"/>
      <c r="O590" s="441"/>
      <c r="U590" s="441"/>
      <c r="X590" s="441"/>
      <c r="AG590" s="441"/>
      <c r="AJ590" s="441"/>
      <c r="AS590" s="441"/>
      <c r="AV590" s="441"/>
    </row>
    <row r="591" spans="12:48" x14ac:dyDescent="0.2">
      <c r="L591" s="441"/>
      <c r="O591" s="441"/>
      <c r="U591" s="441"/>
      <c r="X591" s="441"/>
      <c r="AG591" s="441"/>
      <c r="AJ591" s="441"/>
      <c r="AS591" s="441"/>
      <c r="AV591" s="441"/>
    </row>
    <row r="592" spans="12:48" x14ac:dyDescent="0.2">
      <c r="L592" s="441"/>
      <c r="O592" s="441"/>
      <c r="U592" s="441"/>
      <c r="X592" s="441"/>
      <c r="AG592" s="441"/>
      <c r="AJ592" s="441"/>
      <c r="AS592" s="441"/>
      <c r="AV592" s="441"/>
    </row>
    <row r="593" spans="12:48" x14ac:dyDescent="0.2">
      <c r="L593" s="441"/>
      <c r="O593" s="441"/>
      <c r="U593" s="441"/>
      <c r="X593" s="441"/>
      <c r="AG593" s="441"/>
      <c r="AJ593" s="441"/>
      <c r="AS593" s="441"/>
      <c r="AV593" s="441"/>
    </row>
    <row r="594" spans="12:48" x14ac:dyDescent="0.2">
      <c r="L594" s="441"/>
      <c r="O594" s="441"/>
      <c r="U594" s="441"/>
      <c r="X594" s="441"/>
      <c r="AG594" s="441"/>
      <c r="AJ594" s="441"/>
      <c r="AS594" s="441"/>
      <c r="AV594" s="441"/>
    </row>
    <row r="595" spans="12:48" x14ac:dyDescent="0.2">
      <c r="L595" s="441"/>
      <c r="O595" s="441"/>
      <c r="U595" s="441"/>
      <c r="X595" s="441"/>
      <c r="AG595" s="441"/>
      <c r="AJ595" s="441"/>
      <c r="AS595" s="441"/>
      <c r="AV595" s="441"/>
    </row>
    <row r="596" spans="12:48" x14ac:dyDescent="0.2">
      <c r="L596" s="441"/>
      <c r="O596" s="441"/>
      <c r="U596" s="441"/>
      <c r="X596" s="441"/>
      <c r="AG596" s="441"/>
      <c r="AJ596" s="441"/>
      <c r="AS596" s="441"/>
      <c r="AV596" s="441"/>
    </row>
    <row r="597" spans="12:48" x14ac:dyDescent="0.2">
      <c r="L597" s="441"/>
      <c r="O597" s="441"/>
      <c r="U597" s="441"/>
      <c r="X597" s="441"/>
      <c r="AG597" s="441"/>
      <c r="AJ597" s="441"/>
      <c r="AS597" s="441"/>
      <c r="AV597" s="441"/>
    </row>
    <row r="598" spans="12:48" x14ac:dyDescent="0.2">
      <c r="L598" s="441"/>
      <c r="O598" s="441"/>
      <c r="U598" s="441"/>
      <c r="X598" s="441"/>
      <c r="AG598" s="441"/>
      <c r="AJ598" s="441"/>
      <c r="AS598" s="441"/>
      <c r="AV598" s="441"/>
    </row>
    <row r="599" spans="12:48" x14ac:dyDescent="0.2">
      <c r="L599" s="441"/>
      <c r="O599" s="441"/>
      <c r="U599" s="441"/>
      <c r="X599" s="441"/>
      <c r="AG599" s="441"/>
      <c r="AJ599" s="441"/>
      <c r="AS599" s="441"/>
      <c r="AV599" s="441"/>
    </row>
    <row r="600" spans="12:48" x14ac:dyDescent="0.2">
      <c r="L600" s="441"/>
      <c r="O600" s="441"/>
      <c r="U600" s="441"/>
      <c r="X600" s="441"/>
      <c r="AG600" s="441"/>
      <c r="AJ600" s="441"/>
      <c r="AS600" s="441"/>
      <c r="AV600" s="441"/>
    </row>
    <row r="601" spans="12:48" x14ac:dyDescent="0.2">
      <c r="L601" s="441"/>
      <c r="O601" s="441"/>
      <c r="U601" s="441"/>
      <c r="X601" s="441"/>
      <c r="AG601" s="441"/>
      <c r="AJ601" s="441"/>
      <c r="AS601" s="441"/>
      <c r="AV601" s="441"/>
    </row>
    <row r="602" spans="12:48" x14ac:dyDescent="0.2">
      <c r="L602" s="441"/>
      <c r="O602" s="441"/>
      <c r="U602" s="441"/>
      <c r="X602" s="441"/>
      <c r="AG602" s="441"/>
      <c r="AJ602" s="441"/>
      <c r="AS602" s="441"/>
      <c r="AV602" s="441"/>
    </row>
    <row r="603" spans="12:48" x14ac:dyDescent="0.2">
      <c r="L603" s="441"/>
      <c r="O603" s="441"/>
      <c r="U603" s="441"/>
      <c r="X603" s="441"/>
      <c r="AG603" s="441"/>
      <c r="AJ603" s="441"/>
      <c r="AS603" s="441"/>
      <c r="AV603" s="441"/>
    </row>
    <row r="604" spans="12:48" x14ac:dyDescent="0.2">
      <c r="L604" s="441"/>
      <c r="O604" s="441"/>
      <c r="U604" s="441"/>
      <c r="X604" s="441"/>
      <c r="AG604" s="441"/>
      <c r="AJ604" s="441"/>
      <c r="AS604" s="441"/>
      <c r="AV604" s="441"/>
    </row>
    <row r="605" spans="12:48" x14ac:dyDescent="0.2">
      <c r="L605" s="441"/>
      <c r="O605" s="441"/>
      <c r="U605" s="441"/>
      <c r="X605" s="441"/>
      <c r="AG605" s="441"/>
      <c r="AJ605" s="441"/>
      <c r="AS605" s="441"/>
      <c r="AV605" s="441"/>
    </row>
    <row r="606" spans="12:48" x14ac:dyDescent="0.2">
      <c r="L606" s="441"/>
      <c r="O606" s="441"/>
      <c r="U606" s="441"/>
      <c r="X606" s="441"/>
      <c r="AG606" s="441"/>
      <c r="AJ606" s="441"/>
      <c r="AS606" s="441"/>
      <c r="AV606" s="441"/>
    </row>
    <row r="607" spans="12:48" x14ac:dyDescent="0.2">
      <c r="L607" s="441"/>
      <c r="O607" s="441"/>
      <c r="U607" s="441"/>
      <c r="X607" s="441"/>
      <c r="AG607" s="441"/>
      <c r="AJ607" s="441"/>
      <c r="AS607" s="441"/>
      <c r="AV607" s="441"/>
    </row>
    <row r="608" spans="12:48" x14ac:dyDescent="0.2">
      <c r="L608" s="441"/>
      <c r="O608" s="441"/>
      <c r="U608" s="441"/>
      <c r="X608" s="441"/>
      <c r="AG608" s="441"/>
      <c r="AJ608" s="441"/>
      <c r="AS608" s="441"/>
      <c r="AV608" s="441"/>
    </row>
    <row r="609" spans="12:48" x14ac:dyDescent="0.2">
      <c r="L609" s="441"/>
      <c r="O609" s="441"/>
      <c r="U609" s="441"/>
      <c r="X609" s="441"/>
      <c r="AG609" s="441"/>
      <c r="AJ609" s="441"/>
      <c r="AS609" s="441"/>
      <c r="AV609" s="441"/>
    </row>
    <row r="610" spans="12:48" x14ac:dyDescent="0.2">
      <c r="L610" s="441"/>
      <c r="O610" s="441"/>
      <c r="U610" s="441"/>
      <c r="X610" s="441"/>
      <c r="AG610" s="441"/>
      <c r="AJ610" s="441"/>
      <c r="AS610" s="441"/>
      <c r="AV610" s="441"/>
    </row>
    <row r="611" spans="12:48" x14ac:dyDescent="0.2">
      <c r="L611" s="441"/>
      <c r="O611" s="441"/>
      <c r="U611" s="441"/>
      <c r="X611" s="441"/>
      <c r="AG611" s="441"/>
      <c r="AJ611" s="441"/>
      <c r="AS611" s="441"/>
      <c r="AV611" s="441"/>
    </row>
    <row r="612" spans="12:48" x14ac:dyDescent="0.2">
      <c r="L612" s="441"/>
      <c r="O612" s="441"/>
      <c r="U612" s="441"/>
      <c r="X612" s="441"/>
      <c r="AG612" s="441"/>
      <c r="AJ612" s="441"/>
      <c r="AS612" s="441"/>
      <c r="AV612" s="441"/>
    </row>
    <row r="613" spans="12:48" x14ac:dyDescent="0.2">
      <c r="L613" s="441"/>
      <c r="O613" s="441"/>
      <c r="U613" s="441"/>
      <c r="X613" s="441"/>
      <c r="AG613" s="441"/>
      <c r="AJ613" s="441"/>
      <c r="AS613" s="441"/>
      <c r="AV613" s="441"/>
    </row>
    <row r="614" spans="12:48" x14ac:dyDescent="0.2">
      <c r="L614" s="441"/>
      <c r="O614" s="441"/>
      <c r="U614" s="441"/>
      <c r="X614" s="441"/>
      <c r="AG614" s="441"/>
      <c r="AJ614" s="441"/>
      <c r="AS614" s="441"/>
      <c r="AV614" s="441"/>
    </row>
    <row r="615" spans="12:48" x14ac:dyDescent="0.2">
      <c r="L615" s="441"/>
      <c r="O615" s="441"/>
      <c r="U615" s="441"/>
      <c r="X615" s="441"/>
      <c r="AG615" s="441"/>
      <c r="AJ615" s="441"/>
      <c r="AS615" s="441"/>
      <c r="AV615" s="441"/>
    </row>
    <row r="616" spans="12:48" x14ac:dyDescent="0.2">
      <c r="L616" s="441"/>
      <c r="O616" s="441"/>
      <c r="U616" s="441"/>
      <c r="X616" s="441"/>
      <c r="AG616" s="441"/>
      <c r="AJ616" s="441"/>
      <c r="AS616" s="441"/>
      <c r="AV616" s="441"/>
    </row>
    <row r="617" spans="12:48" x14ac:dyDescent="0.2">
      <c r="L617" s="441"/>
      <c r="O617" s="441"/>
      <c r="U617" s="441"/>
      <c r="X617" s="441"/>
      <c r="AG617" s="441"/>
      <c r="AJ617" s="441"/>
      <c r="AS617" s="441"/>
      <c r="AV617" s="441"/>
    </row>
    <row r="618" spans="12:48" x14ac:dyDescent="0.2">
      <c r="L618" s="441"/>
      <c r="O618" s="441"/>
      <c r="U618" s="441"/>
      <c r="X618" s="441"/>
      <c r="AG618" s="441"/>
      <c r="AJ618" s="441"/>
      <c r="AS618" s="441"/>
      <c r="AV618" s="441"/>
    </row>
    <row r="619" spans="12:48" x14ac:dyDescent="0.2">
      <c r="L619" s="441"/>
      <c r="O619" s="441"/>
      <c r="U619" s="441"/>
      <c r="X619" s="441"/>
      <c r="AG619" s="441"/>
      <c r="AJ619" s="441"/>
      <c r="AS619" s="441"/>
      <c r="AV619" s="441"/>
    </row>
    <row r="620" spans="12:48" x14ac:dyDescent="0.2">
      <c r="L620" s="441"/>
      <c r="O620" s="441"/>
      <c r="U620" s="441"/>
      <c r="X620" s="441"/>
      <c r="AG620" s="441"/>
      <c r="AJ620" s="441"/>
      <c r="AS620" s="441"/>
      <c r="AV620" s="441"/>
    </row>
    <row r="621" spans="12:48" x14ac:dyDescent="0.2">
      <c r="L621" s="441"/>
      <c r="O621" s="441"/>
      <c r="U621" s="441"/>
      <c r="X621" s="441"/>
      <c r="AG621" s="441"/>
      <c r="AJ621" s="441"/>
      <c r="AS621" s="441"/>
      <c r="AV621" s="441"/>
    </row>
    <row r="622" spans="12:48" x14ac:dyDescent="0.2">
      <c r="L622" s="441"/>
      <c r="O622" s="441"/>
      <c r="U622" s="441"/>
      <c r="X622" s="441"/>
      <c r="AG622" s="441"/>
      <c r="AJ622" s="441"/>
      <c r="AS622" s="441"/>
      <c r="AV622" s="441"/>
    </row>
    <row r="623" spans="12:48" x14ac:dyDescent="0.2">
      <c r="L623" s="441"/>
      <c r="O623" s="441"/>
      <c r="U623" s="441"/>
      <c r="X623" s="441"/>
      <c r="AG623" s="441"/>
      <c r="AJ623" s="441"/>
      <c r="AS623" s="441"/>
      <c r="AV623" s="441"/>
    </row>
    <row r="624" spans="12:48" x14ac:dyDescent="0.2">
      <c r="L624" s="441"/>
      <c r="O624" s="441"/>
      <c r="U624" s="441"/>
      <c r="X624" s="441"/>
      <c r="AG624" s="441"/>
      <c r="AJ624" s="441"/>
      <c r="AS624" s="441"/>
      <c r="AV624" s="441"/>
    </row>
    <row r="625" spans="12:48" x14ac:dyDescent="0.2">
      <c r="L625" s="441"/>
      <c r="O625" s="441"/>
      <c r="U625" s="441"/>
      <c r="X625" s="441"/>
      <c r="AG625" s="441"/>
      <c r="AJ625" s="441"/>
      <c r="AS625" s="441"/>
      <c r="AV625" s="441"/>
    </row>
    <row r="626" spans="12:48" x14ac:dyDescent="0.2">
      <c r="L626" s="441"/>
      <c r="O626" s="441"/>
      <c r="U626" s="441"/>
      <c r="X626" s="441"/>
      <c r="AG626" s="441"/>
      <c r="AJ626" s="441"/>
      <c r="AS626" s="441"/>
      <c r="AV626" s="441"/>
    </row>
    <row r="627" spans="12:48" x14ac:dyDescent="0.2">
      <c r="L627" s="441"/>
      <c r="O627" s="441"/>
      <c r="U627" s="441"/>
      <c r="X627" s="441"/>
      <c r="AG627" s="441"/>
      <c r="AJ627" s="441"/>
      <c r="AS627" s="441"/>
      <c r="AV627" s="441"/>
    </row>
    <row r="628" spans="12:48" x14ac:dyDescent="0.2">
      <c r="L628" s="441"/>
      <c r="O628" s="441"/>
      <c r="U628" s="441"/>
      <c r="X628" s="441"/>
      <c r="AG628" s="441"/>
      <c r="AJ628" s="441"/>
      <c r="AS628" s="441"/>
      <c r="AV628" s="441"/>
    </row>
    <row r="629" spans="12:48" x14ac:dyDescent="0.2">
      <c r="L629" s="441"/>
      <c r="O629" s="441"/>
      <c r="U629" s="441"/>
      <c r="X629" s="441"/>
      <c r="AG629" s="441"/>
      <c r="AJ629" s="441"/>
      <c r="AS629" s="441"/>
      <c r="AV629" s="441"/>
    </row>
    <row r="630" spans="12:48" x14ac:dyDescent="0.2">
      <c r="L630" s="441"/>
      <c r="O630" s="441"/>
      <c r="U630" s="441"/>
      <c r="X630" s="441"/>
      <c r="AG630" s="441"/>
      <c r="AJ630" s="441"/>
      <c r="AS630" s="441"/>
      <c r="AV630" s="441"/>
    </row>
    <row r="631" spans="12:48" x14ac:dyDescent="0.2">
      <c r="L631" s="441"/>
      <c r="O631" s="441"/>
      <c r="U631" s="441"/>
      <c r="X631" s="441"/>
      <c r="AG631" s="441"/>
      <c r="AJ631" s="441"/>
      <c r="AS631" s="441"/>
      <c r="AV631" s="441"/>
    </row>
    <row r="632" spans="12:48" x14ac:dyDescent="0.2">
      <c r="L632" s="441"/>
      <c r="O632" s="441"/>
      <c r="U632" s="441"/>
      <c r="X632" s="441"/>
      <c r="AG632" s="441"/>
      <c r="AJ632" s="441"/>
      <c r="AS632" s="441"/>
      <c r="AV632" s="441"/>
    </row>
    <row r="633" spans="12:48" x14ac:dyDescent="0.2">
      <c r="L633" s="441"/>
      <c r="O633" s="441"/>
      <c r="U633" s="441"/>
      <c r="X633" s="441"/>
      <c r="AG633" s="441"/>
      <c r="AJ633" s="441"/>
      <c r="AS633" s="441"/>
      <c r="AV633" s="441"/>
    </row>
    <row r="634" spans="12:48" x14ac:dyDescent="0.2">
      <c r="L634" s="441"/>
      <c r="O634" s="441"/>
      <c r="U634" s="441"/>
      <c r="X634" s="441"/>
      <c r="AG634" s="441"/>
      <c r="AJ634" s="441"/>
      <c r="AS634" s="441"/>
      <c r="AV634" s="441"/>
    </row>
    <row r="635" spans="12:48" x14ac:dyDescent="0.2">
      <c r="L635" s="441"/>
      <c r="O635" s="441"/>
      <c r="U635" s="441"/>
      <c r="X635" s="441"/>
      <c r="AG635" s="441"/>
      <c r="AJ635" s="441"/>
      <c r="AS635" s="441"/>
      <c r="AV635" s="441"/>
    </row>
    <row r="636" spans="12:48" x14ac:dyDescent="0.2">
      <c r="L636" s="441"/>
      <c r="O636" s="441"/>
      <c r="U636" s="441"/>
      <c r="X636" s="441"/>
      <c r="AG636" s="441"/>
      <c r="AJ636" s="441"/>
      <c r="AS636" s="441"/>
      <c r="AV636" s="441"/>
    </row>
    <row r="637" spans="12:48" x14ac:dyDescent="0.2">
      <c r="L637" s="441"/>
      <c r="O637" s="441"/>
      <c r="U637" s="441"/>
      <c r="X637" s="441"/>
      <c r="AG637" s="441"/>
      <c r="AJ637" s="441"/>
      <c r="AS637" s="441"/>
      <c r="AV637" s="441"/>
    </row>
    <row r="638" spans="12:48" x14ac:dyDescent="0.2">
      <c r="L638" s="441"/>
      <c r="O638" s="441"/>
      <c r="U638" s="441"/>
      <c r="X638" s="441"/>
      <c r="AG638" s="441"/>
      <c r="AJ638" s="441"/>
      <c r="AS638" s="441"/>
      <c r="AV638" s="441"/>
    </row>
    <row r="639" spans="12:48" x14ac:dyDescent="0.2">
      <c r="L639" s="441"/>
      <c r="O639" s="441"/>
      <c r="U639" s="441"/>
      <c r="X639" s="441"/>
      <c r="AG639" s="441"/>
      <c r="AJ639" s="441"/>
      <c r="AS639" s="441"/>
      <c r="AV639" s="441"/>
    </row>
    <row r="640" spans="12:48" x14ac:dyDescent="0.2">
      <c r="L640" s="441"/>
      <c r="O640" s="441"/>
      <c r="U640" s="441"/>
      <c r="X640" s="441"/>
      <c r="AG640" s="441"/>
      <c r="AJ640" s="441"/>
      <c r="AS640" s="441"/>
      <c r="AV640" s="441"/>
    </row>
    <row r="641" spans="12:48" x14ac:dyDescent="0.2">
      <c r="L641" s="441"/>
      <c r="O641" s="441"/>
      <c r="U641" s="441"/>
      <c r="X641" s="441"/>
      <c r="AG641" s="441"/>
      <c r="AJ641" s="441"/>
      <c r="AS641" s="441"/>
      <c r="AV641" s="441"/>
    </row>
    <row r="642" spans="12:48" x14ac:dyDescent="0.2">
      <c r="L642" s="441"/>
      <c r="O642" s="441"/>
      <c r="U642" s="441"/>
      <c r="X642" s="441"/>
      <c r="AG642" s="441"/>
      <c r="AJ642" s="441"/>
      <c r="AS642" s="441"/>
      <c r="AV642" s="441"/>
    </row>
    <row r="643" spans="12:48" x14ac:dyDescent="0.2">
      <c r="L643" s="441"/>
      <c r="O643" s="441"/>
      <c r="U643" s="441"/>
      <c r="X643" s="441"/>
      <c r="AG643" s="441"/>
      <c r="AJ643" s="441"/>
      <c r="AS643" s="441"/>
      <c r="AV643" s="441"/>
    </row>
    <row r="644" spans="12:48" x14ac:dyDescent="0.2">
      <c r="L644" s="441"/>
      <c r="O644" s="441"/>
      <c r="U644" s="441"/>
      <c r="X644" s="441"/>
      <c r="AG644" s="441"/>
      <c r="AJ644" s="441"/>
      <c r="AS644" s="441"/>
      <c r="AV644" s="441"/>
    </row>
    <row r="645" spans="12:48" x14ac:dyDescent="0.2">
      <c r="L645" s="441"/>
      <c r="O645" s="441"/>
      <c r="U645" s="441"/>
      <c r="X645" s="441"/>
      <c r="AG645" s="441"/>
      <c r="AJ645" s="441"/>
      <c r="AS645" s="441"/>
      <c r="AV645" s="441"/>
    </row>
    <row r="646" spans="12:48" x14ac:dyDescent="0.2">
      <c r="L646" s="441"/>
      <c r="O646" s="441"/>
      <c r="U646" s="441"/>
      <c r="X646" s="441"/>
      <c r="AG646" s="441"/>
      <c r="AJ646" s="441"/>
      <c r="AS646" s="441"/>
      <c r="AV646" s="441"/>
    </row>
    <row r="647" spans="12:48" x14ac:dyDescent="0.2">
      <c r="L647" s="441"/>
      <c r="O647" s="441"/>
      <c r="U647" s="441"/>
      <c r="X647" s="441"/>
      <c r="AG647" s="441"/>
      <c r="AJ647" s="441"/>
      <c r="AS647" s="441"/>
      <c r="AV647" s="441"/>
    </row>
    <row r="648" spans="12:48" x14ac:dyDescent="0.2">
      <c r="L648" s="441"/>
      <c r="O648" s="441"/>
      <c r="U648" s="441"/>
      <c r="X648" s="441"/>
      <c r="AG648" s="441"/>
      <c r="AJ648" s="441"/>
      <c r="AS648" s="441"/>
      <c r="AV648" s="441"/>
    </row>
    <row r="649" spans="12:48" x14ac:dyDescent="0.2">
      <c r="L649" s="441"/>
      <c r="O649" s="441"/>
      <c r="U649" s="441"/>
      <c r="X649" s="441"/>
      <c r="AG649" s="441"/>
      <c r="AJ649" s="441"/>
      <c r="AS649" s="441"/>
      <c r="AV649" s="441"/>
    </row>
    <row r="650" spans="12:48" x14ac:dyDescent="0.2">
      <c r="L650" s="441"/>
      <c r="O650" s="441"/>
      <c r="U650" s="441"/>
      <c r="X650" s="441"/>
      <c r="AG650" s="441"/>
      <c r="AJ650" s="441"/>
      <c r="AS650" s="441"/>
      <c r="AV650" s="441"/>
    </row>
    <row r="651" spans="12:48" x14ac:dyDescent="0.2">
      <c r="L651" s="441"/>
      <c r="O651" s="441"/>
      <c r="U651" s="441"/>
      <c r="X651" s="441"/>
      <c r="AG651" s="441"/>
      <c r="AJ651" s="441"/>
      <c r="AS651" s="441"/>
      <c r="AV651" s="441"/>
    </row>
    <row r="652" spans="12:48" x14ac:dyDescent="0.2">
      <c r="L652" s="441"/>
      <c r="O652" s="441"/>
      <c r="U652" s="441"/>
      <c r="X652" s="441"/>
      <c r="AG652" s="441"/>
      <c r="AJ652" s="441"/>
      <c r="AS652" s="441"/>
      <c r="AV652" s="441"/>
    </row>
    <row r="653" spans="12:48" x14ac:dyDescent="0.2">
      <c r="L653" s="441"/>
      <c r="O653" s="441"/>
      <c r="U653" s="441"/>
      <c r="X653" s="441"/>
      <c r="AG653" s="441"/>
      <c r="AJ653" s="441"/>
      <c r="AS653" s="441"/>
      <c r="AV653" s="441"/>
    </row>
    <row r="654" spans="12:48" x14ac:dyDescent="0.2">
      <c r="L654" s="441"/>
      <c r="O654" s="441"/>
      <c r="U654" s="441"/>
      <c r="X654" s="441"/>
      <c r="AG654" s="441"/>
      <c r="AJ654" s="441"/>
      <c r="AS654" s="441"/>
      <c r="AV654" s="441"/>
    </row>
    <row r="655" spans="12:48" x14ac:dyDescent="0.2">
      <c r="L655" s="441"/>
      <c r="O655" s="441"/>
      <c r="U655" s="441"/>
      <c r="X655" s="441"/>
      <c r="AG655" s="441"/>
      <c r="AJ655" s="441"/>
      <c r="AS655" s="441"/>
      <c r="AV655" s="441"/>
    </row>
    <row r="656" spans="12:48" x14ac:dyDescent="0.2">
      <c r="L656" s="441"/>
      <c r="O656" s="441"/>
      <c r="U656" s="441"/>
      <c r="X656" s="441"/>
      <c r="AG656" s="441"/>
      <c r="AJ656" s="441"/>
      <c r="AS656" s="441"/>
      <c r="AV656" s="441"/>
    </row>
    <row r="657" spans="12:48" x14ac:dyDescent="0.2">
      <c r="L657" s="441"/>
      <c r="O657" s="441"/>
      <c r="U657" s="441"/>
      <c r="X657" s="441"/>
      <c r="AG657" s="441"/>
      <c r="AJ657" s="441"/>
      <c r="AS657" s="441"/>
      <c r="AV657" s="441"/>
    </row>
    <row r="658" spans="12:48" x14ac:dyDescent="0.2">
      <c r="L658" s="441"/>
      <c r="O658" s="441"/>
      <c r="U658" s="441"/>
      <c r="X658" s="441"/>
      <c r="AG658" s="441"/>
      <c r="AJ658" s="441"/>
      <c r="AS658" s="441"/>
      <c r="AV658" s="441"/>
    </row>
    <row r="659" spans="12:48" x14ac:dyDescent="0.2">
      <c r="L659" s="441"/>
      <c r="O659" s="441"/>
      <c r="U659" s="441"/>
      <c r="X659" s="441"/>
      <c r="AG659" s="441"/>
      <c r="AJ659" s="441"/>
      <c r="AS659" s="441"/>
      <c r="AV659" s="441"/>
    </row>
    <row r="660" spans="12:48" x14ac:dyDescent="0.2">
      <c r="L660" s="441"/>
      <c r="O660" s="441"/>
      <c r="U660" s="441"/>
      <c r="X660" s="441"/>
      <c r="AG660" s="441"/>
      <c r="AJ660" s="441"/>
      <c r="AS660" s="441"/>
      <c r="AV660" s="441"/>
    </row>
    <row r="661" spans="12:48" x14ac:dyDescent="0.2">
      <c r="L661" s="441"/>
      <c r="O661" s="441"/>
      <c r="U661" s="441"/>
      <c r="X661" s="441"/>
      <c r="AG661" s="441"/>
      <c r="AJ661" s="441"/>
      <c r="AS661" s="441"/>
      <c r="AV661" s="441"/>
    </row>
    <row r="662" spans="12:48" x14ac:dyDescent="0.2">
      <c r="L662" s="441"/>
      <c r="O662" s="441"/>
      <c r="U662" s="441"/>
      <c r="X662" s="441"/>
      <c r="AG662" s="441"/>
      <c r="AJ662" s="441"/>
      <c r="AS662" s="441"/>
      <c r="AV662" s="441"/>
    </row>
    <row r="663" spans="12:48" x14ac:dyDescent="0.2">
      <c r="L663" s="441"/>
      <c r="O663" s="441"/>
      <c r="U663" s="441"/>
      <c r="X663" s="441"/>
      <c r="AG663" s="441"/>
      <c r="AJ663" s="441"/>
      <c r="AS663" s="441"/>
      <c r="AV663" s="441"/>
    </row>
    <row r="664" spans="12:48" x14ac:dyDescent="0.2">
      <c r="L664" s="441"/>
      <c r="O664" s="441"/>
      <c r="U664" s="441"/>
      <c r="X664" s="441"/>
      <c r="AG664" s="441"/>
      <c r="AJ664" s="441"/>
      <c r="AS664" s="441"/>
      <c r="AV664" s="441"/>
    </row>
    <row r="665" spans="12:48" x14ac:dyDescent="0.2">
      <c r="L665" s="441"/>
      <c r="O665" s="441"/>
      <c r="U665" s="441"/>
      <c r="X665" s="441"/>
      <c r="AG665" s="441"/>
      <c r="AJ665" s="441"/>
      <c r="AS665" s="441"/>
      <c r="AV665" s="441"/>
    </row>
    <row r="666" spans="12:48" x14ac:dyDescent="0.2">
      <c r="L666" s="441"/>
      <c r="O666" s="441"/>
      <c r="U666" s="441"/>
      <c r="X666" s="441"/>
      <c r="AG666" s="441"/>
      <c r="AJ666" s="441"/>
      <c r="AS666" s="441"/>
      <c r="AV666" s="441"/>
    </row>
    <row r="667" spans="12:48" x14ac:dyDescent="0.2">
      <c r="L667" s="441"/>
      <c r="O667" s="441"/>
      <c r="U667" s="441"/>
      <c r="X667" s="441"/>
      <c r="AG667" s="441"/>
      <c r="AJ667" s="441"/>
      <c r="AS667" s="441"/>
      <c r="AV667" s="441"/>
    </row>
    <row r="668" spans="12:48" x14ac:dyDescent="0.2">
      <c r="L668" s="441"/>
      <c r="O668" s="441"/>
      <c r="U668" s="441"/>
      <c r="X668" s="441"/>
      <c r="AG668" s="441"/>
      <c r="AJ668" s="441"/>
      <c r="AS668" s="441"/>
      <c r="AV668" s="441"/>
    </row>
    <row r="669" spans="12:48" x14ac:dyDescent="0.2">
      <c r="L669" s="441"/>
      <c r="O669" s="441"/>
      <c r="U669" s="441"/>
      <c r="X669" s="441"/>
      <c r="AG669" s="441"/>
      <c r="AJ669" s="441"/>
      <c r="AS669" s="441"/>
      <c r="AV669" s="441"/>
    </row>
    <row r="670" spans="12:48" x14ac:dyDescent="0.2">
      <c r="L670" s="441"/>
      <c r="O670" s="441"/>
      <c r="U670" s="441"/>
      <c r="X670" s="441"/>
      <c r="AG670" s="441"/>
      <c r="AJ670" s="441"/>
      <c r="AS670" s="441"/>
      <c r="AV670" s="441"/>
    </row>
    <row r="671" spans="12:48" x14ac:dyDescent="0.2">
      <c r="L671" s="441"/>
      <c r="O671" s="441"/>
      <c r="U671" s="441"/>
      <c r="X671" s="441"/>
      <c r="AG671" s="441"/>
      <c r="AJ671" s="441"/>
      <c r="AS671" s="441"/>
      <c r="AV671" s="441"/>
    </row>
  </sheetData>
  <mergeCells count="74">
    <mergeCell ref="U11:W11"/>
    <mergeCell ref="AA2:AI4"/>
    <mergeCell ref="AM2:AU4"/>
    <mergeCell ref="D8:AM8"/>
    <mergeCell ref="D9:AM9"/>
    <mergeCell ref="F11:H11"/>
    <mergeCell ref="I11:K11"/>
    <mergeCell ref="L11:N11"/>
    <mergeCell ref="O11:Q11"/>
    <mergeCell ref="R11:T11"/>
    <mergeCell ref="F2:T4"/>
    <mergeCell ref="AP11:AR11"/>
    <mergeCell ref="AS11:AU11"/>
    <mergeCell ref="AV11:AX11"/>
    <mergeCell ref="C12:D12"/>
    <mergeCell ref="F12:H12"/>
    <mergeCell ref="I12:K12"/>
    <mergeCell ref="L12:N12"/>
    <mergeCell ref="O12:Q12"/>
    <mergeCell ref="R12:T12"/>
    <mergeCell ref="X11:Z11"/>
    <mergeCell ref="AA11:AC11"/>
    <mergeCell ref="AD11:AF11"/>
    <mergeCell ref="AG11:AI11"/>
    <mergeCell ref="AJ11:AL11"/>
    <mergeCell ref="AM11:AO11"/>
    <mergeCell ref="AS12:AU12"/>
    <mergeCell ref="AV12:AX12"/>
    <mergeCell ref="AM12:AO12"/>
    <mergeCell ref="AP12:AR12"/>
    <mergeCell ref="C27:D29"/>
    <mergeCell ref="C30:D32"/>
    <mergeCell ref="C33:D35"/>
    <mergeCell ref="C36:D38"/>
    <mergeCell ref="C24:D26"/>
    <mergeCell ref="AA12:AC12"/>
    <mergeCell ref="AD12:AF12"/>
    <mergeCell ref="AG12:AI12"/>
    <mergeCell ref="AJ12:AL12"/>
    <mergeCell ref="U12:W12"/>
    <mergeCell ref="X12:Z12"/>
    <mergeCell ref="C13:D16"/>
    <mergeCell ref="C17:D20"/>
    <mergeCell ref="C21:D23"/>
    <mergeCell ref="F39:H39"/>
    <mergeCell ref="I39:K39"/>
    <mergeCell ref="L39:N39"/>
    <mergeCell ref="O39:Q39"/>
    <mergeCell ref="R39:T39"/>
    <mergeCell ref="AV39:AX39"/>
    <mergeCell ref="U39:W39"/>
    <mergeCell ref="X39:Z39"/>
    <mergeCell ref="AA39:AC39"/>
    <mergeCell ref="AD39:AF39"/>
    <mergeCell ref="AG39:AI39"/>
    <mergeCell ref="AJ39:AL39"/>
    <mergeCell ref="AM39:AO39"/>
    <mergeCell ref="AP39:AR39"/>
    <mergeCell ref="AS39:AU39"/>
    <mergeCell ref="X41:Z41"/>
    <mergeCell ref="F41:H41"/>
    <mergeCell ref="I41:K41"/>
    <mergeCell ref="L41:N41"/>
    <mergeCell ref="O41:Q41"/>
    <mergeCell ref="R41:T41"/>
    <mergeCell ref="U41:W41"/>
    <mergeCell ref="AS41:AU41"/>
    <mergeCell ref="AV41:AX41"/>
    <mergeCell ref="AA41:AC41"/>
    <mergeCell ref="AD41:AF41"/>
    <mergeCell ref="AG41:AI41"/>
    <mergeCell ref="AJ41:AL41"/>
    <mergeCell ref="AM41:AO41"/>
    <mergeCell ref="AP41:AR41"/>
  </mergeCells>
  <conditionalFormatting sqref="AY14:AY39">
    <cfRule type="cellIs" dxfId="33" priority="1" operator="notEqual">
      <formula>$AY$13</formula>
    </cfRule>
  </conditionalFormatting>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5"/>
  <sheetViews>
    <sheetView workbookViewId="0">
      <selection activeCell="N5" sqref="N5"/>
    </sheetView>
  </sheetViews>
  <sheetFormatPr baseColWidth="10" defaultRowHeight="15" x14ac:dyDescent="0.25"/>
  <cols>
    <col min="1" max="1" width="8.42578125" style="615" customWidth="1"/>
    <col min="2" max="3" width="8.42578125" style="278" customWidth="1"/>
    <col min="4" max="4" width="30.28515625" style="278" customWidth="1"/>
    <col min="5" max="9" width="5.5703125" style="488" customWidth="1"/>
    <col min="10" max="10" width="4.28515625" style="488" customWidth="1"/>
    <col min="11" max="11" width="5.5703125" style="488" customWidth="1"/>
    <col min="12" max="12" width="3.85546875" style="278" customWidth="1"/>
    <col min="13" max="15" width="3" style="278" customWidth="1"/>
    <col min="16" max="16" width="6.42578125" style="278" customWidth="1"/>
    <col min="17" max="18" width="3" style="278" customWidth="1"/>
    <col min="19" max="19" width="8" style="278" customWidth="1"/>
    <col min="20" max="1024" width="11.85546875" style="278" customWidth="1"/>
    <col min="1025" max="1025" width="11.42578125" style="278" customWidth="1"/>
    <col min="1026" max="16384" width="11.42578125" style="278"/>
  </cols>
  <sheetData>
    <row r="1" spans="1:20" s="1" customFormat="1" ht="12.75" x14ac:dyDescent="0.2">
      <c r="A1" s="52"/>
    </row>
    <row r="2" spans="1:20" s="1" customFormat="1" ht="12.75" x14ac:dyDescent="0.2">
      <c r="A2" s="52"/>
      <c r="D2" s="981" t="s">
        <v>481</v>
      </c>
      <c r="E2" s="981"/>
      <c r="F2" s="981"/>
      <c r="G2" s="981"/>
      <c r="H2" s="981"/>
      <c r="I2" s="981"/>
      <c r="J2" s="981"/>
      <c r="K2" s="981"/>
      <c r="L2" s="981"/>
      <c r="M2" s="981"/>
      <c r="N2" s="981"/>
      <c r="O2" s="981"/>
      <c r="P2" s="981"/>
      <c r="Q2" s="981"/>
      <c r="R2" s="981"/>
      <c r="S2" s="981"/>
    </row>
    <row r="3" spans="1:20" s="1" customFormat="1" ht="12.75" x14ac:dyDescent="0.2">
      <c r="A3" s="52"/>
      <c r="D3" s="981"/>
      <c r="E3" s="981"/>
      <c r="F3" s="981"/>
      <c r="G3" s="981"/>
      <c r="H3" s="981"/>
      <c r="I3" s="981"/>
      <c r="J3" s="981"/>
      <c r="K3" s="981"/>
      <c r="L3" s="981"/>
      <c r="M3" s="981"/>
      <c r="N3" s="981"/>
      <c r="O3" s="981"/>
      <c r="P3" s="981"/>
      <c r="Q3" s="981"/>
      <c r="R3" s="981"/>
      <c r="S3" s="981"/>
    </row>
    <row r="4" spans="1:20" s="1" customFormat="1" ht="12.75" x14ac:dyDescent="0.2">
      <c r="A4" s="52"/>
      <c r="D4" s="981"/>
      <c r="E4" s="981"/>
      <c r="F4" s="981"/>
      <c r="G4" s="981"/>
      <c r="H4" s="981"/>
      <c r="I4" s="981"/>
      <c r="J4" s="981"/>
      <c r="K4" s="981"/>
      <c r="L4" s="981"/>
      <c r="M4" s="981"/>
      <c r="N4" s="981"/>
      <c r="O4" s="981"/>
      <c r="P4" s="981"/>
      <c r="Q4" s="981"/>
      <c r="R4" s="981"/>
      <c r="S4" s="981"/>
    </row>
    <row r="5" spans="1:20" s="1" customFormat="1" x14ac:dyDescent="0.25">
      <c r="A5" s="52"/>
      <c r="D5" s="278"/>
      <c r="E5" s="488"/>
      <c r="F5" s="488"/>
      <c r="G5" s="488"/>
      <c r="H5" s="489"/>
      <c r="I5" s="489"/>
      <c r="J5" s="489"/>
      <c r="K5" s="489"/>
      <c r="L5" s="278"/>
      <c r="M5" s="278"/>
      <c r="N5" s="278"/>
      <c r="O5" s="278"/>
      <c r="P5" s="278"/>
      <c r="Q5" s="278"/>
      <c r="R5" s="278"/>
      <c r="S5" s="278"/>
    </row>
    <row r="6" spans="1:20" s="1" customFormat="1" x14ac:dyDescent="0.25">
      <c r="A6" s="52"/>
      <c r="D6" s="278"/>
      <c r="E6" s="488"/>
      <c r="F6" s="488"/>
      <c r="G6" s="488"/>
      <c r="H6" s="488"/>
      <c r="I6" s="488"/>
      <c r="J6" s="488"/>
      <c r="K6" s="488"/>
      <c r="L6" s="278"/>
      <c r="M6" s="278"/>
      <c r="N6" s="278"/>
      <c r="O6" s="278"/>
      <c r="P6" s="278"/>
      <c r="Q6" s="278"/>
      <c r="R6" s="278"/>
      <c r="S6" s="278"/>
    </row>
    <row r="7" spans="1:20" x14ac:dyDescent="0.25">
      <c r="B7" s="982" t="s">
        <v>9</v>
      </c>
      <c r="C7" s="982"/>
      <c r="D7" s="983"/>
      <c r="E7" s="984"/>
      <c r="F7" s="984"/>
      <c r="G7" s="984"/>
      <c r="H7" s="984"/>
      <c r="I7" s="984"/>
      <c r="J7" s="984"/>
      <c r="K7" s="984"/>
      <c r="L7" s="984"/>
      <c r="M7" s="984"/>
      <c r="N7" s="984"/>
      <c r="O7" s="984"/>
      <c r="P7" s="984"/>
      <c r="Q7" s="984"/>
      <c r="R7" s="984"/>
    </row>
    <row r="8" spans="1:20" x14ac:dyDescent="0.25">
      <c r="B8" s="982" t="s">
        <v>357</v>
      </c>
      <c r="C8" s="982"/>
      <c r="D8" s="985"/>
      <c r="E8" s="985"/>
      <c r="F8" s="985"/>
      <c r="G8" s="985"/>
      <c r="H8" s="985"/>
      <c r="I8" s="985"/>
      <c r="J8" s="985"/>
      <c r="K8" s="985"/>
      <c r="L8" s="985"/>
      <c r="M8" s="985"/>
      <c r="N8" s="985"/>
      <c r="O8" s="985"/>
      <c r="P8" s="985"/>
      <c r="Q8" s="985"/>
      <c r="R8" s="985"/>
    </row>
    <row r="9" spans="1:20" x14ac:dyDescent="0.25">
      <c r="B9" s="982" t="s">
        <v>137</v>
      </c>
      <c r="C9" s="982"/>
      <c r="D9" s="985"/>
      <c r="E9" s="985"/>
      <c r="F9" s="985"/>
      <c r="G9" s="985"/>
      <c r="H9" s="985"/>
      <c r="I9" s="985"/>
      <c r="J9" s="985"/>
      <c r="K9" s="985"/>
      <c r="L9" s="985"/>
      <c r="M9" s="985"/>
      <c r="N9" s="985"/>
      <c r="O9" s="985"/>
      <c r="P9" s="985"/>
      <c r="Q9" s="985"/>
      <c r="R9" s="985"/>
    </row>
    <row r="10" spans="1:20" x14ac:dyDescent="0.25">
      <c r="B10" s="982" t="s">
        <v>164</v>
      </c>
      <c r="C10" s="982"/>
      <c r="D10" s="985"/>
      <c r="E10" s="985"/>
      <c r="F10" s="985"/>
      <c r="G10" s="985"/>
      <c r="H10" s="985"/>
      <c r="I10" s="985"/>
      <c r="J10" s="985"/>
      <c r="K10" s="985"/>
      <c r="L10" s="985"/>
      <c r="M10" s="985"/>
      <c r="N10" s="985"/>
      <c r="O10" s="985"/>
      <c r="P10" s="985"/>
      <c r="Q10" s="985"/>
      <c r="R10" s="985"/>
    </row>
    <row r="12" spans="1:20" x14ac:dyDescent="0.25">
      <c r="D12" s="492" t="s">
        <v>14</v>
      </c>
      <c r="E12" s="974"/>
      <c r="F12" s="974"/>
      <c r="G12" s="974"/>
      <c r="H12" s="974"/>
      <c r="I12" s="974"/>
      <c r="J12" s="974"/>
      <c r="K12" s="974"/>
      <c r="L12" s="974"/>
      <c r="M12" s="974"/>
      <c r="N12" s="974"/>
      <c r="O12" s="974"/>
      <c r="P12" s="974"/>
      <c r="Q12" s="974"/>
      <c r="R12" s="974"/>
      <c r="S12" s="974"/>
    </row>
    <row r="13" spans="1:20" ht="22.5" x14ac:dyDescent="0.25">
      <c r="B13" s="986" t="s">
        <v>483</v>
      </c>
      <c r="C13" s="986"/>
      <c r="D13" s="493" t="s">
        <v>483</v>
      </c>
      <c r="E13" s="494" t="s">
        <v>0</v>
      </c>
      <c r="F13" s="494" t="s">
        <v>1</v>
      </c>
      <c r="G13" s="494" t="s">
        <v>2</v>
      </c>
      <c r="H13" s="494" t="s">
        <v>0</v>
      </c>
      <c r="I13" s="494" t="s">
        <v>1</v>
      </c>
      <c r="J13" s="494" t="s">
        <v>2</v>
      </c>
      <c r="K13" s="494" t="s">
        <v>0</v>
      </c>
      <c r="L13" s="494" t="s">
        <v>1</v>
      </c>
      <c r="M13" s="494" t="s">
        <v>2</v>
      </c>
      <c r="N13" s="494" t="s">
        <v>0</v>
      </c>
      <c r="O13" s="494" t="s">
        <v>1</v>
      </c>
      <c r="P13" s="494" t="s">
        <v>2</v>
      </c>
      <c r="Q13" s="494" t="s">
        <v>0</v>
      </c>
      <c r="R13" s="494" t="s">
        <v>1</v>
      </c>
      <c r="S13" s="494" t="s">
        <v>2</v>
      </c>
      <c r="T13" s="278">
        <v>5</v>
      </c>
    </row>
    <row r="14" spans="1:20" ht="51" x14ac:dyDescent="0.25">
      <c r="A14" s="615">
        <v>1</v>
      </c>
      <c r="B14" s="986"/>
      <c r="C14" s="986"/>
      <c r="D14" s="495" t="s">
        <v>484</v>
      </c>
      <c r="E14" s="496">
        <v>1</v>
      </c>
      <c r="F14" s="496"/>
      <c r="G14" s="496"/>
      <c r="H14" s="496">
        <v>1</v>
      </c>
      <c r="I14" s="496"/>
      <c r="J14" s="496"/>
      <c r="K14" s="496">
        <v>1</v>
      </c>
      <c r="L14" s="497"/>
      <c r="M14" s="497"/>
      <c r="N14" s="496">
        <v>1</v>
      </c>
      <c r="O14" s="497"/>
      <c r="P14" s="498"/>
      <c r="Q14" s="496">
        <v>1</v>
      </c>
      <c r="R14" s="497"/>
      <c r="S14" s="498"/>
      <c r="T14" s="278">
        <f t="shared" ref="T14:T23" si="0">SUM(E14:S14)</f>
        <v>5</v>
      </c>
    </row>
    <row r="15" spans="1:20" ht="25.5" x14ac:dyDescent="0.25">
      <c r="A15" s="615">
        <v>2</v>
      </c>
      <c r="B15" s="986"/>
      <c r="C15" s="986"/>
      <c r="D15" s="495" t="s">
        <v>485</v>
      </c>
      <c r="E15" s="496">
        <v>1</v>
      </c>
      <c r="F15" s="496"/>
      <c r="G15" s="496"/>
      <c r="H15" s="496">
        <v>1</v>
      </c>
      <c r="I15" s="496"/>
      <c r="J15" s="496"/>
      <c r="K15" s="496">
        <v>1</v>
      </c>
      <c r="L15" s="497"/>
      <c r="M15" s="497"/>
      <c r="N15" s="496">
        <v>1</v>
      </c>
      <c r="O15" s="497"/>
      <c r="P15" s="498"/>
      <c r="Q15" s="496">
        <v>1</v>
      </c>
      <c r="R15" s="497"/>
      <c r="S15" s="498"/>
      <c r="T15" s="278">
        <f t="shared" si="0"/>
        <v>5</v>
      </c>
    </row>
    <row r="16" spans="1:20" ht="44.25" customHeight="1" x14ac:dyDescent="0.25">
      <c r="A16" s="615">
        <v>3</v>
      </c>
      <c r="B16" s="986"/>
      <c r="C16" s="986"/>
      <c r="D16" s="499" t="s">
        <v>486</v>
      </c>
      <c r="E16" s="496"/>
      <c r="F16" s="496"/>
      <c r="G16" s="496">
        <v>1</v>
      </c>
      <c r="H16" s="496"/>
      <c r="I16" s="496"/>
      <c r="J16" s="496">
        <v>1</v>
      </c>
      <c r="K16" s="496"/>
      <c r="L16" s="496"/>
      <c r="M16" s="496">
        <v>1</v>
      </c>
      <c r="N16" s="496"/>
      <c r="O16" s="496"/>
      <c r="P16" s="496">
        <v>1</v>
      </c>
      <c r="Q16" s="496"/>
      <c r="R16" s="496"/>
      <c r="S16" s="496">
        <v>1</v>
      </c>
      <c r="T16" s="278">
        <f t="shared" si="0"/>
        <v>5</v>
      </c>
    </row>
    <row r="17" spans="1:23" ht="44.25" customHeight="1" x14ac:dyDescent="0.25">
      <c r="A17" s="615">
        <v>4</v>
      </c>
      <c r="B17" s="986"/>
      <c r="C17" s="986"/>
      <c r="D17" s="499" t="s">
        <v>487</v>
      </c>
      <c r="E17" s="496"/>
      <c r="F17" s="496"/>
      <c r="G17" s="496">
        <v>1</v>
      </c>
      <c r="H17" s="496"/>
      <c r="I17" s="496"/>
      <c r="J17" s="496">
        <v>1</v>
      </c>
      <c r="K17" s="496"/>
      <c r="L17" s="496"/>
      <c r="M17" s="496">
        <v>1</v>
      </c>
      <c r="N17" s="496"/>
      <c r="O17" s="496"/>
      <c r="P17" s="496">
        <v>1</v>
      </c>
      <c r="Q17" s="496"/>
      <c r="R17" s="496"/>
      <c r="S17" s="496">
        <v>1</v>
      </c>
      <c r="T17" s="278">
        <f t="shared" si="0"/>
        <v>5</v>
      </c>
    </row>
    <row r="18" spans="1:23" ht="41.25" customHeight="1" x14ac:dyDescent="0.25">
      <c r="A18" s="615">
        <v>5</v>
      </c>
      <c r="B18" s="986"/>
      <c r="C18" s="986"/>
      <c r="D18" s="495" t="s">
        <v>488</v>
      </c>
      <c r="E18" s="496">
        <v>1</v>
      </c>
      <c r="F18" s="496"/>
      <c r="G18" s="496"/>
      <c r="H18" s="496">
        <v>1</v>
      </c>
      <c r="I18" s="496"/>
      <c r="J18" s="496"/>
      <c r="K18" s="496">
        <v>1</v>
      </c>
      <c r="L18" s="497"/>
      <c r="M18" s="496"/>
      <c r="N18" s="496">
        <v>1</v>
      </c>
      <c r="O18" s="497"/>
      <c r="P18" s="498"/>
      <c r="Q18" s="496">
        <v>1</v>
      </c>
      <c r="R18" s="497"/>
      <c r="S18" s="498"/>
      <c r="T18" s="278">
        <f t="shared" si="0"/>
        <v>5</v>
      </c>
    </row>
    <row r="19" spans="1:23" ht="39" customHeight="1" x14ac:dyDescent="0.25">
      <c r="B19" s="986"/>
      <c r="C19" s="986"/>
      <c r="D19" s="500" t="s">
        <v>3</v>
      </c>
      <c r="E19" s="501">
        <f t="shared" ref="E19:S19" si="1">SUM(E14:E18)</f>
        <v>3</v>
      </c>
      <c r="F19" s="501">
        <f t="shared" si="1"/>
        <v>0</v>
      </c>
      <c r="G19" s="501">
        <f t="shared" si="1"/>
        <v>2</v>
      </c>
      <c r="H19" s="501">
        <f t="shared" si="1"/>
        <v>3</v>
      </c>
      <c r="I19" s="501">
        <f t="shared" si="1"/>
        <v>0</v>
      </c>
      <c r="J19" s="501">
        <f t="shared" si="1"/>
        <v>2</v>
      </c>
      <c r="K19" s="501">
        <f t="shared" si="1"/>
        <v>3</v>
      </c>
      <c r="L19" s="501">
        <f t="shared" si="1"/>
        <v>0</v>
      </c>
      <c r="M19" s="501">
        <f t="shared" si="1"/>
        <v>2</v>
      </c>
      <c r="N19" s="501">
        <f t="shared" si="1"/>
        <v>3</v>
      </c>
      <c r="O19" s="501">
        <f t="shared" si="1"/>
        <v>0</v>
      </c>
      <c r="P19" s="501">
        <f t="shared" si="1"/>
        <v>2</v>
      </c>
      <c r="Q19" s="501">
        <f t="shared" si="1"/>
        <v>3</v>
      </c>
      <c r="R19" s="501">
        <f t="shared" si="1"/>
        <v>0</v>
      </c>
      <c r="S19" s="501">
        <f t="shared" si="1"/>
        <v>2</v>
      </c>
      <c r="T19" s="278">
        <f t="shared" si="0"/>
        <v>25</v>
      </c>
    </row>
    <row r="20" spans="1:23" ht="29.25" customHeight="1" x14ac:dyDescent="0.25">
      <c r="B20" s="986"/>
      <c r="C20" s="986"/>
      <c r="D20" s="502" t="s">
        <v>95</v>
      </c>
      <c r="E20" s="972"/>
      <c r="F20" s="971"/>
      <c r="G20" s="971"/>
      <c r="H20" s="972"/>
      <c r="I20" s="971"/>
      <c r="J20" s="971"/>
      <c r="K20" s="972"/>
      <c r="L20" s="972"/>
      <c r="M20" s="972"/>
      <c r="N20" s="972"/>
      <c r="O20" s="971"/>
      <c r="P20" s="971"/>
      <c r="Q20" s="972"/>
      <c r="R20" s="971"/>
      <c r="S20" s="971"/>
    </row>
    <row r="21" spans="1:23" ht="29.25" customHeight="1" x14ac:dyDescent="0.25">
      <c r="B21" s="973" t="s">
        <v>489</v>
      </c>
      <c r="C21" s="973"/>
      <c r="D21" s="502" t="s">
        <v>489</v>
      </c>
      <c r="E21" s="494" t="s">
        <v>0</v>
      </c>
      <c r="F21" s="494" t="s">
        <v>1</v>
      </c>
      <c r="G21" s="494" t="s">
        <v>2</v>
      </c>
      <c r="H21" s="494" t="s">
        <v>0</v>
      </c>
      <c r="I21" s="494" t="s">
        <v>1</v>
      </c>
      <c r="J21" s="494" t="s">
        <v>2</v>
      </c>
      <c r="K21" s="494" t="s">
        <v>0</v>
      </c>
      <c r="L21" s="494" t="s">
        <v>1</v>
      </c>
      <c r="M21" s="494" t="s">
        <v>2</v>
      </c>
      <c r="N21" s="494" t="s">
        <v>0</v>
      </c>
      <c r="O21" s="494" t="s">
        <v>1</v>
      </c>
      <c r="P21" s="494" t="s">
        <v>2</v>
      </c>
      <c r="Q21" s="494" t="s">
        <v>0</v>
      </c>
      <c r="R21" s="494" t="s">
        <v>1</v>
      </c>
      <c r="S21" s="494" t="s">
        <v>2</v>
      </c>
    </row>
    <row r="22" spans="1:23" ht="67.5" customHeight="1" x14ac:dyDescent="0.25">
      <c r="A22" s="615">
        <v>1</v>
      </c>
      <c r="B22" s="973"/>
      <c r="C22" s="973"/>
      <c r="D22" s="495" t="s">
        <v>490</v>
      </c>
      <c r="E22" s="496">
        <v>1</v>
      </c>
      <c r="F22" s="496"/>
      <c r="G22" s="496"/>
      <c r="H22" s="496">
        <v>1</v>
      </c>
      <c r="I22" s="496"/>
      <c r="J22" s="496"/>
      <c r="K22" s="496">
        <v>1</v>
      </c>
      <c r="L22" s="497"/>
      <c r="M22" s="497"/>
      <c r="N22" s="496">
        <v>1</v>
      </c>
      <c r="O22" s="497"/>
      <c r="P22" s="498"/>
      <c r="Q22" s="496">
        <v>1</v>
      </c>
      <c r="R22" s="496"/>
      <c r="S22" s="498"/>
      <c r="T22" s="278">
        <f t="shared" si="0"/>
        <v>5</v>
      </c>
    </row>
    <row r="23" spans="1:23" ht="45" customHeight="1" x14ac:dyDescent="0.25">
      <c r="B23" s="973"/>
      <c r="C23" s="973"/>
      <c r="D23" s="500" t="s">
        <v>3</v>
      </c>
      <c r="E23" s="501">
        <f t="shared" ref="E23:S23" si="2">SUM(E22)</f>
        <v>1</v>
      </c>
      <c r="F23" s="501">
        <f t="shared" si="2"/>
        <v>0</v>
      </c>
      <c r="G23" s="501">
        <f t="shared" si="2"/>
        <v>0</v>
      </c>
      <c r="H23" s="501">
        <f t="shared" si="2"/>
        <v>1</v>
      </c>
      <c r="I23" s="501">
        <f t="shared" si="2"/>
        <v>0</v>
      </c>
      <c r="J23" s="501">
        <f t="shared" si="2"/>
        <v>0</v>
      </c>
      <c r="K23" s="501">
        <f t="shared" si="2"/>
        <v>1</v>
      </c>
      <c r="L23" s="501">
        <f t="shared" si="2"/>
        <v>0</v>
      </c>
      <c r="M23" s="501">
        <f t="shared" si="2"/>
        <v>0</v>
      </c>
      <c r="N23" s="501">
        <f t="shared" si="2"/>
        <v>1</v>
      </c>
      <c r="O23" s="501">
        <f t="shared" si="2"/>
        <v>0</v>
      </c>
      <c r="P23" s="501">
        <f t="shared" si="2"/>
        <v>0</v>
      </c>
      <c r="Q23" s="501">
        <f t="shared" si="2"/>
        <v>1</v>
      </c>
      <c r="R23" s="501">
        <f t="shared" si="2"/>
        <v>0</v>
      </c>
      <c r="S23" s="501">
        <f t="shared" si="2"/>
        <v>0</v>
      </c>
      <c r="T23" s="278">
        <f t="shared" si="0"/>
        <v>5</v>
      </c>
    </row>
    <row r="24" spans="1:23" ht="41.25" customHeight="1" x14ac:dyDescent="0.25">
      <c r="B24" s="973"/>
      <c r="C24" s="973"/>
      <c r="D24" s="502" t="s">
        <v>95</v>
      </c>
      <c r="E24" s="972"/>
      <c r="F24" s="971"/>
      <c r="G24" s="971"/>
      <c r="H24" s="980"/>
      <c r="I24" s="980"/>
      <c r="J24" s="980"/>
      <c r="K24" s="972"/>
      <c r="L24" s="972"/>
      <c r="M24" s="972"/>
      <c r="N24" s="972"/>
      <c r="O24" s="971"/>
      <c r="P24" s="971"/>
      <c r="Q24" s="980"/>
      <c r="R24" s="974"/>
      <c r="S24" s="974"/>
      <c r="W24" s="503"/>
    </row>
    <row r="25" spans="1:23" ht="64.5" customHeight="1" x14ac:dyDescent="0.25">
      <c r="B25" s="977" t="s">
        <v>6</v>
      </c>
      <c r="C25" s="977"/>
      <c r="D25" s="502" t="s">
        <v>6</v>
      </c>
      <c r="E25" s="494" t="s">
        <v>0</v>
      </c>
      <c r="F25" s="494" t="s">
        <v>1</v>
      </c>
      <c r="G25" s="494" t="s">
        <v>2</v>
      </c>
      <c r="H25" s="494" t="s">
        <v>0</v>
      </c>
      <c r="I25" s="494" t="s">
        <v>1</v>
      </c>
      <c r="J25" s="494" t="s">
        <v>2</v>
      </c>
      <c r="K25" s="494" t="s">
        <v>0</v>
      </c>
      <c r="L25" s="494" t="s">
        <v>1</v>
      </c>
      <c r="M25" s="494" t="s">
        <v>2</v>
      </c>
      <c r="N25" s="494" t="s">
        <v>0</v>
      </c>
      <c r="O25" s="494" t="s">
        <v>1</v>
      </c>
      <c r="P25" s="494" t="s">
        <v>2</v>
      </c>
      <c r="Q25" s="494" t="s">
        <v>0</v>
      </c>
      <c r="R25" s="494" t="s">
        <v>1</v>
      </c>
      <c r="S25" s="494" t="s">
        <v>2</v>
      </c>
    </row>
    <row r="26" spans="1:23" ht="41.25" customHeight="1" x14ac:dyDescent="0.25">
      <c r="A26" s="615">
        <v>1</v>
      </c>
      <c r="B26" s="977"/>
      <c r="C26" s="977"/>
      <c r="D26" s="504" t="s">
        <v>491</v>
      </c>
      <c r="E26" s="496">
        <v>1</v>
      </c>
      <c r="F26" s="496"/>
      <c r="G26" s="496"/>
      <c r="H26" s="496">
        <v>1</v>
      </c>
      <c r="I26" s="496"/>
      <c r="J26" s="496"/>
      <c r="K26" s="496">
        <v>1</v>
      </c>
      <c r="L26" s="497"/>
      <c r="M26" s="497"/>
      <c r="N26" s="496">
        <v>1</v>
      </c>
      <c r="O26" s="497"/>
      <c r="P26" s="498"/>
      <c r="Q26" s="496">
        <v>1</v>
      </c>
      <c r="R26" s="497"/>
      <c r="S26" s="498"/>
      <c r="T26" s="278">
        <f t="shared" ref="T26:T74" si="3">SUM(E26:S26)</f>
        <v>5</v>
      </c>
    </row>
    <row r="27" spans="1:23" ht="81" customHeight="1" x14ac:dyDescent="0.25">
      <c r="A27" s="615">
        <v>2</v>
      </c>
      <c r="B27" s="977"/>
      <c r="C27" s="977"/>
      <c r="D27" s="495" t="s">
        <v>492</v>
      </c>
      <c r="E27" s="496">
        <v>1</v>
      </c>
      <c r="F27" s="496"/>
      <c r="G27" s="496"/>
      <c r="H27" s="496">
        <v>1</v>
      </c>
      <c r="I27" s="496"/>
      <c r="J27" s="496"/>
      <c r="K27" s="496">
        <v>1</v>
      </c>
      <c r="L27" s="497"/>
      <c r="M27" s="497"/>
      <c r="N27" s="496">
        <v>1</v>
      </c>
      <c r="O27" s="497"/>
      <c r="P27" s="498"/>
      <c r="Q27" s="496">
        <v>1</v>
      </c>
      <c r="R27" s="497"/>
      <c r="S27" s="498"/>
      <c r="T27" s="278">
        <f t="shared" si="3"/>
        <v>5</v>
      </c>
      <c r="U27" s="505"/>
    </row>
    <row r="28" spans="1:23" ht="76.5" customHeight="1" x14ac:dyDescent="0.25">
      <c r="A28" s="615">
        <v>3</v>
      </c>
      <c r="B28" s="977"/>
      <c r="C28" s="977"/>
      <c r="D28" s="495" t="s">
        <v>493</v>
      </c>
      <c r="E28" s="496">
        <v>1</v>
      </c>
      <c r="F28" s="496"/>
      <c r="G28" s="496"/>
      <c r="H28" s="496">
        <v>1</v>
      </c>
      <c r="I28" s="496"/>
      <c r="J28" s="496"/>
      <c r="K28" s="496">
        <v>1</v>
      </c>
      <c r="L28" s="497"/>
      <c r="M28" s="497"/>
      <c r="N28" s="496">
        <v>1</v>
      </c>
      <c r="O28" s="497"/>
      <c r="P28" s="498"/>
      <c r="Q28" s="496">
        <v>1</v>
      </c>
      <c r="R28" s="497"/>
      <c r="S28" s="498"/>
      <c r="T28" s="278">
        <f t="shared" si="3"/>
        <v>5</v>
      </c>
    </row>
    <row r="29" spans="1:23" ht="67.5" customHeight="1" x14ac:dyDescent="0.25">
      <c r="A29" s="615">
        <v>4</v>
      </c>
      <c r="B29" s="977"/>
      <c r="C29" s="977"/>
      <c r="D29" s="495" t="s">
        <v>494</v>
      </c>
      <c r="E29" s="496">
        <v>1</v>
      </c>
      <c r="F29" s="496"/>
      <c r="G29" s="496"/>
      <c r="H29" s="496">
        <v>1</v>
      </c>
      <c r="I29" s="496"/>
      <c r="J29" s="496"/>
      <c r="K29" s="496">
        <v>1</v>
      </c>
      <c r="L29" s="497"/>
      <c r="M29" s="497"/>
      <c r="N29" s="496">
        <v>1</v>
      </c>
      <c r="O29" s="497"/>
      <c r="P29" s="498"/>
      <c r="Q29" s="496">
        <v>1</v>
      </c>
      <c r="R29" s="497"/>
      <c r="S29" s="498"/>
      <c r="T29" s="278">
        <f t="shared" si="3"/>
        <v>5</v>
      </c>
    </row>
    <row r="30" spans="1:23" ht="36" customHeight="1" x14ac:dyDescent="0.25">
      <c r="B30" s="977"/>
      <c r="C30" s="977"/>
      <c r="D30" s="500" t="s">
        <v>3</v>
      </c>
      <c r="E30" s="501">
        <f t="shared" ref="E30:S30" si="4">SUM(E26:E29)</f>
        <v>4</v>
      </c>
      <c r="F30" s="501">
        <f t="shared" si="4"/>
        <v>0</v>
      </c>
      <c r="G30" s="501">
        <f t="shared" si="4"/>
        <v>0</v>
      </c>
      <c r="H30" s="501">
        <f t="shared" si="4"/>
        <v>4</v>
      </c>
      <c r="I30" s="501">
        <f t="shared" si="4"/>
        <v>0</v>
      </c>
      <c r="J30" s="501">
        <f t="shared" si="4"/>
        <v>0</v>
      </c>
      <c r="K30" s="501">
        <f t="shared" si="4"/>
        <v>4</v>
      </c>
      <c r="L30" s="501">
        <f t="shared" si="4"/>
        <v>0</v>
      </c>
      <c r="M30" s="501">
        <f t="shared" si="4"/>
        <v>0</v>
      </c>
      <c r="N30" s="501">
        <f t="shared" si="4"/>
        <v>4</v>
      </c>
      <c r="O30" s="501">
        <f t="shared" si="4"/>
        <v>0</v>
      </c>
      <c r="P30" s="501">
        <f t="shared" si="4"/>
        <v>0</v>
      </c>
      <c r="Q30" s="501">
        <f t="shared" si="4"/>
        <v>4</v>
      </c>
      <c r="R30" s="501">
        <f t="shared" si="4"/>
        <v>0</v>
      </c>
      <c r="S30" s="501">
        <f t="shared" si="4"/>
        <v>0</v>
      </c>
      <c r="T30" s="278">
        <f t="shared" si="3"/>
        <v>20</v>
      </c>
    </row>
    <row r="31" spans="1:23" ht="31.5" customHeight="1" x14ac:dyDescent="0.25">
      <c r="B31" s="977"/>
      <c r="C31" s="977"/>
      <c r="D31" s="502" t="s">
        <v>95</v>
      </c>
      <c r="E31" s="978"/>
      <c r="F31" s="979"/>
      <c r="G31" s="979"/>
      <c r="H31" s="978"/>
      <c r="I31" s="979"/>
      <c r="J31" s="979"/>
      <c r="K31" s="978"/>
      <c r="L31" s="979"/>
      <c r="M31" s="979"/>
      <c r="N31" s="978"/>
      <c r="O31" s="979"/>
      <c r="P31" s="979"/>
      <c r="Q31" s="978"/>
      <c r="R31" s="979"/>
      <c r="S31" s="979"/>
      <c r="T31" s="278">
        <f t="shared" si="3"/>
        <v>0</v>
      </c>
    </row>
    <row r="32" spans="1:23" x14ac:dyDescent="0.25">
      <c r="B32" s="966" t="s">
        <v>495</v>
      </c>
      <c r="C32" s="966"/>
      <c r="D32" s="502" t="s">
        <v>495</v>
      </c>
      <c r="E32" s="494" t="s">
        <v>0</v>
      </c>
      <c r="F32" s="494" t="s">
        <v>1</v>
      </c>
      <c r="G32" s="494" t="s">
        <v>2</v>
      </c>
      <c r="H32" s="494" t="s">
        <v>0</v>
      </c>
      <c r="I32" s="494" t="s">
        <v>1</v>
      </c>
      <c r="J32" s="494" t="s">
        <v>2</v>
      </c>
      <c r="K32" s="494" t="s">
        <v>0</v>
      </c>
      <c r="L32" s="494" t="s">
        <v>1</v>
      </c>
      <c r="M32" s="494" t="s">
        <v>2</v>
      </c>
      <c r="N32" s="494" t="s">
        <v>0</v>
      </c>
      <c r="O32" s="494" t="s">
        <v>1</v>
      </c>
      <c r="P32" s="494" t="s">
        <v>2</v>
      </c>
      <c r="Q32" s="494" t="s">
        <v>0</v>
      </c>
      <c r="R32" s="494" t="s">
        <v>1</v>
      </c>
      <c r="S32" s="494" t="s">
        <v>2</v>
      </c>
      <c r="T32" s="278">
        <f t="shared" si="3"/>
        <v>0</v>
      </c>
    </row>
    <row r="33" spans="1:20" ht="102" x14ac:dyDescent="0.25">
      <c r="A33" s="615">
        <v>1</v>
      </c>
      <c r="B33" s="966"/>
      <c r="C33" s="966"/>
      <c r="D33" s="504" t="s">
        <v>496</v>
      </c>
      <c r="E33" s="496">
        <v>1</v>
      </c>
      <c r="F33" s="496"/>
      <c r="G33" s="496"/>
      <c r="H33" s="496">
        <v>1</v>
      </c>
      <c r="I33" s="496"/>
      <c r="J33" s="496"/>
      <c r="K33" s="496">
        <v>1</v>
      </c>
      <c r="L33" s="497"/>
      <c r="M33" s="497"/>
      <c r="N33" s="496">
        <v>1</v>
      </c>
      <c r="O33" s="497"/>
      <c r="P33" s="498"/>
      <c r="Q33" s="496">
        <v>1</v>
      </c>
      <c r="R33" s="497"/>
      <c r="S33" s="498"/>
      <c r="T33" s="278">
        <f t="shared" si="3"/>
        <v>5</v>
      </c>
    </row>
    <row r="34" spans="1:20" x14ac:dyDescent="0.25">
      <c r="B34" s="966"/>
      <c r="C34" s="966"/>
      <c r="D34" s="500" t="s">
        <v>3</v>
      </c>
      <c r="E34" s="501">
        <f t="shared" ref="E34:S34" si="5">SUM(E33)</f>
        <v>1</v>
      </c>
      <c r="F34" s="501">
        <f t="shared" si="5"/>
        <v>0</v>
      </c>
      <c r="G34" s="501">
        <f t="shared" si="5"/>
        <v>0</v>
      </c>
      <c r="H34" s="501">
        <f t="shared" si="5"/>
        <v>1</v>
      </c>
      <c r="I34" s="501">
        <f t="shared" si="5"/>
        <v>0</v>
      </c>
      <c r="J34" s="501">
        <f t="shared" si="5"/>
        <v>0</v>
      </c>
      <c r="K34" s="501">
        <f t="shared" si="5"/>
        <v>1</v>
      </c>
      <c r="L34" s="501">
        <f t="shared" si="5"/>
        <v>0</v>
      </c>
      <c r="M34" s="501">
        <f t="shared" si="5"/>
        <v>0</v>
      </c>
      <c r="N34" s="501">
        <f t="shared" si="5"/>
        <v>1</v>
      </c>
      <c r="O34" s="501">
        <f t="shared" si="5"/>
        <v>0</v>
      </c>
      <c r="P34" s="501">
        <f t="shared" si="5"/>
        <v>0</v>
      </c>
      <c r="Q34" s="501">
        <f t="shared" si="5"/>
        <v>1</v>
      </c>
      <c r="R34" s="501">
        <f t="shared" si="5"/>
        <v>0</v>
      </c>
      <c r="S34" s="501">
        <f t="shared" si="5"/>
        <v>0</v>
      </c>
      <c r="T34" s="278">
        <f t="shared" si="3"/>
        <v>5</v>
      </c>
    </row>
    <row r="35" spans="1:20" ht="27.75" customHeight="1" x14ac:dyDescent="0.25">
      <c r="B35" s="966"/>
      <c r="C35" s="966"/>
      <c r="D35" s="502" t="s">
        <v>95</v>
      </c>
      <c r="E35" s="974"/>
      <c r="F35" s="974"/>
      <c r="G35" s="974"/>
      <c r="H35" s="974"/>
      <c r="I35" s="974"/>
      <c r="J35" s="974"/>
      <c r="K35" s="974"/>
      <c r="L35" s="974"/>
      <c r="M35" s="974"/>
      <c r="N35" s="980"/>
      <c r="O35" s="974"/>
      <c r="P35" s="974"/>
      <c r="Q35" s="971"/>
      <c r="R35" s="971"/>
      <c r="S35" s="971"/>
      <c r="T35" s="278">
        <f t="shared" si="3"/>
        <v>0</v>
      </c>
    </row>
    <row r="36" spans="1:20" x14ac:dyDescent="0.25">
      <c r="B36" s="970" t="s">
        <v>7</v>
      </c>
      <c r="C36" s="970"/>
      <c r="D36" s="502" t="s">
        <v>7</v>
      </c>
      <c r="E36" s="494" t="s">
        <v>0</v>
      </c>
      <c r="F36" s="494" t="s">
        <v>1</v>
      </c>
      <c r="G36" s="494" t="s">
        <v>2</v>
      </c>
      <c r="H36" s="494" t="s">
        <v>0</v>
      </c>
      <c r="I36" s="494" t="s">
        <v>1</v>
      </c>
      <c r="J36" s="494" t="s">
        <v>2</v>
      </c>
      <c r="K36" s="494" t="s">
        <v>0</v>
      </c>
      <c r="L36" s="494" t="s">
        <v>1</v>
      </c>
      <c r="M36" s="494" t="s">
        <v>2</v>
      </c>
      <c r="N36" s="494" t="s">
        <v>0</v>
      </c>
      <c r="O36" s="494" t="s">
        <v>1</v>
      </c>
      <c r="P36" s="494" t="s">
        <v>2</v>
      </c>
      <c r="Q36" s="494" t="s">
        <v>0</v>
      </c>
      <c r="R36" s="494" t="s">
        <v>1</v>
      </c>
      <c r="S36" s="494" t="s">
        <v>2</v>
      </c>
      <c r="T36" s="278">
        <f t="shared" si="3"/>
        <v>0</v>
      </c>
    </row>
    <row r="37" spans="1:20" ht="89.25" x14ac:dyDescent="0.25">
      <c r="A37" s="615">
        <v>1</v>
      </c>
      <c r="B37" s="970"/>
      <c r="C37" s="970"/>
      <c r="D37" s="495" t="s">
        <v>497</v>
      </c>
      <c r="E37" s="496"/>
      <c r="F37" s="496">
        <v>1</v>
      </c>
      <c r="G37" s="496"/>
      <c r="H37" s="496">
        <v>1</v>
      </c>
      <c r="I37" s="496"/>
      <c r="J37" s="496"/>
      <c r="K37" s="496"/>
      <c r="L37" s="497">
        <v>1</v>
      </c>
      <c r="M37" s="497"/>
      <c r="N37" s="496">
        <v>1</v>
      </c>
      <c r="O37" s="497"/>
      <c r="P37" s="498"/>
      <c r="Q37" s="496">
        <v>1</v>
      </c>
      <c r="R37" s="497"/>
      <c r="S37" s="498"/>
      <c r="T37" s="278">
        <f t="shared" si="3"/>
        <v>5</v>
      </c>
    </row>
    <row r="38" spans="1:20" ht="51" x14ac:dyDescent="0.25">
      <c r="A38" s="615">
        <v>2</v>
      </c>
      <c r="B38" s="970"/>
      <c r="C38" s="970"/>
      <c r="D38" s="495" t="s">
        <v>498</v>
      </c>
      <c r="E38" s="496"/>
      <c r="F38" s="496">
        <v>1</v>
      </c>
      <c r="G38" s="496"/>
      <c r="H38" s="496">
        <v>1</v>
      </c>
      <c r="I38" s="496"/>
      <c r="J38" s="496"/>
      <c r="K38" s="496"/>
      <c r="L38" s="496">
        <v>1</v>
      </c>
      <c r="M38" s="497"/>
      <c r="N38" s="496">
        <v>1</v>
      </c>
      <c r="O38" s="497"/>
      <c r="P38" s="498"/>
      <c r="Q38" s="496">
        <v>1</v>
      </c>
      <c r="R38" s="497"/>
      <c r="S38" s="498"/>
      <c r="T38" s="278">
        <f t="shared" si="3"/>
        <v>5</v>
      </c>
    </row>
    <row r="39" spans="1:20" ht="25.5" x14ac:dyDescent="0.25">
      <c r="A39" s="615">
        <v>3</v>
      </c>
      <c r="B39" s="970"/>
      <c r="C39" s="970"/>
      <c r="D39" s="495" t="s">
        <v>191</v>
      </c>
      <c r="E39" s="496"/>
      <c r="F39" s="496">
        <v>1</v>
      </c>
      <c r="G39" s="496"/>
      <c r="H39" s="496">
        <v>1</v>
      </c>
      <c r="I39" s="496"/>
      <c r="J39" s="496"/>
      <c r="K39" s="496"/>
      <c r="L39" s="496">
        <v>1</v>
      </c>
      <c r="M39" s="497"/>
      <c r="N39" s="496">
        <v>1</v>
      </c>
      <c r="O39" s="497"/>
      <c r="P39" s="498"/>
      <c r="Q39" s="496">
        <v>1</v>
      </c>
      <c r="R39" s="497"/>
      <c r="S39" s="498"/>
      <c r="T39" s="278">
        <f t="shared" si="3"/>
        <v>5</v>
      </c>
    </row>
    <row r="40" spans="1:20" ht="25.5" x14ac:dyDescent="0.25">
      <c r="A40" s="615">
        <v>4</v>
      </c>
      <c r="B40" s="970"/>
      <c r="C40" s="970"/>
      <c r="D40" s="495" t="s">
        <v>499</v>
      </c>
      <c r="E40" s="496"/>
      <c r="F40" s="496">
        <v>1</v>
      </c>
      <c r="G40" s="496"/>
      <c r="H40" s="496">
        <v>1</v>
      </c>
      <c r="I40" s="496"/>
      <c r="J40" s="496"/>
      <c r="K40" s="496"/>
      <c r="L40" s="497">
        <v>1</v>
      </c>
      <c r="M40" s="497"/>
      <c r="N40" s="496">
        <v>1</v>
      </c>
      <c r="O40" s="497"/>
      <c r="P40" s="498"/>
      <c r="Q40" s="496">
        <v>1</v>
      </c>
      <c r="R40" s="497"/>
      <c r="S40" s="498"/>
      <c r="T40" s="278">
        <f t="shared" si="3"/>
        <v>5</v>
      </c>
    </row>
    <row r="41" spans="1:20" x14ac:dyDescent="0.25">
      <c r="B41" s="970"/>
      <c r="C41" s="970"/>
      <c r="D41" s="500" t="s">
        <v>3</v>
      </c>
      <c r="E41" s="501">
        <f t="shared" ref="E41:S41" si="6">SUM(E37:E40)</f>
        <v>0</v>
      </c>
      <c r="F41" s="501">
        <f t="shared" si="6"/>
        <v>4</v>
      </c>
      <c r="G41" s="501">
        <f t="shared" si="6"/>
        <v>0</v>
      </c>
      <c r="H41" s="501">
        <f t="shared" si="6"/>
        <v>4</v>
      </c>
      <c r="I41" s="501">
        <f t="shared" si="6"/>
        <v>0</v>
      </c>
      <c r="J41" s="501">
        <f t="shared" si="6"/>
        <v>0</v>
      </c>
      <c r="K41" s="501">
        <f t="shared" si="6"/>
        <v>0</v>
      </c>
      <c r="L41" s="501">
        <f t="shared" si="6"/>
        <v>4</v>
      </c>
      <c r="M41" s="501">
        <f t="shared" si="6"/>
        <v>0</v>
      </c>
      <c r="N41" s="501">
        <f t="shared" si="6"/>
        <v>4</v>
      </c>
      <c r="O41" s="501">
        <f t="shared" si="6"/>
        <v>0</v>
      </c>
      <c r="P41" s="501">
        <f t="shared" si="6"/>
        <v>0</v>
      </c>
      <c r="Q41" s="501">
        <f t="shared" si="6"/>
        <v>4</v>
      </c>
      <c r="R41" s="501">
        <f t="shared" si="6"/>
        <v>0</v>
      </c>
      <c r="S41" s="501">
        <f t="shared" si="6"/>
        <v>0</v>
      </c>
      <c r="T41" s="278">
        <f t="shared" si="3"/>
        <v>20</v>
      </c>
    </row>
    <row r="42" spans="1:20" ht="34.5" customHeight="1" x14ac:dyDescent="0.25">
      <c r="B42" s="970"/>
      <c r="C42" s="970"/>
      <c r="D42" s="502" t="s">
        <v>95</v>
      </c>
      <c r="E42" s="972"/>
      <c r="F42" s="971"/>
      <c r="G42" s="971"/>
      <c r="H42" s="972"/>
      <c r="I42" s="971"/>
      <c r="J42" s="971"/>
      <c r="K42" s="972"/>
      <c r="L42" s="971"/>
      <c r="M42" s="971"/>
      <c r="N42" s="972"/>
      <c r="O42" s="971"/>
      <c r="P42" s="971"/>
      <c r="Q42" s="972"/>
      <c r="R42" s="971"/>
      <c r="S42" s="971"/>
      <c r="T42" s="278">
        <f t="shared" si="3"/>
        <v>0</v>
      </c>
    </row>
    <row r="43" spans="1:20" x14ac:dyDescent="0.25">
      <c r="B43" s="976" t="s">
        <v>8</v>
      </c>
      <c r="C43" s="976"/>
      <c r="D43" s="502" t="s">
        <v>8</v>
      </c>
      <c r="E43" s="494" t="s">
        <v>0</v>
      </c>
      <c r="F43" s="494" t="s">
        <v>1</v>
      </c>
      <c r="G43" s="494" t="s">
        <v>2</v>
      </c>
      <c r="H43" s="494" t="s">
        <v>0</v>
      </c>
      <c r="I43" s="494" t="s">
        <v>1</v>
      </c>
      <c r="J43" s="494" t="s">
        <v>2</v>
      </c>
      <c r="K43" s="494" t="s">
        <v>0</v>
      </c>
      <c r="L43" s="494" t="s">
        <v>1</v>
      </c>
      <c r="M43" s="494" t="s">
        <v>2</v>
      </c>
      <c r="N43" s="494" t="s">
        <v>0</v>
      </c>
      <c r="O43" s="494" t="s">
        <v>1</v>
      </c>
      <c r="P43" s="494" t="s">
        <v>2</v>
      </c>
      <c r="Q43" s="494" t="s">
        <v>0</v>
      </c>
      <c r="R43" s="494" t="s">
        <v>1</v>
      </c>
      <c r="S43" s="494" t="s">
        <v>2</v>
      </c>
      <c r="T43" s="278">
        <f t="shared" si="3"/>
        <v>0</v>
      </c>
    </row>
    <row r="44" spans="1:20" ht="38.25" x14ac:dyDescent="0.25">
      <c r="A44" s="615">
        <v>1</v>
      </c>
      <c r="B44" s="976"/>
      <c r="C44" s="976"/>
      <c r="D44" s="504" t="s">
        <v>500</v>
      </c>
      <c r="E44" s="496">
        <v>1</v>
      </c>
      <c r="F44" s="496"/>
      <c r="G44" s="496"/>
      <c r="H44" s="496">
        <v>1</v>
      </c>
      <c r="I44" s="496"/>
      <c r="J44" s="496"/>
      <c r="K44" s="496">
        <v>1</v>
      </c>
      <c r="L44" s="496"/>
      <c r="M44" s="497"/>
      <c r="N44" s="496">
        <v>1</v>
      </c>
      <c r="O44" s="496"/>
      <c r="P44" s="498"/>
      <c r="Q44" s="496">
        <v>1</v>
      </c>
      <c r="R44" s="496"/>
      <c r="S44" s="498"/>
      <c r="T44" s="278">
        <f t="shared" si="3"/>
        <v>5</v>
      </c>
    </row>
    <row r="45" spans="1:20" x14ac:dyDescent="0.25">
      <c r="A45" s="615">
        <v>2</v>
      </c>
      <c r="B45" s="976"/>
      <c r="C45" s="976"/>
      <c r="D45" s="506" t="s">
        <v>501</v>
      </c>
      <c r="E45" s="496"/>
      <c r="F45" s="496"/>
      <c r="G45" s="496">
        <v>1</v>
      </c>
      <c r="H45" s="496"/>
      <c r="I45" s="496">
        <v>1</v>
      </c>
      <c r="J45" s="496"/>
      <c r="K45" s="496"/>
      <c r="L45" s="496"/>
      <c r="M45" s="497">
        <v>1</v>
      </c>
      <c r="N45" s="496">
        <v>1</v>
      </c>
      <c r="O45" s="496"/>
      <c r="P45" s="498"/>
      <c r="Q45" s="496"/>
      <c r="R45" s="496">
        <v>1</v>
      </c>
      <c r="S45" s="498"/>
      <c r="T45" s="278">
        <f t="shared" si="3"/>
        <v>5</v>
      </c>
    </row>
    <row r="46" spans="1:20" ht="25.5" x14ac:dyDescent="0.25">
      <c r="A46" s="615">
        <v>3</v>
      </c>
      <c r="B46" s="976"/>
      <c r="C46" s="976"/>
      <c r="D46" s="506" t="s">
        <v>502</v>
      </c>
      <c r="E46" s="496"/>
      <c r="F46" s="496">
        <v>1</v>
      </c>
      <c r="G46" s="496"/>
      <c r="H46" s="496"/>
      <c r="I46" s="496">
        <v>1</v>
      </c>
      <c r="J46" s="496"/>
      <c r="K46" s="496"/>
      <c r="L46" s="496">
        <v>1</v>
      </c>
      <c r="M46" s="497"/>
      <c r="N46" s="496"/>
      <c r="O46" s="496">
        <v>1</v>
      </c>
      <c r="P46" s="498"/>
      <c r="Q46" s="496"/>
      <c r="R46" s="496">
        <v>1</v>
      </c>
      <c r="S46" s="498"/>
      <c r="T46" s="278">
        <f t="shared" si="3"/>
        <v>5</v>
      </c>
    </row>
    <row r="47" spans="1:20" ht="25.5" x14ac:dyDescent="0.25">
      <c r="A47" s="615">
        <v>4</v>
      </c>
      <c r="B47" s="976"/>
      <c r="C47" s="976"/>
      <c r="D47" s="504" t="s">
        <v>503</v>
      </c>
      <c r="E47" s="496"/>
      <c r="F47" s="496">
        <v>1</v>
      </c>
      <c r="G47" s="496"/>
      <c r="H47" s="496">
        <v>1</v>
      </c>
      <c r="I47" s="496"/>
      <c r="J47" s="496"/>
      <c r="K47" s="496">
        <v>1</v>
      </c>
      <c r="L47" s="496"/>
      <c r="M47" s="497"/>
      <c r="N47" s="496">
        <v>1</v>
      </c>
      <c r="O47" s="496"/>
      <c r="P47" s="498"/>
      <c r="Q47" s="496">
        <v>1</v>
      </c>
      <c r="R47" s="496"/>
      <c r="S47" s="498"/>
      <c r="T47" s="278">
        <f t="shared" si="3"/>
        <v>5</v>
      </c>
    </row>
    <row r="48" spans="1:20" ht="25.5" x14ac:dyDescent="0.25">
      <c r="A48" s="615">
        <v>5</v>
      </c>
      <c r="B48" s="976"/>
      <c r="C48" s="976"/>
      <c r="D48" s="504" t="s">
        <v>504</v>
      </c>
      <c r="E48" s="496"/>
      <c r="F48" s="496"/>
      <c r="G48" s="496">
        <v>1</v>
      </c>
      <c r="H48" s="496"/>
      <c r="I48" s="496"/>
      <c r="J48" s="496">
        <v>1</v>
      </c>
      <c r="K48" s="496"/>
      <c r="L48" s="496"/>
      <c r="M48" s="497">
        <v>1</v>
      </c>
      <c r="N48" s="498"/>
      <c r="O48" s="496"/>
      <c r="P48" s="496">
        <v>1</v>
      </c>
      <c r="Q48" s="498">
        <v>1</v>
      </c>
      <c r="R48" s="496"/>
      <c r="S48" s="507"/>
      <c r="T48" s="278">
        <f t="shared" si="3"/>
        <v>5</v>
      </c>
    </row>
    <row r="49" spans="1:21" x14ac:dyDescent="0.25">
      <c r="B49" s="976"/>
      <c r="C49" s="976"/>
      <c r="D49" s="500" t="s">
        <v>3</v>
      </c>
      <c r="E49" s="501">
        <f t="shared" ref="E49:S49" si="7">SUM(E44:E48)</f>
        <v>1</v>
      </c>
      <c r="F49" s="501">
        <f t="shared" si="7"/>
        <v>2</v>
      </c>
      <c r="G49" s="501">
        <f t="shared" si="7"/>
        <v>2</v>
      </c>
      <c r="H49" s="501">
        <f t="shared" si="7"/>
        <v>2</v>
      </c>
      <c r="I49" s="501">
        <f t="shared" si="7"/>
        <v>2</v>
      </c>
      <c r="J49" s="501">
        <f t="shared" si="7"/>
        <v>1</v>
      </c>
      <c r="K49" s="501">
        <f t="shared" si="7"/>
        <v>2</v>
      </c>
      <c r="L49" s="501">
        <f t="shared" si="7"/>
        <v>1</v>
      </c>
      <c r="M49" s="501">
        <f t="shared" si="7"/>
        <v>2</v>
      </c>
      <c r="N49" s="501">
        <f t="shared" si="7"/>
        <v>3</v>
      </c>
      <c r="O49" s="501">
        <f t="shared" si="7"/>
        <v>1</v>
      </c>
      <c r="P49" s="501">
        <f t="shared" si="7"/>
        <v>1</v>
      </c>
      <c r="Q49" s="501">
        <f t="shared" si="7"/>
        <v>3</v>
      </c>
      <c r="R49" s="501">
        <f t="shared" si="7"/>
        <v>2</v>
      </c>
      <c r="S49" s="501">
        <f t="shared" si="7"/>
        <v>0</v>
      </c>
      <c r="T49" s="278">
        <f t="shared" si="3"/>
        <v>25</v>
      </c>
    </row>
    <row r="50" spans="1:21" ht="33" customHeight="1" x14ac:dyDescent="0.25">
      <c r="B50" s="976"/>
      <c r="C50" s="976"/>
      <c r="D50" s="502" t="s">
        <v>95</v>
      </c>
      <c r="E50" s="972"/>
      <c r="F50" s="971"/>
      <c r="G50" s="971"/>
      <c r="H50" s="972"/>
      <c r="I50" s="971"/>
      <c r="J50" s="971"/>
      <c r="K50" s="972"/>
      <c r="L50" s="971"/>
      <c r="M50" s="971"/>
      <c r="N50" s="972"/>
      <c r="O50" s="971"/>
      <c r="P50" s="971"/>
      <c r="Q50" s="972"/>
      <c r="R50" s="971"/>
      <c r="S50" s="971"/>
      <c r="T50" s="278">
        <f t="shared" si="3"/>
        <v>0</v>
      </c>
    </row>
    <row r="51" spans="1:21" x14ac:dyDescent="0.25">
      <c r="B51" s="973" t="s">
        <v>505</v>
      </c>
      <c r="C51" s="973"/>
      <c r="D51" s="502" t="s">
        <v>505</v>
      </c>
      <c r="E51" s="494" t="s">
        <v>0</v>
      </c>
      <c r="F51" s="494" t="s">
        <v>1</v>
      </c>
      <c r="G51" s="494" t="s">
        <v>2</v>
      </c>
      <c r="H51" s="494" t="s">
        <v>0</v>
      </c>
      <c r="I51" s="494" t="s">
        <v>1</v>
      </c>
      <c r="J51" s="494" t="s">
        <v>2</v>
      </c>
      <c r="K51" s="494" t="s">
        <v>0</v>
      </c>
      <c r="L51" s="494" t="s">
        <v>1</v>
      </c>
      <c r="M51" s="494" t="s">
        <v>2</v>
      </c>
      <c r="N51" s="494" t="s">
        <v>0</v>
      </c>
      <c r="O51" s="494" t="s">
        <v>1</v>
      </c>
      <c r="P51" s="494" t="s">
        <v>2</v>
      </c>
      <c r="Q51" s="494" t="s">
        <v>0</v>
      </c>
      <c r="R51" s="494" t="s">
        <v>1</v>
      </c>
      <c r="S51" s="494" t="s">
        <v>2</v>
      </c>
      <c r="T51" s="278">
        <f t="shared" si="3"/>
        <v>0</v>
      </c>
    </row>
    <row r="52" spans="1:21" ht="51" x14ac:dyDescent="0.25">
      <c r="A52" s="615">
        <v>1</v>
      </c>
      <c r="B52" s="973"/>
      <c r="C52" s="973"/>
      <c r="D52" s="508" t="s">
        <v>506</v>
      </c>
      <c r="E52" s="509">
        <v>1</v>
      </c>
      <c r="F52" s="496"/>
      <c r="G52" s="496"/>
      <c r="H52" s="496">
        <v>1</v>
      </c>
      <c r="I52" s="496"/>
      <c r="J52" s="496"/>
      <c r="K52" s="509">
        <v>1</v>
      </c>
      <c r="L52" s="496"/>
      <c r="M52" s="496"/>
      <c r="N52" s="509">
        <v>1</v>
      </c>
      <c r="O52" s="496"/>
      <c r="P52" s="496"/>
      <c r="Q52" s="496">
        <v>1</v>
      </c>
      <c r="R52" s="496"/>
      <c r="S52" s="496"/>
      <c r="T52" s="278">
        <f>SUM(E53:S53)</f>
        <v>5</v>
      </c>
    </row>
    <row r="53" spans="1:21" ht="89.25" x14ac:dyDescent="0.25">
      <c r="A53" s="615">
        <v>2</v>
      </c>
      <c r="B53" s="973"/>
      <c r="C53" s="973"/>
      <c r="D53" s="504" t="s">
        <v>507</v>
      </c>
      <c r="E53" s="510">
        <v>1</v>
      </c>
      <c r="F53" s="510"/>
      <c r="G53" s="510"/>
      <c r="H53" s="510">
        <v>1</v>
      </c>
      <c r="I53" s="510"/>
      <c r="J53" s="510"/>
      <c r="K53" s="510"/>
      <c r="L53" s="511">
        <v>1</v>
      </c>
      <c r="M53" s="511"/>
      <c r="N53" s="510">
        <v>1</v>
      </c>
      <c r="O53" s="511"/>
      <c r="P53" s="511"/>
      <c r="Q53" s="510">
        <v>1</v>
      </c>
      <c r="R53" s="511"/>
      <c r="S53" s="511"/>
      <c r="T53" s="278">
        <f>SUM(E53:S53)</f>
        <v>5</v>
      </c>
      <c r="U53" s="505"/>
    </row>
    <row r="54" spans="1:21" x14ac:dyDescent="0.25">
      <c r="B54" s="973"/>
      <c r="C54" s="973"/>
      <c r="D54" s="500" t="s">
        <v>3</v>
      </c>
      <c r="E54" s="501">
        <f>SUM(E52:E53)</f>
        <v>2</v>
      </c>
      <c r="F54" s="501">
        <f t="shared" ref="F54:S54" si="8">SUM(F52:F53)</f>
        <v>0</v>
      </c>
      <c r="G54" s="501">
        <f t="shared" si="8"/>
        <v>0</v>
      </c>
      <c r="H54" s="501">
        <f t="shared" si="8"/>
        <v>2</v>
      </c>
      <c r="I54" s="501">
        <f t="shared" si="8"/>
        <v>0</v>
      </c>
      <c r="J54" s="501">
        <f t="shared" si="8"/>
        <v>0</v>
      </c>
      <c r="K54" s="501">
        <f t="shared" si="8"/>
        <v>1</v>
      </c>
      <c r="L54" s="501">
        <f t="shared" si="8"/>
        <v>1</v>
      </c>
      <c r="M54" s="501">
        <f t="shared" si="8"/>
        <v>0</v>
      </c>
      <c r="N54" s="501">
        <f t="shared" si="8"/>
        <v>2</v>
      </c>
      <c r="O54" s="501">
        <f t="shared" si="8"/>
        <v>0</v>
      </c>
      <c r="P54" s="501">
        <f t="shared" si="8"/>
        <v>0</v>
      </c>
      <c r="Q54" s="501">
        <f t="shared" si="8"/>
        <v>2</v>
      </c>
      <c r="R54" s="501">
        <f t="shared" si="8"/>
        <v>0</v>
      </c>
      <c r="S54" s="501">
        <f t="shared" si="8"/>
        <v>0</v>
      </c>
      <c r="T54" s="278">
        <f t="shared" si="3"/>
        <v>10</v>
      </c>
    </row>
    <row r="55" spans="1:21" ht="31.5" customHeight="1" x14ac:dyDescent="0.25">
      <c r="B55" s="973"/>
      <c r="C55" s="973"/>
      <c r="D55" s="502" t="s">
        <v>95</v>
      </c>
      <c r="E55" s="974"/>
      <c r="F55" s="974"/>
      <c r="G55" s="974"/>
      <c r="H55" s="974"/>
      <c r="I55" s="974"/>
      <c r="J55" s="974"/>
      <c r="K55" s="974"/>
      <c r="L55" s="974"/>
      <c r="M55" s="974"/>
      <c r="N55" s="974"/>
      <c r="O55" s="974"/>
      <c r="P55" s="974"/>
      <c r="Q55" s="974"/>
      <c r="R55" s="974"/>
      <c r="S55" s="974"/>
    </row>
    <row r="56" spans="1:21" ht="25.5" x14ac:dyDescent="0.25">
      <c r="B56" s="975" t="s">
        <v>43</v>
      </c>
      <c r="C56" s="975"/>
      <c r="D56" s="502" t="s">
        <v>43</v>
      </c>
      <c r="E56" s="494" t="s">
        <v>0</v>
      </c>
      <c r="F56" s="494" t="s">
        <v>1</v>
      </c>
      <c r="G56" s="494" t="s">
        <v>2</v>
      </c>
      <c r="H56" s="494" t="s">
        <v>0</v>
      </c>
      <c r="I56" s="494" t="s">
        <v>1</v>
      </c>
      <c r="J56" s="494" t="s">
        <v>2</v>
      </c>
      <c r="K56" s="494" t="s">
        <v>0</v>
      </c>
      <c r="L56" s="494" t="s">
        <v>1</v>
      </c>
      <c r="M56" s="494" t="s">
        <v>2</v>
      </c>
      <c r="N56" s="494" t="s">
        <v>0</v>
      </c>
      <c r="O56" s="494" t="s">
        <v>1</v>
      </c>
      <c r="P56" s="494" t="s">
        <v>2</v>
      </c>
      <c r="Q56" s="494" t="s">
        <v>0</v>
      </c>
      <c r="R56" s="494" t="s">
        <v>1</v>
      </c>
      <c r="S56" s="494" t="s">
        <v>2</v>
      </c>
    </row>
    <row r="57" spans="1:21" ht="38.25" x14ac:dyDescent="0.25">
      <c r="A57" s="615">
        <v>1</v>
      </c>
      <c r="B57" s="975"/>
      <c r="C57" s="975"/>
      <c r="D57" s="508" t="s">
        <v>508</v>
      </c>
      <c r="E57" s="509"/>
      <c r="F57" s="496"/>
      <c r="G57" s="496">
        <v>1</v>
      </c>
      <c r="H57" s="509"/>
      <c r="I57" s="496"/>
      <c r="J57" s="496">
        <v>1</v>
      </c>
      <c r="K57" s="509"/>
      <c r="L57" s="496"/>
      <c r="M57" s="496">
        <v>1</v>
      </c>
      <c r="N57" s="509"/>
      <c r="O57" s="496"/>
      <c r="P57" s="496">
        <v>1</v>
      </c>
      <c r="Q57" s="496"/>
      <c r="R57" s="496"/>
      <c r="S57" s="509">
        <v>1</v>
      </c>
      <c r="T57" s="278">
        <f t="shared" si="3"/>
        <v>5</v>
      </c>
    </row>
    <row r="58" spans="1:21" ht="89.25" x14ac:dyDescent="0.25">
      <c r="A58" s="615">
        <v>2</v>
      </c>
      <c r="B58" s="975"/>
      <c r="C58" s="975"/>
      <c r="D58" s="495" t="s">
        <v>509</v>
      </c>
      <c r="E58" s="496"/>
      <c r="F58" s="496"/>
      <c r="G58" s="496">
        <v>1</v>
      </c>
      <c r="H58" s="496"/>
      <c r="I58" s="512"/>
      <c r="J58" s="496">
        <v>1</v>
      </c>
      <c r="K58" s="496"/>
      <c r="L58" s="497"/>
      <c r="M58" s="496">
        <v>1</v>
      </c>
      <c r="N58" s="497"/>
      <c r="O58" s="497"/>
      <c r="P58" s="496">
        <v>1</v>
      </c>
      <c r="Q58" s="497"/>
      <c r="R58" s="497"/>
      <c r="S58" s="496">
        <v>1</v>
      </c>
      <c r="T58" s="278">
        <f t="shared" si="3"/>
        <v>5</v>
      </c>
      <c r="U58" s="505"/>
    </row>
    <row r="59" spans="1:21" x14ac:dyDescent="0.25">
      <c r="B59" s="975"/>
      <c r="C59" s="975"/>
      <c r="D59" s="500" t="s">
        <v>3</v>
      </c>
      <c r="E59" s="501">
        <f>SUM(E57:E58)</f>
        <v>0</v>
      </c>
      <c r="F59" s="501">
        <f t="shared" ref="F59:S59" si="9">SUM(F57:F58)</f>
        <v>0</v>
      </c>
      <c r="G59" s="501">
        <f t="shared" si="9"/>
        <v>2</v>
      </c>
      <c r="H59" s="501">
        <f t="shared" si="9"/>
        <v>0</v>
      </c>
      <c r="I59" s="501">
        <f t="shared" si="9"/>
        <v>0</v>
      </c>
      <c r="J59" s="501">
        <f t="shared" si="9"/>
        <v>2</v>
      </c>
      <c r="K59" s="501">
        <f t="shared" si="9"/>
        <v>0</v>
      </c>
      <c r="L59" s="501">
        <f t="shared" si="9"/>
        <v>0</v>
      </c>
      <c r="M59" s="501">
        <f t="shared" si="9"/>
        <v>2</v>
      </c>
      <c r="N59" s="501">
        <f t="shared" si="9"/>
        <v>0</v>
      </c>
      <c r="O59" s="501">
        <f t="shared" si="9"/>
        <v>0</v>
      </c>
      <c r="P59" s="501">
        <f t="shared" si="9"/>
        <v>2</v>
      </c>
      <c r="Q59" s="501">
        <f t="shared" si="9"/>
        <v>0</v>
      </c>
      <c r="R59" s="501">
        <f t="shared" si="9"/>
        <v>0</v>
      </c>
      <c r="S59" s="501">
        <f t="shared" si="9"/>
        <v>2</v>
      </c>
      <c r="T59" s="278">
        <f t="shared" si="3"/>
        <v>10</v>
      </c>
    </row>
    <row r="60" spans="1:21" ht="32.25" customHeight="1" x14ac:dyDescent="0.25">
      <c r="B60" s="975"/>
      <c r="C60" s="975"/>
      <c r="D60" s="502" t="s">
        <v>95</v>
      </c>
      <c r="E60" s="972"/>
      <c r="F60" s="971"/>
      <c r="G60" s="971"/>
      <c r="H60" s="972"/>
      <c r="I60" s="971"/>
      <c r="J60" s="971"/>
      <c r="K60" s="972"/>
      <c r="L60" s="971"/>
      <c r="M60" s="971"/>
      <c r="N60" s="972"/>
      <c r="O60" s="971"/>
      <c r="P60" s="971"/>
      <c r="Q60" s="972"/>
      <c r="R60" s="971"/>
      <c r="S60" s="971"/>
    </row>
    <row r="61" spans="1:21" ht="25.5" x14ac:dyDescent="0.25">
      <c r="B61" s="966" t="s">
        <v>458</v>
      </c>
      <c r="C61" s="966"/>
      <c r="D61" s="502" t="s">
        <v>458</v>
      </c>
      <c r="E61" s="494" t="s">
        <v>0</v>
      </c>
      <c r="F61" s="494" t="s">
        <v>1</v>
      </c>
      <c r="G61" s="494" t="s">
        <v>2</v>
      </c>
      <c r="H61" s="494" t="s">
        <v>0</v>
      </c>
      <c r="I61" s="494" t="s">
        <v>1</v>
      </c>
      <c r="J61" s="494" t="s">
        <v>2</v>
      </c>
      <c r="K61" s="494" t="s">
        <v>0</v>
      </c>
      <c r="L61" s="494" t="s">
        <v>1</v>
      </c>
      <c r="M61" s="494" t="s">
        <v>2</v>
      </c>
      <c r="N61" s="494" t="s">
        <v>0</v>
      </c>
      <c r="O61" s="494" t="s">
        <v>1</v>
      </c>
      <c r="P61" s="494" t="s">
        <v>2</v>
      </c>
      <c r="Q61" s="494" t="s">
        <v>0</v>
      </c>
      <c r="R61" s="494" t="s">
        <v>1</v>
      </c>
      <c r="S61" s="494" t="s">
        <v>2</v>
      </c>
    </row>
    <row r="62" spans="1:21" ht="25.5" x14ac:dyDescent="0.25">
      <c r="A62" s="615">
        <v>1</v>
      </c>
      <c r="B62" s="966"/>
      <c r="C62" s="966"/>
      <c r="D62" s="495" t="s">
        <v>510</v>
      </c>
      <c r="E62" s="496">
        <v>1</v>
      </c>
      <c r="F62" s="496"/>
      <c r="G62" s="496"/>
      <c r="H62" s="496">
        <v>1</v>
      </c>
      <c r="I62" s="496"/>
      <c r="J62" s="496"/>
      <c r="K62" s="496">
        <v>1</v>
      </c>
      <c r="L62" s="497"/>
      <c r="M62" s="497"/>
      <c r="N62" s="496">
        <v>1</v>
      </c>
      <c r="O62" s="497"/>
      <c r="P62" s="498"/>
      <c r="Q62" s="496">
        <v>1</v>
      </c>
      <c r="R62" s="497"/>
      <c r="S62" s="498"/>
      <c r="T62" s="278">
        <f t="shared" si="3"/>
        <v>5</v>
      </c>
    </row>
    <row r="63" spans="1:21" ht="25.5" x14ac:dyDescent="0.25">
      <c r="A63" s="615">
        <v>2</v>
      </c>
      <c r="B63" s="966"/>
      <c r="C63" s="966"/>
      <c r="D63" s="499" t="s">
        <v>511</v>
      </c>
      <c r="E63" s="496"/>
      <c r="F63" s="496">
        <v>1</v>
      </c>
      <c r="G63" s="496"/>
      <c r="H63" s="496">
        <v>1</v>
      </c>
      <c r="I63" s="496"/>
      <c r="J63" s="496"/>
      <c r="K63" s="496"/>
      <c r="L63" s="497">
        <v>1</v>
      </c>
      <c r="M63" s="497"/>
      <c r="N63" s="496">
        <v>1</v>
      </c>
      <c r="O63" s="497"/>
      <c r="P63" s="498"/>
      <c r="Q63" s="496"/>
      <c r="R63" s="497">
        <v>1</v>
      </c>
      <c r="S63" s="498"/>
      <c r="T63" s="278">
        <f t="shared" si="3"/>
        <v>5</v>
      </c>
    </row>
    <row r="64" spans="1:21" ht="25.5" x14ac:dyDescent="0.25">
      <c r="A64" s="615">
        <v>3</v>
      </c>
      <c r="B64" s="966"/>
      <c r="C64" s="966"/>
      <c r="D64" s="499" t="s">
        <v>512</v>
      </c>
      <c r="E64" s="496"/>
      <c r="F64" s="496">
        <v>1</v>
      </c>
      <c r="G64" s="496"/>
      <c r="H64" s="496">
        <v>1</v>
      </c>
      <c r="I64" s="496"/>
      <c r="J64" s="496"/>
      <c r="K64" s="496"/>
      <c r="L64" s="497">
        <v>1</v>
      </c>
      <c r="M64" s="497"/>
      <c r="N64" s="496">
        <v>1</v>
      </c>
      <c r="O64" s="497"/>
      <c r="P64" s="498"/>
      <c r="Q64" s="496"/>
      <c r="R64" s="497">
        <v>1</v>
      </c>
      <c r="S64" s="498"/>
      <c r="T64" s="278">
        <f t="shared" si="3"/>
        <v>5</v>
      </c>
    </row>
    <row r="65" spans="1:21" ht="51" x14ac:dyDescent="0.25">
      <c r="A65" s="615">
        <v>4</v>
      </c>
      <c r="B65" s="966"/>
      <c r="C65" s="966"/>
      <c r="D65" s="499" t="s">
        <v>513</v>
      </c>
      <c r="E65" s="496"/>
      <c r="F65" s="496"/>
      <c r="G65" s="496">
        <v>1</v>
      </c>
      <c r="H65" s="496"/>
      <c r="I65" s="496">
        <v>1</v>
      </c>
      <c r="J65" s="496"/>
      <c r="K65" s="496"/>
      <c r="L65" s="497"/>
      <c r="M65" s="497">
        <v>1</v>
      </c>
      <c r="N65" s="496"/>
      <c r="O65" s="497"/>
      <c r="P65" s="498">
        <v>1</v>
      </c>
      <c r="Q65" s="496"/>
      <c r="R65" s="497">
        <v>1</v>
      </c>
      <c r="S65" s="498"/>
      <c r="T65" s="278">
        <f t="shared" si="3"/>
        <v>5</v>
      </c>
    </row>
    <row r="66" spans="1:21" ht="51" x14ac:dyDescent="0.25">
      <c r="A66" s="615">
        <v>5</v>
      </c>
      <c r="B66" s="966"/>
      <c r="C66" s="966"/>
      <c r="D66" s="499" t="s">
        <v>514</v>
      </c>
      <c r="E66" s="496"/>
      <c r="F66" s="496"/>
      <c r="G66" s="496">
        <v>1</v>
      </c>
      <c r="H66" s="496"/>
      <c r="I66" s="496">
        <v>1</v>
      </c>
      <c r="J66" s="496"/>
      <c r="K66" s="496"/>
      <c r="L66" s="497"/>
      <c r="M66" s="497">
        <v>1</v>
      </c>
      <c r="N66" s="496"/>
      <c r="O66" s="497"/>
      <c r="P66" s="498">
        <v>1</v>
      </c>
      <c r="Q66" s="496"/>
      <c r="R66" s="497">
        <v>1</v>
      </c>
      <c r="S66" s="498"/>
      <c r="T66" s="278">
        <f t="shared" si="3"/>
        <v>5</v>
      </c>
    </row>
    <row r="67" spans="1:21" ht="38.25" x14ac:dyDescent="0.25">
      <c r="A67" s="615">
        <v>6</v>
      </c>
      <c r="B67" s="966"/>
      <c r="C67" s="966"/>
      <c r="D67" s="499" t="s">
        <v>515</v>
      </c>
      <c r="E67" s="496"/>
      <c r="F67" s="496"/>
      <c r="G67" s="496">
        <v>1</v>
      </c>
      <c r="H67" s="496"/>
      <c r="I67" s="496">
        <v>1</v>
      </c>
      <c r="J67" s="496"/>
      <c r="K67" s="496"/>
      <c r="L67" s="497"/>
      <c r="M67" s="497">
        <v>1</v>
      </c>
      <c r="N67" s="496">
        <v>1</v>
      </c>
      <c r="O67" s="497"/>
      <c r="P67" s="498"/>
      <c r="Q67" s="496"/>
      <c r="R67" s="497">
        <v>1</v>
      </c>
      <c r="S67" s="498"/>
      <c r="T67" s="278">
        <f t="shared" si="3"/>
        <v>5</v>
      </c>
    </row>
    <row r="68" spans="1:21" ht="63.75" x14ac:dyDescent="0.25">
      <c r="A68" s="615">
        <v>7</v>
      </c>
      <c r="B68" s="966"/>
      <c r="C68" s="966"/>
      <c r="D68" s="499" t="s">
        <v>516</v>
      </c>
      <c r="E68" s="496"/>
      <c r="F68" s="496"/>
      <c r="G68" s="496">
        <v>1</v>
      </c>
      <c r="H68" s="496"/>
      <c r="I68" s="496">
        <v>1</v>
      </c>
      <c r="J68" s="496"/>
      <c r="K68" s="496"/>
      <c r="L68" s="497"/>
      <c r="M68" s="497">
        <v>1</v>
      </c>
      <c r="N68" s="496"/>
      <c r="O68" s="497"/>
      <c r="P68" s="498">
        <v>1</v>
      </c>
      <c r="Q68" s="496"/>
      <c r="R68" s="497">
        <v>1</v>
      </c>
      <c r="S68" s="498"/>
      <c r="T68" s="278">
        <f t="shared" si="3"/>
        <v>5</v>
      </c>
    </row>
    <row r="69" spans="1:21" ht="38.25" x14ac:dyDescent="0.25">
      <c r="A69" s="615">
        <v>8</v>
      </c>
      <c r="B69" s="966"/>
      <c r="C69" s="966"/>
      <c r="D69" s="495" t="s">
        <v>517</v>
      </c>
      <c r="E69" s="496">
        <v>1</v>
      </c>
      <c r="F69" s="496"/>
      <c r="G69" s="496"/>
      <c r="H69" s="496">
        <v>1</v>
      </c>
      <c r="I69" s="496"/>
      <c r="J69" s="496"/>
      <c r="K69" s="496">
        <v>1</v>
      </c>
      <c r="L69" s="497"/>
      <c r="M69" s="497"/>
      <c r="N69" s="496">
        <v>1</v>
      </c>
      <c r="O69" s="497"/>
      <c r="P69" s="498"/>
      <c r="Q69" s="496">
        <v>1</v>
      </c>
      <c r="R69" s="497"/>
      <c r="S69" s="498"/>
      <c r="T69" s="278">
        <f t="shared" si="3"/>
        <v>5</v>
      </c>
      <c r="U69" s="505"/>
    </row>
    <row r="70" spans="1:21" x14ac:dyDescent="0.25">
      <c r="B70" s="966"/>
      <c r="C70" s="966"/>
      <c r="D70" s="500" t="s">
        <v>3</v>
      </c>
      <c r="E70" s="501">
        <f t="shared" ref="E70:S70" si="10">SUM(E62:E69)</f>
        <v>2</v>
      </c>
      <c r="F70" s="501">
        <f t="shared" si="10"/>
        <v>2</v>
      </c>
      <c r="G70" s="501">
        <f t="shared" si="10"/>
        <v>4</v>
      </c>
      <c r="H70" s="501">
        <f t="shared" si="10"/>
        <v>4</v>
      </c>
      <c r="I70" s="501">
        <f t="shared" si="10"/>
        <v>4</v>
      </c>
      <c r="J70" s="501">
        <f t="shared" si="10"/>
        <v>0</v>
      </c>
      <c r="K70" s="501">
        <f t="shared" si="10"/>
        <v>2</v>
      </c>
      <c r="L70" s="501">
        <f t="shared" si="10"/>
        <v>2</v>
      </c>
      <c r="M70" s="501">
        <f t="shared" si="10"/>
        <v>4</v>
      </c>
      <c r="N70" s="501">
        <f t="shared" si="10"/>
        <v>5</v>
      </c>
      <c r="O70" s="501">
        <f t="shared" si="10"/>
        <v>0</v>
      </c>
      <c r="P70" s="501">
        <f t="shared" si="10"/>
        <v>3</v>
      </c>
      <c r="Q70" s="501">
        <f t="shared" si="10"/>
        <v>2</v>
      </c>
      <c r="R70" s="501">
        <f t="shared" si="10"/>
        <v>6</v>
      </c>
      <c r="S70" s="501">
        <f t="shared" si="10"/>
        <v>0</v>
      </c>
      <c r="T70" s="278">
        <f t="shared" si="3"/>
        <v>40</v>
      </c>
    </row>
    <row r="71" spans="1:21" ht="33.75" customHeight="1" x14ac:dyDescent="0.25">
      <c r="B71" s="966"/>
      <c r="C71" s="966"/>
      <c r="D71" s="502" t="s">
        <v>95</v>
      </c>
      <c r="E71" s="967"/>
      <c r="F71" s="968"/>
      <c r="G71" s="969"/>
      <c r="H71" s="967"/>
      <c r="I71" s="968"/>
      <c r="J71" s="969"/>
      <c r="K71" s="967"/>
      <c r="L71" s="968"/>
      <c r="M71" s="969"/>
      <c r="N71" s="967"/>
      <c r="O71" s="968"/>
      <c r="P71" s="969"/>
      <c r="Q71" s="967"/>
      <c r="R71" s="968"/>
      <c r="S71" s="969"/>
    </row>
    <row r="72" spans="1:21" x14ac:dyDescent="0.25">
      <c r="B72" s="970" t="s">
        <v>130</v>
      </c>
      <c r="C72" s="970"/>
      <c r="D72" s="502" t="s">
        <v>130</v>
      </c>
      <c r="E72" s="494" t="s">
        <v>0</v>
      </c>
      <c r="F72" s="494" t="s">
        <v>1</v>
      </c>
      <c r="G72" s="494" t="s">
        <v>2</v>
      </c>
      <c r="H72" s="494" t="s">
        <v>0</v>
      </c>
      <c r="I72" s="494" t="s">
        <v>1</v>
      </c>
      <c r="J72" s="494" t="s">
        <v>2</v>
      </c>
      <c r="K72" s="494" t="s">
        <v>0</v>
      </c>
      <c r="L72" s="494" t="s">
        <v>1</v>
      </c>
      <c r="M72" s="494" t="s">
        <v>2</v>
      </c>
      <c r="N72" s="494" t="s">
        <v>0</v>
      </c>
      <c r="O72" s="494" t="s">
        <v>1</v>
      </c>
      <c r="P72" s="494" t="s">
        <v>2</v>
      </c>
      <c r="Q72" s="494" t="s">
        <v>0</v>
      </c>
      <c r="R72" s="494" t="s">
        <v>1</v>
      </c>
      <c r="S72" s="494" t="s">
        <v>2</v>
      </c>
    </row>
    <row r="73" spans="1:21" ht="51" x14ac:dyDescent="0.25">
      <c r="A73" s="615">
        <v>1</v>
      </c>
      <c r="B73" s="970"/>
      <c r="C73" s="970"/>
      <c r="D73" s="499" t="s">
        <v>518</v>
      </c>
      <c r="E73" s="496"/>
      <c r="F73" s="496"/>
      <c r="G73" s="496">
        <v>1</v>
      </c>
      <c r="H73" s="496">
        <v>1</v>
      </c>
      <c r="I73" s="496"/>
      <c r="J73" s="496"/>
      <c r="K73" s="496">
        <v>1</v>
      </c>
      <c r="L73" s="496"/>
      <c r="M73" s="496"/>
      <c r="N73" s="496">
        <v>1</v>
      </c>
      <c r="O73" s="496"/>
      <c r="P73" s="496"/>
      <c r="Q73" s="496"/>
      <c r="R73" s="496">
        <v>1</v>
      </c>
      <c r="S73" s="496"/>
      <c r="T73" s="278">
        <f t="shared" si="3"/>
        <v>5</v>
      </c>
      <c r="U73" s="505"/>
    </row>
    <row r="74" spans="1:21" ht="25.5" x14ac:dyDescent="0.25">
      <c r="A74" s="615">
        <v>2</v>
      </c>
      <c r="B74" s="970"/>
      <c r="C74" s="970"/>
      <c r="D74" s="513" t="s">
        <v>519</v>
      </c>
      <c r="E74" s="496">
        <v>1</v>
      </c>
      <c r="F74" s="496"/>
      <c r="G74" s="496"/>
      <c r="H74" s="496">
        <v>1</v>
      </c>
      <c r="I74" s="496"/>
      <c r="J74" s="496"/>
      <c r="K74" s="496">
        <v>1</v>
      </c>
      <c r="L74" s="496"/>
      <c r="M74" s="497"/>
      <c r="N74" s="507">
        <v>1</v>
      </c>
      <c r="O74" s="497"/>
      <c r="P74" s="498"/>
      <c r="Q74" s="507">
        <v>1</v>
      </c>
      <c r="R74" s="497"/>
      <c r="S74" s="498"/>
      <c r="T74" s="278">
        <f t="shared" si="3"/>
        <v>5</v>
      </c>
    </row>
    <row r="75" spans="1:21" ht="51" x14ac:dyDescent="0.25">
      <c r="A75" s="615">
        <v>3</v>
      </c>
      <c r="B75" s="970"/>
      <c r="C75" s="970"/>
      <c r="D75" s="499" t="s">
        <v>520</v>
      </c>
      <c r="E75" s="496"/>
      <c r="F75" s="496">
        <v>1</v>
      </c>
      <c r="G75" s="496"/>
      <c r="H75" s="496">
        <v>1</v>
      </c>
      <c r="I75" s="496"/>
      <c r="J75" s="496"/>
      <c r="K75" s="496"/>
      <c r="L75" s="496">
        <v>1</v>
      </c>
      <c r="M75" s="497"/>
      <c r="N75" s="496"/>
      <c r="O75" s="496">
        <v>1</v>
      </c>
      <c r="P75" s="498"/>
      <c r="Q75" s="496"/>
      <c r="R75" s="496">
        <v>1</v>
      </c>
      <c r="S75" s="498"/>
      <c r="T75" s="278">
        <f>SUM(E75:S75)</f>
        <v>5</v>
      </c>
    </row>
    <row r="76" spans="1:21" x14ac:dyDescent="0.25">
      <c r="B76" s="970"/>
      <c r="C76" s="970"/>
      <c r="D76" s="500" t="s">
        <v>3</v>
      </c>
      <c r="E76" s="501">
        <f t="shared" ref="E76:S76" si="11">SUM(E73:E75)</f>
        <v>1</v>
      </c>
      <c r="F76" s="501">
        <f t="shared" si="11"/>
        <v>1</v>
      </c>
      <c r="G76" s="501">
        <f t="shared" si="11"/>
        <v>1</v>
      </c>
      <c r="H76" s="501">
        <f t="shared" si="11"/>
        <v>3</v>
      </c>
      <c r="I76" s="501">
        <f t="shared" si="11"/>
        <v>0</v>
      </c>
      <c r="J76" s="501">
        <f t="shared" si="11"/>
        <v>0</v>
      </c>
      <c r="K76" s="501">
        <f t="shared" si="11"/>
        <v>2</v>
      </c>
      <c r="L76" s="501">
        <f t="shared" si="11"/>
        <v>1</v>
      </c>
      <c r="M76" s="501">
        <f t="shared" si="11"/>
        <v>0</v>
      </c>
      <c r="N76" s="501">
        <f t="shared" si="11"/>
        <v>2</v>
      </c>
      <c r="O76" s="501">
        <f t="shared" si="11"/>
        <v>1</v>
      </c>
      <c r="P76" s="501">
        <f t="shared" si="11"/>
        <v>0</v>
      </c>
      <c r="Q76" s="501">
        <f t="shared" si="11"/>
        <v>1</v>
      </c>
      <c r="R76" s="501">
        <f t="shared" si="11"/>
        <v>2</v>
      </c>
      <c r="S76" s="501">
        <f t="shared" si="11"/>
        <v>0</v>
      </c>
      <c r="T76" s="278">
        <f>SUM(E76:S76)</f>
        <v>15</v>
      </c>
    </row>
    <row r="77" spans="1:21" ht="39" customHeight="1" x14ac:dyDescent="0.25">
      <c r="B77" s="970"/>
      <c r="C77" s="970"/>
      <c r="D77" s="502" t="s">
        <v>95</v>
      </c>
      <c r="E77" s="971"/>
      <c r="F77" s="971"/>
      <c r="G77" s="971"/>
      <c r="H77" s="971"/>
      <c r="I77" s="971"/>
      <c r="J77" s="971"/>
      <c r="K77" s="971"/>
      <c r="L77" s="971"/>
      <c r="M77" s="971"/>
      <c r="N77" s="971"/>
      <c r="O77" s="971"/>
      <c r="P77" s="971"/>
      <c r="Q77" s="971"/>
      <c r="R77" s="971"/>
      <c r="S77" s="971"/>
    </row>
    <row r="78" spans="1:21" x14ac:dyDescent="0.25">
      <c r="E78" s="488">
        <f>+E76+E70+E59+E54+E49+E41+E34+E30+E23+E19</f>
        <v>15</v>
      </c>
      <c r="F78" s="488">
        <f t="shared" ref="F78:S78" si="12">+F76+F70+F59+F54+F49+F41+F34+F30+F23+F19</f>
        <v>9</v>
      </c>
      <c r="G78" s="488">
        <f t="shared" si="12"/>
        <v>11</v>
      </c>
      <c r="H78" s="488">
        <f t="shared" si="12"/>
        <v>24</v>
      </c>
      <c r="I78" s="488">
        <f t="shared" si="12"/>
        <v>6</v>
      </c>
      <c r="J78" s="488">
        <f t="shared" si="12"/>
        <v>5</v>
      </c>
      <c r="K78" s="488">
        <f t="shared" si="12"/>
        <v>16</v>
      </c>
      <c r="L78" s="488">
        <f t="shared" si="12"/>
        <v>9</v>
      </c>
      <c r="M78" s="488">
        <f t="shared" si="12"/>
        <v>10</v>
      </c>
      <c r="N78" s="488">
        <f t="shared" si="12"/>
        <v>25</v>
      </c>
      <c r="O78" s="488">
        <f t="shared" si="12"/>
        <v>2</v>
      </c>
      <c r="P78" s="488">
        <f t="shared" si="12"/>
        <v>8</v>
      </c>
      <c r="Q78" s="488">
        <f t="shared" si="12"/>
        <v>21</v>
      </c>
      <c r="R78" s="488">
        <f t="shared" si="12"/>
        <v>10</v>
      </c>
      <c r="S78" s="488">
        <f t="shared" si="12"/>
        <v>4</v>
      </c>
    </row>
    <row r="79" spans="1:21" s="490" customFormat="1" x14ac:dyDescent="0.25">
      <c r="A79" s="616">
        <f>+A75+A69+A58+A53+A48+A40+A33+A29+A22+A18</f>
        <v>35</v>
      </c>
      <c r="E79" s="965">
        <f>+E78+F78+G78</f>
        <v>35</v>
      </c>
      <c r="F79" s="965"/>
      <c r="G79" s="965"/>
      <c r="H79" s="965">
        <f t="shared" ref="H79" si="13">+H78+I78+J78</f>
        <v>35</v>
      </c>
      <c r="I79" s="965"/>
      <c r="J79" s="965"/>
      <c r="K79" s="965">
        <f t="shared" ref="K79" si="14">+K78+L78+M78</f>
        <v>35</v>
      </c>
      <c r="L79" s="965"/>
      <c r="M79" s="965"/>
      <c r="N79" s="965">
        <f t="shared" ref="N79" si="15">+N78+O78+P78</f>
        <v>35</v>
      </c>
      <c r="O79" s="965"/>
      <c r="P79" s="965"/>
      <c r="Q79" s="965">
        <f t="shared" ref="Q79" si="16">+Q78+R78+S78</f>
        <v>35</v>
      </c>
      <c r="R79" s="965"/>
      <c r="S79" s="965"/>
    </row>
    <row r="80" spans="1:21" x14ac:dyDescent="0.25">
      <c r="A80" s="616"/>
      <c r="D80" s="494" t="s">
        <v>0</v>
      </c>
      <c r="E80" s="488">
        <f>+E78+H78+K78+N78+Q78</f>
        <v>101</v>
      </c>
      <c r="F80" s="514">
        <f>+E80/$E$83</f>
        <v>0.57714285714285718</v>
      </c>
    </row>
    <row r="81" spans="1:7" x14ac:dyDescent="0.25">
      <c r="A81" s="616"/>
      <c r="D81" s="494" t="s">
        <v>1</v>
      </c>
      <c r="E81" s="488">
        <f>+F78+I78+L78+O78+R78</f>
        <v>36</v>
      </c>
      <c r="F81" s="514">
        <f>+E81/$E$83</f>
        <v>0.20571428571428571</v>
      </c>
    </row>
    <row r="82" spans="1:7" x14ac:dyDescent="0.25">
      <c r="A82" s="616"/>
      <c r="D82" s="494" t="s">
        <v>2</v>
      </c>
      <c r="E82" s="488">
        <f>+G78+J78+M78+P78+S78</f>
        <v>38</v>
      </c>
      <c r="F82" s="514">
        <f>+E82/$E$83</f>
        <v>0.21714285714285714</v>
      </c>
    </row>
    <row r="83" spans="1:7" x14ac:dyDescent="0.25">
      <c r="A83" s="616"/>
      <c r="E83" s="488">
        <f>SUM(E80:E82)</f>
        <v>175</v>
      </c>
      <c r="F83" s="514">
        <f>+E83/$E$83</f>
        <v>1</v>
      </c>
      <c r="G83" s="278"/>
    </row>
    <row r="85" spans="1:7" x14ac:dyDescent="0.25">
      <c r="D85" s="345" t="s">
        <v>620</v>
      </c>
      <c r="E85" s="306"/>
      <c r="F85" s="592">
        <f>F80+F82</f>
        <v>0.79428571428571426</v>
      </c>
    </row>
  </sheetData>
  <mergeCells count="79">
    <mergeCell ref="B9:C9"/>
    <mergeCell ref="D9:R9"/>
    <mergeCell ref="E71:G71"/>
    <mergeCell ref="H71:J71"/>
    <mergeCell ref="K71:M71"/>
    <mergeCell ref="B10:C10"/>
    <mergeCell ref="D10:R10"/>
    <mergeCell ref="E12:G12"/>
    <mergeCell ref="H12:J12"/>
    <mergeCell ref="K12:M12"/>
    <mergeCell ref="N12:P12"/>
    <mergeCell ref="Q12:S12"/>
    <mergeCell ref="Q24:S24"/>
    <mergeCell ref="B13:C20"/>
    <mergeCell ref="E20:G20"/>
    <mergeCell ref="H20:J20"/>
    <mergeCell ref="D2:S4"/>
    <mergeCell ref="B7:C7"/>
    <mergeCell ref="D7:R7"/>
    <mergeCell ref="B8:C8"/>
    <mergeCell ref="D8:R8"/>
    <mergeCell ref="K20:M20"/>
    <mergeCell ref="N20:P20"/>
    <mergeCell ref="Q20:S20"/>
    <mergeCell ref="B21:C24"/>
    <mergeCell ref="E24:G24"/>
    <mergeCell ref="H24:J24"/>
    <mergeCell ref="K24:M24"/>
    <mergeCell ref="N24:P24"/>
    <mergeCell ref="Q35:S35"/>
    <mergeCell ref="B25:C31"/>
    <mergeCell ref="E31:G31"/>
    <mergeCell ref="H31:J31"/>
    <mergeCell ref="K31:M31"/>
    <mergeCell ref="N31:P31"/>
    <mergeCell ref="Q31:S31"/>
    <mergeCell ref="B32:C35"/>
    <mergeCell ref="E35:G35"/>
    <mergeCell ref="H35:J35"/>
    <mergeCell ref="K35:M35"/>
    <mergeCell ref="N35:P35"/>
    <mergeCell ref="Q50:S50"/>
    <mergeCell ref="B36:C42"/>
    <mergeCell ref="E42:G42"/>
    <mergeCell ref="H42:J42"/>
    <mergeCell ref="K42:M42"/>
    <mergeCell ref="N42:P42"/>
    <mergeCell ref="Q42:S42"/>
    <mergeCell ref="B43:C50"/>
    <mergeCell ref="E50:G50"/>
    <mergeCell ref="H50:J50"/>
    <mergeCell ref="K50:M50"/>
    <mergeCell ref="N50:P50"/>
    <mergeCell ref="Q60:S60"/>
    <mergeCell ref="B51:C55"/>
    <mergeCell ref="E55:G55"/>
    <mergeCell ref="H55:J55"/>
    <mergeCell ref="K55:M55"/>
    <mergeCell ref="N55:P55"/>
    <mergeCell ref="Q55:S55"/>
    <mergeCell ref="B56:C60"/>
    <mergeCell ref="E60:G60"/>
    <mergeCell ref="H60:J60"/>
    <mergeCell ref="K60:M60"/>
    <mergeCell ref="N60:P60"/>
    <mergeCell ref="B61:C71"/>
    <mergeCell ref="N71:P71"/>
    <mergeCell ref="Q71:S71"/>
    <mergeCell ref="B72:C77"/>
    <mergeCell ref="E77:G77"/>
    <mergeCell ref="H77:J77"/>
    <mergeCell ref="K77:M77"/>
    <mergeCell ref="N77:P77"/>
    <mergeCell ref="Q77:S77"/>
    <mergeCell ref="E79:G79"/>
    <mergeCell ref="H79:J79"/>
    <mergeCell ref="K79:M79"/>
    <mergeCell ref="N79:P79"/>
    <mergeCell ref="Q79:S79"/>
  </mergeCells>
  <conditionalFormatting sqref="T57:T59 T14:T19 T26:T54 T22:T23">
    <cfRule type="cellIs" dxfId="32" priority="4" operator="notEqual">
      <formula>$T$13</formula>
    </cfRule>
  </conditionalFormatting>
  <conditionalFormatting sqref="T62:T77">
    <cfRule type="cellIs" dxfId="31" priority="3" operator="notEqual">
      <formula>$T$13</formula>
    </cfRule>
  </conditionalFormatting>
  <conditionalFormatting sqref="E79:S79">
    <cfRule type="cellIs" dxfId="30" priority="14" operator="notEqual">
      <formula>$A$79</formula>
    </cfRule>
    <cfRule type="cellIs" priority="15" operator="notEqual">
      <formula>$A$79</formula>
    </cfRule>
  </conditionalFormatting>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89"/>
  <sheetViews>
    <sheetView workbookViewId="0">
      <selection activeCell="B6" sqref="B6"/>
    </sheetView>
  </sheetViews>
  <sheetFormatPr baseColWidth="10" defaultRowHeight="15" x14ac:dyDescent="0.25"/>
  <cols>
    <col min="1" max="1" width="8" style="615" customWidth="1"/>
    <col min="2" max="3" width="8" style="278" customWidth="1"/>
    <col min="4" max="4" width="30.28515625" style="278" customWidth="1"/>
    <col min="5" max="11" width="5.5703125" style="488" customWidth="1"/>
    <col min="12" max="12" width="3.85546875" style="278" customWidth="1"/>
    <col min="13" max="13" width="5.5703125" style="278" customWidth="1"/>
    <col min="14" max="14" width="5.85546875" style="278" customWidth="1"/>
    <col min="15" max="15" width="5.5703125" style="278" customWidth="1"/>
    <col min="16" max="16" width="6.7109375" style="278" customWidth="1"/>
    <col min="17" max="17" width="5.140625" style="278" customWidth="1"/>
    <col min="18" max="18" width="5" style="278" customWidth="1"/>
    <col min="19" max="19" width="6.42578125" style="278" customWidth="1"/>
    <col min="20" max="1024" width="11.85546875" style="278" customWidth="1"/>
    <col min="1025" max="1025" width="11.42578125" style="278" customWidth="1"/>
    <col min="1026" max="16384" width="11.42578125" style="278"/>
  </cols>
  <sheetData>
    <row r="1" spans="1:20" s="1" customFormat="1" ht="12.75" x14ac:dyDescent="0.2">
      <c r="A1" s="52"/>
    </row>
    <row r="2" spans="1:20" s="1" customFormat="1" ht="12.75" x14ac:dyDescent="0.2">
      <c r="A2" s="52"/>
      <c r="D2" s="981" t="s">
        <v>481</v>
      </c>
      <c r="E2" s="981"/>
      <c r="F2" s="981"/>
      <c r="G2" s="981"/>
      <c r="H2" s="981"/>
      <c r="I2" s="981"/>
      <c r="J2" s="981"/>
      <c r="K2" s="981"/>
      <c r="L2" s="981"/>
      <c r="M2" s="981"/>
      <c r="N2" s="981"/>
      <c r="O2" s="981"/>
      <c r="P2" s="981"/>
      <c r="Q2" s="981"/>
      <c r="R2" s="981"/>
      <c r="S2" s="981"/>
    </row>
    <row r="3" spans="1:20" s="1" customFormat="1" ht="12.75" x14ac:dyDescent="0.2">
      <c r="A3" s="52"/>
      <c r="D3" s="981"/>
      <c r="E3" s="981"/>
      <c r="F3" s="981"/>
      <c r="G3" s="981"/>
      <c r="H3" s="981"/>
      <c r="I3" s="981"/>
      <c r="J3" s="981"/>
      <c r="K3" s="981"/>
      <c r="L3" s="981"/>
      <c r="M3" s="981"/>
      <c r="N3" s="981"/>
      <c r="O3" s="981"/>
      <c r="P3" s="981"/>
      <c r="Q3" s="981"/>
      <c r="R3" s="981"/>
      <c r="S3" s="981"/>
    </row>
    <row r="4" spans="1:20" s="1" customFormat="1" ht="12.75" x14ac:dyDescent="0.2">
      <c r="A4" s="52"/>
      <c r="D4" s="981"/>
      <c r="E4" s="981"/>
      <c r="F4" s="981"/>
      <c r="G4" s="981"/>
      <c r="H4" s="981"/>
      <c r="I4" s="981"/>
      <c r="J4" s="981"/>
      <c r="K4" s="981"/>
      <c r="L4" s="981"/>
      <c r="M4" s="981"/>
      <c r="N4" s="981"/>
      <c r="O4" s="981"/>
      <c r="P4" s="981"/>
      <c r="Q4" s="981"/>
      <c r="R4" s="981"/>
      <c r="S4" s="981"/>
    </row>
    <row r="5" spans="1:20" s="1" customFormat="1" x14ac:dyDescent="0.25">
      <c r="A5" s="52"/>
      <c r="D5" s="278"/>
      <c r="E5" s="488"/>
      <c r="F5" s="488"/>
      <c r="G5" s="488"/>
      <c r="H5" s="489"/>
      <c r="I5" s="489"/>
      <c r="J5" s="489"/>
      <c r="K5" s="489"/>
      <c r="L5" s="278"/>
      <c r="M5" s="278"/>
      <c r="N5" s="278"/>
      <c r="O5" s="278"/>
      <c r="P5" s="278"/>
      <c r="Q5" s="278"/>
      <c r="R5" s="278"/>
      <c r="S5" s="278"/>
    </row>
    <row r="6" spans="1:20" s="1" customFormat="1" x14ac:dyDescent="0.25">
      <c r="A6" s="52"/>
      <c r="D6" s="278"/>
      <c r="E6" s="488"/>
      <c r="F6" s="488"/>
      <c r="G6" s="488"/>
      <c r="H6" s="488"/>
      <c r="I6" s="488"/>
      <c r="J6" s="488"/>
      <c r="K6" s="488"/>
      <c r="L6" s="278"/>
      <c r="M6" s="278"/>
      <c r="N6" s="278"/>
      <c r="O6" s="278"/>
      <c r="P6" s="278"/>
      <c r="Q6" s="278"/>
      <c r="R6" s="278"/>
      <c r="S6" s="278"/>
    </row>
    <row r="7" spans="1:20" x14ac:dyDescent="0.25">
      <c r="B7" s="982" t="s">
        <v>9</v>
      </c>
      <c r="C7" s="982"/>
      <c r="D7" s="993"/>
      <c r="E7" s="994"/>
      <c r="F7" s="994"/>
      <c r="G7" s="994"/>
      <c r="H7" s="994"/>
      <c r="I7" s="994"/>
      <c r="J7" s="994"/>
      <c r="K7" s="994"/>
      <c r="L7" s="994"/>
      <c r="M7" s="994"/>
      <c r="N7" s="994"/>
      <c r="O7" s="994"/>
      <c r="P7" s="994"/>
      <c r="Q7" s="994"/>
      <c r="R7" s="994"/>
    </row>
    <row r="8" spans="1:20" x14ac:dyDescent="0.25">
      <c r="B8" s="982" t="s">
        <v>357</v>
      </c>
      <c r="C8" s="982"/>
      <c r="D8" s="985"/>
      <c r="E8" s="985"/>
      <c r="F8" s="985"/>
      <c r="G8" s="985"/>
      <c r="H8" s="985"/>
      <c r="I8" s="985"/>
      <c r="J8" s="985"/>
      <c r="K8" s="985"/>
      <c r="L8" s="985"/>
      <c r="M8" s="985"/>
      <c r="N8" s="985"/>
      <c r="O8" s="985"/>
      <c r="P8" s="985"/>
      <c r="Q8" s="985"/>
      <c r="R8" s="985"/>
    </row>
    <row r="9" spans="1:20" x14ac:dyDescent="0.25">
      <c r="B9" s="982" t="s">
        <v>137</v>
      </c>
      <c r="C9" s="982"/>
      <c r="D9" s="985"/>
      <c r="E9" s="985"/>
      <c r="F9" s="985"/>
      <c r="G9" s="985"/>
      <c r="H9" s="985"/>
      <c r="I9" s="985"/>
      <c r="J9" s="985"/>
      <c r="K9" s="985"/>
      <c r="L9" s="985"/>
      <c r="M9" s="985"/>
      <c r="N9" s="985"/>
      <c r="O9" s="985"/>
      <c r="P9" s="985"/>
      <c r="Q9" s="985"/>
      <c r="R9" s="985"/>
    </row>
    <row r="10" spans="1:20" x14ac:dyDescent="0.25">
      <c r="B10" s="982" t="s">
        <v>164</v>
      </c>
      <c r="C10" s="982"/>
      <c r="D10" s="985"/>
      <c r="E10" s="985"/>
      <c r="F10" s="985"/>
      <c r="G10" s="985"/>
      <c r="H10" s="985"/>
      <c r="I10" s="985"/>
      <c r="J10" s="985"/>
      <c r="K10" s="985"/>
      <c r="L10" s="985"/>
      <c r="M10" s="985"/>
      <c r="N10" s="985"/>
      <c r="O10" s="985"/>
      <c r="P10" s="985"/>
      <c r="Q10" s="985"/>
      <c r="R10" s="985"/>
    </row>
    <row r="12" spans="1:20" x14ac:dyDescent="0.25">
      <c r="D12" s="491" t="s">
        <v>482</v>
      </c>
      <c r="E12" s="995"/>
      <c r="F12" s="974"/>
      <c r="G12" s="974"/>
      <c r="H12" s="974"/>
      <c r="I12" s="974"/>
      <c r="J12" s="974"/>
      <c r="K12" s="974"/>
      <c r="L12" s="974"/>
      <c r="M12" s="974"/>
      <c r="N12" s="974"/>
      <c r="O12" s="974"/>
      <c r="P12" s="974"/>
      <c r="Q12" s="974"/>
      <c r="R12" s="974"/>
      <c r="S12" s="974"/>
    </row>
    <row r="13" spans="1:20" x14ac:dyDescent="0.25">
      <c r="D13" s="492" t="s">
        <v>14</v>
      </c>
      <c r="E13" s="974"/>
      <c r="F13" s="974"/>
      <c r="G13" s="974"/>
      <c r="H13" s="974"/>
      <c r="I13" s="974"/>
      <c r="J13" s="974"/>
      <c r="K13" s="974"/>
      <c r="L13" s="974"/>
      <c r="M13" s="974"/>
      <c r="N13" s="992"/>
      <c r="O13" s="992"/>
      <c r="P13" s="992"/>
      <c r="Q13" s="974"/>
      <c r="R13" s="974"/>
      <c r="S13" s="974"/>
    </row>
    <row r="14" spans="1:20" ht="22.5" x14ac:dyDescent="0.25">
      <c r="B14" s="986" t="s">
        <v>483</v>
      </c>
      <c r="C14" s="986"/>
      <c r="D14" s="493" t="s">
        <v>483</v>
      </c>
      <c r="E14" s="494" t="s">
        <v>0</v>
      </c>
      <c r="F14" s="494" t="s">
        <v>1</v>
      </c>
      <c r="G14" s="494" t="s">
        <v>2</v>
      </c>
      <c r="H14" s="494" t="s">
        <v>0</v>
      </c>
      <c r="I14" s="494" t="s">
        <v>1</v>
      </c>
      <c r="J14" s="494" t="s">
        <v>2</v>
      </c>
      <c r="K14" s="494" t="s">
        <v>0</v>
      </c>
      <c r="L14" s="494" t="s">
        <v>1</v>
      </c>
      <c r="M14" s="494" t="s">
        <v>2</v>
      </c>
      <c r="N14" s="494" t="s">
        <v>0</v>
      </c>
      <c r="O14" s="494" t="s">
        <v>1</v>
      </c>
      <c r="P14" s="494" t="s">
        <v>2</v>
      </c>
      <c r="Q14" s="494" t="s">
        <v>0</v>
      </c>
      <c r="R14" s="494" t="s">
        <v>1</v>
      </c>
      <c r="S14" s="494" t="s">
        <v>2</v>
      </c>
      <c r="T14" s="278">
        <v>5</v>
      </c>
    </row>
    <row r="15" spans="1:20" ht="51" x14ac:dyDescent="0.25">
      <c r="A15" s="615">
        <v>1</v>
      </c>
      <c r="B15" s="986"/>
      <c r="C15" s="986"/>
      <c r="D15" s="495" t="s">
        <v>484</v>
      </c>
      <c r="E15" s="496">
        <v>1</v>
      </c>
      <c r="F15" s="496"/>
      <c r="G15" s="496"/>
      <c r="H15" s="496">
        <v>1</v>
      </c>
      <c r="I15" s="496"/>
      <c r="J15" s="496"/>
      <c r="K15" s="496">
        <v>1</v>
      </c>
      <c r="L15" s="497"/>
      <c r="M15" s="497"/>
      <c r="N15" s="496">
        <v>1</v>
      </c>
      <c r="O15" s="497"/>
      <c r="P15" s="498"/>
      <c r="Q15" s="496">
        <v>1</v>
      </c>
      <c r="R15" s="497"/>
      <c r="S15" s="498"/>
      <c r="T15" s="278">
        <f t="shared" ref="T15:T24" si="0">SUM(E15:S15)</f>
        <v>5</v>
      </c>
    </row>
    <row r="16" spans="1:20" ht="25.5" x14ac:dyDescent="0.25">
      <c r="A16" s="615">
        <v>2</v>
      </c>
      <c r="B16" s="986"/>
      <c r="C16" s="986"/>
      <c r="D16" s="499" t="s">
        <v>485</v>
      </c>
      <c r="E16" s="496">
        <v>1</v>
      </c>
      <c r="F16" s="496"/>
      <c r="G16" s="496"/>
      <c r="H16" s="496">
        <v>1</v>
      </c>
      <c r="I16" s="496"/>
      <c r="J16" s="496"/>
      <c r="K16" s="496">
        <v>1</v>
      </c>
      <c r="L16" s="497"/>
      <c r="M16" s="497"/>
      <c r="N16" s="496">
        <v>1</v>
      </c>
      <c r="O16" s="497"/>
      <c r="P16" s="498"/>
      <c r="Q16" s="496">
        <v>1</v>
      </c>
      <c r="R16" s="497"/>
      <c r="S16" s="498"/>
      <c r="T16" s="278">
        <f t="shared" si="0"/>
        <v>5</v>
      </c>
    </row>
    <row r="17" spans="1:21" ht="44.25" customHeight="1" x14ac:dyDescent="0.25">
      <c r="A17" s="615">
        <v>3</v>
      </c>
      <c r="B17" s="986"/>
      <c r="C17" s="986"/>
      <c r="D17" s="499" t="s">
        <v>486</v>
      </c>
      <c r="E17" s="496"/>
      <c r="F17" s="496"/>
      <c r="G17" s="496">
        <v>1</v>
      </c>
      <c r="H17" s="496"/>
      <c r="I17" s="496"/>
      <c r="J17" s="496">
        <v>1</v>
      </c>
      <c r="K17" s="496"/>
      <c r="L17" s="497"/>
      <c r="M17" s="497">
        <v>1</v>
      </c>
      <c r="N17" s="496"/>
      <c r="O17" s="497"/>
      <c r="P17" s="497">
        <v>1</v>
      </c>
      <c r="Q17" s="496"/>
      <c r="R17" s="497"/>
      <c r="S17" s="498">
        <v>1</v>
      </c>
      <c r="T17" s="278">
        <f t="shared" si="0"/>
        <v>5</v>
      </c>
    </row>
    <row r="18" spans="1:21" ht="44.25" customHeight="1" x14ac:dyDescent="0.25">
      <c r="A18" s="615">
        <v>4</v>
      </c>
      <c r="B18" s="986"/>
      <c r="C18" s="986"/>
      <c r="D18" s="499" t="s">
        <v>487</v>
      </c>
      <c r="E18" s="496"/>
      <c r="F18" s="496"/>
      <c r="G18" s="496">
        <v>1</v>
      </c>
      <c r="H18" s="496"/>
      <c r="I18" s="496"/>
      <c r="J18" s="496">
        <v>1</v>
      </c>
      <c r="K18" s="496"/>
      <c r="L18" s="497"/>
      <c r="M18" s="497">
        <v>1</v>
      </c>
      <c r="N18" s="496"/>
      <c r="O18" s="497"/>
      <c r="P18" s="497">
        <v>1</v>
      </c>
      <c r="Q18" s="496"/>
      <c r="R18" s="497"/>
      <c r="S18" s="498">
        <v>1</v>
      </c>
      <c r="T18" s="278">
        <f t="shared" si="0"/>
        <v>5</v>
      </c>
    </row>
    <row r="19" spans="1:21" ht="41.25" customHeight="1" x14ac:dyDescent="0.25">
      <c r="A19" s="615">
        <v>5</v>
      </c>
      <c r="B19" s="986"/>
      <c r="C19" s="986"/>
      <c r="D19" s="495" t="s">
        <v>488</v>
      </c>
      <c r="E19" s="496">
        <v>1</v>
      </c>
      <c r="F19" s="496"/>
      <c r="G19" s="496"/>
      <c r="H19" s="496">
        <v>1</v>
      </c>
      <c r="I19" s="496"/>
      <c r="J19" s="496"/>
      <c r="K19" s="496">
        <v>1</v>
      </c>
      <c r="L19" s="497"/>
      <c r="M19" s="496"/>
      <c r="N19" s="496">
        <v>1</v>
      </c>
      <c r="O19" s="497"/>
      <c r="P19" s="498"/>
      <c r="Q19" s="496">
        <v>1</v>
      </c>
      <c r="R19" s="497"/>
      <c r="S19" s="498"/>
      <c r="T19" s="278">
        <f t="shared" si="0"/>
        <v>5</v>
      </c>
    </row>
    <row r="20" spans="1:21" ht="39" customHeight="1" x14ac:dyDescent="0.25">
      <c r="B20" s="986"/>
      <c r="C20" s="986"/>
      <c r="D20" s="500" t="s">
        <v>3</v>
      </c>
      <c r="E20" s="501">
        <f t="shared" ref="E20:S20" si="1">SUM(E15:E19)</f>
        <v>3</v>
      </c>
      <c r="F20" s="501">
        <f t="shared" si="1"/>
        <v>0</v>
      </c>
      <c r="G20" s="501">
        <f t="shared" si="1"/>
        <v>2</v>
      </c>
      <c r="H20" s="501">
        <f t="shared" si="1"/>
        <v>3</v>
      </c>
      <c r="I20" s="501">
        <f t="shared" si="1"/>
        <v>0</v>
      </c>
      <c r="J20" s="501">
        <f t="shared" si="1"/>
        <v>2</v>
      </c>
      <c r="K20" s="501">
        <f t="shared" si="1"/>
        <v>3</v>
      </c>
      <c r="L20" s="515">
        <f t="shared" si="1"/>
        <v>0</v>
      </c>
      <c r="M20" s="515">
        <f t="shared" si="1"/>
        <v>2</v>
      </c>
      <c r="N20" s="515">
        <f t="shared" si="1"/>
        <v>3</v>
      </c>
      <c r="O20" s="515">
        <f t="shared" si="1"/>
        <v>0</v>
      </c>
      <c r="P20" s="515">
        <f t="shared" si="1"/>
        <v>2</v>
      </c>
      <c r="Q20" s="515">
        <f t="shared" si="1"/>
        <v>3</v>
      </c>
      <c r="R20" s="515">
        <f t="shared" si="1"/>
        <v>0</v>
      </c>
      <c r="S20" s="515">
        <f t="shared" si="1"/>
        <v>2</v>
      </c>
      <c r="T20" s="278">
        <f t="shared" si="0"/>
        <v>25</v>
      </c>
    </row>
    <row r="21" spans="1:21" ht="30" customHeight="1" x14ac:dyDescent="0.25">
      <c r="B21" s="986"/>
      <c r="C21" s="986"/>
      <c r="D21" s="502" t="s">
        <v>95</v>
      </c>
      <c r="E21" s="989"/>
      <c r="F21" s="990"/>
      <c r="G21" s="991"/>
      <c r="H21" s="989"/>
      <c r="I21" s="990"/>
      <c r="J21" s="991"/>
      <c r="K21" s="989"/>
      <c r="L21" s="990"/>
      <c r="M21" s="991"/>
      <c r="N21" s="989"/>
      <c r="O21" s="990"/>
      <c r="P21" s="991"/>
      <c r="Q21" s="989"/>
      <c r="R21" s="990"/>
      <c r="S21" s="991"/>
    </row>
    <row r="22" spans="1:21" ht="29.25" customHeight="1" x14ac:dyDescent="0.25">
      <c r="B22" s="973" t="s">
        <v>489</v>
      </c>
      <c r="C22" s="973"/>
      <c r="D22" s="502" t="s">
        <v>489</v>
      </c>
      <c r="E22" s="494" t="s">
        <v>0</v>
      </c>
      <c r="F22" s="494" t="s">
        <v>1</v>
      </c>
      <c r="G22" s="494" t="s">
        <v>2</v>
      </c>
      <c r="H22" s="494" t="s">
        <v>0</v>
      </c>
      <c r="I22" s="494" t="s">
        <v>1</v>
      </c>
      <c r="J22" s="494" t="s">
        <v>2</v>
      </c>
      <c r="K22" s="494" t="s">
        <v>0</v>
      </c>
      <c r="L22" s="494" t="s">
        <v>1</v>
      </c>
      <c r="M22" s="494" t="s">
        <v>2</v>
      </c>
      <c r="N22" s="494" t="s">
        <v>0</v>
      </c>
      <c r="O22" s="494" t="s">
        <v>1</v>
      </c>
      <c r="P22" s="494" t="s">
        <v>2</v>
      </c>
      <c r="Q22" s="494" t="s">
        <v>0</v>
      </c>
      <c r="R22" s="494" t="s">
        <v>1</v>
      </c>
      <c r="S22" s="494" t="s">
        <v>2</v>
      </c>
    </row>
    <row r="23" spans="1:21" ht="29.25" customHeight="1" x14ac:dyDescent="0.25">
      <c r="A23" s="615">
        <v>1</v>
      </c>
      <c r="B23" s="973"/>
      <c r="C23" s="973"/>
      <c r="D23" s="508" t="s">
        <v>521</v>
      </c>
      <c r="E23" s="496">
        <v>1</v>
      </c>
      <c r="F23" s="496"/>
      <c r="G23" s="496"/>
      <c r="H23" s="496">
        <v>1</v>
      </c>
      <c r="I23" s="496"/>
      <c r="J23" s="496"/>
      <c r="K23" s="496">
        <v>1</v>
      </c>
      <c r="L23" s="496"/>
      <c r="M23" s="496"/>
      <c r="N23" s="496"/>
      <c r="O23" s="496">
        <v>1</v>
      </c>
      <c r="P23" s="496"/>
      <c r="Q23" s="496"/>
      <c r="R23" s="496">
        <v>1</v>
      </c>
      <c r="S23" s="496"/>
      <c r="T23" s="278">
        <f t="shared" si="0"/>
        <v>5</v>
      </c>
    </row>
    <row r="24" spans="1:21" ht="67.5" customHeight="1" x14ac:dyDescent="0.25">
      <c r="A24" s="615">
        <v>2</v>
      </c>
      <c r="B24" s="973"/>
      <c r="C24" s="973"/>
      <c r="D24" s="495" t="s">
        <v>490</v>
      </c>
      <c r="E24" s="496">
        <v>1</v>
      </c>
      <c r="F24" s="496"/>
      <c r="G24" s="496"/>
      <c r="H24" s="496">
        <v>1</v>
      </c>
      <c r="I24" s="496"/>
      <c r="J24" s="496"/>
      <c r="K24" s="496">
        <v>1</v>
      </c>
      <c r="L24" s="497"/>
      <c r="M24" s="497"/>
      <c r="N24" s="496">
        <v>1</v>
      </c>
      <c r="O24" s="497"/>
      <c r="P24" s="498"/>
      <c r="Q24" s="496">
        <v>1</v>
      </c>
      <c r="R24" s="496"/>
      <c r="S24" s="498"/>
      <c r="T24" s="278">
        <f t="shared" si="0"/>
        <v>5</v>
      </c>
    </row>
    <row r="25" spans="1:21" ht="27.75" customHeight="1" x14ac:dyDescent="0.25">
      <c r="B25" s="973"/>
      <c r="C25" s="973"/>
      <c r="D25" s="500" t="s">
        <v>3</v>
      </c>
      <c r="E25" s="501">
        <f>SUM(E23:E24)</f>
        <v>2</v>
      </c>
      <c r="F25" s="501">
        <f t="shared" ref="F25:S25" si="2">SUM(F23:F24)</f>
        <v>0</v>
      </c>
      <c r="G25" s="501">
        <f t="shared" si="2"/>
        <v>0</v>
      </c>
      <c r="H25" s="501">
        <f t="shared" si="2"/>
        <v>2</v>
      </c>
      <c r="I25" s="501">
        <f t="shared" si="2"/>
        <v>0</v>
      </c>
      <c r="J25" s="501">
        <f t="shared" si="2"/>
        <v>0</v>
      </c>
      <c r="K25" s="501">
        <f t="shared" si="2"/>
        <v>2</v>
      </c>
      <c r="L25" s="501">
        <f t="shared" si="2"/>
        <v>0</v>
      </c>
      <c r="M25" s="501">
        <f t="shared" si="2"/>
        <v>0</v>
      </c>
      <c r="N25" s="501">
        <f t="shared" si="2"/>
        <v>1</v>
      </c>
      <c r="O25" s="501">
        <f t="shared" si="2"/>
        <v>1</v>
      </c>
      <c r="P25" s="501">
        <f t="shared" si="2"/>
        <v>0</v>
      </c>
      <c r="Q25" s="501">
        <f t="shared" si="2"/>
        <v>1</v>
      </c>
      <c r="R25" s="501">
        <f t="shared" si="2"/>
        <v>1</v>
      </c>
      <c r="S25" s="501">
        <f t="shared" si="2"/>
        <v>0</v>
      </c>
    </row>
    <row r="26" spans="1:21" ht="30" customHeight="1" x14ac:dyDescent="0.25">
      <c r="B26" s="973"/>
      <c r="C26" s="973"/>
      <c r="D26" s="502" t="s">
        <v>95</v>
      </c>
      <c r="E26" s="989"/>
      <c r="F26" s="990"/>
      <c r="G26" s="991"/>
      <c r="H26" s="989"/>
      <c r="I26" s="990"/>
      <c r="J26" s="991"/>
      <c r="K26" s="989"/>
      <c r="L26" s="990"/>
      <c r="M26" s="991"/>
      <c r="N26" s="989"/>
      <c r="O26" s="990"/>
      <c r="P26" s="991"/>
      <c r="Q26" s="989"/>
      <c r="R26" s="990"/>
      <c r="S26" s="991"/>
    </row>
    <row r="27" spans="1:21" ht="64.5" customHeight="1" x14ac:dyDescent="0.25">
      <c r="B27" s="977" t="s">
        <v>6</v>
      </c>
      <c r="C27" s="977"/>
      <c r="D27" s="502" t="s">
        <v>6</v>
      </c>
      <c r="E27" s="494" t="s">
        <v>0</v>
      </c>
      <c r="F27" s="494" t="s">
        <v>1</v>
      </c>
      <c r="G27" s="494" t="s">
        <v>2</v>
      </c>
      <c r="H27" s="494" t="s">
        <v>0</v>
      </c>
      <c r="I27" s="494" t="s">
        <v>1</v>
      </c>
      <c r="J27" s="494" t="s">
        <v>2</v>
      </c>
      <c r="K27" s="494" t="s">
        <v>0</v>
      </c>
      <c r="L27" s="494" t="s">
        <v>1</v>
      </c>
      <c r="M27" s="494" t="s">
        <v>2</v>
      </c>
      <c r="N27" s="494" t="s">
        <v>0</v>
      </c>
      <c r="O27" s="494" t="s">
        <v>1</v>
      </c>
      <c r="P27" s="494" t="s">
        <v>2</v>
      </c>
      <c r="Q27" s="494" t="s">
        <v>0</v>
      </c>
      <c r="R27" s="494" t="s">
        <v>1</v>
      </c>
      <c r="S27" s="494" t="s">
        <v>2</v>
      </c>
      <c r="T27" s="278">
        <f t="shared" ref="T27:T75" si="3">SUM(E27:S27)</f>
        <v>0</v>
      </c>
    </row>
    <row r="28" spans="1:21" ht="41.25" customHeight="1" x14ac:dyDescent="0.25">
      <c r="A28" s="615">
        <v>1</v>
      </c>
      <c r="B28" s="977"/>
      <c r="C28" s="977"/>
      <c r="D28" s="504" t="s">
        <v>491</v>
      </c>
      <c r="E28" s="496">
        <v>1</v>
      </c>
      <c r="F28" s="496"/>
      <c r="G28" s="496"/>
      <c r="H28" s="496">
        <v>1</v>
      </c>
      <c r="I28" s="496"/>
      <c r="J28" s="496"/>
      <c r="K28" s="496">
        <v>1</v>
      </c>
      <c r="L28" s="497"/>
      <c r="M28" s="497"/>
      <c r="N28" s="496">
        <v>1</v>
      </c>
      <c r="O28" s="497"/>
      <c r="P28" s="498"/>
      <c r="Q28" s="496">
        <v>1</v>
      </c>
      <c r="R28" s="497"/>
      <c r="S28" s="498"/>
      <c r="T28" s="278">
        <f t="shared" si="3"/>
        <v>5</v>
      </c>
    </row>
    <row r="29" spans="1:21" ht="81" customHeight="1" x14ac:dyDescent="0.25">
      <c r="A29" s="615">
        <v>2</v>
      </c>
      <c r="B29" s="977"/>
      <c r="C29" s="977"/>
      <c r="D29" s="495" t="s">
        <v>492</v>
      </c>
      <c r="E29" s="496">
        <v>1</v>
      </c>
      <c r="F29" s="496"/>
      <c r="G29" s="496"/>
      <c r="H29" s="496">
        <v>1</v>
      </c>
      <c r="I29" s="496"/>
      <c r="J29" s="496"/>
      <c r="K29" s="496">
        <v>1</v>
      </c>
      <c r="L29" s="497"/>
      <c r="M29" s="497"/>
      <c r="N29" s="496">
        <v>1</v>
      </c>
      <c r="O29" s="497"/>
      <c r="P29" s="498"/>
      <c r="Q29" s="496">
        <v>1</v>
      </c>
      <c r="R29" s="497"/>
      <c r="S29" s="498"/>
      <c r="T29" s="278">
        <f t="shared" si="3"/>
        <v>5</v>
      </c>
      <c r="U29" s="505"/>
    </row>
    <row r="30" spans="1:21" ht="76.5" customHeight="1" x14ac:dyDescent="0.25">
      <c r="A30" s="615">
        <v>3</v>
      </c>
      <c r="B30" s="977"/>
      <c r="C30" s="977"/>
      <c r="D30" s="495" t="s">
        <v>493</v>
      </c>
      <c r="E30" s="496">
        <v>1</v>
      </c>
      <c r="F30" s="496"/>
      <c r="G30" s="496"/>
      <c r="H30" s="496">
        <v>1</v>
      </c>
      <c r="I30" s="496"/>
      <c r="J30" s="496"/>
      <c r="K30" s="496">
        <v>1</v>
      </c>
      <c r="L30" s="497"/>
      <c r="M30" s="497"/>
      <c r="N30" s="496">
        <v>1</v>
      </c>
      <c r="O30" s="497"/>
      <c r="P30" s="498"/>
      <c r="Q30" s="496">
        <v>1</v>
      </c>
      <c r="R30" s="497"/>
      <c r="S30" s="498"/>
      <c r="T30" s="278">
        <f t="shared" si="3"/>
        <v>5</v>
      </c>
    </row>
    <row r="31" spans="1:21" ht="67.5" customHeight="1" x14ac:dyDescent="0.25">
      <c r="A31" s="615">
        <v>4</v>
      </c>
      <c r="B31" s="977"/>
      <c r="C31" s="977"/>
      <c r="D31" s="495" t="s">
        <v>494</v>
      </c>
      <c r="E31" s="496">
        <v>1</v>
      </c>
      <c r="F31" s="496"/>
      <c r="G31" s="496"/>
      <c r="H31" s="496">
        <v>1</v>
      </c>
      <c r="I31" s="496"/>
      <c r="J31" s="496"/>
      <c r="K31" s="496">
        <v>1</v>
      </c>
      <c r="L31" s="497"/>
      <c r="M31" s="497"/>
      <c r="N31" s="496">
        <v>1</v>
      </c>
      <c r="O31" s="497"/>
      <c r="P31" s="498"/>
      <c r="Q31" s="496">
        <v>1</v>
      </c>
      <c r="R31" s="497"/>
      <c r="S31" s="498"/>
      <c r="T31" s="278">
        <f t="shared" si="3"/>
        <v>5</v>
      </c>
    </row>
    <row r="32" spans="1:21" ht="36" customHeight="1" x14ac:dyDescent="0.25">
      <c r="B32" s="977"/>
      <c r="C32" s="977"/>
      <c r="D32" s="500" t="s">
        <v>3</v>
      </c>
      <c r="E32" s="501">
        <f>SUM(E28:E31)</f>
        <v>4</v>
      </c>
      <c r="F32" s="501">
        <f t="shared" ref="F32:S32" si="4">SUM(F28:F31)</f>
        <v>0</v>
      </c>
      <c r="G32" s="501">
        <f t="shared" si="4"/>
        <v>0</v>
      </c>
      <c r="H32" s="501">
        <f t="shared" si="4"/>
        <v>4</v>
      </c>
      <c r="I32" s="501">
        <f t="shared" si="4"/>
        <v>0</v>
      </c>
      <c r="J32" s="501">
        <f t="shared" si="4"/>
        <v>0</v>
      </c>
      <c r="K32" s="501">
        <f t="shared" si="4"/>
        <v>4</v>
      </c>
      <c r="L32" s="501">
        <f t="shared" si="4"/>
        <v>0</v>
      </c>
      <c r="M32" s="501">
        <f t="shared" si="4"/>
        <v>0</v>
      </c>
      <c r="N32" s="501">
        <f t="shared" si="4"/>
        <v>4</v>
      </c>
      <c r="O32" s="501">
        <f t="shared" si="4"/>
        <v>0</v>
      </c>
      <c r="P32" s="501">
        <f t="shared" si="4"/>
        <v>0</v>
      </c>
      <c r="Q32" s="501">
        <f t="shared" si="4"/>
        <v>4</v>
      </c>
      <c r="R32" s="501">
        <f t="shared" si="4"/>
        <v>0</v>
      </c>
      <c r="S32" s="501">
        <f t="shared" si="4"/>
        <v>0</v>
      </c>
      <c r="T32" s="278">
        <f t="shared" si="3"/>
        <v>20</v>
      </c>
    </row>
    <row r="33" spans="1:20" ht="30" customHeight="1" x14ac:dyDescent="0.25">
      <c r="B33" s="977"/>
      <c r="C33" s="977"/>
      <c r="D33" s="502" t="s">
        <v>95</v>
      </c>
      <c r="E33" s="989"/>
      <c r="F33" s="990"/>
      <c r="G33" s="991"/>
      <c r="H33" s="989"/>
      <c r="I33" s="990"/>
      <c r="J33" s="991"/>
      <c r="K33" s="989"/>
      <c r="L33" s="990"/>
      <c r="M33" s="991"/>
      <c r="N33" s="989"/>
      <c r="O33" s="990"/>
      <c r="P33" s="991"/>
      <c r="Q33" s="989"/>
      <c r="R33" s="990"/>
      <c r="S33" s="991"/>
    </row>
    <row r="34" spans="1:20" x14ac:dyDescent="0.25">
      <c r="B34" s="966" t="s">
        <v>495</v>
      </c>
      <c r="C34" s="966"/>
      <c r="D34" s="502" t="s">
        <v>495</v>
      </c>
      <c r="E34" s="494" t="s">
        <v>0</v>
      </c>
      <c r="F34" s="494" t="s">
        <v>1</v>
      </c>
      <c r="G34" s="494" t="s">
        <v>2</v>
      </c>
      <c r="H34" s="494" t="s">
        <v>0</v>
      </c>
      <c r="I34" s="494" t="s">
        <v>1</v>
      </c>
      <c r="J34" s="494" t="s">
        <v>2</v>
      </c>
      <c r="K34" s="494" t="s">
        <v>0</v>
      </c>
      <c r="L34" s="494" t="s">
        <v>1</v>
      </c>
      <c r="M34" s="494" t="s">
        <v>2</v>
      </c>
      <c r="N34" s="494" t="s">
        <v>0</v>
      </c>
      <c r="O34" s="494" t="s">
        <v>1</v>
      </c>
      <c r="P34" s="494" t="s">
        <v>2</v>
      </c>
      <c r="Q34" s="494" t="s">
        <v>0</v>
      </c>
      <c r="R34" s="494" t="s">
        <v>1</v>
      </c>
      <c r="S34" s="494" t="s">
        <v>2</v>
      </c>
      <c r="T34" s="278">
        <f t="shared" si="3"/>
        <v>0</v>
      </c>
    </row>
    <row r="35" spans="1:20" ht="102" x14ac:dyDescent="0.25">
      <c r="A35" s="615">
        <v>1</v>
      </c>
      <c r="B35" s="966"/>
      <c r="C35" s="966"/>
      <c r="D35" s="504" t="s">
        <v>522</v>
      </c>
      <c r="E35" s="496">
        <v>1</v>
      </c>
      <c r="F35" s="496"/>
      <c r="G35" s="496"/>
      <c r="H35" s="496">
        <v>1</v>
      </c>
      <c r="I35" s="496"/>
      <c r="J35" s="496"/>
      <c r="K35" s="496">
        <v>1</v>
      </c>
      <c r="L35" s="497"/>
      <c r="M35" s="497"/>
      <c r="N35" s="496">
        <v>1</v>
      </c>
      <c r="O35" s="497"/>
      <c r="P35" s="498"/>
      <c r="Q35" s="496">
        <v>1</v>
      </c>
      <c r="R35" s="497"/>
      <c r="S35" s="498"/>
      <c r="T35" s="278">
        <f t="shared" si="3"/>
        <v>5</v>
      </c>
    </row>
    <row r="36" spans="1:20" x14ac:dyDescent="0.25">
      <c r="B36" s="966"/>
      <c r="C36" s="966"/>
      <c r="D36" s="500" t="s">
        <v>3</v>
      </c>
      <c r="E36" s="501">
        <f t="shared" ref="E36:S36" si="5">SUM(E35)</f>
        <v>1</v>
      </c>
      <c r="F36" s="501">
        <f t="shared" si="5"/>
        <v>0</v>
      </c>
      <c r="G36" s="501">
        <f t="shared" si="5"/>
        <v>0</v>
      </c>
      <c r="H36" s="501">
        <f t="shared" si="5"/>
        <v>1</v>
      </c>
      <c r="I36" s="501">
        <f t="shared" si="5"/>
        <v>0</v>
      </c>
      <c r="J36" s="501">
        <f t="shared" si="5"/>
        <v>0</v>
      </c>
      <c r="K36" s="501">
        <f t="shared" si="5"/>
        <v>1</v>
      </c>
      <c r="L36" s="515">
        <f t="shared" si="5"/>
        <v>0</v>
      </c>
      <c r="M36" s="515">
        <f t="shared" si="5"/>
        <v>0</v>
      </c>
      <c r="N36" s="515">
        <f t="shared" si="5"/>
        <v>1</v>
      </c>
      <c r="O36" s="515">
        <f t="shared" si="5"/>
        <v>0</v>
      </c>
      <c r="P36" s="515">
        <f t="shared" si="5"/>
        <v>0</v>
      </c>
      <c r="Q36" s="515">
        <f t="shared" si="5"/>
        <v>1</v>
      </c>
      <c r="R36" s="515">
        <f t="shared" si="5"/>
        <v>0</v>
      </c>
      <c r="S36" s="515">
        <f t="shared" si="5"/>
        <v>0</v>
      </c>
      <c r="T36" s="278">
        <f t="shared" si="3"/>
        <v>5</v>
      </c>
    </row>
    <row r="37" spans="1:20" ht="30" customHeight="1" x14ac:dyDescent="0.25">
      <c r="B37" s="966"/>
      <c r="C37" s="966"/>
      <c r="D37" s="502" t="s">
        <v>95</v>
      </c>
      <c r="E37" s="989"/>
      <c r="F37" s="990"/>
      <c r="G37" s="991"/>
      <c r="H37" s="989"/>
      <c r="I37" s="990"/>
      <c r="J37" s="991"/>
      <c r="K37" s="989"/>
      <c r="L37" s="990"/>
      <c r="M37" s="991"/>
      <c r="N37" s="989"/>
      <c r="O37" s="990"/>
      <c r="P37" s="991"/>
      <c r="Q37" s="989"/>
      <c r="R37" s="990"/>
      <c r="S37" s="991"/>
    </row>
    <row r="38" spans="1:20" x14ac:dyDescent="0.25">
      <c r="B38" s="970" t="s">
        <v>7</v>
      </c>
      <c r="C38" s="970"/>
      <c r="D38" s="502" t="s">
        <v>7</v>
      </c>
      <c r="E38" s="494" t="s">
        <v>0</v>
      </c>
      <c r="F38" s="494" t="s">
        <v>1</v>
      </c>
      <c r="G38" s="494" t="s">
        <v>2</v>
      </c>
      <c r="H38" s="494" t="s">
        <v>0</v>
      </c>
      <c r="I38" s="494" t="s">
        <v>1</v>
      </c>
      <c r="J38" s="494" t="s">
        <v>2</v>
      </c>
      <c r="K38" s="494" t="s">
        <v>0</v>
      </c>
      <c r="L38" s="494" t="s">
        <v>1</v>
      </c>
      <c r="M38" s="494" t="s">
        <v>2</v>
      </c>
      <c r="N38" s="494" t="s">
        <v>0</v>
      </c>
      <c r="O38" s="494" t="s">
        <v>1</v>
      </c>
      <c r="P38" s="494" t="s">
        <v>2</v>
      </c>
      <c r="Q38" s="494" t="s">
        <v>0</v>
      </c>
      <c r="R38" s="494" t="s">
        <v>1</v>
      </c>
      <c r="S38" s="494" t="s">
        <v>2</v>
      </c>
      <c r="T38" s="278">
        <f t="shared" si="3"/>
        <v>0</v>
      </c>
    </row>
    <row r="39" spans="1:20" ht="89.25" x14ac:dyDescent="0.25">
      <c r="A39" s="615">
        <v>1</v>
      </c>
      <c r="B39" s="970"/>
      <c r="C39" s="970"/>
      <c r="D39" s="495" t="s">
        <v>497</v>
      </c>
      <c r="E39" s="496">
        <v>1</v>
      </c>
      <c r="F39" s="496"/>
      <c r="G39" s="496"/>
      <c r="H39" s="496">
        <v>1</v>
      </c>
      <c r="I39" s="496"/>
      <c r="J39" s="496"/>
      <c r="K39" s="496">
        <v>1</v>
      </c>
      <c r="L39" s="497"/>
      <c r="M39" s="497"/>
      <c r="N39" s="496">
        <v>1</v>
      </c>
      <c r="O39" s="497"/>
      <c r="P39" s="498"/>
      <c r="Q39" s="496"/>
      <c r="R39" s="497">
        <v>1</v>
      </c>
      <c r="S39" s="498"/>
      <c r="T39" s="278">
        <f t="shared" si="3"/>
        <v>5</v>
      </c>
    </row>
    <row r="40" spans="1:20" ht="114.75" x14ac:dyDescent="0.25">
      <c r="A40" s="615">
        <v>2</v>
      </c>
      <c r="B40" s="970"/>
      <c r="C40" s="970"/>
      <c r="D40" s="499" t="s">
        <v>523</v>
      </c>
      <c r="E40" s="496">
        <v>1</v>
      </c>
      <c r="F40" s="496"/>
      <c r="G40" s="496"/>
      <c r="H40" s="496">
        <v>1</v>
      </c>
      <c r="I40" s="496"/>
      <c r="J40" s="496"/>
      <c r="K40" s="496">
        <v>1</v>
      </c>
      <c r="L40" s="497"/>
      <c r="M40" s="497"/>
      <c r="N40" s="496">
        <v>1</v>
      </c>
      <c r="O40" s="497"/>
      <c r="P40" s="498"/>
      <c r="Q40" s="496"/>
      <c r="R40" s="497">
        <v>1</v>
      </c>
      <c r="S40" s="498"/>
      <c r="T40" s="278">
        <f t="shared" si="3"/>
        <v>5</v>
      </c>
    </row>
    <row r="41" spans="1:20" ht="102" x14ac:dyDescent="0.25">
      <c r="A41" s="615">
        <v>3</v>
      </c>
      <c r="B41" s="970"/>
      <c r="C41" s="970"/>
      <c r="D41" s="499" t="s">
        <v>524</v>
      </c>
      <c r="E41" s="496">
        <v>1</v>
      </c>
      <c r="F41" s="496"/>
      <c r="G41" s="496"/>
      <c r="H41" s="496">
        <v>1</v>
      </c>
      <c r="I41" s="496"/>
      <c r="J41" s="496"/>
      <c r="K41" s="496">
        <v>1</v>
      </c>
      <c r="L41" s="496"/>
      <c r="M41" s="497"/>
      <c r="N41" s="496">
        <v>1</v>
      </c>
      <c r="O41" s="497"/>
      <c r="P41" s="498"/>
      <c r="Q41" s="496">
        <v>1</v>
      </c>
      <c r="R41" s="497"/>
      <c r="S41" s="498"/>
      <c r="T41" s="278">
        <f t="shared" si="3"/>
        <v>5</v>
      </c>
    </row>
    <row r="42" spans="1:20" ht="25.5" x14ac:dyDescent="0.25">
      <c r="A42" s="615">
        <v>4</v>
      </c>
      <c r="B42" s="970"/>
      <c r="C42" s="970"/>
      <c r="D42" s="495" t="s">
        <v>191</v>
      </c>
      <c r="E42" s="496">
        <v>1</v>
      </c>
      <c r="F42" s="496"/>
      <c r="G42" s="496"/>
      <c r="H42" s="496">
        <v>1</v>
      </c>
      <c r="I42" s="496"/>
      <c r="J42" s="496"/>
      <c r="K42" s="496">
        <v>1</v>
      </c>
      <c r="L42" s="496"/>
      <c r="M42" s="497"/>
      <c r="N42" s="496">
        <v>1</v>
      </c>
      <c r="O42" s="497"/>
      <c r="P42" s="498"/>
      <c r="Q42" s="496"/>
      <c r="R42" s="497">
        <v>1</v>
      </c>
      <c r="S42" s="498"/>
      <c r="T42" s="278">
        <f t="shared" si="3"/>
        <v>5</v>
      </c>
    </row>
    <row r="43" spans="1:20" ht="25.5" x14ac:dyDescent="0.25">
      <c r="A43" s="615">
        <v>5</v>
      </c>
      <c r="B43" s="970"/>
      <c r="C43" s="970"/>
      <c r="D43" s="495" t="s">
        <v>499</v>
      </c>
      <c r="E43" s="496">
        <v>1</v>
      </c>
      <c r="F43" s="496"/>
      <c r="G43" s="496"/>
      <c r="H43" s="496">
        <v>1</v>
      </c>
      <c r="I43" s="496"/>
      <c r="J43" s="496"/>
      <c r="K43" s="496">
        <v>1</v>
      </c>
      <c r="L43" s="497"/>
      <c r="M43" s="497"/>
      <c r="N43" s="496">
        <v>1</v>
      </c>
      <c r="O43" s="497"/>
      <c r="P43" s="498"/>
      <c r="Q43" s="496">
        <v>1</v>
      </c>
      <c r="R43" s="497"/>
      <c r="S43" s="498"/>
      <c r="T43" s="278">
        <f t="shared" si="3"/>
        <v>5</v>
      </c>
    </row>
    <row r="44" spans="1:20" x14ac:dyDescent="0.25">
      <c r="B44" s="970"/>
      <c r="C44" s="970"/>
      <c r="D44" s="500" t="s">
        <v>3</v>
      </c>
      <c r="E44" s="501">
        <f t="shared" ref="E44:S44" si="6">SUM(E39:E43)</f>
        <v>5</v>
      </c>
      <c r="F44" s="501">
        <f t="shared" si="6"/>
        <v>0</v>
      </c>
      <c r="G44" s="501">
        <f t="shared" si="6"/>
        <v>0</v>
      </c>
      <c r="H44" s="501">
        <f t="shared" si="6"/>
        <v>5</v>
      </c>
      <c r="I44" s="501">
        <f t="shared" si="6"/>
        <v>0</v>
      </c>
      <c r="J44" s="501">
        <f t="shared" si="6"/>
        <v>0</v>
      </c>
      <c r="K44" s="501">
        <f t="shared" si="6"/>
        <v>5</v>
      </c>
      <c r="L44" s="501">
        <f t="shared" si="6"/>
        <v>0</v>
      </c>
      <c r="M44" s="501">
        <f t="shared" si="6"/>
        <v>0</v>
      </c>
      <c r="N44" s="501">
        <f t="shared" si="6"/>
        <v>5</v>
      </c>
      <c r="O44" s="501">
        <f t="shared" si="6"/>
        <v>0</v>
      </c>
      <c r="P44" s="501">
        <f t="shared" si="6"/>
        <v>0</v>
      </c>
      <c r="Q44" s="501">
        <f t="shared" si="6"/>
        <v>2</v>
      </c>
      <c r="R44" s="501">
        <f t="shared" si="6"/>
        <v>3</v>
      </c>
      <c r="S44" s="501">
        <f t="shared" si="6"/>
        <v>0</v>
      </c>
      <c r="T44" s="278">
        <f t="shared" si="3"/>
        <v>25</v>
      </c>
    </row>
    <row r="45" spans="1:20" ht="30" customHeight="1" x14ac:dyDescent="0.25">
      <c r="B45" s="970"/>
      <c r="C45" s="970"/>
      <c r="D45" s="502" t="s">
        <v>95</v>
      </c>
      <c r="E45" s="989"/>
      <c r="F45" s="990"/>
      <c r="G45" s="991"/>
      <c r="H45" s="989"/>
      <c r="I45" s="990"/>
      <c r="J45" s="991"/>
      <c r="K45" s="989"/>
      <c r="L45" s="990"/>
      <c r="M45" s="991"/>
      <c r="N45" s="989"/>
      <c r="O45" s="990"/>
      <c r="P45" s="991"/>
      <c r="Q45" s="989"/>
      <c r="R45" s="990"/>
      <c r="S45" s="991"/>
    </row>
    <row r="46" spans="1:20" x14ac:dyDescent="0.25">
      <c r="B46" s="976" t="s">
        <v>8</v>
      </c>
      <c r="C46" s="976"/>
      <c r="D46" s="502" t="s">
        <v>8</v>
      </c>
      <c r="E46" s="494" t="s">
        <v>0</v>
      </c>
      <c r="F46" s="494" t="s">
        <v>1</v>
      </c>
      <c r="G46" s="494" t="s">
        <v>2</v>
      </c>
      <c r="H46" s="494" t="s">
        <v>0</v>
      </c>
      <c r="I46" s="494" t="s">
        <v>1</v>
      </c>
      <c r="J46" s="494" t="s">
        <v>2</v>
      </c>
      <c r="K46" s="494" t="s">
        <v>0</v>
      </c>
      <c r="L46" s="494" t="s">
        <v>1</v>
      </c>
      <c r="M46" s="494" t="s">
        <v>2</v>
      </c>
      <c r="N46" s="494" t="s">
        <v>0</v>
      </c>
      <c r="O46" s="494" t="s">
        <v>1</v>
      </c>
      <c r="P46" s="494" t="s">
        <v>2</v>
      </c>
      <c r="Q46" s="494" t="s">
        <v>0</v>
      </c>
      <c r="R46" s="494" t="s">
        <v>1</v>
      </c>
      <c r="S46" s="494" t="s">
        <v>2</v>
      </c>
      <c r="T46" s="278">
        <f t="shared" si="3"/>
        <v>0</v>
      </c>
    </row>
    <row r="47" spans="1:20" ht="38.25" x14ac:dyDescent="0.25">
      <c r="A47" s="615">
        <v>1</v>
      </c>
      <c r="B47" s="976"/>
      <c r="C47" s="976"/>
      <c r="D47" s="504" t="s">
        <v>500</v>
      </c>
      <c r="E47" s="496"/>
      <c r="F47" s="496">
        <v>1</v>
      </c>
      <c r="G47" s="496"/>
      <c r="H47" s="496"/>
      <c r="I47" s="496">
        <v>1</v>
      </c>
      <c r="J47" s="496"/>
      <c r="K47" s="496"/>
      <c r="L47" s="496">
        <v>1</v>
      </c>
      <c r="M47" s="497"/>
      <c r="N47" s="496">
        <v>1</v>
      </c>
      <c r="O47" s="496"/>
      <c r="P47" s="498"/>
      <c r="Q47" s="496"/>
      <c r="R47" s="496">
        <v>1</v>
      </c>
      <c r="S47" s="498"/>
      <c r="T47" s="278">
        <f t="shared" si="3"/>
        <v>5</v>
      </c>
    </row>
    <row r="48" spans="1:20" ht="25.5" x14ac:dyDescent="0.25">
      <c r="A48" s="615">
        <v>2</v>
      </c>
      <c r="B48" s="976"/>
      <c r="C48" s="976"/>
      <c r="D48" s="516" t="s">
        <v>525</v>
      </c>
      <c r="E48" s="496"/>
      <c r="F48" s="496">
        <v>1</v>
      </c>
      <c r="G48" s="496"/>
      <c r="H48" s="496"/>
      <c r="I48" s="496">
        <v>1</v>
      </c>
      <c r="J48" s="496"/>
      <c r="K48" s="496"/>
      <c r="L48" s="496">
        <v>1</v>
      </c>
      <c r="M48" s="497"/>
      <c r="N48" s="496">
        <v>1</v>
      </c>
      <c r="O48" s="496"/>
      <c r="P48" s="498"/>
      <c r="Q48" s="496"/>
      <c r="R48" s="496">
        <v>1</v>
      </c>
      <c r="S48" s="498"/>
      <c r="T48" s="278">
        <f t="shared" si="3"/>
        <v>5</v>
      </c>
    </row>
    <row r="49" spans="1:21" x14ac:dyDescent="0.25">
      <c r="A49" s="615">
        <v>3</v>
      </c>
      <c r="B49" s="976"/>
      <c r="C49" s="976"/>
      <c r="D49" s="516" t="s">
        <v>526</v>
      </c>
      <c r="E49" s="496">
        <v>1</v>
      </c>
      <c r="F49" s="496"/>
      <c r="G49" s="496"/>
      <c r="H49" s="496">
        <v>1</v>
      </c>
      <c r="I49" s="496"/>
      <c r="J49" s="496"/>
      <c r="K49" s="496">
        <v>1</v>
      </c>
      <c r="L49" s="496"/>
      <c r="M49" s="497"/>
      <c r="N49" s="496">
        <v>1</v>
      </c>
      <c r="O49" s="496"/>
      <c r="P49" s="498"/>
      <c r="Q49" s="496"/>
      <c r="R49" s="496">
        <v>1</v>
      </c>
      <c r="S49" s="498"/>
      <c r="T49" s="278">
        <f t="shared" si="3"/>
        <v>5</v>
      </c>
    </row>
    <row r="50" spans="1:21" ht="25.5" x14ac:dyDescent="0.25">
      <c r="A50" s="615">
        <v>4</v>
      </c>
      <c r="B50" s="976"/>
      <c r="C50" s="976"/>
      <c r="D50" s="516" t="s">
        <v>527</v>
      </c>
      <c r="E50" s="496"/>
      <c r="F50" s="496"/>
      <c r="G50" s="496">
        <v>1</v>
      </c>
      <c r="H50" s="496"/>
      <c r="I50" s="496"/>
      <c r="J50" s="496">
        <v>1</v>
      </c>
      <c r="K50" s="496"/>
      <c r="L50" s="496"/>
      <c r="M50" s="497">
        <v>1</v>
      </c>
      <c r="N50" s="498"/>
      <c r="O50" s="496"/>
      <c r="P50" s="496">
        <v>1</v>
      </c>
      <c r="Q50" s="498"/>
      <c r="R50" s="496">
        <v>1</v>
      </c>
      <c r="S50" s="507"/>
      <c r="T50" s="278">
        <f t="shared" si="3"/>
        <v>5</v>
      </c>
    </row>
    <row r="51" spans="1:21" x14ac:dyDescent="0.25">
      <c r="B51" s="976"/>
      <c r="C51" s="976"/>
      <c r="D51" s="500" t="s">
        <v>3</v>
      </c>
      <c r="E51" s="501">
        <f t="shared" ref="E51:S51" si="7">SUM(E47:E50)</f>
        <v>1</v>
      </c>
      <c r="F51" s="501">
        <f t="shared" si="7"/>
        <v>2</v>
      </c>
      <c r="G51" s="501">
        <f t="shared" si="7"/>
        <v>1</v>
      </c>
      <c r="H51" s="501">
        <f t="shared" si="7"/>
        <v>1</v>
      </c>
      <c r="I51" s="501">
        <f t="shared" si="7"/>
        <v>2</v>
      </c>
      <c r="J51" s="501">
        <f t="shared" si="7"/>
        <v>1</v>
      </c>
      <c r="K51" s="501">
        <f t="shared" si="7"/>
        <v>1</v>
      </c>
      <c r="L51" s="501">
        <f t="shared" si="7"/>
        <v>2</v>
      </c>
      <c r="M51" s="501">
        <f t="shared" si="7"/>
        <v>1</v>
      </c>
      <c r="N51" s="501">
        <f t="shared" si="7"/>
        <v>3</v>
      </c>
      <c r="O51" s="501">
        <f t="shared" si="7"/>
        <v>0</v>
      </c>
      <c r="P51" s="501">
        <f t="shared" si="7"/>
        <v>1</v>
      </c>
      <c r="Q51" s="501">
        <f t="shared" si="7"/>
        <v>0</v>
      </c>
      <c r="R51" s="501">
        <f t="shared" si="7"/>
        <v>4</v>
      </c>
      <c r="S51" s="501">
        <f t="shared" si="7"/>
        <v>0</v>
      </c>
      <c r="T51" s="278">
        <f t="shared" si="3"/>
        <v>20</v>
      </c>
    </row>
    <row r="52" spans="1:21" ht="30" customHeight="1" x14ac:dyDescent="0.25">
      <c r="B52" s="976"/>
      <c r="C52" s="976"/>
      <c r="D52" s="502" t="s">
        <v>95</v>
      </c>
      <c r="E52" s="989"/>
      <c r="F52" s="990"/>
      <c r="G52" s="991"/>
      <c r="H52" s="989"/>
      <c r="I52" s="990"/>
      <c r="J52" s="991"/>
      <c r="K52" s="989"/>
      <c r="L52" s="990"/>
      <c r="M52" s="991"/>
      <c r="N52" s="989"/>
      <c r="O52" s="990"/>
      <c r="P52" s="991"/>
      <c r="Q52" s="989"/>
      <c r="R52" s="990"/>
      <c r="S52" s="991"/>
    </row>
    <row r="53" spans="1:21" x14ac:dyDescent="0.25">
      <c r="B53" s="973" t="s">
        <v>505</v>
      </c>
      <c r="C53" s="973"/>
      <c r="D53" s="502" t="s">
        <v>505</v>
      </c>
      <c r="E53" s="494" t="s">
        <v>0</v>
      </c>
      <c r="F53" s="494" t="s">
        <v>1</v>
      </c>
      <c r="G53" s="494" t="s">
        <v>2</v>
      </c>
      <c r="H53" s="494" t="s">
        <v>0</v>
      </c>
      <c r="I53" s="494" t="s">
        <v>1</v>
      </c>
      <c r="J53" s="494" t="s">
        <v>2</v>
      </c>
      <c r="K53" s="494" t="s">
        <v>0</v>
      </c>
      <c r="L53" s="494" t="s">
        <v>1</v>
      </c>
      <c r="M53" s="494" t="s">
        <v>2</v>
      </c>
      <c r="N53" s="494" t="s">
        <v>0</v>
      </c>
      <c r="O53" s="494" t="s">
        <v>1</v>
      </c>
      <c r="P53" s="494" t="s">
        <v>2</v>
      </c>
      <c r="Q53" s="494" t="s">
        <v>0</v>
      </c>
      <c r="R53" s="494" t="s">
        <v>1</v>
      </c>
      <c r="S53" s="494" t="s">
        <v>2</v>
      </c>
      <c r="T53" s="278">
        <f>SUM(E54:S54)</f>
        <v>5</v>
      </c>
    </row>
    <row r="54" spans="1:21" ht="51" x14ac:dyDescent="0.25">
      <c r="A54" s="615">
        <v>1</v>
      </c>
      <c r="B54" s="973"/>
      <c r="C54" s="973"/>
      <c r="D54" s="508" t="s">
        <v>506</v>
      </c>
      <c r="E54" s="509">
        <v>1</v>
      </c>
      <c r="F54" s="517"/>
      <c r="G54" s="517"/>
      <c r="H54" s="509">
        <v>1</v>
      </c>
      <c r="I54" s="517"/>
      <c r="J54" s="517"/>
      <c r="K54" s="509">
        <v>1</v>
      </c>
      <c r="L54" s="517"/>
      <c r="M54" s="517"/>
      <c r="N54" s="509">
        <v>1</v>
      </c>
      <c r="O54" s="517"/>
      <c r="P54" s="517"/>
      <c r="Q54" s="509">
        <v>1</v>
      </c>
      <c r="R54" s="517"/>
      <c r="S54" s="517"/>
      <c r="T54" s="278">
        <f>SUM(E54:S54)</f>
        <v>5</v>
      </c>
    </row>
    <row r="55" spans="1:21" ht="89.25" x14ac:dyDescent="0.25">
      <c r="A55" s="615">
        <v>2</v>
      </c>
      <c r="B55" s="973"/>
      <c r="C55" s="973"/>
      <c r="D55" s="508" t="s">
        <v>528</v>
      </c>
      <c r="E55" s="509">
        <v>1</v>
      </c>
      <c r="F55" s="509"/>
      <c r="G55" s="517"/>
      <c r="H55" s="509">
        <v>1</v>
      </c>
      <c r="I55" s="509"/>
      <c r="J55" s="517"/>
      <c r="K55" s="509">
        <v>1</v>
      </c>
      <c r="L55" s="509"/>
      <c r="M55" s="517"/>
      <c r="N55" s="509">
        <v>1</v>
      </c>
      <c r="O55" s="509"/>
      <c r="P55" s="517"/>
      <c r="Q55" s="509"/>
      <c r="R55" s="509">
        <v>1</v>
      </c>
      <c r="S55" s="517"/>
      <c r="T55" s="278">
        <f t="shared" si="3"/>
        <v>5</v>
      </c>
    </row>
    <row r="56" spans="1:21" ht="89.25" x14ac:dyDescent="0.25">
      <c r="A56" s="615">
        <v>3</v>
      </c>
      <c r="B56" s="973"/>
      <c r="C56" s="973"/>
      <c r="D56" s="504" t="s">
        <v>507</v>
      </c>
      <c r="E56" s="496">
        <v>1</v>
      </c>
      <c r="F56" s="496"/>
      <c r="G56" s="496"/>
      <c r="H56" s="496">
        <v>1</v>
      </c>
      <c r="I56" s="496"/>
      <c r="J56" s="496"/>
      <c r="K56" s="496">
        <v>1</v>
      </c>
      <c r="L56" s="497"/>
      <c r="M56" s="497"/>
      <c r="N56" s="496">
        <v>1</v>
      </c>
      <c r="O56" s="497"/>
      <c r="P56" s="497"/>
      <c r="Q56" s="496">
        <v>1</v>
      </c>
      <c r="R56" s="497"/>
      <c r="S56" s="497"/>
      <c r="U56" s="505"/>
    </row>
    <row r="57" spans="1:21" x14ac:dyDescent="0.25">
      <c r="B57" s="973"/>
      <c r="C57" s="973"/>
      <c r="D57" s="500" t="s">
        <v>3</v>
      </c>
      <c r="E57" s="518">
        <f>SUM(E54:E56)</f>
        <v>3</v>
      </c>
      <c r="F57" s="518">
        <f t="shared" ref="F57:S57" si="8">SUM(F54:F56)</f>
        <v>0</v>
      </c>
      <c r="G57" s="518">
        <f t="shared" si="8"/>
        <v>0</v>
      </c>
      <c r="H57" s="518">
        <f t="shared" si="8"/>
        <v>3</v>
      </c>
      <c r="I57" s="518">
        <f t="shared" si="8"/>
        <v>0</v>
      </c>
      <c r="J57" s="518">
        <f t="shared" si="8"/>
        <v>0</v>
      </c>
      <c r="K57" s="518">
        <f t="shared" si="8"/>
        <v>3</v>
      </c>
      <c r="L57" s="518">
        <f t="shared" si="8"/>
        <v>0</v>
      </c>
      <c r="M57" s="518">
        <f t="shared" si="8"/>
        <v>0</v>
      </c>
      <c r="N57" s="518">
        <f t="shared" si="8"/>
        <v>3</v>
      </c>
      <c r="O57" s="518">
        <f t="shared" si="8"/>
        <v>0</v>
      </c>
      <c r="P57" s="518">
        <f t="shared" si="8"/>
        <v>0</v>
      </c>
      <c r="Q57" s="518">
        <f t="shared" si="8"/>
        <v>2</v>
      </c>
      <c r="R57" s="518">
        <f t="shared" si="8"/>
        <v>1</v>
      </c>
      <c r="S57" s="518">
        <f t="shared" si="8"/>
        <v>0</v>
      </c>
    </row>
    <row r="58" spans="1:21" ht="30" customHeight="1" x14ac:dyDescent="0.25">
      <c r="B58" s="973"/>
      <c r="C58" s="973"/>
      <c r="D58" s="502" t="s">
        <v>95</v>
      </c>
      <c r="E58" s="989"/>
      <c r="F58" s="990"/>
      <c r="G58" s="991"/>
      <c r="H58" s="989"/>
      <c r="I58" s="990"/>
      <c r="J58" s="991"/>
      <c r="K58" s="989"/>
      <c r="L58" s="990"/>
      <c r="M58" s="991"/>
      <c r="N58" s="989"/>
      <c r="O58" s="990"/>
      <c r="P58" s="991"/>
      <c r="Q58" s="989"/>
      <c r="R58" s="990"/>
      <c r="S58" s="991"/>
    </row>
    <row r="59" spans="1:21" ht="25.5" x14ac:dyDescent="0.25">
      <c r="B59" s="975" t="s">
        <v>43</v>
      </c>
      <c r="C59" s="975"/>
      <c r="D59" s="502" t="s">
        <v>43</v>
      </c>
      <c r="E59" s="494" t="s">
        <v>0</v>
      </c>
      <c r="F59" s="494" t="s">
        <v>1</v>
      </c>
      <c r="G59" s="494" t="s">
        <v>2</v>
      </c>
      <c r="H59" s="494" t="s">
        <v>0</v>
      </c>
      <c r="I59" s="494" t="s">
        <v>1</v>
      </c>
      <c r="J59" s="494" t="s">
        <v>2</v>
      </c>
      <c r="K59" s="494" t="s">
        <v>0</v>
      </c>
      <c r="L59" s="494" t="s">
        <v>1</v>
      </c>
      <c r="M59" s="494" t="s">
        <v>2</v>
      </c>
      <c r="N59" s="494" t="s">
        <v>0</v>
      </c>
      <c r="O59" s="494" t="s">
        <v>1</v>
      </c>
      <c r="P59" s="494" t="s">
        <v>2</v>
      </c>
      <c r="Q59" s="494" t="s">
        <v>0</v>
      </c>
      <c r="R59" s="494" t="s">
        <v>1</v>
      </c>
      <c r="S59" s="494" t="s">
        <v>2</v>
      </c>
      <c r="T59" s="278">
        <f t="shared" si="3"/>
        <v>0</v>
      </c>
    </row>
    <row r="60" spans="1:21" ht="38.25" x14ac:dyDescent="0.25">
      <c r="A60" s="615">
        <v>1</v>
      </c>
      <c r="B60" s="975"/>
      <c r="C60" s="975"/>
      <c r="D60" s="508" t="s">
        <v>508</v>
      </c>
      <c r="E60" s="496"/>
      <c r="F60" s="496"/>
      <c r="G60" s="496">
        <v>1</v>
      </c>
      <c r="H60" s="496"/>
      <c r="I60" s="512"/>
      <c r="J60" s="496">
        <v>1</v>
      </c>
      <c r="K60" s="496"/>
      <c r="L60" s="497">
        <v>1</v>
      </c>
      <c r="M60" s="496"/>
      <c r="N60" s="497"/>
      <c r="O60" s="497"/>
      <c r="P60" s="496">
        <v>1</v>
      </c>
      <c r="Q60" s="497"/>
      <c r="R60" s="497"/>
      <c r="S60" s="496">
        <v>1</v>
      </c>
      <c r="T60" s="278">
        <f t="shared" si="3"/>
        <v>5</v>
      </c>
    </row>
    <row r="61" spans="1:21" ht="89.25" x14ac:dyDescent="0.25">
      <c r="A61" s="615">
        <v>2</v>
      </c>
      <c r="B61" s="975"/>
      <c r="C61" s="975"/>
      <c r="D61" s="495" t="s">
        <v>509</v>
      </c>
      <c r="E61" s="496"/>
      <c r="F61" s="496"/>
      <c r="G61" s="496">
        <v>1</v>
      </c>
      <c r="H61" s="496"/>
      <c r="I61" s="512"/>
      <c r="J61" s="496">
        <v>1</v>
      </c>
      <c r="K61" s="496"/>
      <c r="L61" s="497">
        <v>1</v>
      </c>
      <c r="M61" s="496"/>
      <c r="N61" s="497"/>
      <c r="O61" s="497"/>
      <c r="P61" s="496">
        <v>1</v>
      </c>
      <c r="Q61" s="497"/>
      <c r="R61" s="497"/>
      <c r="S61" s="496">
        <v>1</v>
      </c>
      <c r="U61" s="505"/>
    </row>
    <row r="62" spans="1:21" x14ac:dyDescent="0.25">
      <c r="B62" s="975"/>
      <c r="C62" s="975"/>
      <c r="D62" s="500" t="s">
        <v>3</v>
      </c>
      <c r="E62" s="501">
        <f>SUM(E60:E61)</f>
        <v>0</v>
      </c>
      <c r="F62" s="501">
        <f t="shared" ref="F62:S62" si="9">SUM(F60:F61)</f>
        <v>0</v>
      </c>
      <c r="G62" s="501">
        <f t="shared" si="9"/>
        <v>2</v>
      </c>
      <c r="H62" s="501">
        <f t="shared" si="9"/>
        <v>0</v>
      </c>
      <c r="I62" s="501">
        <f t="shared" si="9"/>
        <v>0</v>
      </c>
      <c r="J62" s="501">
        <f t="shared" si="9"/>
        <v>2</v>
      </c>
      <c r="K62" s="501">
        <f t="shared" si="9"/>
        <v>0</v>
      </c>
      <c r="L62" s="501">
        <f t="shared" si="9"/>
        <v>2</v>
      </c>
      <c r="M62" s="501">
        <f t="shared" si="9"/>
        <v>0</v>
      </c>
      <c r="N62" s="501">
        <f t="shared" si="9"/>
        <v>0</v>
      </c>
      <c r="O62" s="501">
        <f t="shared" si="9"/>
        <v>0</v>
      </c>
      <c r="P62" s="501">
        <f t="shared" si="9"/>
        <v>2</v>
      </c>
      <c r="Q62" s="501">
        <f t="shared" si="9"/>
        <v>0</v>
      </c>
      <c r="R62" s="501">
        <f t="shared" si="9"/>
        <v>0</v>
      </c>
      <c r="S62" s="501">
        <f t="shared" si="9"/>
        <v>2</v>
      </c>
    </row>
    <row r="63" spans="1:21" ht="30" customHeight="1" x14ac:dyDescent="0.25">
      <c r="B63" s="975"/>
      <c r="C63" s="975"/>
      <c r="D63" s="502" t="s">
        <v>95</v>
      </c>
      <c r="E63" s="989"/>
      <c r="F63" s="990"/>
      <c r="G63" s="991"/>
      <c r="H63" s="989"/>
      <c r="I63" s="990"/>
      <c r="J63" s="991"/>
      <c r="K63" s="989"/>
      <c r="L63" s="990"/>
      <c r="M63" s="991"/>
      <c r="N63" s="989"/>
      <c r="O63" s="990"/>
      <c r="P63" s="991"/>
      <c r="Q63" s="989"/>
      <c r="R63" s="990"/>
      <c r="S63" s="991"/>
    </row>
    <row r="64" spans="1:21" ht="25.5" x14ac:dyDescent="0.25">
      <c r="B64" s="966" t="s">
        <v>458</v>
      </c>
      <c r="C64" s="966"/>
      <c r="D64" s="502" t="s">
        <v>458</v>
      </c>
      <c r="E64" s="494" t="s">
        <v>0</v>
      </c>
      <c r="F64" s="494" t="s">
        <v>1</v>
      </c>
      <c r="G64" s="494" t="s">
        <v>2</v>
      </c>
      <c r="H64" s="494" t="s">
        <v>0</v>
      </c>
      <c r="I64" s="494" t="s">
        <v>1</v>
      </c>
      <c r="J64" s="494" t="s">
        <v>2</v>
      </c>
      <c r="K64" s="494" t="s">
        <v>0</v>
      </c>
      <c r="L64" s="494" t="s">
        <v>1</v>
      </c>
      <c r="M64" s="494" t="s">
        <v>2</v>
      </c>
      <c r="N64" s="494" t="s">
        <v>0</v>
      </c>
      <c r="O64" s="494" t="s">
        <v>1</v>
      </c>
      <c r="P64" s="494" t="s">
        <v>2</v>
      </c>
      <c r="Q64" s="494" t="s">
        <v>0</v>
      </c>
      <c r="R64" s="494" t="s">
        <v>1</v>
      </c>
      <c r="S64" s="494" t="s">
        <v>2</v>
      </c>
      <c r="T64" s="278">
        <f t="shared" si="3"/>
        <v>0</v>
      </c>
    </row>
    <row r="65" spans="1:21" ht="25.5" x14ac:dyDescent="0.25">
      <c r="A65" s="615">
        <v>1</v>
      </c>
      <c r="B65" s="966"/>
      <c r="C65" s="966"/>
      <c r="D65" s="495" t="s">
        <v>510</v>
      </c>
      <c r="E65" s="496">
        <v>1</v>
      </c>
      <c r="F65" s="496"/>
      <c r="G65" s="496"/>
      <c r="H65" s="496">
        <v>1</v>
      </c>
      <c r="I65" s="496"/>
      <c r="J65" s="496"/>
      <c r="K65" s="496">
        <v>1</v>
      </c>
      <c r="L65" s="497"/>
      <c r="M65" s="497"/>
      <c r="N65" s="496">
        <v>1</v>
      </c>
      <c r="O65" s="497"/>
      <c r="P65" s="498"/>
      <c r="Q65" s="496">
        <v>1</v>
      </c>
      <c r="R65" s="497"/>
      <c r="S65" s="498"/>
      <c r="T65" s="278">
        <f t="shared" si="3"/>
        <v>5</v>
      </c>
    </row>
    <row r="66" spans="1:21" ht="25.5" x14ac:dyDescent="0.25">
      <c r="A66" s="615">
        <v>2</v>
      </c>
      <c r="B66" s="966"/>
      <c r="C66" s="966"/>
      <c r="D66" s="499" t="s">
        <v>511</v>
      </c>
      <c r="E66" s="496">
        <v>1</v>
      </c>
      <c r="F66" s="496"/>
      <c r="G66" s="496"/>
      <c r="H66" s="496">
        <v>1</v>
      </c>
      <c r="I66" s="496"/>
      <c r="J66" s="496"/>
      <c r="K66" s="496">
        <v>1</v>
      </c>
      <c r="L66" s="497"/>
      <c r="M66" s="497"/>
      <c r="N66" s="496">
        <v>1</v>
      </c>
      <c r="O66" s="497"/>
      <c r="P66" s="498"/>
      <c r="Q66" s="496"/>
      <c r="R66" s="497">
        <v>1</v>
      </c>
      <c r="S66" s="498"/>
      <c r="T66" s="278">
        <f t="shared" si="3"/>
        <v>5</v>
      </c>
    </row>
    <row r="67" spans="1:21" ht="38.25" x14ac:dyDescent="0.25">
      <c r="A67" s="615">
        <v>3</v>
      </c>
      <c r="B67" s="966"/>
      <c r="C67" s="966"/>
      <c r="D67" s="499" t="s">
        <v>529</v>
      </c>
      <c r="E67" s="496"/>
      <c r="F67" s="496">
        <v>1</v>
      </c>
      <c r="G67" s="496"/>
      <c r="H67" s="496"/>
      <c r="I67" s="496">
        <v>1</v>
      </c>
      <c r="J67" s="496"/>
      <c r="K67" s="496"/>
      <c r="L67" s="497">
        <v>1</v>
      </c>
      <c r="M67" s="497"/>
      <c r="N67" s="496"/>
      <c r="O67" s="497">
        <v>1</v>
      </c>
      <c r="P67" s="498"/>
      <c r="Q67" s="496"/>
      <c r="R67" s="497">
        <v>1</v>
      </c>
      <c r="S67" s="498"/>
      <c r="T67" s="278">
        <f t="shared" si="3"/>
        <v>5</v>
      </c>
    </row>
    <row r="68" spans="1:21" ht="25.5" x14ac:dyDescent="0.25">
      <c r="A68" s="615">
        <v>4</v>
      </c>
      <c r="B68" s="966"/>
      <c r="C68" s="966"/>
      <c r="D68" s="499" t="s">
        <v>530</v>
      </c>
      <c r="E68" s="496"/>
      <c r="F68" s="496">
        <v>1</v>
      </c>
      <c r="G68" s="496"/>
      <c r="H68" s="496"/>
      <c r="I68" s="496">
        <v>1</v>
      </c>
      <c r="J68" s="496"/>
      <c r="K68" s="496">
        <v>1</v>
      </c>
      <c r="L68" s="497"/>
      <c r="M68" s="497"/>
      <c r="N68" s="496"/>
      <c r="O68" s="497">
        <v>1</v>
      </c>
      <c r="P68" s="498"/>
      <c r="Q68" s="496"/>
      <c r="R68" s="497">
        <v>1</v>
      </c>
      <c r="S68" s="498"/>
      <c r="T68" s="278">
        <f t="shared" si="3"/>
        <v>5</v>
      </c>
    </row>
    <row r="69" spans="1:21" ht="25.5" x14ac:dyDescent="0.25">
      <c r="A69" s="615">
        <v>5</v>
      </c>
      <c r="B69" s="966"/>
      <c r="C69" s="966"/>
      <c r="D69" s="499" t="s">
        <v>531</v>
      </c>
      <c r="E69" s="496"/>
      <c r="F69" s="496">
        <v>1</v>
      </c>
      <c r="G69" s="496"/>
      <c r="H69" s="496"/>
      <c r="I69" s="496">
        <v>1</v>
      </c>
      <c r="J69" s="496"/>
      <c r="K69" s="496">
        <v>1</v>
      </c>
      <c r="L69" s="497"/>
      <c r="M69" s="497"/>
      <c r="N69" s="496"/>
      <c r="O69" s="497">
        <v>1</v>
      </c>
      <c r="P69" s="498"/>
      <c r="Q69" s="496"/>
      <c r="R69" s="497">
        <v>1</v>
      </c>
      <c r="S69" s="498"/>
      <c r="T69" s="278">
        <f t="shared" si="3"/>
        <v>5</v>
      </c>
    </row>
    <row r="70" spans="1:21" ht="38.25" x14ac:dyDescent="0.25">
      <c r="A70" s="615">
        <v>6</v>
      </c>
      <c r="B70" s="966"/>
      <c r="C70" s="966"/>
      <c r="D70" s="499" t="s">
        <v>532</v>
      </c>
      <c r="E70" s="496"/>
      <c r="F70" s="496">
        <v>1</v>
      </c>
      <c r="G70" s="496"/>
      <c r="H70" s="496"/>
      <c r="I70" s="496">
        <v>1</v>
      </c>
      <c r="J70" s="496"/>
      <c r="K70" s="496"/>
      <c r="L70" s="497">
        <v>1</v>
      </c>
      <c r="M70" s="497"/>
      <c r="N70" s="496">
        <v>1</v>
      </c>
      <c r="O70" s="497"/>
      <c r="P70" s="498"/>
      <c r="Q70" s="496"/>
      <c r="R70" s="497">
        <v>1</v>
      </c>
      <c r="S70" s="498"/>
      <c r="T70" s="278">
        <f t="shared" si="3"/>
        <v>5</v>
      </c>
    </row>
    <row r="71" spans="1:21" ht="76.5" x14ac:dyDescent="0.25">
      <c r="A71" s="615">
        <v>7</v>
      </c>
      <c r="B71" s="966"/>
      <c r="C71" s="966"/>
      <c r="D71" s="499" t="s">
        <v>533</v>
      </c>
      <c r="E71" s="519">
        <v>1</v>
      </c>
      <c r="F71" s="519"/>
      <c r="G71" s="519"/>
      <c r="H71" s="519">
        <v>1</v>
      </c>
      <c r="I71" s="519"/>
      <c r="J71" s="519"/>
      <c r="K71" s="519">
        <v>1</v>
      </c>
      <c r="L71" s="520"/>
      <c r="M71" s="520"/>
      <c r="N71" s="519">
        <v>1</v>
      </c>
      <c r="O71" s="520"/>
      <c r="P71" s="521"/>
      <c r="Q71" s="519">
        <v>1</v>
      </c>
      <c r="R71" s="520"/>
      <c r="S71" s="521"/>
      <c r="T71" s="278">
        <f t="shared" si="3"/>
        <v>5</v>
      </c>
      <c r="U71" s="505"/>
    </row>
    <row r="72" spans="1:21" ht="38.25" x14ac:dyDescent="0.25">
      <c r="A72" s="615">
        <v>8</v>
      </c>
      <c r="B72" s="966"/>
      <c r="C72" s="966"/>
      <c r="D72" s="522" t="s">
        <v>517</v>
      </c>
      <c r="E72" s="523">
        <v>1</v>
      </c>
      <c r="F72" s="523"/>
      <c r="G72" s="523"/>
      <c r="H72" s="523">
        <v>1</v>
      </c>
      <c r="I72" s="523"/>
      <c r="J72" s="523"/>
      <c r="K72" s="523">
        <v>1</v>
      </c>
      <c r="L72" s="523"/>
      <c r="M72" s="523"/>
      <c r="N72" s="523">
        <v>1</v>
      </c>
      <c r="O72" s="523"/>
      <c r="P72" s="523"/>
      <c r="Q72" s="523">
        <v>1</v>
      </c>
      <c r="R72" s="523"/>
      <c r="S72" s="523"/>
      <c r="T72" s="278">
        <f t="shared" si="3"/>
        <v>5</v>
      </c>
    </row>
    <row r="73" spans="1:21" x14ac:dyDescent="0.25">
      <c r="B73" s="966"/>
      <c r="C73" s="966"/>
      <c r="D73" s="500" t="s">
        <v>3</v>
      </c>
      <c r="E73" s="524">
        <f>SUM(E65:E72)</f>
        <v>4</v>
      </c>
      <c r="F73" s="524">
        <f t="shared" ref="F73:S73" si="10">SUM(F65:F72)</f>
        <v>4</v>
      </c>
      <c r="G73" s="524">
        <f t="shared" si="10"/>
        <v>0</v>
      </c>
      <c r="H73" s="524">
        <f t="shared" si="10"/>
        <v>4</v>
      </c>
      <c r="I73" s="524">
        <f t="shared" si="10"/>
        <v>4</v>
      </c>
      <c r="J73" s="524">
        <f t="shared" si="10"/>
        <v>0</v>
      </c>
      <c r="K73" s="524">
        <f t="shared" si="10"/>
        <v>6</v>
      </c>
      <c r="L73" s="524">
        <f t="shared" si="10"/>
        <v>2</v>
      </c>
      <c r="M73" s="524">
        <f t="shared" si="10"/>
        <v>0</v>
      </c>
      <c r="N73" s="524">
        <f t="shared" si="10"/>
        <v>5</v>
      </c>
      <c r="O73" s="524">
        <f t="shared" si="10"/>
        <v>3</v>
      </c>
      <c r="P73" s="524">
        <f t="shared" si="10"/>
        <v>0</v>
      </c>
      <c r="Q73" s="524">
        <f t="shared" si="10"/>
        <v>3</v>
      </c>
      <c r="R73" s="524">
        <f t="shared" si="10"/>
        <v>5</v>
      </c>
      <c r="S73" s="524">
        <f t="shared" si="10"/>
        <v>0</v>
      </c>
    </row>
    <row r="74" spans="1:21" ht="30" customHeight="1" x14ac:dyDescent="0.25">
      <c r="B74" s="970" t="s">
        <v>130</v>
      </c>
      <c r="C74" s="970"/>
      <c r="D74" s="502" t="s">
        <v>95</v>
      </c>
      <c r="E74" s="989"/>
      <c r="F74" s="990"/>
      <c r="G74" s="991"/>
      <c r="H74" s="989"/>
      <c r="I74" s="990"/>
      <c r="J74" s="991"/>
      <c r="K74" s="989"/>
      <c r="L74" s="990"/>
      <c r="M74" s="991"/>
      <c r="N74" s="989"/>
      <c r="O74" s="990"/>
      <c r="P74" s="991"/>
      <c r="Q74" s="989"/>
      <c r="R74" s="990"/>
      <c r="S74" s="991"/>
    </row>
    <row r="75" spans="1:21" x14ac:dyDescent="0.25">
      <c r="B75" s="970"/>
      <c r="C75" s="970"/>
      <c r="D75" s="502" t="s">
        <v>130</v>
      </c>
      <c r="E75" s="526" t="s">
        <v>0</v>
      </c>
      <c r="F75" s="526" t="s">
        <v>1</v>
      </c>
      <c r="G75" s="526" t="s">
        <v>2</v>
      </c>
      <c r="H75" s="526" t="s">
        <v>0</v>
      </c>
      <c r="I75" s="526" t="s">
        <v>1</v>
      </c>
      <c r="J75" s="526" t="s">
        <v>2</v>
      </c>
      <c r="K75" s="526" t="s">
        <v>0</v>
      </c>
      <c r="L75" s="526" t="s">
        <v>1</v>
      </c>
      <c r="M75" s="526" t="s">
        <v>2</v>
      </c>
      <c r="N75" s="526" t="s">
        <v>0</v>
      </c>
      <c r="O75" s="526" t="s">
        <v>1</v>
      </c>
      <c r="P75" s="526" t="s">
        <v>2</v>
      </c>
      <c r="Q75" s="526" t="s">
        <v>0</v>
      </c>
      <c r="R75" s="526" t="s">
        <v>1</v>
      </c>
      <c r="S75" s="526" t="s">
        <v>2</v>
      </c>
      <c r="T75" s="278">
        <f t="shared" si="3"/>
        <v>0</v>
      </c>
      <c r="U75" s="505"/>
    </row>
    <row r="76" spans="1:21" ht="63.75" x14ac:dyDescent="0.25">
      <c r="A76" s="615">
        <v>1</v>
      </c>
      <c r="B76" s="970"/>
      <c r="C76" s="970"/>
      <c r="D76" s="527" t="s">
        <v>534</v>
      </c>
      <c r="E76" s="523"/>
      <c r="F76" s="523">
        <v>1</v>
      </c>
      <c r="G76" s="523"/>
      <c r="H76" s="523"/>
      <c r="I76" s="523">
        <v>1</v>
      </c>
      <c r="J76" s="523"/>
      <c r="K76" s="523">
        <v>1</v>
      </c>
      <c r="L76" s="523"/>
      <c r="M76" s="528"/>
      <c r="N76" s="529">
        <v>1</v>
      </c>
      <c r="O76" s="528"/>
      <c r="P76" s="525"/>
      <c r="Q76" s="529">
        <v>1</v>
      </c>
      <c r="R76" s="528"/>
      <c r="S76" s="525"/>
      <c r="T76" s="278">
        <f>SUM(E76:S76)</f>
        <v>5</v>
      </c>
    </row>
    <row r="77" spans="1:21" ht="25.5" x14ac:dyDescent="0.25">
      <c r="A77" s="615">
        <v>2</v>
      </c>
      <c r="B77" s="970"/>
      <c r="C77" s="970"/>
      <c r="D77" s="530" t="s">
        <v>519</v>
      </c>
      <c r="E77" s="523">
        <v>1</v>
      </c>
      <c r="F77" s="523"/>
      <c r="G77" s="523"/>
      <c r="H77" s="523">
        <v>1</v>
      </c>
      <c r="I77" s="523"/>
      <c r="J77" s="523"/>
      <c r="K77" s="523">
        <v>1</v>
      </c>
      <c r="L77" s="523"/>
      <c r="M77" s="528"/>
      <c r="N77" s="523">
        <v>1</v>
      </c>
      <c r="O77" s="523"/>
      <c r="P77" s="525"/>
      <c r="Q77" s="523">
        <v>1</v>
      </c>
      <c r="R77" s="523"/>
      <c r="S77" s="525"/>
      <c r="T77" s="278">
        <f>SUM(E77:S77)</f>
        <v>5</v>
      </c>
    </row>
    <row r="78" spans="1:21" ht="51" x14ac:dyDescent="0.25">
      <c r="A78" s="615">
        <v>3</v>
      </c>
      <c r="B78" s="970"/>
      <c r="C78" s="970"/>
      <c r="D78" s="527" t="s">
        <v>520</v>
      </c>
      <c r="E78" s="523"/>
      <c r="F78" s="523">
        <v>1</v>
      </c>
      <c r="G78" s="523"/>
      <c r="H78" s="523"/>
      <c r="I78" s="523">
        <v>1</v>
      </c>
      <c r="J78" s="523"/>
      <c r="K78" s="523"/>
      <c r="L78" s="525">
        <v>1</v>
      </c>
      <c r="M78" s="525"/>
      <c r="N78" s="525"/>
      <c r="O78" s="525">
        <v>1</v>
      </c>
      <c r="P78" s="525"/>
      <c r="Q78" s="525"/>
      <c r="R78" s="525">
        <v>1</v>
      </c>
      <c r="S78" s="525"/>
    </row>
    <row r="79" spans="1:21" x14ac:dyDescent="0.25">
      <c r="B79" s="970"/>
      <c r="C79" s="970"/>
      <c r="D79" s="500" t="s">
        <v>3</v>
      </c>
      <c r="E79" s="531">
        <f>SUM(E75:E78)</f>
        <v>1</v>
      </c>
      <c r="F79" s="531">
        <f t="shared" ref="F79:S79" si="11">SUM(F75:F78)</f>
        <v>2</v>
      </c>
      <c r="G79" s="531">
        <f t="shared" si="11"/>
        <v>0</v>
      </c>
      <c r="H79" s="531">
        <f t="shared" si="11"/>
        <v>1</v>
      </c>
      <c r="I79" s="531">
        <f t="shared" si="11"/>
        <v>2</v>
      </c>
      <c r="J79" s="531">
        <f t="shared" si="11"/>
        <v>0</v>
      </c>
      <c r="K79" s="531">
        <f t="shared" si="11"/>
        <v>2</v>
      </c>
      <c r="L79" s="531">
        <f t="shared" si="11"/>
        <v>1</v>
      </c>
      <c r="M79" s="531">
        <f t="shared" si="11"/>
        <v>0</v>
      </c>
      <c r="N79" s="531">
        <f t="shared" si="11"/>
        <v>2</v>
      </c>
      <c r="O79" s="531">
        <f t="shared" si="11"/>
        <v>1</v>
      </c>
      <c r="P79" s="531">
        <f t="shared" si="11"/>
        <v>0</v>
      </c>
      <c r="Q79" s="531">
        <f t="shared" si="11"/>
        <v>2</v>
      </c>
      <c r="R79" s="531">
        <f t="shared" si="11"/>
        <v>1</v>
      </c>
      <c r="S79" s="531">
        <f t="shared" si="11"/>
        <v>0</v>
      </c>
      <c r="T79" s="278">
        <f>SUM(E79:S79)</f>
        <v>15</v>
      </c>
    </row>
    <row r="80" spans="1:21" ht="30" customHeight="1" x14ac:dyDescent="0.25">
      <c r="B80" s="970"/>
      <c r="C80" s="970"/>
      <c r="D80" s="502" t="s">
        <v>95</v>
      </c>
      <c r="E80" s="989"/>
      <c r="F80" s="990"/>
      <c r="G80" s="991"/>
      <c r="H80" s="989"/>
      <c r="I80" s="990"/>
      <c r="J80" s="991"/>
      <c r="K80" s="989"/>
      <c r="L80" s="990"/>
      <c r="M80" s="991"/>
      <c r="N80" s="989"/>
      <c r="O80" s="990"/>
      <c r="P80" s="991"/>
      <c r="Q80" s="989"/>
      <c r="R80" s="990"/>
      <c r="S80" s="991"/>
    </row>
    <row r="81" spans="1:19" x14ac:dyDescent="0.25">
      <c r="E81" s="532">
        <f>+E79+E73+E62+E57+E51+E44+E36+E32+E25+E20</f>
        <v>24</v>
      </c>
      <c r="F81" s="532">
        <f t="shared" ref="F81:S81" si="12">+F79+F73+F62+F57+F51+F44+F36+F32+F25+F20</f>
        <v>8</v>
      </c>
      <c r="G81" s="532">
        <f t="shared" si="12"/>
        <v>5</v>
      </c>
      <c r="H81" s="532">
        <f t="shared" si="12"/>
        <v>24</v>
      </c>
      <c r="I81" s="532">
        <f t="shared" si="12"/>
        <v>8</v>
      </c>
      <c r="J81" s="532">
        <f t="shared" si="12"/>
        <v>5</v>
      </c>
      <c r="K81" s="532">
        <f t="shared" si="12"/>
        <v>27</v>
      </c>
      <c r="L81" s="532">
        <f t="shared" si="12"/>
        <v>7</v>
      </c>
      <c r="M81" s="532">
        <f t="shared" si="12"/>
        <v>3</v>
      </c>
      <c r="N81" s="532">
        <f t="shared" si="12"/>
        <v>27</v>
      </c>
      <c r="O81" s="532">
        <f t="shared" si="12"/>
        <v>5</v>
      </c>
      <c r="P81" s="532">
        <f t="shared" si="12"/>
        <v>5</v>
      </c>
      <c r="Q81" s="532">
        <f t="shared" si="12"/>
        <v>18</v>
      </c>
      <c r="R81" s="532">
        <f t="shared" si="12"/>
        <v>15</v>
      </c>
      <c r="S81" s="532">
        <f t="shared" si="12"/>
        <v>4</v>
      </c>
    </row>
    <row r="82" spans="1:19" x14ac:dyDescent="0.25">
      <c r="A82" s="616">
        <f>+A78+A72+A61+A56+A50+A43+A35+A31+A24+A19</f>
        <v>37</v>
      </c>
      <c r="E82" s="987">
        <f>+E81+F81+G81</f>
        <v>37</v>
      </c>
      <c r="F82" s="988"/>
      <c r="G82" s="988"/>
      <c r="H82" s="987">
        <f>+H81+I81+J81</f>
        <v>37</v>
      </c>
      <c r="I82" s="988"/>
      <c r="J82" s="988"/>
      <c r="K82" s="987">
        <f>+K81+L81+M81</f>
        <v>37</v>
      </c>
      <c r="L82" s="988"/>
      <c r="M82" s="988"/>
      <c r="N82" s="987">
        <f>+N81+O81+P81</f>
        <v>37</v>
      </c>
      <c r="O82" s="988"/>
      <c r="P82" s="988"/>
      <c r="Q82" s="987">
        <f>+Q81+R81+S81</f>
        <v>37</v>
      </c>
      <c r="R82" s="988"/>
      <c r="S82" s="988"/>
    </row>
    <row r="83" spans="1:19" x14ac:dyDescent="0.25">
      <c r="A83" s="616"/>
      <c r="F83" s="514"/>
    </row>
    <row r="84" spans="1:19" x14ac:dyDescent="0.25">
      <c r="A84" s="616"/>
      <c r="D84" s="494" t="s">
        <v>0</v>
      </c>
      <c r="E84" s="488">
        <f>+E81+H81+K81+N81+Q81</f>
        <v>120</v>
      </c>
      <c r="F84" s="514">
        <f>+E84/$E$87</f>
        <v>0.64864864864864868</v>
      </c>
    </row>
    <row r="85" spans="1:19" x14ac:dyDescent="0.25">
      <c r="A85" s="616"/>
      <c r="D85" s="494" t="s">
        <v>1</v>
      </c>
      <c r="E85" s="488">
        <f>+F81+I81+L81+O81+R81</f>
        <v>43</v>
      </c>
      <c r="F85" s="514">
        <f>+E85/$E$87</f>
        <v>0.23243243243243245</v>
      </c>
    </row>
    <row r="86" spans="1:19" x14ac:dyDescent="0.25">
      <c r="A86" s="616"/>
      <c r="D86" s="494" t="s">
        <v>2</v>
      </c>
      <c r="E86" s="488">
        <f>+G81+J81+M81+P81+S81</f>
        <v>22</v>
      </c>
      <c r="F86" s="514">
        <f>+E86/$E$87</f>
        <v>0.11891891891891893</v>
      </c>
    </row>
    <row r="87" spans="1:19" x14ac:dyDescent="0.25">
      <c r="E87" s="488">
        <f>SUM(E84:E86)</f>
        <v>185</v>
      </c>
      <c r="F87" s="514">
        <f>+E87/$E$87</f>
        <v>1</v>
      </c>
      <c r="G87" s="278"/>
    </row>
    <row r="89" spans="1:19" x14ac:dyDescent="0.25">
      <c r="D89" s="345" t="s">
        <v>620</v>
      </c>
      <c r="E89" s="306"/>
      <c r="F89" s="592">
        <f>F84+F86</f>
        <v>0.76756756756756761</v>
      </c>
    </row>
  </sheetData>
  <mergeCells count="81">
    <mergeCell ref="B9:C9"/>
    <mergeCell ref="D9:R9"/>
    <mergeCell ref="E80:G80"/>
    <mergeCell ref="H80:J80"/>
    <mergeCell ref="K80:M80"/>
    <mergeCell ref="N80:P80"/>
    <mergeCell ref="Q80:S80"/>
    <mergeCell ref="E74:G74"/>
    <mergeCell ref="H74:J74"/>
    <mergeCell ref="K74:M74"/>
    <mergeCell ref="N74:P74"/>
    <mergeCell ref="Q74:S74"/>
    <mergeCell ref="B10:C10"/>
    <mergeCell ref="D10:R10"/>
    <mergeCell ref="E12:M12"/>
    <mergeCell ref="N12:S12"/>
    <mergeCell ref="D2:S4"/>
    <mergeCell ref="B7:C7"/>
    <mergeCell ref="D7:R7"/>
    <mergeCell ref="B8:C8"/>
    <mergeCell ref="D8:R8"/>
    <mergeCell ref="E13:G13"/>
    <mergeCell ref="H13:J13"/>
    <mergeCell ref="K13:M13"/>
    <mergeCell ref="N13:P13"/>
    <mergeCell ref="Q13:S13"/>
    <mergeCell ref="Q26:S26"/>
    <mergeCell ref="B14:C21"/>
    <mergeCell ref="E21:G21"/>
    <mergeCell ref="H21:J21"/>
    <mergeCell ref="K21:M21"/>
    <mergeCell ref="N21:P21"/>
    <mergeCell ref="Q21:S21"/>
    <mergeCell ref="B22:C26"/>
    <mergeCell ref="E26:G26"/>
    <mergeCell ref="H26:J26"/>
    <mergeCell ref="K26:M26"/>
    <mergeCell ref="N26:P26"/>
    <mergeCell ref="Q37:S37"/>
    <mergeCell ref="B27:C33"/>
    <mergeCell ref="E33:G33"/>
    <mergeCell ref="H33:J33"/>
    <mergeCell ref="K33:M33"/>
    <mergeCell ref="N33:P33"/>
    <mergeCell ref="Q33:S33"/>
    <mergeCell ref="B34:C37"/>
    <mergeCell ref="E37:G37"/>
    <mergeCell ref="H37:J37"/>
    <mergeCell ref="K37:M37"/>
    <mergeCell ref="N37:P37"/>
    <mergeCell ref="Q52:S52"/>
    <mergeCell ref="B38:C45"/>
    <mergeCell ref="E45:G45"/>
    <mergeCell ref="H45:J45"/>
    <mergeCell ref="K45:M45"/>
    <mergeCell ref="N45:P45"/>
    <mergeCell ref="Q45:S45"/>
    <mergeCell ref="B46:C52"/>
    <mergeCell ref="E52:G52"/>
    <mergeCell ref="H52:J52"/>
    <mergeCell ref="K52:M52"/>
    <mergeCell ref="N52:P52"/>
    <mergeCell ref="Q63:S63"/>
    <mergeCell ref="B53:C58"/>
    <mergeCell ref="E58:G58"/>
    <mergeCell ref="H58:J58"/>
    <mergeCell ref="K58:M58"/>
    <mergeCell ref="N58:P58"/>
    <mergeCell ref="Q58:S58"/>
    <mergeCell ref="B59:C63"/>
    <mergeCell ref="E63:G63"/>
    <mergeCell ref="H63:J63"/>
    <mergeCell ref="K63:M63"/>
    <mergeCell ref="N63:P63"/>
    <mergeCell ref="Q82:S82"/>
    <mergeCell ref="B64:C73"/>
    <mergeCell ref="B74:C80"/>
    <mergeCell ref="E82:G82"/>
    <mergeCell ref="H82:J82"/>
    <mergeCell ref="K82:M82"/>
    <mergeCell ref="N82:P82"/>
  </mergeCells>
  <conditionalFormatting sqref="T79:T80">
    <cfRule type="cellIs" dxfId="29" priority="14" stopIfTrue="1" operator="notEqual">
      <formula>$T$13</formula>
    </cfRule>
  </conditionalFormatting>
  <conditionalFormatting sqref="T79">
    <cfRule type="cellIs" dxfId="28" priority="13" operator="notEqual">
      <formula>$T$14</formula>
    </cfRule>
  </conditionalFormatting>
  <conditionalFormatting sqref="T15">
    <cfRule type="cellIs" dxfId="27" priority="11" operator="notEqual">
      <formula>$T$14</formula>
    </cfRule>
  </conditionalFormatting>
  <conditionalFormatting sqref="T64:T73 T59:T60 T16:T20 T27:T32 T23:T24 T75:T78 T53:T55 T46:T51 T38:T44 T34:T36">
    <cfRule type="cellIs" dxfId="26" priority="10" operator="notEqual">
      <formula>$T$14</formula>
    </cfRule>
  </conditionalFormatting>
  <conditionalFormatting sqref="E82:S82">
    <cfRule type="cellIs" dxfId="25" priority="25" operator="greaterThan">
      <formula>$A$82</formula>
    </cfRule>
  </conditionalFormatting>
  <conditionalFormatting sqref="T74">
    <cfRule type="cellIs" dxfId="24" priority="9" stopIfTrue="1" operator="notEqual">
      <formula>$T$13</formula>
    </cfRule>
  </conditionalFormatting>
  <conditionalFormatting sqref="T63">
    <cfRule type="cellIs" dxfId="23" priority="8" stopIfTrue="1" operator="notEqual">
      <formula>$T$13</formula>
    </cfRule>
  </conditionalFormatting>
  <conditionalFormatting sqref="T58">
    <cfRule type="cellIs" dxfId="22" priority="7" stopIfTrue="1" operator="notEqual">
      <formula>$T$13</formula>
    </cfRule>
  </conditionalFormatting>
  <conditionalFormatting sqref="T52">
    <cfRule type="cellIs" dxfId="21" priority="6" stopIfTrue="1" operator="notEqual">
      <formula>$T$13</formula>
    </cfRule>
  </conditionalFormatting>
  <conditionalFormatting sqref="T45">
    <cfRule type="cellIs" dxfId="20" priority="5" stopIfTrue="1" operator="notEqual">
      <formula>$T$13</formula>
    </cfRule>
  </conditionalFormatting>
  <conditionalFormatting sqref="T37">
    <cfRule type="cellIs" dxfId="19" priority="4" stopIfTrue="1" operator="notEqual">
      <formula>$T$13</formula>
    </cfRule>
  </conditionalFormatting>
  <conditionalFormatting sqref="T33">
    <cfRule type="cellIs" dxfId="18" priority="3" stopIfTrue="1" operator="notEqual">
      <formula>$T$13</formula>
    </cfRule>
  </conditionalFormatting>
  <conditionalFormatting sqref="T26">
    <cfRule type="cellIs" dxfId="17" priority="2" stopIfTrue="1" operator="notEqual">
      <formula>$T$13</formula>
    </cfRule>
  </conditionalFormatting>
  <conditionalFormatting sqref="T21">
    <cfRule type="cellIs" dxfId="16" priority="1" stopIfTrue="1" operator="notEqual">
      <formula>$T$13</formula>
    </cfRule>
  </conditionalFormatting>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I97"/>
  <sheetViews>
    <sheetView workbookViewId="0">
      <selection activeCell="E10" sqref="E10:AH10"/>
    </sheetView>
  </sheetViews>
  <sheetFormatPr baseColWidth="10" defaultRowHeight="12.75" x14ac:dyDescent="0.2"/>
  <cols>
    <col min="1" max="1" width="5.28515625" style="9" customWidth="1"/>
    <col min="2" max="2" width="3.42578125" style="149" customWidth="1"/>
    <col min="3" max="3" width="5.42578125" style="149" customWidth="1"/>
    <col min="4" max="4" width="33.42578125" style="149" customWidth="1"/>
    <col min="5" max="5" width="4.85546875" style="200" customWidth="1"/>
    <col min="6" max="6" width="6" style="200" customWidth="1"/>
    <col min="7" max="15" width="4.85546875" style="200" customWidth="1"/>
    <col min="16" max="22" width="3.85546875" style="149" customWidth="1"/>
    <col min="23" max="27" width="4.85546875" style="200" customWidth="1"/>
    <col min="28" max="34" width="3.85546875" style="149" customWidth="1"/>
    <col min="35" max="16384" width="11.42578125" style="149"/>
  </cols>
  <sheetData>
    <row r="2" spans="1:35" ht="15" customHeight="1" x14ac:dyDescent="0.2">
      <c r="D2" s="909" t="s">
        <v>88</v>
      </c>
      <c r="E2" s="909"/>
      <c r="F2" s="909"/>
      <c r="G2" s="909"/>
      <c r="H2" s="909"/>
      <c r="I2" s="909"/>
      <c r="J2" s="909"/>
      <c r="K2" s="909"/>
      <c r="L2" s="909"/>
      <c r="M2" s="909"/>
      <c r="N2" s="909"/>
      <c r="O2" s="909"/>
      <c r="P2" s="909"/>
      <c r="Q2" s="909"/>
      <c r="R2" s="909"/>
      <c r="S2" s="909"/>
      <c r="T2" s="909"/>
      <c r="U2" s="909"/>
      <c r="V2" s="909"/>
      <c r="W2" s="909"/>
      <c r="X2" s="909"/>
      <c r="Y2" s="909"/>
      <c r="Z2" s="909"/>
      <c r="AA2" s="909"/>
      <c r="AB2" s="909"/>
    </row>
    <row r="3" spans="1:35" x14ac:dyDescent="0.2">
      <c r="D3" s="909"/>
      <c r="E3" s="909"/>
      <c r="F3" s="909"/>
      <c r="G3" s="909"/>
      <c r="H3" s="909"/>
      <c r="I3" s="909"/>
      <c r="J3" s="909"/>
      <c r="K3" s="909"/>
      <c r="L3" s="909"/>
      <c r="M3" s="909"/>
      <c r="N3" s="909"/>
      <c r="O3" s="909"/>
      <c r="P3" s="909"/>
      <c r="Q3" s="909"/>
      <c r="R3" s="909"/>
      <c r="S3" s="909"/>
      <c r="T3" s="909"/>
      <c r="U3" s="909"/>
      <c r="V3" s="909"/>
      <c r="W3" s="909"/>
      <c r="X3" s="909"/>
      <c r="Y3" s="909"/>
      <c r="Z3" s="909"/>
      <c r="AA3" s="909"/>
      <c r="AB3" s="909"/>
    </row>
    <row r="4" spans="1:35" x14ac:dyDescent="0.2">
      <c r="D4" s="909"/>
      <c r="E4" s="909"/>
      <c r="F4" s="909"/>
      <c r="G4" s="909"/>
      <c r="H4" s="909"/>
      <c r="I4" s="909"/>
      <c r="J4" s="909"/>
      <c r="K4" s="909"/>
      <c r="L4" s="909"/>
      <c r="M4" s="909"/>
      <c r="N4" s="909"/>
      <c r="O4" s="909"/>
      <c r="P4" s="909"/>
      <c r="Q4" s="909"/>
      <c r="R4" s="909"/>
      <c r="S4" s="909"/>
      <c r="T4" s="909"/>
      <c r="U4" s="909"/>
      <c r="V4" s="909"/>
      <c r="W4" s="909"/>
      <c r="X4" s="909"/>
      <c r="Y4" s="909"/>
      <c r="Z4" s="909"/>
      <c r="AA4" s="909"/>
      <c r="AB4" s="909"/>
    </row>
    <row r="5" spans="1:35" x14ac:dyDescent="0.2">
      <c r="D5" s="909"/>
      <c r="E5" s="909"/>
      <c r="F5" s="909"/>
      <c r="G5" s="909"/>
      <c r="H5" s="909"/>
      <c r="I5" s="909"/>
      <c r="J5" s="909"/>
      <c r="K5" s="909"/>
      <c r="L5" s="909"/>
      <c r="M5" s="909"/>
      <c r="N5" s="909"/>
      <c r="O5" s="909"/>
      <c r="P5" s="909"/>
      <c r="Q5" s="909"/>
      <c r="R5" s="909"/>
      <c r="S5" s="909"/>
      <c r="T5" s="909"/>
      <c r="U5" s="909"/>
      <c r="V5" s="909"/>
      <c r="W5" s="909"/>
      <c r="X5" s="909"/>
      <c r="Y5" s="909"/>
      <c r="Z5" s="909"/>
      <c r="AA5" s="909"/>
      <c r="AB5" s="909"/>
    </row>
    <row r="7" spans="1:35" x14ac:dyDescent="0.2">
      <c r="B7" s="729" t="s">
        <v>9</v>
      </c>
      <c r="C7" s="729"/>
      <c r="D7" s="729"/>
      <c r="E7" s="1008"/>
      <c r="F7" s="1008"/>
      <c r="G7" s="1008"/>
    </row>
    <row r="8" spans="1:35" x14ac:dyDescent="0.2">
      <c r="B8" s="729" t="s">
        <v>357</v>
      </c>
      <c r="C8" s="729"/>
      <c r="D8" s="729"/>
      <c r="E8" s="1009" t="s">
        <v>622</v>
      </c>
      <c r="F8" s="1009"/>
      <c r="G8" s="1009"/>
      <c r="H8" s="1009"/>
      <c r="I8" s="1009"/>
      <c r="J8" s="1009"/>
      <c r="K8" s="1009"/>
      <c r="L8" s="1009"/>
      <c r="M8" s="1009"/>
      <c r="N8" s="1009"/>
      <c r="O8" s="1009"/>
      <c r="P8" s="1009"/>
      <c r="Q8" s="1009"/>
      <c r="R8" s="1009"/>
      <c r="S8" s="1009"/>
      <c r="T8" s="1009"/>
      <c r="U8" s="1009"/>
      <c r="V8" s="1009"/>
      <c r="W8" s="1009"/>
      <c r="X8" s="1009"/>
      <c r="Y8" s="1009"/>
      <c r="Z8" s="1009"/>
      <c r="AA8" s="1009"/>
      <c r="AB8" s="1009"/>
      <c r="AC8" s="1009"/>
      <c r="AD8" s="1009"/>
      <c r="AE8" s="1009"/>
      <c r="AF8" s="1009"/>
      <c r="AG8" s="1009"/>
      <c r="AH8" s="1009"/>
    </row>
    <row r="9" spans="1:35" x14ac:dyDescent="0.2">
      <c r="B9" s="729" t="s">
        <v>244</v>
      </c>
      <c r="C9" s="729"/>
      <c r="D9" s="729"/>
      <c r="E9" s="1009"/>
      <c r="F9" s="1009"/>
      <c r="G9" s="1009"/>
      <c r="H9" s="1009"/>
      <c r="I9" s="1009"/>
      <c r="J9" s="1009"/>
      <c r="K9" s="1009"/>
      <c r="L9" s="1009"/>
      <c r="M9" s="1009"/>
      <c r="N9" s="1009"/>
      <c r="O9" s="1009"/>
      <c r="P9" s="1009"/>
      <c r="Q9" s="1009"/>
      <c r="R9" s="1009"/>
      <c r="S9" s="1009"/>
      <c r="T9" s="1009"/>
      <c r="U9" s="1009"/>
      <c r="V9" s="1009"/>
      <c r="W9" s="1009"/>
      <c r="X9" s="1009"/>
      <c r="Y9" s="1009"/>
      <c r="Z9" s="1009"/>
      <c r="AA9" s="1009"/>
      <c r="AB9" s="1009"/>
      <c r="AC9" s="1009"/>
      <c r="AD9" s="1009"/>
      <c r="AE9" s="1009"/>
      <c r="AF9" s="1009"/>
      <c r="AG9" s="1009"/>
      <c r="AH9" s="1009"/>
    </row>
    <row r="10" spans="1:35" ht="13.5" thickBot="1" x14ac:dyDescent="0.25">
      <c r="B10" s="729" t="s">
        <v>12</v>
      </c>
      <c r="C10" s="729"/>
      <c r="D10" s="729"/>
      <c r="E10" s="1009"/>
      <c r="F10" s="1009"/>
      <c r="G10" s="1009"/>
      <c r="H10" s="1009"/>
      <c r="I10" s="1009"/>
      <c r="J10" s="1009"/>
      <c r="K10" s="1009"/>
      <c r="L10" s="1009"/>
      <c r="M10" s="1009"/>
      <c r="N10" s="1009"/>
      <c r="O10" s="1009"/>
      <c r="P10" s="1009"/>
      <c r="Q10" s="1009"/>
      <c r="R10" s="1009"/>
      <c r="S10" s="1009"/>
      <c r="T10" s="1009"/>
      <c r="U10" s="1009"/>
      <c r="V10" s="1009"/>
      <c r="W10" s="1009"/>
      <c r="X10" s="1009"/>
      <c r="Y10" s="1009"/>
      <c r="Z10" s="1009"/>
      <c r="AA10" s="1009"/>
      <c r="AB10" s="1009"/>
      <c r="AC10" s="1009"/>
      <c r="AD10" s="1009"/>
      <c r="AE10" s="1009"/>
      <c r="AF10" s="1009"/>
      <c r="AG10" s="1009"/>
      <c r="AH10" s="1009"/>
    </row>
    <row r="11" spans="1:35" ht="72.75" customHeight="1" x14ac:dyDescent="0.2">
      <c r="A11" s="52"/>
      <c r="B11" s="1004"/>
      <c r="C11" s="1005"/>
      <c r="D11" s="594" t="s">
        <v>14</v>
      </c>
      <c r="E11" s="1001"/>
      <c r="F11" s="1002"/>
      <c r="G11" s="1003"/>
      <c r="H11" s="1001"/>
      <c r="I11" s="1002"/>
      <c r="J11" s="1003"/>
      <c r="K11" s="1001"/>
      <c r="L11" s="1002"/>
      <c r="M11" s="1003"/>
      <c r="N11" s="1001"/>
      <c r="O11" s="1002"/>
      <c r="P11" s="1003"/>
      <c r="Q11" s="1001"/>
      <c r="R11" s="1002"/>
      <c r="S11" s="1003"/>
      <c r="T11" s="1001"/>
      <c r="U11" s="1002"/>
      <c r="V11" s="1003"/>
      <c r="W11" s="1001"/>
      <c r="X11" s="1002"/>
      <c r="Y11" s="1003"/>
      <c r="Z11" s="1001"/>
      <c r="AA11" s="1002"/>
      <c r="AB11" s="1003"/>
      <c r="AC11" s="1001"/>
      <c r="AD11" s="1002"/>
      <c r="AE11" s="1003"/>
      <c r="AF11" s="1001"/>
      <c r="AG11" s="1002"/>
      <c r="AH11" s="1003"/>
      <c r="AI11" s="149">
        <v>10</v>
      </c>
    </row>
    <row r="12" spans="1:35" x14ac:dyDescent="0.2">
      <c r="A12" s="52"/>
      <c r="B12" s="1006"/>
      <c r="C12" s="1007"/>
      <c r="D12" s="534" t="s">
        <v>16</v>
      </c>
      <c r="E12" s="345" t="s">
        <v>0</v>
      </c>
      <c r="F12" s="345" t="s">
        <v>1</v>
      </c>
      <c r="G12" s="345" t="s">
        <v>2</v>
      </c>
      <c r="H12" s="345" t="s">
        <v>0</v>
      </c>
      <c r="I12" s="345" t="s">
        <v>1</v>
      </c>
      <c r="J12" s="345" t="s">
        <v>2</v>
      </c>
      <c r="K12" s="345" t="s">
        <v>0</v>
      </c>
      <c r="L12" s="345" t="s">
        <v>1</v>
      </c>
      <c r="M12" s="345" t="s">
        <v>2</v>
      </c>
      <c r="N12" s="345" t="s">
        <v>0</v>
      </c>
      <c r="O12" s="345" t="s">
        <v>1</v>
      </c>
      <c r="P12" s="345" t="s">
        <v>2</v>
      </c>
      <c r="Q12" s="345" t="s">
        <v>0</v>
      </c>
      <c r="R12" s="345" t="s">
        <v>1</v>
      </c>
      <c r="S12" s="345" t="s">
        <v>2</v>
      </c>
      <c r="T12" s="345"/>
      <c r="U12" s="345" t="s">
        <v>1</v>
      </c>
      <c r="V12" s="345" t="s">
        <v>2</v>
      </c>
      <c r="W12" s="345" t="s">
        <v>0</v>
      </c>
      <c r="X12" s="345" t="s">
        <v>1</v>
      </c>
      <c r="Y12" s="345" t="s">
        <v>2</v>
      </c>
      <c r="Z12" s="345" t="s">
        <v>0</v>
      </c>
      <c r="AA12" s="345" t="s">
        <v>1</v>
      </c>
      <c r="AB12" s="345" t="s">
        <v>2</v>
      </c>
      <c r="AC12" s="345" t="s">
        <v>0</v>
      </c>
      <c r="AD12" s="345" t="s">
        <v>1</v>
      </c>
      <c r="AE12" s="345" t="s">
        <v>2</v>
      </c>
      <c r="AF12" s="345"/>
      <c r="AG12" s="345" t="s">
        <v>1</v>
      </c>
      <c r="AH12" s="345" t="s">
        <v>2</v>
      </c>
    </row>
    <row r="13" spans="1:35" x14ac:dyDescent="0.2">
      <c r="A13" s="9">
        <v>1</v>
      </c>
      <c r="B13" s="1000" t="s">
        <v>16</v>
      </c>
      <c r="C13" s="1000"/>
      <c r="D13" s="595" t="s">
        <v>623</v>
      </c>
      <c r="E13" s="596">
        <v>1</v>
      </c>
      <c r="F13" s="597"/>
      <c r="G13" s="597"/>
      <c r="H13" s="596">
        <v>1</v>
      </c>
      <c r="I13" s="597"/>
      <c r="J13" s="597"/>
      <c r="K13" s="596">
        <v>1</v>
      </c>
      <c r="L13" s="597"/>
      <c r="M13" s="597"/>
      <c r="N13" s="596">
        <v>1</v>
      </c>
      <c r="O13" s="597"/>
      <c r="P13" s="597"/>
      <c r="Q13" s="596">
        <v>1</v>
      </c>
      <c r="R13" s="597"/>
      <c r="S13" s="597"/>
      <c r="T13" s="596">
        <v>1</v>
      </c>
      <c r="U13" s="597"/>
      <c r="V13" s="597"/>
      <c r="W13" s="596">
        <v>1</v>
      </c>
      <c r="X13" s="597"/>
      <c r="Y13" s="597"/>
      <c r="Z13" s="596">
        <v>1</v>
      </c>
      <c r="AA13" s="597"/>
      <c r="AB13" s="597"/>
      <c r="AC13" s="596">
        <v>1</v>
      </c>
      <c r="AD13" s="597"/>
      <c r="AE13" s="597"/>
      <c r="AF13" s="596">
        <v>1</v>
      </c>
      <c r="AG13" s="597"/>
      <c r="AH13" s="597"/>
      <c r="AI13" s="149">
        <f t="shared" ref="AI13:AI19" si="0">SUM(E13:AH13)</f>
        <v>10</v>
      </c>
    </row>
    <row r="14" spans="1:35" x14ac:dyDescent="0.2">
      <c r="A14" s="9">
        <v>2</v>
      </c>
      <c r="B14" s="1000"/>
      <c r="C14" s="1000"/>
      <c r="D14" s="595" t="s">
        <v>301</v>
      </c>
      <c r="E14" s="596">
        <v>1</v>
      </c>
      <c r="F14" s="597"/>
      <c r="G14" s="597"/>
      <c r="H14" s="596">
        <v>1</v>
      </c>
      <c r="I14" s="597"/>
      <c r="J14" s="597"/>
      <c r="K14" s="596">
        <v>1</v>
      </c>
      <c r="L14" s="597"/>
      <c r="M14" s="597"/>
      <c r="N14" s="596">
        <v>1</v>
      </c>
      <c r="O14" s="597"/>
      <c r="P14" s="597"/>
      <c r="Q14" s="596">
        <v>1</v>
      </c>
      <c r="R14" s="597"/>
      <c r="S14" s="597"/>
      <c r="T14" s="596">
        <v>1</v>
      </c>
      <c r="U14" s="597"/>
      <c r="V14" s="597"/>
      <c r="W14" s="596">
        <v>1</v>
      </c>
      <c r="X14" s="597"/>
      <c r="Y14" s="597"/>
      <c r="Z14" s="596">
        <v>1</v>
      </c>
      <c r="AA14" s="597"/>
      <c r="AB14" s="597"/>
      <c r="AC14" s="596">
        <v>1</v>
      </c>
      <c r="AD14" s="597"/>
      <c r="AE14" s="597"/>
      <c r="AF14" s="596">
        <v>1</v>
      </c>
      <c r="AG14" s="597"/>
      <c r="AH14" s="597"/>
      <c r="AI14" s="149">
        <f t="shared" si="0"/>
        <v>10</v>
      </c>
    </row>
    <row r="15" spans="1:35" x14ac:dyDescent="0.2">
      <c r="A15" s="9">
        <v>3</v>
      </c>
      <c r="B15" s="1000"/>
      <c r="C15" s="1000"/>
      <c r="D15" s="595" t="s">
        <v>624</v>
      </c>
      <c r="E15" s="596">
        <v>1</v>
      </c>
      <c r="F15" s="597"/>
      <c r="G15" s="597"/>
      <c r="H15" s="596">
        <v>1</v>
      </c>
      <c r="I15" s="597"/>
      <c r="J15" s="597"/>
      <c r="K15" s="596">
        <v>1</v>
      </c>
      <c r="L15" s="597"/>
      <c r="M15" s="597"/>
      <c r="N15" s="596">
        <v>1</v>
      </c>
      <c r="O15" s="597"/>
      <c r="P15" s="597"/>
      <c r="Q15" s="596">
        <v>1</v>
      </c>
      <c r="R15" s="597"/>
      <c r="S15" s="597"/>
      <c r="T15" s="596">
        <v>1</v>
      </c>
      <c r="U15" s="597"/>
      <c r="V15" s="597"/>
      <c r="W15" s="596">
        <v>1</v>
      </c>
      <c r="X15" s="597"/>
      <c r="Y15" s="597"/>
      <c r="Z15" s="596">
        <v>1</v>
      </c>
      <c r="AA15" s="597"/>
      <c r="AB15" s="597"/>
      <c r="AC15" s="596">
        <v>1</v>
      </c>
      <c r="AD15" s="597"/>
      <c r="AE15" s="597"/>
      <c r="AF15" s="596">
        <v>1</v>
      </c>
      <c r="AG15" s="597"/>
      <c r="AH15" s="597"/>
      <c r="AI15" s="149">
        <f t="shared" si="0"/>
        <v>10</v>
      </c>
    </row>
    <row r="16" spans="1:35" x14ac:dyDescent="0.2">
      <c r="A16" s="9">
        <v>4</v>
      </c>
      <c r="B16" s="1000"/>
      <c r="C16" s="1000"/>
      <c r="D16" s="598" t="s">
        <v>625</v>
      </c>
      <c r="E16" s="596"/>
      <c r="F16" s="597">
        <v>1</v>
      </c>
      <c r="G16" s="597"/>
      <c r="H16" s="596"/>
      <c r="I16" s="597">
        <v>1</v>
      </c>
      <c r="J16" s="597"/>
      <c r="K16" s="596"/>
      <c r="L16" s="597">
        <v>1</v>
      </c>
      <c r="M16" s="597"/>
      <c r="N16" s="596"/>
      <c r="O16" s="597">
        <v>1</v>
      </c>
      <c r="P16" s="597"/>
      <c r="Q16" s="596"/>
      <c r="R16" s="597">
        <v>1</v>
      </c>
      <c r="S16" s="597"/>
      <c r="T16" s="596"/>
      <c r="U16" s="597">
        <v>1</v>
      </c>
      <c r="V16" s="597"/>
      <c r="W16" s="596"/>
      <c r="X16" s="597">
        <v>1</v>
      </c>
      <c r="Y16" s="597"/>
      <c r="Z16" s="596"/>
      <c r="AA16" s="597">
        <v>1</v>
      </c>
      <c r="AB16" s="597"/>
      <c r="AC16" s="596"/>
      <c r="AD16" s="597">
        <v>1</v>
      </c>
      <c r="AE16" s="597"/>
      <c r="AF16" s="596"/>
      <c r="AG16" s="597">
        <v>1</v>
      </c>
      <c r="AH16" s="597"/>
      <c r="AI16" s="149">
        <f t="shared" si="0"/>
        <v>10</v>
      </c>
    </row>
    <row r="17" spans="1:35" x14ac:dyDescent="0.2">
      <c r="A17" s="9">
        <v>5</v>
      </c>
      <c r="B17" s="1000"/>
      <c r="C17" s="1000"/>
      <c r="D17" s="598" t="s">
        <v>626</v>
      </c>
      <c r="E17" s="596"/>
      <c r="F17" s="597">
        <v>1</v>
      </c>
      <c r="G17" s="597"/>
      <c r="H17" s="596"/>
      <c r="I17" s="597">
        <v>1</v>
      </c>
      <c r="J17" s="597"/>
      <c r="K17" s="596"/>
      <c r="L17" s="597">
        <v>1</v>
      </c>
      <c r="M17" s="597"/>
      <c r="N17" s="596"/>
      <c r="O17" s="597">
        <v>1</v>
      </c>
      <c r="P17" s="597"/>
      <c r="Q17" s="596"/>
      <c r="R17" s="597">
        <v>1</v>
      </c>
      <c r="S17" s="597"/>
      <c r="T17" s="596"/>
      <c r="U17" s="597">
        <v>1</v>
      </c>
      <c r="V17" s="597"/>
      <c r="W17" s="596"/>
      <c r="X17" s="597">
        <v>1</v>
      </c>
      <c r="Y17" s="597"/>
      <c r="Z17" s="596"/>
      <c r="AA17" s="597">
        <v>1</v>
      </c>
      <c r="AB17" s="597"/>
      <c r="AC17" s="596"/>
      <c r="AD17" s="597">
        <v>1</v>
      </c>
      <c r="AE17" s="597"/>
      <c r="AF17" s="596"/>
      <c r="AG17" s="597">
        <v>1</v>
      </c>
      <c r="AH17" s="597"/>
      <c r="AI17" s="149">
        <f t="shared" si="0"/>
        <v>10</v>
      </c>
    </row>
    <row r="18" spans="1:35" ht="25.5" x14ac:dyDescent="0.2">
      <c r="A18" s="9">
        <v>6</v>
      </c>
      <c r="B18" s="1000"/>
      <c r="C18" s="1000"/>
      <c r="D18" s="598" t="s">
        <v>627</v>
      </c>
      <c r="E18" s="596"/>
      <c r="F18" s="597"/>
      <c r="G18" s="597">
        <v>1</v>
      </c>
      <c r="H18" s="596"/>
      <c r="I18" s="597"/>
      <c r="J18" s="597">
        <v>1</v>
      </c>
      <c r="K18" s="596"/>
      <c r="L18" s="597"/>
      <c r="M18" s="597">
        <v>1</v>
      </c>
      <c r="N18" s="596"/>
      <c r="O18" s="597"/>
      <c r="P18" s="597">
        <v>1</v>
      </c>
      <c r="Q18" s="596"/>
      <c r="R18" s="597"/>
      <c r="S18" s="597">
        <v>1</v>
      </c>
      <c r="T18" s="596"/>
      <c r="U18" s="597"/>
      <c r="V18" s="597">
        <v>1</v>
      </c>
      <c r="W18" s="596"/>
      <c r="X18" s="597"/>
      <c r="Y18" s="597">
        <v>1</v>
      </c>
      <c r="Z18" s="596"/>
      <c r="AA18" s="597"/>
      <c r="AB18" s="597">
        <v>1</v>
      </c>
      <c r="AC18" s="596"/>
      <c r="AD18" s="597"/>
      <c r="AE18" s="597">
        <v>1</v>
      </c>
      <c r="AF18" s="596"/>
      <c r="AG18" s="597"/>
      <c r="AH18" s="597">
        <v>1</v>
      </c>
      <c r="AI18" s="149">
        <f t="shared" si="0"/>
        <v>10</v>
      </c>
    </row>
    <row r="19" spans="1:35" ht="16.5" customHeight="1" x14ac:dyDescent="0.2">
      <c r="B19" s="1000"/>
      <c r="C19" s="1000"/>
      <c r="D19" s="599" t="s">
        <v>4</v>
      </c>
      <c r="E19" s="597">
        <f>SUM(E13:E18)</f>
        <v>3</v>
      </c>
      <c r="F19" s="597">
        <f t="shared" ref="F19:AH19" si="1">SUM(F13:F18)</f>
        <v>2</v>
      </c>
      <c r="G19" s="597">
        <f t="shared" si="1"/>
        <v>1</v>
      </c>
      <c r="H19" s="597">
        <f t="shared" si="1"/>
        <v>3</v>
      </c>
      <c r="I19" s="597">
        <f t="shared" si="1"/>
        <v>2</v>
      </c>
      <c r="J19" s="597">
        <f t="shared" si="1"/>
        <v>1</v>
      </c>
      <c r="K19" s="597">
        <f t="shared" si="1"/>
        <v>3</v>
      </c>
      <c r="L19" s="597">
        <f t="shared" si="1"/>
        <v>2</v>
      </c>
      <c r="M19" s="597">
        <f t="shared" si="1"/>
        <v>1</v>
      </c>
      <c r="N19" s="597">
        <f t="shared" si="1"/>
        <v>3</v>
      </c>
      <c r="O19" s="597">
        <f t="shared" si="1"/>
        <v>2</v>
      </c>
      <c r="P19" s="597">
        <f t="shared" si="1"/>
        <v>1</v>
      </c>
      <c r="Q19" s="597">
        <f t="shared" si="1"/>
        <v>3</v>
      </c>
      <c r="R19" s="597">
        <f t="shared" si="1"/>
        <v>2</v>
      </c>
      <c r="S19" s="597">
        <f t="shared" si="1"/>
        <v>1</v>
      </c>
      <c r="T19" s="597">
        <f t="shared" si="1"/>
        <v>3</v>
      </c>
      <c r="U19" s="597">
        <f t="shared" si="1"/>
        <v>2</v>
      </c>
      <c r="V19" s="597">
        <f t="shared" si="1"/>
        <v>1</v>
      </c>
      <c r="W19" s="597">
        <f t="shared" si="1"/>
        <v>3</v>
      </c>
      <c r="X19" s="597">
        <f t="shared" si="1"/>
        <v>2</v>
      </c>
      <c r="Y19" s="597">
        <f t="shared" si="1"/>
        <v>1</v>
      </c>
      <c r="Z19" s="597">
        <f t="shared" si="1"/>
        <v>3</v>
      </c>
      <c r="AA19" s="597">
        <f t="shared" si="1"/>
        <v>2</v>
      </c>
      <c r="AB19" s="597">
        <f t="shared" si="1"/>
        <v>1</v>
      </c>
      <c r="AC19" s="597">
        <f t="shared" si="1"/>
        <v>3</v>
      </c>
      <c r="AD19" s="597">
        <f t="shared" si="1"/>
        <v>2</v>
      </c>
      <c r="AE19" s="597">
        <f t="shared" si="1"/>
        <v>1</v>
      </c>
      <c r="AF19" s="597">
        <f t="shared" si="1"/>
        <v>3</v>
      </c>
      <c r="AG19" s="597">
        <f t="shared" si="1"/>
        <v>2</v>
      </c>
      <c r="AH19" s="597">
        <f t="shared" si="1"/>
        <v>1</v>
      </c>
      <c r="AI19" s="149">
        <f t="shared" si="0"/>
        <v>60</v>
      </c>
    </row>
    <row r="20" spans="1:35" ht="16.5" customHeight="1" x14ac:dyDescent="0.2">
      <c r="B20" s="1000"/>
      <c r="C20" s="1000"/>
      <c r="D20" s="600" t="s">
        <v>95</v>
      </c>
      <c r="E20" s="999" t="s">
        <v>628</v>
      </c>
      <c r="F20" s="999"/>
      <c r="G20" s="999"/>
      <c r="H20" s="999" t="s">
        <v>628</v>
      </c>
      <c r="I20" s="999"/>
      <c r="J20" s="999"/>
      <c r="K20" s="999" t="s">
        <v>628</v>
      </c>
      <c r="L20" s="999"/>
      <c r="M20" s="999"/>
      <c r="N20" s="999" t="s">
        <v>629</v>
      </c>
      <c r="O20" s="999"/>
      <c r="P20" s="999"/>
      <c r="Q20" s="999" t="s">
        <v>629</v>
      </c>
      <c r="R20" s="999"/>
      <c r="S20" s="999"/>
      <c r="T20" s="999" t="s">
        <v>628</v>
      </c>
      <c r="U20" s="999"/>
      <c r="V20" s="999"/>
      <c r="W20" s="999" t="s">
        <v>628</v>
      </c>
      <c r="X20" s="999"/>
      <c r="Y20" s="999"/>
      <c r="Z20" s="999" t="s">
        <v>629</v>
      </c>
      <c r="AA20" s="999"/>
      <c r="AB20" s="999"/>
      <c r="AC20" s="999" t="s">
        <v>629</v>
      </c>
      <c r="AD20" s="999"/>
      <c r="AE20" s="999"/>
      <c r="AF20" s="999" t="s">
        <v>628</v>
      </c>
      <c r="AG20" s="999"/>
      <c r="AH20" s="999"/>
    </row>
    <row r="21" spans="1:35" ht="16.5" customHeight="1" x14ac:dyDescent="0.2">
      <c r="B21" s="914" t="s">
        <v>630</v>
      </c>
      <c r="C21" s="914"/>
      <c r="D21" s="600" t="s">
        <v>630</v>
      </c>
      <c r="E21" s="345" t="s">
        <v>0</v>
      </c>
      <c r="F21" s="345" t="s">
        <v>1</v>
      </c>
      <c r="G21" s="345" t="s">
        <v>2</v>
      </c>
      <c r="H21" s="345" t="s">
        <v>0</v>
      </c>
      <c r="I21" s="345" t="s">
        <v>1</v>
      </c>
      <c r="J21" s="345" t="s">
        <v>2</v>
      </c>
      <c r="K21" s="345" t="s">
        <v>0</v>
      </c>
      <c r="L21" s="345" t="s">
        <v>1</v>
      </c>
      <c r="M21" s="345" t="s">
        <v>2</v>
      </c>
      <c r="N21" s="345" t="s">
        <v>0</v>
      </c>
      <c r="O21" s="345" t="s">
        <v>1</v>
      </c>
      <c r="P21" s="345" t="s">
        <v>2</v>
      </c>
      <c r="Q21" s="345" t="s">
        <v>0</v>
      </c>
      <c r="R21" s="345" t="s">
        <v>1</v>
      </c>
      <c r="S21" s="345" t="s">
        <v>2</v>
      </c>
      <c r="T21" s="345" t="s">
        <v>0</v>
      </c>
      <c r="U21" s="345" t="s">
        <v>1</v>
      </c>
      <c r="V21" s="345" t="s">
        <v>2</v>
      </c>
      <c r="W21" s="345" t="s">
        <v>0</v>
      </c>
      <c r="X21" s="345" t="s">
        <v>1</v>
      </c>
      <c r="Y21" s="345" t="s">
        <v>2</v>
      </c>
      <c r="Z21" s="345" t="s">
        <v>0</v>
      </c>
      <c r="AA21" s="345" t="s">
        <v>1</v>
      </c>
      <c r="AB21" s="345" t="s">
        <v>2</v>
      </c>
      <c r="AC21" s="345" t="s">
        <v>0</v>
      </c>
      <c r="AD21" s="345" t="s">
        <v>1</v>
      </c>
      <c r="AE21" s="345" t="s">
        <v>2</v>
      </c>
      <c r="AF21" s="345" t="s">
        <v>0</v>
      </c>
      <c r="AG21" s="345" t="s">
        <v>1</v>
      </c>
      <c r="AH21" s="345" t="s">
        <v>2</v>
      </c>
    </row>
    <row r="22" spans="1:35" ht="25.5" x14ac:dyDescent="0.2">
      <c r="A22" s="9">
        <v>1</v>
      </c>
      <c r="B22" s="914"/>
      <c r="C22" s="914"/>
      <c r="D22" s="595" t="s">
        <v>631</v>
      </c>
      <c r="E22" s="379">
        <v>1</v>
      </c>
      <c r="F22" s="379"/>
      <c r="G22" s="379"/>
      <c r="H22" s="379">
        <v>1</v>
      </c>
      <c r="I22" s="379"/>
      <c r="J22" s="379"/>
      <c r="K22" s="379">
        <v>1</v>
      </c>
      <c r="L22" s="379"/>
      <c r="M22" s="379"/>
      <c r="N22" s="379">
        <v>1</v>
      </c>
      <c r="O22" s="379"/>
      <c r="P22" s="379"/>
      <c r="Q22" s="379">
        <v>1</v>
      </c>
      <c r="R22" s="379"/>
      <c r="S22" s="379"/>
      <c r="T22" s="379">
        <v>1</v>
      </c>
      <c r="U22" s="379"/>
      <c r="V22" s="379"/>
      <c r="W22" s="379">
        <v>1</v>
      </c>
      <c r="X22" s="379"/>
      <c r="Y22" s="379"/>
      <c r="Z22" s="379">
        <v>1</v>
      </c>
      <c r="AA22" s="379"/>
      <c r="AB22" s="379"/>
      <c r="AC22" s="379">
        <v>1</v>
      </c>
      <c r="AD22" s="379"/>
      <c r="AE22" s="379"/>
      <c r="AF22" s="379">
        <v>1</v>
      </c>
      <c r="AG22" s="379"/>
      <c r="AH22" s="379"/>
      <c r="AI22" s="149">
        <f>SUM(E22:AH22)</f>
        <v>10</v>
      </c>
    </row>
    <row r="23" spans="1:35" ht="21" customHeight="1" x14ac:dyDescent="0.2">
      <c r="B23" s="914"/>
      <c r="C23" s="914"/>
      <c r="D23" s="599" t="s">
        <v>4</v>
      </c>
      <c r="E23" s="379">
        <f>SUM(E22)</f>
        <v>1</v>
      </c>
      <c r="F23" s="379">
        <f t="shared" ref="F23:AH23" si="2">SUM(F22)</f>
        <v>0</v>
      </c>
      <c r="G23" s="379">
        <f t="shared" si="2"/>
        <v>0</v>
      </c>
      <c r="H23" s="379">
        <f t="shared" si="2"/>
        <v>1</v>
      </c>
      <c r="I23" s="379">
        <f t="shared" si="2"/>
        <v>0</v>
      </c>
      <c r="J23" s="379">
        <f t="shared" si="2"/>
        <v>0</v>
      </c>
      <c r="K23" s="379">
        <f t="shared" si="2"/>
        <v>1</v>
      </c>
      <c r="L23" s="379">
        <f t="shared" si="2"/>
        <v>0</v>
      </c>
      <c r="M23" s="379">
        <f t="shared" si="2"/>
        <v>0</v>
      </c>
      <c r="N23" s="379">
        <f t="shared" si="2"/>
        <v>1</v>
      </c>
      <c r="O23" s="379">
        <f t="shared" si="2"/>
        <v>0</v>
      </c>
      <c r="P23" s="379">
        <f t="shared" si="2"/>
        <v>0</v>
      </c>
      <c r="Q23" s="379">
        <f t="shared" si="2"/>
        <v>1</v>
      </c>
      <c r="R23" s="379">
        <f t="shared" si="2"/>
        <v>0</v>
      </c>
      <c r="S23" s="379">
        <f t="shared" si="2"/>
        <v>0</v>
      </c>
      <c r="T23" s="379">
        <f t="shared" si="2"/>
        <v>1</v>
      </c>
      <c r="U23" s="379">
        <f t="shared" si="2"/>
        <v>0</v>
      </c>
      <c r="V23" s="379">
        <f t="shared" si="2"/>
        <v>0</v>
      </c>
      <c r="W23" s="379">
        <f t="shared" si="2"/>
        <v>1</v>
      </c>
      <c r="X23" s="379">
        <f t="shared" si="2"/>
        <v>0</v>
      </c>
      <c r="Y23" s="379">
        <f t="shared" si="2"/>
        <v>0</v>
      </c>
      <c r="Z23" s="379">
        <f t="shared" si="2"/>
        <v>1</v>
      </c>
      <c r="AA23" s="379">
        <f t="shared" si="2"/>
        <v>0</v>
      </c>
      <c r="AB23" s="379">
        <f t="shared" si="2"/>
        <v>0</v>
      </c>
      <c r="AC23" s="379">
        <f t="shared" si="2"/>
        <v>1</v>
      </c>
      <c r="AD23" s="379">
        <f t="shared" si="2"/>
        <v>0</v>
      </c>
      <c r="AE23" s="379">
        <f t="shared" si="2"/>
        <v>0</v>
      </c>
      <c r="AF23" s="379">
        <f t="shared" si="2"/>
        <v>1</v>
      </c>
      <c r="AG23" s="379">
        <f t="shared" si="2"/>
        <v>0</v>
      </c>
      <c r="AH23" s="379">
        <f t="shared" si="2"/>
        <v>0</v>
      </c>
      <c r="AI23" s="149">
        <f>SUM(E23:AH23)</f>
        <v>10</v>
      </c>
    </row>
    <row r="24" spans="1:35" ht="21" customHeight="1" x14ac:dyDescent="0.2">
      <c r="B24" s="914"/>
      <c r="C24" s="914"/>
      <c r="D24" s="600" t="s">
        <v>95</v>
      </c>
      <c r="E24" s="999" t="s">
        <v>628</v>
      </c>
      <c r="F24" s="999"/>
      <c r="G24" s="999"/>
      <c r="H24" s="999" t="s">
        <v>629</v>
      </c>
      <c r="I24" s="999"/>
      <c r="J24" s="999"/>
      <c r="K24" s="999" t="s">
        <v>629</v>
      </c>
      <c r="L24" s="999"/>
      <c r="M24" s="999"/>
      <c r="N24" s="999" t="s">
        <v>629</v>
      </c>
      <c r="O24" s="999"/>
      <c r="P24" s="999"/>
      <c r="Q24" s="999" t="s">
        <v>632</v>
      </c>
      <c r="R24" s="999"/>
      <c r="S24" s="999"/>
      <c r="T24" s="999" t="s">
        <v>633</v>
      </c>
      <c r="U24" s="999"/>
      <c r="V24" s="999"/>
      <c r="W24" s="999" t="s">
        <v>629</v>
      </c>
      <c r="X24" s="999"/>
      <c r="Y24" s="999"/>
      <c r="Z24" s="999" t="s">
        <v>629</v>
      </c>
      <c r="AA24" s="999"/>
      <c r="AB24" s="999"/>
      <c r="AC24" s="999" t="s">
        <v>632</v>
      </c>
      <c r="AD24" s="999"/>
      <c r="AE24" s="999"/>
      <c r="AF24" s="999" t="s">
        <v>633</v>
      </c>
      <c r="AG24" s="999"/>
      <c r="AH24" s="999"/>
    </row>
    <row r="25" spans="1:35" ht="21" customHeight="1" x14ac:dyDescent="0.2">
      <c r="B25" s="1000" t="s">
        <v>6</v>
      </c>
      <c r="C25" s="1000"/>
      <c r="D25" s="600" t="s">
        <v>6</v>
      </c>
      <c r="E25" s="345" t="s">
        <v>0</v>
      </c>
      <c r="F25" s="345" t="s">
        <v>1</v>
      </c>
      <c r="G25" s="345" t="s">
        <v>2</v>
      </c>
      <c r="H25" s="345" t="s">
        <v>0</v>
      </c>
      <c r="I25" s="345" t="s">
        <v>1</v>
      </c>
      <c r="J25" s="345" t="s">
        <v>2</v>
      </c>
      <c r="K25" s="345" t="s">
        <v>0</v>
      </c>
      <c r="L25" s="345" t="s">
        <v>1</v>
      </c>
      <c r="M25" s="345" t="s">
        <v>2</v>
      </c>
      <c r="N25" s="345" t="s">
        <v>0</v>
      </c>
      <c r="O25" s="345" t="s">
        <v>1</v>
      </c>
      <c r="P25" s="345" t="s">
        <v>2</v>
      </c>
      <c r="Q25" s="345" t="s">
        <v>0</v>
      </c>
      <c r="R25" s="345" t="s">
        <v>1</v>
      </c>
      <c r="S25" s="345" t="s">
        <v>2</v>
      </c>
      <c r="T25" s="345" t="s">
        <v>0</v>
      </c>
      <c r="U25" s="345" t="s">
        <v>1</v>
      </c>
      <c r="V25" s="345" t="s">
        <v>2</v>
      </c>
      <c r="W25" s="345" t="s">
        <v>0</v>
      </c>
      <c r="X25" s="345" t="s">
        <v>1</v>
      </c>
      <c r="Y25" s="345" t="s">
        <v>2</v>
      </c>
      <c r="Z25" s="345" t="s">
        <v>0</v>
      </c>
      <c r="AA25" s="345" t="s">
        <v>1</v>
      </c>
      <c r="AB25" s="345" t="s">
        <v>2</v>
      </c>
      <c r="AC25" s="345" t="s">
        <v>0</v>
      </c>
      <c r="AD25" s="345" t="s">
        <v>1</v>
      </c>
      <c r="AE25" s="345" t="s">
        <v>2</v>
      </c>
      <c r="AF25" s="345" t="s">
        <v>0</v>
      </c>
      <c r="AG25" s="345" t="s">
        <v>1</v>
      </c>
      <c r="AH25" s="345" t="s">
        <v>2</v>
      </c>
    </row>
    <row r="26" spans="1:35" x14ac:dyDescent="0.2">
      <c r="A26" s="9">
        <v>1</v>
      </c>
      <c r="B26" s="1000"/>
      <c r="C26" s="1000"/>
      <c r="D26" s="601" t="s">
        <v>634</v>
      </c>
      <c r="E26" s="602">
        <v>1</v>
      </c>
      <c r="F26" s="379"/>
      <c r="G26" s="379"/>
      <c r="H26" s="602">
        <v>1</v>
      </c>
      <c r="I26" s="379"/>
      <c r="J26" s="379"/>
      <c r="K26" s="602">
        <v>1</v>
      </c>
      <c r="L26" s="379"/>
      <c r="M26" s="379"/>
      <c r="N26" s="602">
        <v>1</v>
      </c>
      <c r="O26" s="379"/>
      <c r="P26" s="379"/>
      <c r="Q26" s="602">
        <v>1</v>
      </c>
      <c r="R26" s="379"/>
      <c r="S26" s="379"/>
      <c r="T26" s="602">
        <v>1</v>
      </c>
      <c r="U26" s="379"/>
      <c r="V26" s="379"/>
      <c r="W26" s="602">
        <v>1</v>
      </c>
      <c r="X26" s="379"/>
      <c r="Y26" s="379"/>
      <c r="Z26" s="602">
        <v>1</v>
      </c>
      <c r="AA26" s="379"/>
      <c r="AB26" s="379"/>
      <c r="AC26" s="602">
        <v>1</v>
      </c>
      <c r="AD26" s="379"/>
      <c r="AE26" s="379"/>
      <c r="AF26" s="602">
        <v>1</v>
      </c>
      <c r="AG26" s="379"/>
      <c r="AH26" s="379"/>
      <c r="AI26" s="149">
        <f t="shared" ref="AI26:AI32" si="3">SUM(E26:AH26)</f>
        <v>10</v>
      </c>
    </row>
    <row r="27" spans="1:35" x14ac:dyDescent="0.2">
      <c r="A27" s="9">
        <v>2</v>
      </c>
      <c r="B27" s="1000"/>
      <c r="C27" s="1000"/>
      <c r="D27" s="595" t="s">
        <v>635</v>
      </c>
      <c r="E27" s="379">
        <v>1</v>
      </c>
      <c r="F27" s="379"/>
      <c r="G27" s="379"/>
      <c r="H27" s="379">
        <v>1</v>
      </c>
      <c r="I27" s="379"/>
      <c r="J27" s="379"/>
      <c r="K27" s="379">
        <v>1</v>
      </c>
      <c r="L27" s="379"/>
      <c r="M27" s="379"/>
      <c r="N27" s="379">
        <v>1</v>
      </c>
      <c r="O27" s="379"/>
      <c r="P27" s="379"/>
      <c r="Q27" s="379">
        <v>1</v>
      </c>
      <c r="R27" s="379"/>
      <c r="S27" s="379"/>
      <c r="T27" s="379">
        <v>1</v>
      </c>
      <c r="U27" s="379"/>
      <c r="V27" s="379"/>
      <c r="W27" s="379">
        <v>1</v>
      </c>
      <c r="X27" s="379"/>
      <c r="Y27" s="379"/>
      <c r="Z27" s="379">
        <v>1</v>
      </c>
      <c r="AA27" s="379"/>
      <c r="AB27" s="379"/>
      <c r="AC27" s="379">
        <v>1</v>
      </c>
      <c r="AD27" s="379"/>
      <c r="AE27" s="379"/>
      <c r="AF27" s="379">
        <v>1</v>
      </c>
      <c r="AG27" s="379"/>
      <c r="AH27" s="379"/>
      <c r="AI27" s="149">
        <f t="shared" si="3"/>
        <v>10</v>
      </c>
    </row>
    <row r="28" spans="1:35" x14ac:dyDescent="0.2">
      <c r="A28" s="9">
        <v>3</v>
      </c>
      <c r="B28" s="1000"/>
      <c r="C28" s="1000"/>
      <c r="D28" s="595" t="s">
        <v>636</v>
      </c>
      <c r="E28" s="379">
        <v>1</v>
      </c>
      <c r="F28" s="379"/>
      <c r="G28" s="379"/>
      <c r="H28" s="379">
        <v>1</v>
      </c>
      <c r="I28" s="379"/>
      <c r="J28" s="379"/>
      <c r="K28" s="379">
        <v>1</v>
      </c>
      <c r="L28" s="379"/>
      <c r="M28" s="379"/>
      <c r="N28" s="379">
        <v>1</v>
      </c>
      <c r="O28" s="379"/>
      <c r="P28" s="379"/>
      <c r="Q28" s="379">
        <v>1</v>
      </c>
      <c r="R28" s="379"/>
      <c r="S28" s="379"/>
      <c r="T28" s="379">
        <v>1</v>
      </c>
      <c r="U28" s="379"/>
      <c r="V28" s="379"/>
      <c r="W28" s="379">
        <v>1</v>
      </c>
      <c r="X28" s="379"/>
      <c r="Y28" s="379"/>
      <c r="Z28" s="379">
        <v>1</v>
      </c>
      <c r="AA28" s="379"/>
      <c r="AB28" s="379"/>
      <c r="AC28" s="379">
        <v>1</v>
      </c>
      <c r="AD28" s="379"/>
      <c r="AE28" s="379"/>
      <c r="AF28" s="379">
        <v>1</v>
      </c>
      <c r="AG28" s="379"/>
      <c r="AH28" s="379"/>
      <c r="AI28" s="149">
        <f t="shared" si="3"/>
        <v>10</v>
      </c>
    </row>
    <row r="29" spans="1:35" x14ac:dyDescent="0.2">
      <c r="A29" s="9">
        <v>4</v>
      </c>
      <c r="B29" s="1000"/>
      <c r="C29" s="1000"/>
      <c r="D29" s="595" t="s">
        <v>637</v>
      </c>
      <c r="E29" s="602">
        <v>1</v>
      </c>
      <c r="F29" s="379"/>
      <c r="G29" s="379"/>
      <c r="H29" s="602">
        <v>1</v>
      </c>
      <c r="I29" s="379"/>
      <c r="J29" s="379"/>
      <c r="K29" s="602">
        <v>1</v>
      </c>
      <c r="L29" s="379"/>
      <c r="M29" s="379"/>
      <c r="N29" s="602">
        <v>1</v>
      </c>
      <c r="O29" s="379"/>
      <c r="P29" s="379"/>
      <c r="Q29" s="602">
        <v>1</v>
      </c>
      <c r="R29" s="379"/>
      <c r="S29" s="379"/>
      <c r="T29" s="602">
        <v>1</v>
      </c>
      <c r="U29" s="379"/>
      <c r="V29" s="379"/>
      <c r="W29" s="602">
        <v>1</v>
      </c>
      <c r="X29" s="379"/>
      <c r="Y29" s="379"/>
      <c r="Z29" s="602">
        <v>1</v>
      </c>
      <c r="AA29" s="379"/>
      <c r="AB29" s="379"/>
      <c r="AC29" s="602">
        <v>1</v>
      </c>
      <c r="AD29" s="379"/>
      <c r="AE29" s="379"/>
      <c r="AF29" s="602">
        <v>1</v>
      </c>
      <c r="AG29" s="379"/>
      <c r="AH29" s="379"/>
      <c r="AI29" s="149">
        <f t="shared" si="3"/>
        <v>10</v>
      </c>
    </row>
    <row r="30" spans="1:35" x14ac:dyDescent="0.2">
      <c r="A30" s="9">
        <v>5</v>
      </c>
      <c r="B30" s="1000"/>
      <c r="C30" s="1000"/>
      <c r="D30" s="603" t="s">
        <v>638</v>
      </c>
      <c r="E30" s="379">
        <v>1</v>
      </c>
      <c r="F30" s="379"/>
      <c r="G30" s="379"/>
      <c r="H30" s="379">
        <v>1</v>
      </c>
      <c r="I30" s="379"/>
      <c r="J30" s="379"/>
      <c r="K30" s="379">
        <v>1</v>
      </c>
      <c r="L30" s="379"/>
      <c r="M30" s="379"/>
      <c r="N30" s="379">
        <v>1</v>
      </c>
      <c r="O30" s="379"/>
      <c r="P30" s="379"/>
      <c r="Q30" s="379">
        <v>1</v>
      </c>
      <c r="R30" s="379"/>
      <c r="S30" s="379"/>
      <c r="T30" s="379">
        <v>1</v>
      </c>
      <c r="U30" s="379"/>
      <c r="V30" s="379"/>
      <c r="W30" s="379">
        <v>1</v>
      </c>
      <c r="X30" s="379"/>
      <c r="Y30" s="379"/>
      <c r="Z30" s="379">
        <v>1</v>
      </c>
      <c r="AA30" s="379"/>
      <c r="AB30" s="379"/>
      <c r="AC30" s="379">
        <v>1</v>
      </c>
      <c r="AD30" s="379"/>
      <c r="AE30" s="379"/>
      <c r="AF30" s="379">
        <v>1</v>
      </c>
      <c r="AG30" s="379"/>
      <c r="AH30" s="379"/>
      <c r="AI30" s="149">
        <f t="shared" si="3"/>
        <v>10</v>
      </c>
    </row>
    <row r="31" spans="1:35" x14ac:dyDescent="0.2">
      <c r="A31" s="9">
        <v>6</v>
      </c>
      <c r="B31" s="1000"/>
      <c r="C31" s="1000"/>
      <c r="D31" s="595" t="s">
        <v>639</v>
      </c>
      <c r="E31" s="602">
        <v>1</v>
      </c>
      <c r="F31" s="379"/>
      <c r="G31" s="379"/>
      <c r="H31" s="602">
        <v>1</v>
      </c>
      <c r="I31" s="379"/>
      <c r="J31" s="379"/>
      <c r="K31" s="602">
        <v>1</v>
      </c>
      <c r="L31" s="379"/>
      <c r="M31" s="379"/>
      <c r="N31" s="602">
        <v>1</v>
      </c>
      <c r="O31" s="379"/>
      <c r="P31" s="379"/>
      <c r="Q31" s="602">
        <v>1</v>
      </c>
      <c r="R31" s="379"/>
      <c r="S31" s="379"/>
      <c r="T31" s="602">
        <v>1</v>
      </c>
      <c r="U31" s="379"/>
      <c r="V31" s="379"/>
      <c r="W31" s="602">
        <v>1</v>
      </c>
      <c r="X31" s="379"/>
      <c r="Y31" s="379"/>
      <c r="Z31" s="602">
        <v>1</v>
      </c>
      <c r="AA31" s="379"/>
      <c r="AB31" s="379"/>
      <c r="AC31" s="602">
        <v>1</v>
      </c>
      <c r="AD31" s="379"/>
      <c r="AE31" s="379"/>
      <c r="AF31" s="602">
        <v>1</v>
      </c>
      <c r="AG31" s="379"/>
      <c r="AH31" s="379"/>
      <c r="AI31" s="149">
        <f t="shared" si="3"/>
        <v>10</v>
      </c>
    </row>
    <row r="32" spans="1:35" ht="18.75" customHeight="1" x14ac:dyDescent="0.2">
      <c r="B32" s="1000"/>
      <c r="C32" s="1000"/>
      <c r="D32" s="599" t="s">
        <v>4</v>
      </c>
      <c r="E32" s="379">
        <f>SUM(E26:E31)</f>
        <v>6</v>
      </c>
      <c r="F32" s="379">
        <f t="shared" ref="F32:AH32" si="4">SUM(F26:F31)</f>
        <v>0</v>
      </c>
      <c r="G32" s="379">
        <f t="shared" si="4"/>
        <v>0</v>
      </c>
      <c r="H32" s="379">
        <f t="shared" si="4"/>
        <v>6</v>
      </c>
      <c r="I32" s="379">
        <f t="shared" si="4"/>
        <v>0</v>
      </c>
      <c r="J32" s="379">
        <f t="shared" si="4"/>
        <v>0</v>
      </c>
      <c r="K32" s="379">
        <f t="shared" si="4"/>
        <v>6</v>
      </c>
      <c r="L32" s="379">
        <f t="shared" si="4"/>
        <v>0</v>
      </c>
      <c r="M32" s="379">
        <f t="shared" si="4"/>
        <v>0</v>
      </c>
      <c r="N32" s="379">
        <f t="shared" si="4"/>
        <v>6</v>
      </c>
      <c r="O32" s="379">
        <f t="shared" si="4"/>
        <v>0</v>
      </c>
      <c r="P32" s="379">
        <f t="shared" si="4"/>
        <v>0</v>
      </c>
      <c r="Q32" s="379">
        <f t="shared" si="4"/>
        <v>6</v>
      </c>
      <c r="R32" s="379">
        <f t="shared" si="4"/>
        <v>0</v>
      </c>
      <c r="S32" s="379">
        <f t="shared" si="4"/>
        <v>0</v>
      </c>
      <c r="T32" s="379">
        <f t="shared" si="4"/>
        <v>6</v>
      </c>
      <c r="U32" s="379">
        <f t="shared" si="4"/>
        <v>0</v>
      </c>
      <c r="V32" s="379">
        <f t="shared" si="4"/>
        <v>0</v>
      </c>
      <c r="W32" s="379">
        <f t="shared" si="4"/>
        <v>6</v>
      </c>
      <c r="X32" s="379">
        <f t="shared" si="4"/>
        <v>0</v>
      </c>
      <c r="Y32" s="379">
        <f t="shared" si="4"/>
        <v>0</v>
      </c>
      <c r="Z32" s="379">
        <f t="shared" si="4"/>
        <v>6</v>
      </c>
      <c r="AA32" s="379">
        <f t="shared" si="4"/>
        <v>0</v>
      </c>
      <c r="AB32" s="379">
        <f t="shared" si="4"/>
        <v>0</v>
      </c>
      <c r="AC32" s="379">
        <f t="shared" si="4"/>
        <v>6</v>
      </c>
      <c r="AD32" s="379">
        <f t="shared" si="4"/>
        <v>0</v>
      </c>
      <c r="AE32" s="379">
        <f t="shared" si="4"/>
        <v>0</v>
      </c>
      <c r="AF32" s="379">
        <f t="shared" si="4"/>
        <v>6</v>
      </c>
      <c r="AG32" s="379">
        <f t="shared" si="4"/>
        <v>0</v>
      </c>
      <c r="AH32" s="379">
        <f t="shared" si="4"/>
        <v>0</v>
      </c>
      <c r="AI32" s="149">
        <f t="shared" si="3"/>
        <v>60</v>
      </c>
    </row>
    <row r="33" spans="1:35" ht="18.75" customHeight="1" x14ac:dyDescent="0.2">
      <c r="B33" s="1000"/>
      <c r="C33" s="1000"/>
      <c r="D33" s="600" t="s">
        <v>95</v>
      </c>
      <c r="E33" s="999" t="s">
        <v>628</v>
      </c>
      <c r="F33" s="999"/>
      <c r="G33" s="999"/>
      <c r="H33" s="999" t="s">
        <v>629</v>
      </c>
      <c r="I33" s="999"/>
      <c r="J33" s="999"/>
      <c r="K33" s="999" t="s">
        <v>629</v>
      </c>
      <c r="L33" s="999"/>
      <c r="M33" s="999"/>
      <c r="N33" s="999" t="s">
        <v>629</v>
      </c>
      <c r="O33" s="999"/>
      <c r="P33" s="999"/>
      <c r="Q33" s="999" t="s">
        <v>629</v>
      </c>
      <c r="R33" s="999"/>
      <c r="S33" s="999"/>
      <c r="T33" s="999" t="s">
        <v>628</v>
      </c>
      <c r="U33" s="999"/>
      <c r="V33" s="999"/>
      <c r="W33" s="999" t="s">
        <v>629</v>
      </c>
      <c r="X33" s="999"/>
      <c r="Y33" s="999"/>
      <c r="Z33" s="999" t="s">
        <v>629</v>
      </c>
      <c r="AA33" s="999"/>
      <c r="AB33" s="999"/>
      <c r="AC33" s="999" t="s">
        <v>629</v>
      </c>
      <c r="AD33" s="999"/>
      <c r="AE33" s="999"/>
      <c r="AF33" s="999" t="s">
        <v>628</v>
      </c>
      <c r="AG33" s="999"/>
      <c r="AH33" s="999"/>
    </row>
    <row r="34" spans="1:35" ht="28.5" customHeight="1" x14ac:dyDescent="0.2">
      <c r="B34" s="914" t="s">
        <v>640</v>
      </c>
      <c r="C34" s="914"/>
      <c r="D34" s="600" t="s">
        <v>640</v>
      </c>
      <c r="E34" s="345" t="s">
        <v>0</v>
      </c>
      <c r="F34" s="345" t="s">
        <v>1</v>
      </c>
      <c r="G34" s="345" t="s">
        <v>2</v>
      </c>
      <c r="H34" s="345" t="s">
        <v>0</v>
      </c>
      <c r="I34" s="345" t="s">
        <v>1</v>
      </c>
      <c r="J34" s="345" t="s">
        <v>2</v>
      </c>
      <c r="K34" s="345" t="s">
        <v>0</v>
      </c>
      <c r="L34" s="345" t="s">
        <v>1</v>
      </c>
      <c r="M34" s="345" t="s">
        <v>2</v>
      </c>
      <c r="N34" s="345" t="s">
        <v>0</v>
      </c>
      <c r="O34" s="345" t="s">
        <v>1</v>
      </c>
      <c r="P34" s="345" t="s">
        <v>2</v>
      </c>
      <c r="Q34" s="345" t="s">
        <v>0</v>
      </c>
      <c r="R34" s="345" t="s">
        <v>1</v>
      </c>
      <c r="S34" s="345" t="s">
        <v>2</v>
      </c>
      <c r="T34" s="345" t="s">
        <v>0</v>
      </c>
      <c r="U34" s="345" t="s">
        <v>1</v>
      </c>
      <c r="V34" s="345" t="s">
        <v>2</v>
      </c>
      <c r="W34" s="345" t="s">
        <v>0</v>
      </c>
      <c r="X34" s="345" t="s">
        <v>1</v>
      </c>
      <c r="Y34" s="345" t="s">
        <v>2</v>
      </c>
      <c r="Z34" s="345" t="s">
        <v>0</v>
      </c>
      <c r="AA34" s="345" t="s">
        <v>1</v>
      </c>
      <c r="AB34" s="345" t="s">
        <v>2</v>
      </c>
      <c r="AC34" s="345" t="s">
        <v>0</v>
      </c>
      <c r="AD34" s="345" t="s">
        <v>1</v>
      </c>
      <c r="AE34" s="345" t="s">
        <v>2</v>
      </c>
      <c r="AF34" s="345" t="s">
        <v>0</v>
      </c>
      <c r="AG34" s="345" t="s">
        <v>1</v>
      </c>
      <c r="AH34" s="345" t="s">
        <v>2</v>
      </c>
    </row>
    <row r="35" spans="1:35" ht="30" customHeight="1" x14ac:dyDescent="0.2">
      <c r="A35" s="9">
        <v>1</v>
      </c>
      <c r="B35" s="914"/>
      <c r="C35" s="914"/>
      <c r="D35" s="595" t="s">
        <v>641</v>
      </c>
      <c r="E35" s="602">
        <v>1</v>
      </c>
      <c r="F35" s="379"/>
      <c r="G35" s="379"/>
      <c r="H35" s="602">
        <v>1</v>
      </c>
      <c r="I35" s="379"/>
      <c r="J35" s="379"/>
      <c r="K35" s="602">
        <v>1</v>
      </c>
      <c r="L35" s="379"/>
      <c r="M35" s="379"/>
      <c r="N35" s="602">
        <v>1</v>
      </c>
      <c r="O35" s="379"/>
      <c r="P35" s="379"/>
      <c r="Q35" s="602">
        <v>1</v>
      </c>
      <c r="R35" s="379"/>
      <c r="S35" s="379"/>
      <c r="T35" s="602">
        <v>1</v>
      </c>
      <c r="U35" s="379"/>
      <c r="V35" s="379"/>
      <c r="W35" s="602">
        <v>1</v>
      </c>
      <c r="X35" s="379"/>
      <c r="Y35" s="379"/>
      <c r="Z35" s="602">
        <v>1</v>
      </c>
      <c r="AA35" s="379"/>
      <c r="AB35" s="379"/>
      <c r="AC35" s="602">
        <v>1</v>
      </c>
      <c r="AD35" s="379"/>
      <c r="AE35" s="379"/>
      <c r="AF35" s="602">
        <v>1</v>
      </c>
      <c r="AG35" s="379"/>
      <c r="AH35" s="379"/>
      <c r="AI35" s="149">
        <f>SUM(E35:AH35)</f>
        <v>10</v>
      </c>
    </row>
    <row r="36" spans="1:35" ht="39.75" customHeight="1" x14ac:dyDescent="0.2">
      <c r="A36" s="9">
        <v>2</v>
      </c>
      <c r="B36" s="914"/>
      <c r="C36" s="914"/>
      <c r="D36" s="598" t="s">
        <v>642</v>
      </c>
      <c r="E36" s="602"/>
      <c r="F36" s="379">
        <v>1</v>
      </c>
      <c r="G36" s="379"/>
      <c r="H36" s="602"/>
      <c r="I36" s="379">
        <v>1</v>
      </c>
      <c r="J36" s="379"/>
      <c r="K36" s="602"/>
      <c r="L36" s="379">
        <v>1</v>
      </c>
      <c r="M36" s="379"/>
      <c r="N36" s="602"/>
      <c r="O36" s="379">
        <v>1</v>
      </c>
      <c r="P36" s="379"/>
      <c r="Q36" s="602"/>
      <c r="R36" s="379">
        <v>1</v>
      </c>
      <c r="S36" s="379"/>
      <c r="T36" s="602"/>
      <c r="U36" s="379">
        <v>1</v>
      </c>
      <c r="V36" s="379"/>
      <c r="W36" s="602"/>
      <c r="X36" s="379">
        <v>1</v>
      </c>
      <c r="Y36" s="379"/>
      <c r="Z36" s="602"/>
      <c r="AA36" s="379">
        <v>1</v>
      </c>
      <c r="AB36" s="379"/>
      <c r="AC36" s="602"/>
      <c r="AD36" s="379">
        <v>1</v>
      </c>
      <c r="AE36" s="379"/>
      <c r="AF36" s="602"/>
      <c r="AG36" s="379">
        <v>1</v>
      </c>
      <c r="AH36" s="379"/>
      <c r="AI36" s="149">
        <f>SUM(E36:AH36)</f>
        <v>10</v>
      </c>
    </row>
    <row r="37" spans="1:35" ht="38.25" x14ac:dyDescent="0.2">
      <c r="A37" s="9">
        <v>3</v>
      </c>
      <c r="B37" s="914"/>
      <c r="C37" s="914"/>
      <c r="D37" s="598" t="s">
        <v>643</v>
      </c>
      <c r="E37" s="602"/>
      <c r="F37" s="379"/>
      <c r="G37" s="379">
        <v>1</v>
      </c>
      <c r="H37" s="602"/>
      <c r="I37" s="379"/>
      <c r="J37" s="379">
        <v>1</v>
      </c>
      <c r="K37" s="602"/>
      <c r="L37" s="379"/>
      <c r="M37" s="379">
        <v>1</v>
      </c>
      <c r="N37" s="602"/>
      <c r="O37" s="379"/>
      <c r="P37" s="379">
        <v>1</v>
      </c>
      <c r="Q37" s="602"/>
      <c r="R37" s="379"/>
      <c r="S37" s="379">
        <v>1</v>
      </c>
      <c r="T37" s="602"/>
      <c r="U37" s="379"/>
      <c r="V37" s="379">
        <v>1</v>
      </c>
      <c r="W37" s="602"/>
      <c r="X37" s="379"/>
      <c r="Y37" s="379">
        <v>1</v>
      </c>
      <c r="Z37" s="602"/>
      <c r="AA37" s="379"/>
      <c r="AB37" s="379">
        <v>1</v>
      </c>
      <c r="AC37" s="602"/>
      <c r="AD37" s="379"/>
      <c r="AE37" s="379">
        <v>1</v>
      </c>
      <c r="AF37" s="602"/>
      <c r="AG37" s="379"/>
      <c r="AH37" s="379">
        <v>1</v>
      </c>
      <c r="AI37" s="149">
        <f>SUM(E37:AH37)</f>
        <v>10</v>
      </c>
    </row>
    <row r="38" spans="1:35" x14ac:dyDescent="0.2">
      <c r="A38" s="9">
        <v>4</v>
      </c>
      <c r="B38" s="914"/>
      <c r="C38" s="914"/>
      <c r="D38" s="601" t="s">
        <v>644</v>
      </c>
      <c r="E38" s="602">
        <v>1</v>
      </c>
      <c r="F38" s="379"/>
      <c r="G38" s="379"/>
      <c r="H38" s="602">
        <v>1</v>
      </c>
      <c r="I38" s="379"/>
      <c r="J38" s="379"/>
      <c r="K38" s="602">
        <v>1</v>
      </c>
      <c r="L38" s="379"/>
      <c r="M38" s="379"/>
      <c r="N38" s="602">
        <v>1</v>
      </c>
      <c r="O38" s="379"/>
      <c r="P38" s="379"/>
      <c r="Q38" s="602">
        <v>1</v>
      </c>
      <c r="R38" s="379"/>
      <c r="S38" s="379"/>
      <c r="T38" s="602">
        <v>1</v>
      </c>
      <c r="U38" s="379"/>
      <c r="V38" s="379"/>
      <c r="W38" s="602">
        <v>1</v>
      </c>
      <c r="X38" s="379"/>
      <c r="Y38" s="379"/>
      <c r="Z38" s="602">
        <v>1</v>
      </c>
      <c r="AA38" s="379"/>
      <c r="AB38" s="379"/>
      <c r="AC38" s="602">
        <v>1</v>
      </c>
      <c r="AD38" s="379"/>
      <c r="AE38" s="379"/>
      <c r="AF38" s="602">
        <v>1</v>
      </c>
      <c r="AG38" s="379"/>
      <c r="AH38" s="379"/>
      <c r="AI38" s="149">
        <f>SUM(E38:AH38)</f>
        <v>10</v>
      </c>
    </row>
    <row r="39" spans="1:35" ht="18" customHeight="1" x14ac:dyDescent="0.2">
      <c r="B39" s="914"/>
      <c r="C39" s="914"/>
      <c r="D39" s="599" t="s">
        <v>4</v>
      </c>
      <c r="E39" s="379">
        <f>SUM(E35:E38)</f>
        <v>2</v>
      </c>
      <c r="F39" s="379">
        <f t="shared" ref="F39:AH39" si="5">SUM(F35:F38)</f>
        <v>1</v>
      </c>
      <c r="G39" s="379">
        <f t="shared" si="5"/>
        <v>1</v>
      </c>
      <c r="H39" s="379">
        <f t="shared" si="5"/>
        <v>2</v>
      </c>
      <c r="I39" s="379">
        <f t="shared" si="5"/>
        <v>1</v>
      </c>
      <c r="J39" s="379">
        <f t="shared" si="5"/>
        <v>1</v>
      </c>
      <c r="K39" s="379">
        <f t="shared" si="5"/>
        <v>2</v>
      </c>
      <c r="L39" s="379">
        <f t="shared" si="5"/>
        <v>1</v>
      </c>
      <c r="M39" s="379">
        <f t="shared" si="5"/>
        <v>1</v>
      </c>
      <c r="N39" s="379">
        <f t="shared" si="5"/>
        <v>2</v>
      </c>
      <c r="O39" s="379">
        <f t="shared" si="5"/>
        <v>1</v>
      </c>
      <c r="P39" s="379">
        <f t="shared" si="5"/>
        <v>1</v>
      </c>
      <c r="Q39" s="379">
        <f t="shared" si="5"/>
        <v>2</v>
      </c>
      <c r="R39" s="379">
        <f t="shared" si="5"/>
        <v>1</v>
      </c>
      <c r="S39" s="379">
        <f t="shared" si="5"/>
        <v>1</v>
      </c>
      <c r="T39" s="379">
        <f t="shared" si="5"/>
        <v>2</v>
      </c>
      <c r="U39" s="379">
        <f t="shared" si="5"/>
        <v>1</v>
      </c>
      <c r="V39" s="379">
        <f t="shared" si="5"/>
        <v>1</v>
      </c>
      <c r="W39" s="379">
        <f t="shared" si="5"/>
        <v>2</v>
      </c>
      <c r="X39" s="379">
        <f t="shared" si="5"/>
        <v>1</v>
      </c>
      <c r="Y39" s="379">
        <f t="shared" si="5"/>
        <v>1</v>
      </c>
      <c r="Z39" s="379">
        <f t="shared" si="5"/>
        <v>2</v>
      </c>
      <c r="AA39" s="379">
        <f t="shared" si="5"/>
        <v>1</v>
      </c>
      <c r="AB39" s="379">
        <f t="shared" si="5"/>
        <v>1</v>
      </c>
      <c r="AC39" s="379">
        <f t="shared" si="5"/>
        <v>2</v>
      </c>
      <c r="AD39" s="379">
        <f t="shared" si="5"/>
        <v>1</v>
      </c>
      <c r="AE39" s="379">
        <f t="shared" si="5"/>
        <v>1</v>
      </c>
      <c r="AF39" s="379">
        <f t="shared" si="5"/>
        <v>2</v>
      </c>
      <c r="AG39" s="379">
        <f t="shared" si="5"/>
        <v>1</v>
      </c>
      <c r="AH39" s="379">
        <f t="shared" si="5"/>
        <v>1</v>
      </c>
      <c r="AI39" s="149">
        <f>SUM(E39:AH39)</f>
        <v>40</v>
      </c>
    </row>
    <row r="40" spans="1:35" ht="18" customHeight="1" x14ac:dyDescent="0.2">
      <c r="B40" s="914"/>
      <c r="C40" s="914"/>
      <c r="D40" s="600" t="s">
        <v>95</v>
      </c>
      <c r="E40" s="999" t="s">
        <v>629</v>
      </c>
      <c r="F40" s="999"/>
      <c r="G40" s="999"/>
      <c r="H40" s="999" t="s">
        <v>629</v>
      </c>
      <c r="I40" s="999"/>
      <c r="J40" s="999"/>
      <c r="K40" s="999" t="s">
        <v>629</v>
      </c>
      <c r="L40" s="999"/>
      <c r="M40" s="999"/>
      <c r="N40" s="999" t="s">
        <v>629</v>
      </c>
      <c r="O40" s="999"/>
      <c r="P40" s="999"/>
      <c r="Q40" s="999" t="s">
        <v>628</v>
      </c>
      <c r="R40" s="999"/>
      <c r="S40" s="999"/>
      <c r="T40" s="999"/>
      <c r="U40" s="999"/>
      <c r="V40" s="999"/>
      <c r="W40" s="999" t="s">
        <v>629</v>
      </c>
      <c r="X40" s="999"/>
      <c r="Y40" s="999"/>
      <c r="Z40" s="999" t="s">
        <v>629</v>
      </c>
      <c r="AA40" s="999"/>
      <c r="AB40" s="999"/>
      <c r="AC40" s="999" t="s">
        <v>628</v>
      </c>
      <c r="AD40" s="999"/>
      <c r="AE40" s="999"/>
      <c r="AF40" s="999"/>
      <c r="AG40" s="999"/>
      <c r="AH40" s="999"/>
    </row>
    <row r="41" spans="1:35" ht="18" customHeight="1" x14ac:dyDescent="0.2">
      <c r="B41" s="1000" t="s">
        <v>7</v>
      </c>
      <c r="C41" s="1000"/>
      <c r="D41" s="600" t="s">
        <v>7</v>
      </c>
      <c r="E41" s="345" t="s">
        <v>0</v>
      </c>
      <c r="F41" s="345" t="s">
        <v>1</v>
      </c>
      <c r="G41" s="345" t="s">
        <v>2</v>
      </c>
      <c r="H41" s="345" t="s">
        <v>0</v>
      </c>
      <c r="I41" s="345" t="s">
        <v>1</v>
      </c>
      <c r="J41" s="345" t="s">
        <v>2</v>
      </c>
      <c r="K41" s="345" t="s">
        <v>0</v>
      </c>
      <c r="L41" s="345" t="s">
        <v>1</v>
      </c>
      <c r="M41" s="345" t="s">
        <v>2</v>
      </c>
      <c r="N41" s="345" t="s">
        <v>0</v>
      </c>
      <c r="O41" s="345" t="s">
        <v>1</v>
      </c>
      <c r="P41" s="345" t="s">
        <v>2</v>
      </c>
      <c r="Q41" s="345" t="s">
        <v>0</v>
      </c>
      <c r="R41" s="345" t="s">
        <v>1</v>
      </c>
      <c r="S41" s="345" t="s">
        <v>2</v>
      </c>
      <c r="T41" s="345" t="s">
        <v>0</v>
      </c>
      <c r="U41" s="345" t="s">
        <v>1</v>
      </c>
      <c r="V41" s="345" t="s">
        <v>2</v>
      </c>
      <c r="W41" s="345" t="s">
        <v>0</v>
      </c>
      <c r="X41" s="345" t="s">
        <v>1</v>
      </c>
      <c r="Y41" s="345" t="s">
        <v>2</v>
      </c>
      <c r="Z41" s="345" t="s">
        <v>0</v>
      </c>
      <c r="AA41" s="345" t="s">
        <v>1</v>
      </c>
      <c r="AB41" s="345" t="s">
        <v>2</v>
      </c>
      <c r="AC41" s="345" t="s">
        <v>0</v>
      </c>
      <c r="AD41" s="345" t="s">
        <v>1</v>
      </c>
      <c r="AE41" s="345" t="s">
        <v>2</v>
      </c>
      <c r="AF41" s="345" t="s">
        <v>0</v>
      </c>
      <c r="AG41" s="345" t="s">
        <v>1</v>
      </c>
      <c r="AH41" s="345" t="s">
        <v>2</v>
      </c>
    </row>
    <row r="42" spans="1:35" ht="25.5" x14ac:dyDescent="0.2">
      <c r="A42" s="9">
        <v>1</v>
      </c>
      <c r="B42" s="1000"/>
      <c r="C42" s="1000"/>
      <c r="D42" s="595" t="s">
        <v>224</v>
      </c>
      <c r="E42" s="602">
        <v>1</v>
      </c>
      <c r="F42" s="379"/>
      <c r="G42" s="379"/>
      <c r="H42" s="379">
        <v>1</v>
      </c>
      <c r="I42" s="379"/>
      <c r="J42" s="379"/>
      <c r="K42" s="379">
        <v>1</v>
      </c>
      <c r="L42" s="379"/>
      <c r="M42" s="379"/>
      <c r="N42" s="379">
        <v>1</v>
      </c>
      <c r="O42" s="379"/>
      <c r="P42" s="379"/>
      <c r="Q42" s="379">
        <v>1</v>
      </c>
      <c r="R42" s="379"/>
      <c r="S42" s="379"/>
      <c r="T42" s="379">
        <v>1</v>
      </c>
      <c r="U42" s="379"/>
      <c r="V42" s="379"/>
      <c r="W42" s="379">
        <v>1</v>
      </c>
      <c r="X42" s="379"/>
      <c r="Y42" s="379"/>
      <c r="Z42" s="379">
        <v>1</v>
      </c>
      <c r="AA42" s="379"/>
      <c r="AB42" s="379"/>
      <c r="AC42" s="379">
        <v>1</v>
      </c>
      <c r="AD42" s="379"/>
      <c r="AE42" s="379"/>
      <c r="AF42" s="379">
        <v>1</v>
      </c>
      <c r="AG42" s="379"/>
      <c r="AH42" s="379"/>
      <c r="AI42" s="149">
        <f>SUM(E42:AH42)</f>
        <v>10</v>
      </c>
    </row>
    <row r="43" spans="1:35" ht="25.5" x14ac:dyDescent="0.2">
      <c r="A43" s="9">
        <v>2</v>
      </c>
      <c r="B43" s="1000"/>
      <c r="C43" s="1000"/>
      <c r="D43" s="595" t="s">
        <v>645</v>
      </c>
      <c r="E43" s="602">
        <v>1</v>
      </c>
      <c r="F43" s="379"/>
      <c r="G43" s="379"/>
      <c r="H43" s="379">
        <v>1</v>
      </c>
      <c r="I43" s="379"/>
      <c r="J43" s="379"/>
      <c r="K43" s="379">
        <v>1</v>
      </c>
      <c r="L43" s="379"/>
      <c r="M43" s="379"/>
      <c r="N43" s="379">
        <v>1</v>
      </c>
      <c r="O43" s="379"/>
      <c r="P43" s="379"/>
      <c r="Q43" s="379">
        <v>1</v>
      </c>
      <c r="R43" s="379"/>
      <c r="S43" s="379"/>
      <c r="T43" s="379">
        <v>1</v>
      </c>
      <c r="U43" s="379"/>
      <c r="V43" s="379"/>
      <c r="W43" s="379">
        <v>1</v>
      </c>
      <c r="X43" s="379"/>
      <c r="Y43" s="379"/>
      <c r="Z43" s="379">
        <v>1</v>
      </c>
      <c r="AA43" s="379"/>
      <c r="AB43" s="379"/>
      <c r="AC43" s="379">
        <v>1</v>
      </c>
      <c r="AD43" s="379"/>
      <c r="AE43" s="379"/>
      <c r="AF43" s="379">
        <v>1</v>
      </c>
      <c r="AG43" s="379"/>
      <c r="AH43" s="379"/>
      <c r="AI43" s="149">
        <f>SUM(E43:AH43)</f>
        <v>10</v>
      </c>
    </row>
    <row r="44" spans="1:35" ht="25.5" x14ac:dyDescent="0.2">
      <c r="A44" s="9">
        <v>3</v>
      </c>
      <c r="B44" s="1000"/>
      <c r="C44" s="1000"/>
      <c r="D44" s="595" t="s">
        <v>646</v>
      </c>
      <c r="E44" s="602">
        <v>1</v>
      </c>
      <c r="F44" s="379"/>
      <c r="G44" s="379"/>
      <c r="H44" s="379">
        <v>1</v>
      </c>
      <c r="I44" s="379"/>
      <c r="J44" s="379"/>
      <c r="K44" s="379">
        <v>1</v>
      </c>
      <c r="L44" s="379"/>
      <c r="M44" s="379"/>
      <c r="N44" s="379">
        <v>1</v>
      </c>
      <c r="O44" s="379"/>
      <c r="P44" s="379"/>
      <c r="Q44" s="379">
        <v>1</v>
      </c>
      <c r="R44" s="379"/>
      <c r="S44" s="379"/>
      <c r="T44" s="379">
        <v>1</v>
      </c>
      <c r="U44" s="379"/>
      <c r="V44" s="379"/>
      <c r="W44" s="379">
        <v>1</v>
      </c>
      <c r="X44" s="379"/>
      <c r="Y44" s="379"/>
      <c r="Z44" s="379">
        <v>1</v>
      </c>
      <c r="AA44" s="379"/>
      <c r="AB44" s="379"/>
      <c r="AC44" s="379">
        <v>1</v>
      </c>
      <c r="AD44" s="379"/>
      <c r="AE44" s="379"/>
      <c r="AF44" s="379">
        <v>1</v>
      </c>
      <c r="AG44" s="379"/>
      <c r="AH44" s="379"/>
      <c r="AI44" s="149">
        <f>SUM(E44:AH44)</f>
        <v>10</v>
      </c>
    </row>
    <row r="45" spans="1:35" ht="19.5" customHeight="1" x14ac:dyDescent="0.2">
      <c r="B45" s="1000"/>
      <c r="C45" s="1000"/>
      <c r="D45" s="599" t="s">
        <v>4</v>
      </c>
      <c r="E45" s="379">
        <f>SUM(E42:E44)</f>
        <v>3</v>
      </c>
      <c r="F45" s="379">
        <f t="shared" ref="F45:AH45" si="6">SUM(F42:F44)</f>
        <v>0</v>
      </c>
      <c r="G45" s="379">
        <f t="shared" si="6"/>
        <v>0</v>
      </c>
      <c r="H45" s="379">
        <f t="shared" si="6"/>
        <v>3</v>
      </c>
      <c r="I45" s="379">
        <f t="shared" si="6"/>
        <v>0</v>
      </c>
      <c r="J45" s="379">
        <f t="shared" si="6"/>
        <v>0</v>
      </c>
      <c r="K45" s="379">
        <f t="shared" si="6"/>
        <v>3</v>
      </c>
      <c r="L45" s="379">
        <f t="shared" si="6"/>
        <v>0</v>
      </c>
      <c r="M45" s="379">
        <f t="shared" si="6"/>
        <v>0</v>
      </c>
      <c r="N45" s="379">
        <f t="shared" si="6"/>
        <v>3</v>
      </c>
      <c r="O45" s="379">
        <f t="shared" si="6"/>
        <v>0</v>
      </c>
      <c r="P45" s="379">
        <f t="shared" si="6"/>
        <v>0</v>
      </c>
      <c r="Q45" s="379">
        <f t="shared" si="6"/>
        <v>3</v>
      </c>
      <c r="R45" s="379">
        <f t="shared" si="6"/>
        <v>0</v>
      </c>
      <c r="S45" s="379">
        <f t="shared" si="6"/>
        <v>0</v>
      </c>
      <c r="T45" s="379">
        <f t="shared" si="6"/>
        <v>3</v>
      </c>
      <c r="U45" s="379">
        <f t="shared" si="6"/>
        <v>0</v>
      </c>
      <c r="V45" s="379">
        <f t="shared" si="6"/>
        <v>0</v>
      </c>
      <c r="W45" s="379">
        <f t="shared" si="6"/>
        <v>3</v>
      </c>
      <c r="X45" s="379">
        <f t="shared" si="6"/>
        <v>0</v>
      </c>
      <c r="Y45" s="379">
        <f t="shared" si="6"/>
        <v>0</v>
      </c>
      <c r="Z45" s="379">
        <f t="shared" si="6"/>
        <v>3</v>
      </c>
      <c r="AA45" s="379">
        <f t="shared" si="6"/>
        <v>0</v>
      </c>
      <c r="AB45" s="379">
        <f t="shared" si="6"/>
        <v>0</v>
      </c>
      <c r="AC45" s="379">
        <f t="shared" si="6"/>
        <v>3</v>
      </c>
      <c r="AD45" s="379">
        <f t="shared" si="6"/>
        <v>0</v>
      </c>
      <c r="AE45" s="379">
        <f t="shared" si="6"/>
        <v>0</v>
      </c>
      <c r="AF45" s="379">
        <f t="shared" si="6"/>
        <v>3</v>
      </c>
      <c r="AG45" s="379">
        <f t="shared" si="6"/>
        <v>0</v>
      </c>
      <c r="AH45" s="379">
        <f t="shared" si="6"/>
        <v>0</v>
      </c>
      <c r="AI45" s="149">
        <f>SUM(E45:AH45)</f>
        <v>30</v>
      </c>
    </row>
    <row r="46" spans="1:35" ht="19.5" customHeight="1" x14ac:dyDescent="0.2">
      <c r="B46" s="1000"/>
      <c r="C46" s="1000"/>
      <c r="D46" s="600" t="s">
        <v>95</v>
      </c>
      <c r="E46" s="999" t="s">
        <v>628</v>
      </c>
      <c r="F46" s="999"/>
      <c r="G46" s="999"/>
      <c r="H46" s="999" t="s">
        <v>647</v>
      </c>
      <c r="I46" s="999"/>
      <c r="J46" s="999"/>
      <c r="K46" s="999" t="s">
        <v>647</v>
      </c>
      <c r="L46" s="999"/>
      <c r="M46" s="999"/>
      <c r="N46" s="999" t="s">
        <v>629</v>
      </c>
      <c r="O46" s="999"/>
      <c r="P46" s="999"/>
      <c r="Q46" s="999" t="s">
        <v>628</v>
      </c>
      <c r="R46" s="999"/>
      <c r="S46" s="999"/>
      <c r="T46" s="999" t="s">
        <v>629</v>
      </c>
      <c r="U46" s="999"/>
      <c r="V46" s="999"/>
      <c r="W46" s="999" t="s">
        <v>647</v>
      </c>
      <c r="X46" s="999"/>
      <c r="Y46" s="999"/>
      <c r="Z46" s="999" t="s">
        <v>629</v>
      </c>
      <c r="AA46" s="999"/>
      <c r="AB46" s="999"/>
      <c r="AC46" s="999" t="s">
        <v>628</v>
      </c>
      <c r="AD46" s="999"/>
      <c r="AE46" s="999"/>
      <c r="AF46" s="999" t="s">
        <v>629</v>
      </c>
      <c r="AG46" s="999"/>
      <c r="AH46" s="999"/>
    </row>
    <row r="47" spans="1:35" ht="19.5" customHeight="1" x14ac:dyDescent="0.2">
      <c r="B47" s="914" t="s">
        <v>8</v>
      </c>
      <c r="C47" s="914"/>
      <c r="D47" s="600" t="s">
        <v>8</v>
      </c>
      <c r="E47" s="345" t="s">
        <v>0</v>
      </c>
      <c r="F47" s="345" t="s">
        <v>1</v>
      </c>
      <c r="G47" s="345" t="s">
        <v>2</v>
      </c>
      <c r="H47" s="345" t="s">
        <v>0</v>
      </c>
      <c r="I47" s="345" t="s">
        <v>1</v>
      </c>
      <c r="J47" s="345" t="s">
        <v>2</v>
      </c>
      <c r="K47" s="345" t="s">
        <v>0</v>
      </c>
      <c r="L47" s="345" t="s">
        <v>1</v>
      </c>
      <c r="M47" s="345" t="s">
        <v>2</v>
      </c>
      <c r="N47" s="345" t="s">
        <v>0</v>
      </c>
      <c r="O47" s="345" t="s">
        <v>1</v>
      </c>
      <c r="P47" s="345" t="s">
        <v>2</v>
      </c>
      <c r="Q47" s="345" t="s">
        <v>0</v>
      </c>
      <c r="R47" s="345" t="s">
        <v>1</v>
      </c>
      <c r="S47" s="345" t="s">
        <v>2</v>
      </c>
      <c r="T47" s="345" t="s">
        <v>0</v>
      </c>
      <c r="U47" s="345" t="s">
        <v>1</v>
      </c>
      <c r="V47" s="345" t="s">
        <v>2</v>
      </c>
      <c r="W47" s="345" t="s">
        <v>0</v>
      </c>
      <c r="X47" s="345" t="s">
        <v>1</v>
      </c>
      <c r="Y47" s="345" t="s">
        <v>2</v>
      </c>
      <c r="Z47" s="345" t="s">
        <v>0</v>
      </c>
      <c r="AA47" s="345" t="s">
        <v>1</v>
      </c>
      <c r="AB47" s="345" t="s">
        <v>2</v>
      </c>
      <c r="AC47" s="345" t="s">
        <v>0</v>
      </c>
      <c r="AD47" s="345" t="s">
        <v>1</v>
      </c>
      <c r="AE47" s="345" t="s">
        <v>2</v>
      </c>
      <c r="AF47" s="345" t="s">
        <v>0</v>
      </c>
      <c r="AG47" s="345" t="s">
        <v>1</v>
      </c>
      <c r="AH47" s="345" t="s">
        <v>2</v>
      </c>
    </row>
    <row r="48" spans="1:35" x14ac:dyDescent="0.2">
      <c r="A48" s="9">
        <v>1</v>
      </c>
      <c r="B48" s="914"/>
      <c r="C48" s="914"/>
      <c r="D48" s="601" t="s">
        <v>648</v>
      </c>
      <c r="E48" s="602">
        <v>1</v>
      </c>
      <c r="F48" s="379"/>
      <c r="G48" s="379"/>
      <c r="H48" s="379"/>
      <c r="I48" s="602"/>
      <c r="J48" s="379">
        <v>1</v>
      </c>
      <c r="K48" s="379"/>
      <c r="L48" s="602"/>
      <c r="M48" s="379">
        <v>1</v>
      </c>
      <c r="N48" s="602"/>
      <c r="O48" s="379"/>
      <c r="P48" s="379">
        <v>1</v>
      </c>
      <c r="Q48" s="602"/>
      <c r="R48" s="379"/>
      <c r="S48" s="379">
        <v>1</v>
      </c>
      <c r="T48" s="602">
        <v>1</v>
      </c>
      <c r="U48" s="379"/>
      <c r="V48" s="602"/>
      <c r="W48" s="379"/>
      <c r="X48" s="602"/>
      <c r="Y48" s="379">
        <v>1</v>
      </c>
      <c r="Z48" s="602"/>
      <c r="AA48" s="379"/>
      <c r="AB48" s="379">
        <v>1</v>
      </c>
      <c r="AC48" s="602"/>
      <c r="AD48" s="379"/>
      <c r="AE48" s="379">
        <v>1</v>
      </c>
      <c r="AF48" s="602">
        <v>1</v>
      </c>
      <c r="AG48" s="379"/>
      <c r="AH48" s="602"/>
      <c r="AI48" s="149">
        <f t="shared" ref="AI48:AI54" si="7">SUM(E48:AH48)</f>
        <v>10</v>
      </c>
    </row>
    <row r="49" spans="1:35" x14ac:dyDescent="0.2">
      <c r="A49" s="9">
        <v>2</v>
      </c>
      <c r="B49" s="914"/>
      <c r="C49" s="914"/>
      <c r="D49" s="604" t="s">
        <v>649</v>
      </c>
      <c r="E49" s="602">
        <v>1</v>
      </c>
      <c r="F49" s="379"/>
      <c r="G49" s="379"/>
      <c r="H49" s="379"/>
      <c r="I49" s="602"/>
      <c r="J49" s="379">
        <v>1</v>
      </c>
      <c r="K49" s="379"/>
      <c r="L49" s="602"/>
      <c r="M49" s="379">
        <v>1</v>
      </c>
      <c r="N49" s="602"/>
      <c r="O49" s="379"/>
      <c r="P49" s="379">
        <v>1</v>
      </c>
      <c r="Q49" s="602"/>
      <c r="R49" s="379"/>
      <c r="S49" s="379">
        <v>1</v>
      </c>
      <c r="T49" s="602">
        <v>1</v>
      </c>
      <c r="U49" s="379"/>
      <c r="V49" s="602"/>
      <c r="W49" s="379"/>
      <c r="X49" s="602"/>
      <c r="Y49" s="379">
        <v>1</v>
      </c>
      <c r="Z49" s="602"/>
      <c r="AA49" s="379"/>
      <c r="AB49" s="379">
        <v>1</v>
      </c>
      <c r="AC49" s="602"/>
      <c r="AD49" s="379"/>
      <c r="AE49" s="379">
        <v>1</v>
      </c>
      <c r="AF49" s="602">
        <v>1</v>
      </c>
      <c r="AG49" s="379"/>
      <c r="AH49" s="602"/>
      <c r="AI49" s="149">
        <f t="shared" si="7"/>
        <v>10</v>
      </c>
    </row>
    <row r="50" spans="1:35" x14ac:dyDescent="0.2">
      <c r="A50" s="9">
        <v>3</v>
      </c>
      <c r="B50" s="914"/>
      <c r="C50" s="914"/>
      <c r="D50" s="601" t="s">
        <v>650</v>
      </c>
      <c r="E50" s="602"/>
      <c r="F50" s="379"/>
      <c r="G50" s="379">
        <v>1</v>
      </c>
      <c r="H50" s="379"/>
      <c r="I50" s="602"/>
      <c r="J50" s="379">
        <v>1</v>
      </c>
      <c r="K50" s="379"/>
      <c r="L50" s="602"/>
      <c r="M50" s="379">
        <v>1</v>
      </c>
      <c r="N50" s="602">
        <v>1</v>
      </c>
      <c r="O50" s="379"/>
      <c r="P50" s="379"/>
      <c r="Q50" s="602"/>
      <c r="R50" s="379"/>
      <c r="S50" s="379">
        <v>1</v>
      </c>
      <c r="T50" s="602"/>
      <c r="U50" s="379"/>
      <c r="V50" s="602">
        <v>1</v>
      </c>
      <c r="W50" s="379"/>
      <c r="X50" s="602"/>
      <c r="Y50" s="379">
        <v>1</v>
      </c>
      <c r="Z50" s="602">
        <v>1</v>
      </c>
      <c r="AA50" s="379"/>
      <c r="AB50" s="379"/>
      <c r="AC50" s="602"/>
      <c r="AD50" s="379"/>
      <c r="AE50" s="379">
        <v>1</v>
      </c>
      <c r="AF50" s="602"/>
      <c r="AG50" s="379"/>
      <c r="AH50" s="602">
        <v>1</v>
      </c>
      <c r="AI50" s="149">
        <f t="shared" si="7"/>
        <v>10</v>
      </c>
    </row>
    <row r="51" spans="1:35" x14ac:dyDescent="0.2">
      <c r="A51" s="9">
        <v>4</v>
      </c>
      <c r="B51" s="914"/>
      <c r="C51" s="914"/>
      <c r="D51" s="601" t="s">
        <v>651</v>
      </c>
      <c r="E51" s="602"/>
      <c r="F51" s="379"/>
      <c r="G51" s="379">
        <v>1</v>
      </c>
      <c r="H51" s="379"/>
      <c r="I51" s="602"/>
      <c r="J51" s="379">
        <v>1</v>
      </c>
      <c r="K51" s="379"/>
      <c r="L51" s="602"/>
      <c r="M51" s="379">
        <v>1</v>
      </c>
      <c r="N51" s="602"/>
      <c r="O51" s="379"/>
      <c r="P51" s="379">
        <v>1</v>
      </c>
      <c r="Q51" s="602"/>
      <c r="R51" s="379"/>
      <c r="S51" s="379">
        <v>1</v>
      </c>
      <c r="T51" s="602"/>
      <c r="U51" s="379"/>
      <c r="V51" s="602">
        <v>1</v>
      </c>
      <c r="W51" s="379"/>
      <c r="X51" s="602"/>
      <c r="Y51" s="379">
        <v>1</v>
      </c>
      <c r="Z51" s="602"/>
      <c r="AA51" s="379"/>
      <c r="AB51" s="379">
        <v>1</v>
      </c>
      <c r="AC51" s="602"/>
      <c r="AD51" s="379"/>
      <c r="AE51" s="379">
        <v>1</v>
      </c>
      <c r="AF51" s="602"/>
      <c r="AG51" s="379"/>
      <c r="AH51" s="602">
        <v>1</v>
      </c>
      <c r="AI51" s="149">
        <f t="shared" si="7"/>
        <v>10</v>
      </c>
    </row>
    <row r="52" spans="1:35" x14ac:dyDescent="0.2">
      <c r="A52" s="9">
        <v>5</v>
      </c>
      <c r="B52" s="914"/>
      <c r="C52" s="914"/>
      <c r="D52" s="601" t="s">
        <v>652</v>
      </c>
      <c r="E52" s="602">
        <v>1</v>
      </c>
      <c r="F52" s="379"/>
      <c r="G52" s="379"/>
      <c r="H52" s="379"/>
      <c r="I52" s="602"/>
      <c r="J52" s="379">
        <v>1</v>
      </c>
      <c r="K52" s="379"/>
      <c r="L52" s="602"/>
      <c r="M52" s="379">
        <v>1</v>
      </c>
      <c r="N52" s="602"/>
      <c r="O52" s="379"/>
      <c r="P52" s="379">
        <v>1</v>
      </c>
      <c r="Q52" s="602"/>
      <c r="R52" s="379"/>
      <c r="S52" s="379">
        <v>1</v>
      </c>
      <c r="T52" s="602">
        <v>1</v>
      </c>
      <c r="U52" s="379"/>
      <c r="V52" s="602"/>
      <c r="W52" s="379"/>
      <c r="X52" s="602"/>
      <c r="Y52" s="379">
        <v>1</v>
      </c>
      <c r="Z52" s="602"/>
      <c r="AA52" s="379"/>
      <c r="AB52" s="379">
        <v>1</v>
      </c>
      <c r="AC52" s="602"/>
      <c r="AD52" s="379"/>
      <c r="AE52" s="379">
        <v>1</v>
      </c>
      <c r="AF52" s="602">
        <v>1</v>
      </c>
      <c r="AG52" s="379"/>
      <c r="AH52" s="602"/>
      <c r="AI52" s="149">
        <f t="shared" si="7"/>
        <v>10</v>
      </c>
    </row>
    <row r="53" spans="1:35" x14ac:dyDescent="0.2">
      <c r="A53" s="9">
        <v>6</v>
      </c>
      <c r="B53" s="914"/>
      <c r="C53" s="914"/>
      <c r="D53" s="601" t="s">
        <v>653</v>
      </c>
      <c r="E53" s="602">
        <v>1</v>
      </c>
      <c r="F53" s="379"/>
      <c r="G53" s="379"/>
      <c r="H53" s="379"/>
      <c r="I53" s="602"/>
      <c r="J53" s="379">
        <v>1</v>
      </c>
      <c r="K53" s="379"/>
      <c r="L53" s="602"/>
      <c r="M53" s="379">
        <v>1</v>
      </c>
      <c r="N53" s="602"/>
      <c r="O53" s="379"/>
      <c r="P53" s="379">
        <v>1</v>
      </c>
      <c r="Q53" s="602"/>
      <c r="R53" s="379"/>
      <c r="S53" s="379">
        <v>1</v>
      </c>
      <c r="T53" s="602">
        <v>1</v>
      </c>
      <c r="U53" s="379"/>
      <c r="V53" s="602"/>
      <c r="W53" s="379"/>
      <c r="X53" s="602"/>
      <c r="Y53" s="379">
        <v>1</v>
      </c>
      <c r="Z53" s="602"/>
      <c r="AA53" s="379"/>
      <c r="AB53" s="379">
        <v>1</v>
      </c>
      <c r="AC53" s="602"/>
      <c r="AD53" s="379"/>
      <c r="AE53" s="379">
        <v>1</v>
      </c>
      <c r="AF53" s="602">
        <v>1</v>
      </c>
      <c r="AG53" s="379"/>
      <c r="AH53" s="602"/>
      <c r="AI53" s="149">
        <f t="shared" si="7"/>
        <v>10</v>
      </c>
    </row>
    <row r="54" spans="1:35" ht="18.75" customHeight="1" x14ac:dyDescent="0.2">
      <c r="B54" s="914"/>
      <c r="C54" s="914"/>
      <c r="D54" s="599" t="s">
        <v>4</v>
      </c>
      <c r="E54" s="379">
        <f>SUM(E48:E53)</f>
        <v>4</v>
      </c>
      <c r="F54" s="379">
        <f t="shared" ref="F54:AH54" si="8">SUM(F48:F53)</f>
        <v>0</v>
      </c>
      <c r="G54" s="379">
        <f t="shared" si="8"/>
        <v>2</v>
      </c>
      <c r="H54" s="379">
        <f t="shared" si="8"/>
        <v>0</v>
      </c>
      <c r="I54" s="379">
        <f t="shared" si="8"/>
        <v>0</v>
      </c>
      <c r="J54" s="379">
        <f t="shared" si="8"/>
        <v>6</v>
      </c>
      <c r="K54" s="379">
        <f t="shared" si="8"/>
        <v>0</v>
      </c>
      <c r="L54" s="379">
        <f t="shared" si="8"/>
        <v>0</v>
      </c>
      <c r="M54" s="379">
        <f t="shared" si="8"/>
        <v>6</v>
      </c>
      <c r="N54" s="379">
        <f t="shared" si="8"/>
        <v>1</v>
      </c>
      <c r="O54" s="379">
        <f t="shared" si="8"/>
        <v>0</v>
      </c>
      <c r="P54" s="379">
        <f t="shared" si="8"/>
        <v>5</v>
      </c>
      <c r="Q54" s="379">
        <f t="shared" si="8"/>
        <v>0</v>
      </c>
      <c r="R54" s="379">
        <f t="shared" si="8"/>
        <v>0</v>
      </c>
      <c r="S54" s="379">
        <f t="shared" si="8"/>
        <v>6</v>
      </c>
      <c r="T54" s="379">
        <f t="shared" si="8"/>
        <v>4</v>
      </c>
      <c r="U54" s="379">
        <f t="shared" si="8"/>
        <v>0</v>
      </c>
      <c r="V54" s="379">
        <f t="shared" si="8"/>
        <v>2</v>
      </c>
      <c r="W54" s="379">
        <f t="shared" si="8"/>
        <v>0</v>
      </c>
      <c r="X54" s="379">
        <f t="shared" si="8"/>
        <v>0</v>
      </c>
      <c r="Y54" s="379">
        <f t="shared" si="8"/>
        <v>6</v>
      </c>
      <c r="Z54" s="379">
        <f t="shared" si="8"/>
        <v>1</v>
      </c>
      <c r="AA54" s="379">
        <f t="shared" si="8"/>
        <v>0</v>
      </c>
      <c r="AB54" s="379">
        <f t="shared" si="8"/>
        <v>5</v>
      </c>
      <c r="AC54" s="379">
        <f t="shared" si="8"/>
        <v>0</v>
      </c>
      <c r="AD54" s="379">
        <f t="shared" si="8"/>
        <v>0</v>
      </c>
      <c r="AE54" s="379">
        <f t="shared" si="8"/>
        <v>6</v>
      </c>
      <c r="AF54" s="379">
        <f t="shared" si="8"/>
        <v>4</v>
      </c>
      <c r="AG54" s="379">
        <f t="shared" si="8"/>
        <v>0</v>
      </c>
      <c r="AH54" s="379">
        <f t="shared" si="8"/>
        <v>2</v>
      </c>
      <c r="AI54" s="149">
        <f t="shared" si="7"/>
        <v>60</v>
      </c>
    </row>
    <row r="55" spans="1:35" ht="18.75" customHeight="1" x14ac:dyDescent="0.2">
      <c r="B55" s="914"/>
      <c r="C55" s="914"/>
      <c r="D55" s="600" t="s">
        <v>95</v>
      </c>
      <c r="E55" s="999" t="s">
        <v>629</v>
      </c>
      <c r="F55" s="999"/>
      <c r="G55" s="999"/>
      <c r="H55" s="999" t="s">
        <v>654</v>
      </c>
      <c r="I55" s="999"/>
      <c r="J55" s="999"/>
      <c r="K55" s="999" t="s">
        <v>654</v>
      </c>
      <c r="L55" s="999"/>
      <c r="M55" s="999"/>
      <c r="N55" s="999" t="s">
        <v>655</v>
      </c>
      <c r="O55" s="999"/>
      <c r="P55" s="999"/>
      <c r="Q55" s="999" t="s">
        <v>656</v>
      </c>
      <c r="R55" s="999"/>
      <c r="S55" s="999"/>
      <c r="T55" s="999" t="s">
        <v>628</v>
      </c>
      <c r="U55" s="999"/>
      <c r="V55" s="999"/>
      <c r="W55" s="999" t="s">
        <v>654</v>
      </c>
      <c r="X55" s="999"/>
      <c r="Y55" s="999"/>
      <c r="Z55" s="999" t="s">
        <v>655</v>
      </c>
      <c r="AA55" s="999"/>
      <c r="AB55" s="999"/>
      <c r="AC55" s="999" t="s">
        <v>656</v>
      </c>
      <c r="AD55" s="999"/>
      <c r="AE55" s="999"/>
      <c r="AF55" s="999" t="s">
        <v>628</v>
      </c>
      <c r="AG55" s="999"/>
      <c r="AH55" s="999"/>
    </row>
    <row r="56" spans="1:35" ht="18.75" customHeight="1" x14ac:dyDescent="0.2">
      <c r="B56" s="914" t="s">
        <v>505</v>
      </c>
      <c r="C56" s="914"/>
      <c r="D56" s="600" t="s">
        <v>505</v>
      </c>
      <c r="E56" s="345" t="s">
        <v>0</v>
      </c>
      <c r="F56" s="345" t="s">
        <v>1</v>
      </c>
      <c r="G56" s="345" t="s">
        <v>2</v>
      </c>
      <c r="H56" s="345" t="s">
        <v>0</v>
      </c>
      <c r="I56" s="345" t="s">
        <v>1</v>
      </c>
      <c r="J56" s="345" t="s">
        <v>2</v>
      </c>
      <c r="K56" s="345" t="s">
        <v>0</v>
      </c>
      <c r="L56" s="345" t="s">
        <v>1</v>
      </c>
      <c r="M56" s="345" t="s">
        <v>2</v>
      </c>
      <c r="N56" s="345" t="s">
        <v>0</v>
      </c>
      <c r="O56" s="345" t="s">
        <v>1</v>
      </c>
      <c r="P56" s="345" t="s">
        <v>2</v>
      </c>
      <c r="Q56" s="345" t="s">
        <v>0</v>
      </c>
      <c r="R56" s="345" t="s">
        <v>1</v>
      </c>
      <c r="S56" s="345" t="s">
        <v>2</v>
      </c>
      <c r="T56" s="345" t="s">
        <v>0</v>
      </c>
      <c r="U56" s="345" t="s">
        <v>1</v>
      </c>
      <c r="V56" s="345" t="s">
        <v>2</v>
      </c>
      <c r="W56" s="345" t="s">
        <v>0</v>
      </c>
      <c r="X56" s="345" t="s">
        <v>1</v>
      </c>
      <c r="Y56" s="345" t="s">
        <v>2</v>
      </c>
      <c r="Z56" s="345" t="s">
        <v>0</v>
      </c>
      <c r="AA56" s="345" t="s">
        <v>1</v>
      </c>
      <c r="AB56" s="345" t="s">
        <v>2</v>
      </c>
      <c r="AC56" s="345" t="s">
        <v>0</v>
      </c>
      <c r="AD56" s="345" t="s">
        <v>1</v>
      </c>
      <c r="AE56" s="345" t="s">
        <v>2</v>
      </c>
      <c r="AF56" s="345" t="s">
        <v>0</v>
      </c>
      <c r="AG56" s="345" t="s">
        <v>1</v>
      </c>
      <c r="AH56" s="345" t="s">
        <v>2</v>
      </c>
    </row>
    <row r="57" spans="1:35" ht="63.75" x14ac:dyDescent="0.2">
      <c r="A57" s="9">
        <v>1</v>
      </c>
      <c r="B57" s="914"/>
      <c r="C57" s="914"/>
      <c r="D57" s="604" t="s">
        <v>657</v>
      </c>
      <c r="E57" s="602"/>
      <c r="F57" s="379">
        <v>1</v>
      </c>
      <c r="G57" s="379"/>
      <c r="H57" s="602"/>
      <c r="I57" s="379">
        <v>1</v>
      </c>
      <c r="J57" s="379"/>
      <c r="K57" s="602"/>
      <c r="L57" s="379">
        <v>1</v>
      </c>
      <c r="M57" s="379"/>
      <c r="N57" s="602"/>
      <c r="O57" s="379">
        <v>1</v>
      </c>
      <c r="P57" s="379"/>
      <c r="Q57" s="602"/>
      <c r="R57" s="379">
        <v>1</v>
      </c>
      <c r="S57" s="379"/>
      <c r="T57" s="602"/>
      <c r="U57" s="379">
        <v>1</v>
      </c>
      <c r="V57" s="379"/>
      <c r="W57" s="602"/>
      <c r="X57" s="379">
        <v>1</v>
      </c>
      <c r="Y57" s="379"/>
      <c r="Z57" s="602"/>
      <c r="AA57" s="379">
        <v>1</v>
      </c>
      <c r="AB57" s="379"/>
      <c r="AC57" s="602"/>
      <c r="AD57" s="379">
        <v>1</v>
      </c>
      <c r="AE57" s="379"/>
      <c r="AF57" s="602"/>
      <c r="AG57" s="379">
        <v>1</v>
      </c>
      <c r="AH57" s="379"/>
      <c r="AI57" s="149">
        <f>SUM(E57:AH57)</f>
        <v>10</v>
      </c>
    </row>
    <row r="58" spans="1:35" ht="76.5" x14ac:dyDescent="0.2">
      <c r="A58" s="9">
        <v>2</v>
      </c>
      <c r="B58" s="914"/>
      <c r="C58" s="914"/>
      <c r="D58" s="601" t="s">
        <v>658</v>
      </c>
      <c r="E58" s="602">
        <v>1</v>
      </c>
      <c r="F58" s="379"/>
      <c r="G58" s="379"/>
      <c r="H58" s="379">
        <v>1</v>
      </c>
      <c r="I58" s="379"/>
      <c r="J58" s="379"/>
      <c r="K58" s="379">
        <v>1</v>
      </c>
      <c r="L58" s="379"/>
      <c r="M58" s="379"/>
      <c r="N58" s="379">
        <v>1</v>
      </c>
      <c r="O58" s="379"/>
      <c r="P58" s="379"/>
      <c r="Q58" s="379">
        <v>1</v>
      </c>
      <c r="R58" s="379"/>
      <c r="S58" s="379"/>
      <c r="T58" s="379">
        <v>1</v>
      </c>
      <c r="U58" s="379"/>
      <c r="V58" s="379"/>
      <c r="W58" s="379">
        <v>1</v>
      </c>
      <c r="X58" s="379"/>
      <c r="Y58" s="379"/>
      <c r="Z58" s="379">
        <v>1</v>
      </c>
      <c r="AA58" s="379"/>
      <c r="AB58" s="379"/>
      <c r="AC58" s="379">
        <v>1</v>
      </c>
      <c r="AD58" s="379"/>
      <c r="AE58" s="379"/>
      <c r="AF58" s="379">
        <v>1</v>
      </c>
      <c r="AG58" s="379"/>
      <c r="AH58" s="379"/>
      <c r="AI58" s="149">
        <f>SUM(E58:AH58)</f>
        <v>10</v>
      </c>
    </row>
    <row r="59" spans="1:35" ht="18.75" customHeight="1" x14ac:dyDescent="0.2">
      <c r="B59" s="914"/>
      <c r="C59" s="914"/>
      <c r="D59" s="599" t="s">
        <v>4</v>
      </c>
      <c r="E59" s="379">
        <f>SUM(E57:E58)</f>
        <v>1</v>
      </c>
      <c r="F59" s="379">
        <f t="shared" ref="F59:AH59" si="9">SUM(F57:F58)</f>
        <v>1</v>
      </c>
      <c r="G59" s="379">
        <f t="shared" si="9"/>
        <v>0</v>
      </c>
      <c r="H59" s="379">
        <f t="shared" si="9"/>
        <v>1</v>
      </c>
      <c r="I59" s="379">
        <f t="shared" si="9"/>
        <v>1</v>
      </c>
      <c r="J59" s="379">
        <f t="shared" si="9"/>
        <v>0</v>
      </c>
      <c r="K59" s="379">
        <f t="shared" si="9"/>
        <v>1</v>
      </c>
      <c r="L59" s="379">
        <f t="shared" si="9"/>
        <v>1</v>
      </c>
      <c r="M59" s="379">
        <f t="shared" si="9"/>
        <v>0</v>
      </c>
      <c r="N59" s="379">
        <f t="shared" si="9"/>
        <v>1</v>
      </c>
      <c r="O59" s="379">
        <f t="shared" si="9"/>
        <v>1</v>
      </c>
      <c r="P59" s="379">
        <f t="shared" si="9"/>
        <v>0</v>
      </c>
      <c r="Q59" s="379">
        <f t="shared" si="9"/>
        <v>1</v>
      </c>
      <c r="R59" s="379">
        <f t="shared" si="9"/>
        <v>1</v>
      </c>
      <c r="S59" s="379">
        <f t="shared" si="9"/>
        <v>0</v>
      </c>
      <c r="T59" s="379">
        <f t="shared" si="9"/>
        <v>1</v>
      </c>
      <c r="U59" s="379">
        <f t="shared" si="9"/>
        <v>1</v>
      </c>
      <c r="V59" s="379">
        <f t="shared" si="9"/>
        <v>0</v>
      </c>
      <c r="W59" s="379">
        <f t="shared" si="9"/>
        <v>1</v>
      </c>
      <c r="X59" s="379">
        <f t="shared" si="9"/>
        <v>1</v>
      </c>
      <c r="Y59" s="379">
        <f t="shared" si="9"/>
        <v>0</v>
      </c>
      <c r="Z59" s="379">
        <f t="shared" si="9"/>
        <v>1</v>
      </c>
      <c r="AA59" s="379">
        <f t="shared" si="9"/>
        <v>1</v>
      </c>
      <c r="AB59" s="379">
        <f t="shared" si="9"/>
        <v>0</v>
      </c>
      <c r="AC59" s="379">
        <f t="shared" si="9"/>
        <v>1</v>
      </c>
      <c r="AD59" s="379">
        <f t="shared" si="9"/>
        <v>1</v>
      </c>
      <c r="AE59" s="379">
        <f t="shared" si="9"/>
        <v>0</v>
      </c>
      <c r="AF59" s="379">
        <f t="shared" si="9"/>
        <v>1</v>
      </c>
      <c r="AG59" s="379">
        <f t="shared" si="9"/>
        <v>1</v>
      </c>
      <c r="AH59" s="379">
        <f t="shared" si="9"/>
        <v>0</v>
      </c>
      <c r="AI59" s="149">
        <f>SUM(E59:AH59)</f>
        <v>20</v>
      </c>
    </row>
    <row r="60" spans="1:35" ht="18.75" customHeight="1" x14ac:dyDescent="0.2">
      <c r="B60" s="914"/>
      <c r="C60" s="914"/>
      <c r="D60" s="600" t="s">
        <v>95</v>
      </c>
      <c r="E60" s="999" t="s">
        <v>628</v>
      </c>
      <c r="F60" s="999"/>
      <c r="G60" s="999"/>
      <c r="H60" s="999" t="s">
        <v>629</v>
      </c>
      <c r="I60" s="999"/>
      <c r="J60" s="999"/>
      <c r="K60" s="999" t="s">
        <v>629</v>
      </c>
      <c r="L60" s="999"/>
      <c r="M60" s="999"/>
      <c r="N60" s="999" t="s">
        <v>629</v>
      </c>
      <c r="O60" s="999"/>
      <c r="P60" s="999"/>
      <c r="Q60" s="999" t="s">
        <v>628</v>
      </c>
      <c r="R60" s="999"/>
      <c r="S60" s="999"/>
      <c r="T60" s="999" t="s">
        <v>629</v>
      </c>
      <c r="U60" s="999"/>
      <c r="V60" s="999"/>
      <c r="W60" s="999" t="s">
        <v>629</v>
      </c>
      <c r="X60" s="999"/>
      <c r="Y60" s="999"/>
      <c r="Z60" s="999" t="s">
        <v>629</v>
      </c>
      <c r="AA60" s="999"/>
      <c r="AB60" s="999"/>
      <c r="AC60" s="999" t="s">
        <v>628</v>
      </c>
      <c r="AD60" s="999"/>
      <c r="AE60" s="999"/>
      <c r="AF60" s="999" t="s">
        <v>629</v>
      </c>
      <c r="AG60" s="999"/>
      <c r="AH60" s="999"/>
    </row>
    <row r="61" spans="1:35" ht="38.25" x14ac:dyDescent="0.2">
      <c r="B61" s="914" t="s">
        <v>43</v>
      </c>
      <c r="C61" s="914"/>
      <c r="D61" s="600" t="s">
        <v>43</v>
      </c>
      <c r="E61" s="345" t="s">
        <v>0</v>
      </c>
      <c r="F61" s="345" t="s">
        <v>1</v>
      </c>
      <c r="G61" s="345" t="s">
        <v>2</v>
      </c>
      <c r="H61" s="345" t="s">
        <v>0</v>
      </c>
      <c r="I61" s="345" t="s">
        <v>1</v>
      </c>
      <c r="J61" s="345" t="s">
        <v>2</v>
      </c>
      <c r="K61" s="345" t="s">
        <v>0</v>
      </c>
      <c r="L61" s="345" t="s">
        <v>1</v>
      </c>
      <c r="M61" s="345" t="s">
        <v>2</v>
      </c>
      <c r="N61" s="345" t="s">
        <v>0</v>
      </c>
      <c r="O61" s="345" t="s">
        <v>1</v>
      </c>
      <c r="P61" s="345" t="s">
        <v>2</v>
      </c>
      <c r="Q61" s="345" t="s">
        <v>0</v>
      </c>
      <c r="R61" s="345" t="s">
        <v>1</v>
      </c>
      <c r="S61" s="345" t="s">
        <v>2</v>
      </c>
      <c r="T61" s="345" t="s">
        <v>0</v>
      </c>
      <c r="U61" s="345" t="s">
        <v>1</v>
      </c>
      <c r="V61" s="345" t="s">
        <v>2</v>
      </c>
      <c r="W61" s="345" t="s">
        <v>0</v>
      </c>
      <c r="X61" s="345" t="s">
        <v>1</v>
      </c>
      <c r="Y61" s="345" t="s">
        <v>2</v>
      </c>
      <c r="Z61" s="345" t="s">
        <v>0</v>
      </c>
      <c r="AA61" s="345" t="s">
        <v>1</v>
      </c>
      <c r="AB61" s="345" t="s">
        <v>2</v>
      </c>
      <c r="AC61" s="345" t="s">
        <v>0</v>
      </c>
      <c r="AD61" s="345" t="s">
        <v>1</v>
      </c>
      <c r="AE61" s="345" t="s">
        <v>2</v>
      </c>
      <c r="AF61" s="345" t="s">
        <v>0</v>
      </c>
      <c r="AG61" s="345" t="s">
        <v>1</v>
      </c>
      <c r="AH61" s="345" t="s">
        <v>2</v>
      </c>
    </row>
    <row r="62" spans="1:35" ht="30" customHeight="1" x14ac:dyDescent="0.2">
      <c r="A62" s="9">
        <v>1</v>
      </c>
      <c r="B62" s="914"/>
      <c r="C62" s="914"/>
      <c r="D62" s="605" t="s">
        <v>659</v>
      </c>
      <c r="E62" s="606">
        <v>1</v>
      </c>
      <c r="F62" s="379"/>
      <c r="G62" s="379"/>
      <c r="H62" s="379">
        <v>1</v>
      </c>
      <c r="I62" s="379"/>
      <c r="J62" s="379"/>
      <c r="K62" s="379">
        <v>1</v>
      </c>
      <c r="L62" s="379"/>
      <c r="M62" s="379"/>
      <c r="N62" s="379">
        <v>1</v>
      </c>
      <c r="O62" s="379"/>
      <c r="P62" s="379"/>
      <c r="Q62" s="379">
        <v>1</v>
      </c>
      <c r="R62" s="379"/>
      <c r="S62" s="379"/>
      <c r="T62" s="379">
        <v>1</v>
      </c>
      <c r="U62" s="379"/>
      <c r="V62" s="379"/>
      <c r="W62" s="379">
        <v>1</v>
      </c>
      <c r="X62" s="379"/>
      <c r="Y62" s="379"/>
      <c r="Z62" s="379">
        <v>1</v>
      </c>
      <c r="AA62" s="379"/>
      <c r="AB62" s="379"/>
      <c r="AC62" s="379">
        <v>1</v>
      </c>
      <c r="AD62" s="379"/>
      <c r="AE62" s="379"/>
      <c r="AF62" s="379">
        <v>1</v>
      </c>
      <c r="AG62" s="379"/>
      <c r="AH62" s="379"/>
      <c r="AI62" s="149">
        <f>SUM(E62:AH62)</f>
        <v>10</v>
      </c>
    </row>
    <row r="63" spans="1:35" ht="30" customHeight="1" x14ac:dyDescent="0.2">
      <c r="A63" s="9">
        <v>2</v>
      </c>
      <c r="B63" s="914"/>
      <c r="C63" s="914"/>
      <c r="D63" s="607" t="s">
        <v>660</v>
      </c>
      <c r="E63" s="606"/>
      <c r="F63" s="379">
        <v>1</v>
      </c>
      <c r="G63" s="379"/>
      <c r="H63" s="606"/>
      <c r="I63" s="379">
        <v>1</v>
      </c>
      <c r="J63" s="379"/>
      <c r="K63" s="606"/>
      <c r="L63" s="379">
        <v>1</v>
      </c>
      <c r="M63" s="379"/>
      <c r="N63" s="606"/>
      <c r="O63" s="379">
        <v>1</v>
      </c>
      <c r="P63" s="379"/>
      <c r="Q63" s="606"/>
      <c r="R63" s="379">
        <v>1</v>
      </c>
      <c r="S63" s="379"/>
      <c r="T63" s="606"/>
      <c r="U63" s="379">
        <v>1</v>
      </c>
      <c r="V63" s="379"/>
      <c r="W63" s="606"/>
      <c r="X63" s="379">
        <v>1</v>
      </c>
      <c r="Y63" s="379"/>
      <c r="Z63" s="606"/>
      <c r="AA63" s="379">
        <v>1</v>
      </c>
      <c r="AB63" s="379"/>
      <c r="AC63" s="606"/>
      <c r="AD63" s="379">
        <v>1</v>
      </c>
      <c r="AE63" s="379"/>
      <c r="AF63" s="606"/>
      <c r="AG63" s="379">
        <v>1</v>
      </c>
      <c r="AH63" s="379"/>
      <c r="AI63" s="149">
        <f>SUM(E63:AH63)</f>
        <v>10</v>
      </c>
    </row>
    <row r="64" spans="1:35" ht="20.25" customHeight="1" x14ac:dyDescent="0.2">
      <c r="B64" s="914"/>
      <c r="C64" s="914"/>
      <c r="D64" s="599" t="s">
        <v>4</v>
      </c>
      <c r="E64" s="379">
        <f>SUM(E62:E63)</f>
        <v>1</v>
      </c>
      <c r="F64" s="379">
        <f t="shared" ref="F64:AH64" si="10">SUM(F62:F63)</f>
        <v>1</v>
      </c>
      <c r="G64" s="379">
        <f t="shared" si="10"/>
        <v>0</v>
      </c>
      <c r="H64" s="379">
        <f t="shared" si="10"/>
        <v>1</v>
      </c>
      <c r="I64" s="379">
        <f t="shared" si="10"/>
        <v>1</v>
      </c>
      <c r="J64" s="379">
        <f t="shared" si="10"/>
        <v>0</v>
      </c>
      <c r="K64" s="379">
        <f t="shared" si="10"/>
        <v>1</v>
      </c>
      <c r="L64" s="379">
        <f t="shared" si="10"/>
        <v>1</v>
      </c>
      <c r="M64" s="379">
        <f t="shared" si="10"/>
        <v>0</v>
      </c>
      <c r="N64" s="379">
        <f t="shared" si="10"/>
        <v>1</v>
      </c>
      <c r="O64" s="379">
        <f t="shared" si="10"/>
        <v>1</v>
      </c>
      <c r="P64" s="379">
        <f t="shared" si="10"/>
        <v>0</v>
      </c>
      <c r="Q64" s="379">
        <f t="shared" si="10"/>
        <v>1</v>
      </c>
      <c r="R64" s="379">
        <f t="shared" si="10"/>
        <v>1</v>
      </c>
      <c r="S64" s="379">
        <f t="shared" si="10"/>
        <v>0</v>
      </c>
      <c r="T64" s="379">
        <f t="shared" si="10"/>
        <v>1</v>
      </c>
      <c r="U64" s="379">
        <f t="shared" si="10"/>
        <v>1</v>
      </c>
      <c r="V64" s="379">
        <f t="shared" si="10"/>
        <v>0</v>
      </c>
      <c r="W64" s="379">
        <f t="shared" si="10"/>
        <v>1</v>
      </c>
      <c r="X64" s="379">
        <f t="shared" si="10"/>
        <v>1</v>
      </c>
      <c r="Y64" s="379">
        <f t="shared" si="10"/>
        <v>0</v>
      </c>
      <c r="Z64" s="379">
        <f t="shared" si="10"/>
        <v>1</v>
      </c>
      <c r="AA64" s="379">
        <f t="shared" si="10"/>
        <v>1</v>
      </c>
      <c r="AB64" s="379">
        <f t="shared" si="10"/>
        <v>0</v>
      </c>
      <c r="AC64" s="379">
        <f t="shared" si="10"/>
        <v>1</v>
      </c>
      <c r="AD64" s="379">
        <f t="shared" si="10"/>
        <v>1</v>
      </c>
      <c r="AE64" s="379">
        <f t="shared" si="10"/>
        <v>0</v>
      </c>
      <c r="AF64" s="379">
        <f t="shared" si="10"/>
        <v>1</v>
      </c>
      <c r="AG64" s="379">
        <f t="shared" si="10"/>
        <v>1</v>
      </c>
      <c r="AH64" s="379">
        <f t="shared" si="10"/>
        <v>0</v>
      </c>
      <c r="AI64" s="149">
        <f>SUM(E64:AH64)</f>
        <v>20</v>
      </c>
    </row>
    <row r="65" spans="1:35" ht="20.25" customHeight="1" x14ac:dyDescent="0.2">
      <c r="B65" s="914"/>
      <c r="C65" s="914"/>
      <c r="D65" s="600" t="s">
        <v>95</v>
      </c>
      <c r="E65" s="999" t="s">
        <v>628</v>
      </c>
      <c r="F65" s="999"/>
      <c r="G65" s="999"/>
      <c r="H65" s="999" t="s">
        <v>628</v>
      </c>
      <c r="I65" s="999"/>
      <c r="J65" s="999"/>
      <c r="K65" s="999" t="s">
        <v>628</v>
      </c>
      <c r="L65" s="999"/>
      <c r="M65" s="999"/>
      <c r="N65" s="999" t="s">
        <v>661</v>
      </c>
      <c r="O65" s="999"/>
      <c r="P65" s="999"/>
      <c r="Q65" s="999" t="s">
        <v>662</v>
      </c>
      <c r="R65" s="999"/>
      <c r="S65" s="999"/>
      <c r="T65" s="999" t="s">
        <v>629</v>
      </c>
      <c r="U65" s="999"/>
      <c r="V65" s="999"/>
      <c r="W65" s="999" t="s">
        <v>628</v>
      </c>
      <c r="X65" s="999"/>
      <c r="Y65" s="999"/>
      <c r="Z65" s="999" t="s">
        <v>661</v>
      </c>
      <c r="AA65" s="999"/>
      <c r="AB65" s="999"/>
      <c r="AC65" s="999" t="s">
        <v>662</v>
      </c>
      <c r="AD65" s="999"/>
      <c r="AE65" s="999"/>
      <c r="AF65" s="999" t="s">
        <v>629</v>
      </c>
      <c r="AG65" s="999"/>
      <c r="AH65" s="999"/>
    </row>
    <row r="66" spans="1:35" ht="20.25" customHeight="1" x14ac:dyDescent="0.2">
      <c r="B66" s="914" t="s">
        <v>425</v>
      </c>
      <c r="C66" s="914"/>
      <c r="D66" s="600" t="s">
        <v>425</v>
      </c>
      <c r="E66" s="345" t="s">
        <v>0</v>
      </c>
      <c r="F66" s="345" t="s">
        <v>1</v>
      </c>
      <c r="G66" s="345" t="s">
        <v>2</v>
      </c>
      <c r="H66" s="345" t="s">
        <v>0</v>
      </c>
      <c r="I66" s="345" t="s">
        <v>1</v>
      </c>
      <c r="J66" s="345" t="s">
        <v>2</v>
      </c>
      <c r="K66" s="345" t="s">
        <v>0</v>
      </c>
      <c r="L66" s="345" t="s">
        <v>1</v>
      </c>
      <c r="M66" s="345" t="s">
        <v>2</v>
      </c>
      <c r="N66" s="345" t="s">
        <v>0</v>
      </c>
      <c r="O66" s="345" t="s">
        <v>1</v>
      </c>
      <c r="P66" s="345" t="s">
        <v>2</v>
      </c>
      <c r="Q66" s="345" t="s">
        <v>0</v>
      </c>
      <c r="R66" s="345" t="s">
        <v>1</v>
      </c>
      <c r="S66" s="345" t="s">
        <v>2</v>
      </c>
      <c r="T66" s="345" t="s">
        <v>0</v>
      </c>
      <c r="U66" s="345" t="s">
        <v>1</v>
      </c>
      <c r="V66" s="345" t="s">
        <v>2</v>
      </c>
      <c r="W66" s="345" t="s">
        <v>0</v>
      </c>
      <c r="X66" s="345" t="s">
        <v>1</v>
      </c>
      <c r="Y66" s="345" t="s">
        <v>2</v>
      </c>
      <c r="Z66" s="345" t="s">
        <v>0</v>
      </c>
      <c r="AA66" s="345" t="s">
        <v>1</v>
      </c>
      <c r="AB66" s="345" t="s">
        <v>2</v>
      </c>
      <c r="AC66" s="345" t="s">
        <v>0</v>
      </c>
      <c r="AD66" s="345" t="s">
        <v>1</v>
      </c>
      <c r="AE66" s="345" t="s">
        <v>2</v>
      </c>
      <c r="AF66" s="345" t="s">
        <v>0</v>
      </c>
      <c r="AG66" s="345" t="s">
        <v>1</v>
      </c>
      <c r="AH66" s="345" t="s">
        <v>2</v>
      </c>
    </row>
    <row r="67" spans="1:35" ht="25.5" x14ac:dyDescent="0.2">
      <c r="A67" s="9">
        <v>1</v>
      </c>
      <c r="B67" s="914"/>
      <c r="C67" s="914"/>
      <c r="D67" s="605" t="s">
        <v>663</v>
      </c>
      <c r="E67" s="606">
        <v>1</v>
      </c>
      <c r="F67" s="379"/>
      <c r="G67" s="379"/>
      <c r="H67" s="379">
        <v>1</v>
      </c>
      <c r="I67" s="379"/>
      <c r="J67" s="379"/>
      <c r="K67" s="379">
        <v>1</v>
      </c>
      <c r="L67" s="379"/>
      <c r="M67" s="379"/>
      <c r="N67" s="379">
        <v>1</v>
      </c>
      <c r="O67" s="379"/>
      <c r="P67" s="379"/>
      <c r="Q67" s="379">
        <v>1</v>
      </c>
      <c r="R67" s="379"/>
      <c r="S67" s="379"/>
      <c r="T67" s="379">
        <v>1</v>
      </c>
      <c r="U67" s="379"/>
      <c r="V67" s="379"/>
      <c r="W67" s="379">
        <v>1</v>
      </c>
      <c r="X67" s="379"/>
      <c r="Y67" s="379"/>
      <c r="Z67" s="379">
        <v>1</v>
      </c>
      <c r="AA67" s="379"/>
      <c r="AB67" s="379"/>
      <c r="AC67" s="379">
        <v>1</v>
      </c>
      <c r="AD67" s="379"/>
      <c r="AE67" s="379"/>
      <c r="AF67" s="379">
        <v>1</v>
      </c>
      <c r="AG67" s="379"/>
      <c r="AH67" s="379"/>
      <c r="AI67" s="149">
        <f>SUM(E67:AH67)</f>
        <v>10</v>
      </c>
    </row>
    <row r="68" spans="1:35" ht="20.25" customHeight="1" x14ac:dyDescent="0.2">
      <c r="B68" s="914"/>
      <c r="C68" s="914"/>
      <c r="D68" s="599" t="s">
        <v>4</v>
      </c>
      <c r="E68" s="379">
        <f>SUM(E67)</f>
        <v>1</v>
      </c>
      <c r="F68" s="379">
        <f t="shared" ref="F68:AH68" si="11">SUM(F67)</f>
        <v>0</v>
      </c>
      <c r="G68" s="379">
        <f t="shared" si="11"/>
        <v>0</v>
      </c>
      <c r="H68" s="379">
        <f t="shared" si="11"/>
        <v>1</v>
      </c>
      <c r="I68" s="379">
        <f t="shared" si="11"/>
        <v>0</v>
      </c>
      <c r="J68" s="379">
        <f t="shared" si="11"/>
        <v>0</v>
      </c>
      <c r="K68" s="379">
        <f t="shared" si="11"/>
        <v>1</v>
      </c>
      <c r="L68" s="379">
        <f t="shared" si="11"/>
        <v>0</v>
      </c>
      <c r="M68" s="379">
        <f t="shared" si="11"/>
        <v>0</v>
      </c>
      <c r="N68" s="379">
        <f t="shared" si="11"/>
        <v>1</v>
      </c>
      <c r="O68" s="379">
        <f t="shared" si="11"/>
        <v>0</v>
      </c>
      <c r="P68" s="379">
        <f t="shared" si="11"/>
        <v>0</v>
      </c>
      <c r="Q68" s="379">
        <f t="shared" si="11"/>
        <v>1</v>
      </c>
      <c r="R68" s="379">
        <f t="shared" si="11"/>
        <v>0</v>
      </c>
      <c r="S68" s="379">
        <f t="shared" si="11"/>
        <v>0</v>
      </c>
      <c r="T68" s="379">
        <f t="shared" si="11"/>
        <v>1</v>
      </c>
      <c r="U68" s="379">
        <f t="shared" si="11"/>
        <v>0</v>
      </c>
      <c r="V68" s="379">
        <f t="shared" si="11"/>
        <v>0</v>
      </c>
      <c r="W68" s="379">
        <f t="shared" si="11"/>
        <v>1</v>
      </c>
      <c r="X68" s="379">
        <f t="shared" si="11"/>
        <v>0</v>
      </c>
      <c r="Y68" s="379">
        <f t="shared" si="11"/>
        <v>0</v>
      </c>
      <c r="Z68" s="379">
        <f t="shared" si="11"/>
        <v>1</v>
      </c>
      <c r="AA68" s="379">
        <f t="shared" si="11"/>
        <v>0</v>
      </c>
      <c r="AB68" s="379">
        <f t="shared" si="11"/>
        <v>0</v>
      </c>
      <c r="AC68" s="379">
        <f t="shared" si="11"/>
        <v>1</v>
      </c>
      <c r="AD68" s="379">
        <f t="shared" si="11"/>
        <v>0</v>
      </c>
      <c r="AE68" s="379">
        <f t="shared" si="11"/>
        <v>0</v>
      </c>
      <c r="AF68" s="379">
        <f t="shared" si="11"/>
        <v>1</v>
      </c>
      <c r="AG68" s="379">
        <f t="shared" si="11"/>
        <v>0</v>
      </c>
      <c r="AH68" s="379">
        <f t="shared" si="11"/>
        <v>0</v>
      </c>
      <c r="AI68" s="149">
        <f>SUM(E68:AH68)</f>
        <v>10</v>
      </c>
    </row>
    <row r="69" spans="1:35" ht="20.25" customHeight="1" x14ac:dyDescent="0.2">
      <c r="B69" s="914"/>
      <c r="C69" s="914"/>
      <c r="D69" s="600" t="s">
        <v>95</v>
      </c>
      <c r="E69" s="999" t="s">
        <v>628</v>
      </c>
      <c r="F69" s="999"/>
      <c r="G69" s="999"/>
      <c r="H69" s="999" t="s">
        <v>629</v>
      </c>
      <c r="I69" s="999"/>
      <c r="J69" s="999"/>
      <c r="K69" s="999" t="s">
        <v>629</v>
      </c>
      <c r="L69" s="999"/>
      <c r="M69" s="999"/>
      <c r="N69" s="999" t="s">
        <v>661</v>
      </c>
      <c r="O69" s="999"/>
      <c r="P69" s="999"/>
      <c r="Q69" s="999" t="s">
        <v>628</v>
      </c>
      <c r="R69" s="999"/>
      <c r="S69" s="999"/>
      <c r="T69" s="999" t="s">
        <v>629</v>
      </c>
      <c r="U69" s="999"/>
      <c r="V69" s="999"/>
      <c r="W69" s="999" t="s">
        <v>629</v>
      </c>
      <c r="X69" s="999"/>
      <c r="Y69" s="999"/>
      <c r="Z69" s="999" t="s">
        <v>661</v>
      </c>
      <c r="AA69" s="999"/>
      <c r="AB69" s="999"/>
      <c r="AC69" s="999" t="s">
        <v>628</v>
      </c>
      <c r="AD69" s="999"/>
      <c r="AE69" s="999"/>
      <c r="AF69" s="999" t="s">
        <v>629</v>
      </c>
      <c r="AG69" s="999"/>
      <c r="AH69" s="999"/>
    </row>
    <row r="70" spans="1:35" ht="25.5" x14ac:dyDescent="0.2">
      <c r="B70" s="914" t="s">
        <v>50</v>
      </c>
      <c r="C70" s="914"/>
      <c r="D70" s="600" t="s">
        <v>50</v>
      </c>
      <c r="E70" s="345" t="s">
        <v>0</v>
      </c>
      <c r="F70" s="345" t="s">
        <v>1</v>
      </c>
      <c r="G70" s="345" t="s">
        <v>2</v>
      </c>
      <c r="H70" s="345" t="s">
        <v>0</v>
      </c>
      <c r="I70" s="345" t="s">
        <v>1</v>
      </c>
      <c r="J70" s="345" t="s">
        <v>2</v>
      </c>
      <c r="K70" s="345" t="s">
        <v>0</v>
      </c>
      <c r="L70" s="345" t="s">
        <v>1</v>
      </c>
      <c r="M70" s="345" t="s">
        <v>2</v>
      </c>
      <c r="N70" s="345" t="s">
        <v>0</v>
      </c>
      <c r="O70" s="345" t="s">
        <v>1</v>
      </c>
      <c r="P70" s="345" t="s">
        <v>2</v>
      </c>
      <c r="Q70" s="345" t="s">
        <v>0</v>
      </c>
      <c r="R70" s="345" t="s">
        <v>1</v>
      </c>
      <c r="S70" s="345" t="s">
        <v>2</v>
      </c>
      <c r="T70" s="345" t="s">
        <v>0</v>
      </c>
      <c r="U70" s="345" t="s">
        <v>1</v>
      </c>
      <c r="V70" s="345" t="s">
        <v>2</v>
      </c>
      <c r="W70" s="345" t="s">
        <v>0</v>
      </c>
      <c r="X70" s="345" t="s">
        <v>1</v>
      </c>
      <c r="Y70" s="345" t="s">
        <v>2</v>
      </c>
      <c r="Z70" s="345" t="s">
        <v>0</v>
      </c>
      <c r="AA70" s="345" t="s">
        <v>1</v>
      </c>
      <c r="AB70" s="345" t="s">
        <v>2</v>
      </c>
      <c r="AC70" s="345" t="s">
        <v>0</v>
      </c>
      <c r="AD70" s="345" t="s">
        <v>1</v>
      </c>
      <c r="AE70" s="345" t="s">
        <v>2</v>
      </c>
      <c r="AF70" s="345" t="s">
        <v>0</v>
      </c>
      <c r="AG70" s="345" t="s">
        <v>1</v>
      </c>
      <c r="AH70" s="345" t="s">
        <v>2</v>
      </c>
    </row>
    <row r="71" spans="1:35" ht="25.5" x14ac:dyDescent="0.2">
      <c r="A71" s="9">
        <v>1</v>
      </c>
      <c r="B71" s="914"/>
      <c r="C71" s="914"/>
      <c r="D71" s="595" t="s">
        <v>664</v>
      </c>
      <c r="E71" s="379">
        <v>1</v>
      </c>
      <c r="F71" s="379"/>
      <c r="G71" s="379"/>
      <c r="H71" s="379">
        <v>1</v>
      </c>
      <c r="I71" s="379"/>
      <c r="J71" s="379"/>
      <c r="K71" s="379">
        <v>1</v>
      </c>
      <c r="L71" s="379"/>
      <c r="M71" s="379"/>
      <c r="N71" s="379">
        <v>1</v>
      </c>
      <c r="O71" s="379"/>
      <c r="P71" s="379"/>
      <c r="Q71" s="379">
        <v>1</v>
      </c>
      <c r="R71" s="379"/>
      <c r="S71" s="379"/>
      <c r="T71" s="379">
        <v>1</v>
      </c>
      <c r="U71" s="379"/>
      <c r="V71" s="379"/>
      <c r="W71" s="379">
        <v>1</v>
      </c>
      <c r="X71" s="379"/>
      <c r="Y71" s="379"/>
      <c r="Z71" s="379">
        <v>1</v>
      </c>
      <c r="AA71" s="379"/>
      <c r="AB71" s="379"/>
      <c r="AC71" s="379">
        <v>1</v>
      </c>
      <c r="AD71" s="379"/>
      <c r="AE71" s="379"/>
      <c r="AF71" s="379">
        <v>1</v>
      </c>
      <c r="AG71" s="379"/>
      <c r="AH71" s="379"/>
      <c r="AI71" s="149">
        <f t="shared" ref="AI71:AI78" si="12">SUM(E71:AH71)</f>
        <v>10</v>
      </c>
    </row>
    <row r="72" spans="1:35" ht="25.5" x14ac:dyDescent="0.2">
      <c r="A72" s="9">
        <v>2</v>
      </c>
      <c r="B72" s="914"/>
      <c r="C72" s="914"/>
      <c r="D72" s="595" t="s">
        <v>665</v>
      </c>
      <c r="E72" s="602"/>
      <c r="F72" s="379"/>
      <c r="G72" s="379">
        <v>1</v>
      </c>
      <c r="H72" s="602"/>
      <c r="I72" s="379"/>
      <c r="J72" s="379">
        <v>1</v>
      </c>
      <c r="K72" s="602"/>
      <c r="L72" s="379"/>
      <c r="M72" s="379">
        <v>1</v>
      </c>
      <c r="N72" s="602"/>
      <c r="O72" s="379"/>
      <c r="P72" s="379">
        <v>1</v>
      </c>
      <c r="Q72" s="602"/>
      <c r="R72" s="379"/>
      <c r="S72" s="379">
        <v>1</v>
      </c>
      <c r="T72" s="602"/>
      <c r="U72" s="379"/>
      <c r="V72" s="379">
        <v>1</v>
      </c>
      <c r="W72" s="602"/>
      <c r="X72" s="379"/>
      <c r="Y72" s="379">
        <v>1</v>
      </c>
      <c r="Z72" s="602"/>
      <c r="AA72" s="379"/>
      <c r="AB72" s="379">
        <v>1</v>
      </c>
      <c r="AC72" s="602"/>
      <c r="AD72" s="379"/>
      <c r="AE72" s="379">
        <v>1</v>
      </c>
      <c r="AF72" s="602"/>
      <c r="AG72" s="379"/>
      <c r="AH72" s="379">
        <v>1</v>
      </c>
      <c r="AI72" s="149">
        <f t="shared" si="12"/>
        <v>10</v>
      </c>
    </row>
    <row r="73" spans="1:35" ht="25.5" x14ac:dyDescent="0.2">
      <c r="A73" s="9">
        <v>3</v>
      </c>
      <c r="B73" s="914"/>
      <c r="C73" s="914"/>
      <c r="D73" s="595" t="s">
        <v>666</v>
      </c>
      <c r="E73" s="379">
        <v>1</v>
      </c>
      <c r="F73" s="379"/>
      <c r="G73" s="379"/>
      <c r="H73" s="379">
        <v>1</v>
      </c>
      <c r="I73" s="379"/>
      <c r="J73" s="379"/>
      <c r="K73" s="379">
        <v>1</v>
      </c>
      <c r="L73" s="379"/>
      <c r="M73" s="379"/>
      <c r="N73" s="379">
        <v>1</v>
      </c>
      <c r="O73" s="379"/>
      <c r="P73" s="379"/>
      <c r="Q73" s="379">
        <v>1</v>
      </c>
      <c r="R73" s="379"/>
      <c r="S73" s="379"/>
      <c r="T73" s="379">
        <v>1</v>
      </c>
      <c r="U73" s="379"/>
      <c r="V73" s="379"/>
      <c r="W73" s="379">
        <v>1</v>
      </c>
      <c r="X73" s="379"/>
      <c r="Y73" s="379"/>
      <c r="Z73" s="379">
        <v>1</v>
      </c>
      <c r="AA73" s="379"/>
      <c r="AB73" s="379"/>
      <c r="AC73" s="379">
        <v>1</v>
      </c>
      <c r="AD73" s="379"/>
      <c r="AE73" s="379"/>
      <c r="AF73" s="379">
        <v>1</v>
      </c>
      <c r="AG73" s="379"/>
      <c r="AH73" s="379"/>
      <c r="AI73" s="149">
        <f t="shared" si="12"/>
        <v>10</v>
      </c>
    </row>
    <row r="74" spans="1:35" ht="25.5" x14ac:dyDescent="0.2">
      <c r="A74" s="9">
        <v>4</v>
      </c>
      <c r="B74" s="914"/>
      <c r="C74" s="914"/>
      <c r="D74" s="598" t="s">
        <v>667</v>
      </c>
      <c r="E74" s="379"/>
      <c r="F74" s="379">
        <v>1</v>
      </c>
      <c r="G74" s="379"/>
      <c r="H74" s="379"/>
      <c r="I74" s="379">
        <v>1</v>
      </c>
      <c r="J74" s="379"/>
      <c r="K74" s="379"/>
      <c r="L74" s="379">
        <v>1</v>
      </c>
      <c r="M74" s="379"/>
      <c r="N74" s="379"/>
      <c r="O74" s="379">
        <v>1</v>
      </c>
      <c r="P74" s="379"/>
      <c r="Q74" s="379"/>
      <c r="R74" s="379">
        <v>1</v>
      </c>
      <c r="S74" s="379"/>
      <c r="T74" s="379"/>
      <c r="U74" s="379">
        <v>1</v>
      </c>
      <c r="V74" s="379"/>
      <c r="W74" s="379"/>
      <c r="X74" s="379">
        <v>1</v>
      </c>
      <c r="Y74" s="379"/>
      <c r="Z74" s="379"/>
      <c r="AA74" s="379">
        <v>1</v>
      </c>
      <c r="AB74" s="379"/>
      <c r="AC74" s="379"/>
      <c r="AD74" s="379">
        <v>1</v>
      </c>
      <c r="AE74" s="379"/>
      <c r="AF74" s="379"/>
      <c r="AG74" s="379">
        <v>1</v>
      </c>
      <c r="AH74" s="379"/>
      <c r="AI74" s="149">
        <f t="shared" si="12"/>
        <v>10</v>
      </c>
    </row>
    <row r="75" spans="1:35" x14ac:dyDescent="0.2">
      <c r="A75" s="9">
        <v>5</v>
      </c>
      <c r="B75" s="914"/>
      <c r="C75" s="914"/>
      <c r="D75" s="598" t="s">
        <v>668</v>
      </c>
      <c r="E75" s="602"/>
      <c r="F75" s="379"/>
      <c r="G75" s="379">
        <v>1</v>
      </c>
      <c r="H75" s="602"/>
      <c r="I75" s="379"/>
      <c r="J75" s="379">
        <v>1</v>
      </c>
      <c r="K75" s="602"/>
      <c r="L75" s="379"/>
      <c r="M75" s="379">
        <v>1</v>
      </c>
      <c r="N75" s="602"/>
      <c r="O75" s="379"/>
      <c r="P75" s="379">
        <v>1</v>
      </c>
      <c r="Q75" s="602"/>
      <c r="R75" s="379"/>
      <c r="S75" s="379">
        <v>1</v>
      </c>
      <c r="T75" s="602"/>
      <c r="U75" s="379"/>
      <c r="V75" s="379">
        <v>1</v>
      </c>
      <c r="W75" s="602"/>
      <c r="X75" s="379"/>
      <c r="Y75" s="379">
        <v>1</v>
      </c>
      <c r="Z75" s="602"/>
      <c r="AA75" s="379"/>
      <c r="AB75" s="379">
        <v>1</v>
      </c>
      <c r="AC75" s="602"/>
      <c r="AD75" s="379"/>
      <c r="AE75" s="379">
        <v>1</v>
      </c>
      <c r="AF75" s="602"/>
      <c r="AG75" s="379"/>
      <c r="AH75" s="379">
        <v>1</v>
      </c>
      <c r="AI75" s="149">
        <f t="shared" si="12"/>
        <v>10</v>
      </c>
    </row>
    <row r="76" spans="1:35" ht="63.75" x14ac:dyDescent="0.2">
      <c r="A76" s="9">
        <v>6</v>
      </c>
      <c r="B76" s="914"/>
      <c r="C76" s="914"/>
      <c r="D76" s="598" t="s">
        <v>669</v>
      </c>
      <c r="E76" s="379">
        <v>1</v>
      </c>
      <c r="F76" s="379"/>
      <c r="G76" s="379"/>
      <c r="H76" s="379">
        <v>1</v>
      </c>
      <c r="I76" s="379"/>
      <c r="J76" s="379"/>
      <c r="K76" s="379">
        <v>1</v>
      </c>
      <c r="L76" s="379"/>
      <c r="M76" s="379"/>
      <c r="N76" s="379">
        <v>1</v>
      </c>
      <c r="O76" s="379"/>
      <c r="P76" s="379"/>
      <c r="Q76" s="379">
        <v>1</v>
      </c>
      <c r="R76" s="379"/>
      <c r="S76" s="379"/>
      <c r="T76" s="379">
        <v>1</v>
      </c>
      <c r="U76" s="379"/>
      <c r="V76" s="379"/>
      <c r="W76" s="379">
        <v>1</v>
      </c>
      <c r="X76" s="379"/>
      <c r="Y76" s="379"/>
      <c r="Z76" s="379">
        <v>1</v>
      </c>
      <c r="AA76" s="379"/>
      <c r="AB76" s="379"/>
      <c r="AC76" s="379">
        <v>1</v>
      </c>
      <c r="AD76" s="379"/>
      <c r="AE76" s="379"/>
      <c r="AF76" s="379">
        <v>1</v>
      </c>
      <c r="AG76" s="379"/>
      <c r="AH76" s="379"/>
      <c r="AI76" s="149">
        <f t="shared" si="12"/>
        <v>10</v>
      </c>
    </row>
    <row r="77" spans="1:35" ht="38.25" x14ac:dyDescent="0.2">
      <c r="A77" s="9">
        <v>7</v>
      </c>
      <c r="B77" s="914"/>
      <c r="C77" s="914"/>
      <c r="D77" s="598" t="s">
        <v>670</v>
      </c>
      <c r="E77" s="379"/>
      <c r="F77" s="379">
        <v>1</v>
      </c>
      <c r="G77" s="379"/>
      <c r="H77" s="379"/>
      <c r="I77" s="379">
        <v>1</v>
      </c>
      <c r="J77" s="379"/>
      <c r="K77" s="379"/>
      <c r="L77" s="379">
        <v>1</v>
      </c>
      <c r="M77" s="379"/>
      <c r="N77" s="379"/>
      <c r="O77" s="379">
        <v>1</v>
      </c>
      <c r="P77" s="379"/>
      <c r="Q77" s="379"/>
      <c r="R77" s="379">
        <v>1</v>
      </c>
      <c r="S77" s="379"/>
      <c r="T77" s="379"/>
      <c r="U77" s="379">
        <v>1</v>
      </c>
      <c r="V77" s="379"/>
      <c r="W77" s="379"/>
      <c r="X77" s="379">
        <v>1</v>
      </c>
      <c r="Y77" s="379"/>
      <c r="Z77" s="379"/>
      <c r="AA77" s="379">
        <v>1</v>
      </c>
      <c r="AB77" s="379"/>
      <c r="AC77" s="379"/>
      <c r="AD77" s="379">
        <v>1</v>
      </c>
      <c r="AE77" s="379"/>
      <c r="AF77" s="379"/>
      <c r="AG77" s="379">
        <v>1</v>
      </c>
      <c r="AH77" s="379"/>
      <c r="AI77" s="149">
        <f t="shared" si="12"/>
        <v>10</v>
      </c>
    </row>
    <row r="78" spans="1:35" ht="18.75" customHeight="1" x14ac:dyDescent="0.2">
      <c r="B78" s="914"/>
      <c r="C78" s="914"/>
      <c r="D78" s="599" t="s">
        <v>4</v>
      </c>
      <c r="E78" s="379">
        <f>SUM(E71:E77)</f>
        <v>3</v>
      </c>
      <c r="F78" s="379">
        <f t="shared" ref="F78:AH78" si="13">SUM(F71:F77)</f>
        <v>2</v>
      </c>
      <c r="G78" s="379">
        <f t="shared" si="13"/>
        <v>2</v>
      </c>
      <c r="H78" s="379">
        <f t="shared" si="13"/>
        <v>3</v>
      </c>
      <c r="I78" s="379">
        <f t="shared" si="13"/>
        <v>2</v>
      </c>
      <c r="J78" s="379">
        <f t="shared" si="13"/>
        <v>2</v>
      </c>
      <c r="K78" s="379">
        <f t="shared" si="13"/>
        <v>3</v>
      </c>
      <c r="L78" s="379">
        <f t="shared" si="13"/>
        <v>2</v>
      </c>
      <c r="M78" s="379">
        <f t="shared" si="13"/>
        <v>2</v>
      </c>
      <c r="N78" s="379">
        <f t="shared" si="13"/>
        <v>3</v>
      </c>
      <c r="O78" s="379">
        <f t="shared" si="13"/>
        <v>2</v>
      </c>
      <c r="P78" s="379">
        <f t="shared" si="13"/>
        <v>2</v>
      </c>
      <c r="Q78" s="379">
        <f t="shared" si="13"/>
        <v>3</v>
      </c>
      <c r="R78" s="379">
        <f t="shared" si="13"/>
        <v>2</v>
      </c>
      <c r="S78" s="379">
        <f t="shared" si="13"/>
        <v>2</v>
      </c>
      <c r="T78" s="379">
        <f t="shared" si="13"/>
        <v>3</v>
      </c>
      <c r="U78" s="379">
        <f t="shared" si="13"/>
        <v>2</v>
      </c>
      <c r="V78" s="379">
        <f t="shared" si="13"/>
        <v>2</v>
      </c>
      <c r="W78" s="379">
        <f t="shared" si="13"/>
        <v>3</v>
      </c>
      <c r="X78" s="379">
        <f t="shared" si="13"/>
        <v>2</v>
      </c>
      <c r="Y78" s="379">
        <f t="shared" si="13"/>
        <v>2</v>
      </c>
      <c r="Z78" s="379">
        <f t="shared" si="13"/>
        <v>3</v>
      </c>
      <c r="AA78" s="379">
        <f t="shared" si="13"/>
        <v>2</v>
      </c>
      <c r="AB78" s="379">
        <f t="shared" si="13"/>
        <v>2</v>
      </c>
      <c r="AC78" s="379">
        <f t="shared" si="13"/>
        <v>3</v>
      </c>
      <c r="AD78" s="379">
        <f t="shared" si="13"/>
        <v>2</v>
      </c>
      <c r="AE78" s="379">
        <f t="shared" si="13"/>
        <v>2</v>
      </c>
      <c r="AF78" s="379">
        <f t="shared" si="13"/>
        <v>3</v>
      </c>
      <c r="AG78" s="379">
        <f t="shared" si="13"/>
        <v>2</v>
      </c>
      <c r="AH78" s="379">
        <f t="shared" si="13"/>
        <v>2</v>
      </c>
      <c r="AI78" s="149">
        <f t="shared" si="12"/>
        <v>70</v>
      </c>
    </row>
    <row r="79" spans="1:35" ht="18.75" customHeight="1" x14ac:dyDescent="0.2">
      <c r="B79" s="914"/>
      <c r="C79" s="914"/>
      <c r="D79" s="600" t="s">
        <v>95</v>
      </c>
      <c r="E79" s="999" t="s">
        <v>629</v>
      </c>
      <c r="F79" s="999"/>
      <c r="G79" s="999"/>
      <c r="H79" s="999" t="s">
        <v>671</v>
      </c>
      <c r="I79" s="999"/>
      <c r="J79" s="999"/>
      <c r="K79" s="999" t="s">
        <v>671</v>
      </c>
      <c r="L79" s="999"/>
      <c r="M79" s="999"/>
      <c r="N79" s="999" t="s">
        <v>672</v>
      </c>
      <c r="O79" s="999"/>
      <c r="P79" s="999"/>
      <c r="Q79" s="999" t="s">
        <v>673</v>
      </c>
      <c r="R79" s="999"/>
      <c r="S79" s="999"/>
      <c r="T79" s="999" t="s">
        <v>674</v>
      </c>
      <c r="U79" s="999"/>
      <c r="V79" s="999"/>
      <c r="W79" s="999" t="s">
        <v>671</v>
      </c>
      <c r="X79" s="999"/>
      <c r="Y79" s="999"/>
      <c r="Z79" s="999" t="s">
        <v>672</v>
      </c>
      <c r="AA79" s="999"/>
      <c r="AB79" s="999"/>
      <c r="AC79" s="999" t="s">
        <v>673</v>
      </c>
      <c r="AD79" s="999"/>
      <c r="AE79" s="999"/>
      <c r="AF79" s="999" t="s">
        <v>674</v>
      </c>
      <c r="AG79" s="999"/>
      <c r="AH79" s="999"/>
    </row>
    <row r="80" spans="1:35" ht="18.75" customHeight="1" x14ac:dyDescent="0.2">
      <c r="B80" s="1000" t="s">
        <v>56</v>
      </c>
      <c r="C80" s="1000"/>
      <c r="D80" s="600" t="s">
        <v>56</v>
      </c>
      <c r="E80" s="345" t="s">
        <v>0</v>
      </c>
      <c r="F80" s="345" t="s">
        <v>1</v>
      </c>
      <c r="G80" s="345" t="s">
        <v>2</v>
      </c>
      <c r="H80" s="345" t="s">
        <v>0</v>
      </c>
      <c r="I80" s="345" t="s">
        <v>1</v>
      </c>
      <c r="J80" s="345" t="s">
        <v>2</v>
      </c>
      <c r="K80" s="345" t="s">
        <v>0</v>
      </c>
      <c r="L80" s="345" t="s">
        <v>1</v>
      </c>
      <c r="M80" s="345" t="s">
        <v>2</v>
      </c>
      <c r="N80" s="345" t="s">
        <v>0</v>
      </c>
      <c r="O80" s="345" t="s">
        <v>1</v>
      </c>
      <c r="P80" s="345" t="s">
        <v>2</v>
      </c>
      <c r="Q80" s="345" t="s">
        <v>0</v>
      </c>
      <c r="R80" s="345" t="s">
        <v>1</v>
      </c>
      <c r="S80" s="345" t="s">
        <v>2</v>
      </c>
      <c r="T80" s="345" t="s">
        <v>0</v>
      </c>
      <c r="U80" s="345" t="s">
        <v>1</v>
      </c>
      <c r="V80" s="345" t="s">
        <v>2</v>
      </c>
      <c r="W80" s="345" t="s">
        <v>0</v>
      </c>
      <c r="X80" s="345" t="s">
        <v>1</v>
      </c>
      <c r="Y80" s="345" t="s">
        <v>2</v>
      </c>
      <c r="Z80" s="345" t="s">
        <v>0</v>
      </c>
      <c r="AA80" s="345" t="s">
        <v>1</v>
      </c>
      <c r="AB80" s="345" t="s">
        <v>2</v>
      </c>
      <c r="AC80" s="345" t="s">
        <v>0</v>
      </c>
      <c r="AD80" s="345" t="s">
        <v>1</v>
      </c>
      <c r="AE80" s="345" t="s">
        <v>2</v>
      </c>
      <c r="AF80" s="345" t="s">
        <v>0</v>
      </c>
      <c r="AG80" s="345" t="s">
        <v>1</v>
      </c>
      <c r="AH80" s="345" t="s">
        <v>2</v>
      </c>
    </row>
    <row r="81" spans="1:35" x14ac:dyDescent="0.2">
      <c r="A81" s="9">
        <v>1</v>
      </c>
      <c r="B81" s="1000"/>
      <c r="C81" s="1000"/>
      <c r="D81" s="595" t="s">
        <v>675</v>
      </c>
      <c r="E81" s="602"/>
      <c r="F81" s="379"/>
      <c r="G81" s="379">
        <v>1</v>
      </c>
      <c r="H81" s="379">
        <v>1</v>
      </c>
      <c r="I81" s="379"/>
      <c r="J81" s="379"/>
      <c r="K81" s="379">
        <v>1</v>
      </c>
      <c r="L81" s="379"/>
      <c r="M81" s="379"/>
      <c r="N81" s="379">
        <v>1</v>
      </c>
      <c r="O81" s="379"/>
      <c r="P81" s="379"/>
      <c r="Q81" s="379">
        <v>1</v>
      </c>
      <c r="R81" s="379"/>
      <c r="S81" s="379"/>
      <c r="T81" s="379">
        <v>1</v>
      </c>
      <c r="U81" s="379"/>
      <c r="V81" s="379"/>
      <c r="W81" s="379">
        <v>1</v>
      </c>
      <c r="X81" s="379"/>
      <c r="Y81" s="379"/>
      <c r="Z81" s="379">
        <v>1</v>
      </c>
      <c r="AA81" s="379"/>
      <c r="AB81" s="379"/>
      <c r="AC81" s="379">
        <v>1</v>
      </c>
      <c r="AD81" s="379"/>
      <c r="AE81" s="379"/>
      <c r="AF81" s="379">
        <v>1</v>
      </c>
      <c r="AG81" s="379"/>
      <c r="AH81" s="379"/>
      <c r="AI81" s="149">
        <f>SUM(E81:AH81)</f>
        <v>10</v>
      </c>
    </row>
    <row r="82" spans="1:35" ht="18.75" customHeight="1" x14ac:dyDescent="0.2">
      <c r="B82" s="1000"/>
      <c r="C82" s="1000"/>
      <c r="D82" s="599" t="s">
        <v>4</v>
      </c>
      <c r="E82" s="379">
        <f>SUM(E80:E81)</f>
        <v>0</v>
      </c>
      <c r="F82" s="379">
        <f t="shared" ref="F82:AH82" si="14">SUM(F80:F81)</f>
        <v>0</v>
      </c>
      <c r="G82" s="379">
        <f t="shared" si="14"/>
        <v>1</v>
      </c>
      <c r="H82" s="379">
        <f t="shared" si="14"/>
        <v>1</v>
      </c>
      <c r="I82" s="379">
        <f t="shared" si="14"/>
        <v>0</v>
      </c>
      <c r="J82" s="379">
        <f t="shared" si="14"/>
        <v>0</v>
      </c>
      <c r="K82" s="379">
        <f t="shared" si="14"/>
        <v>1</v>
      </c>
      <c r="L82" s="379">
        <f t="shared" si="14"/>
        <v>0</v>
      </c>
      <c r="M82" s="379">
        <f t="shared" si="14"/>
        <v>0</v>
      </c>
      <c r="N82" s="379">
        <f t="shared" si="14"/>
        <v>1</v>
      </c>
      <c r="O82" s="379">
        <f t="shared" si="14"/>
        <v>0</v>
      </c>
      <c r="P82" s="379">
        <f t="shared" si="14"/>
        <v>0</v>
      </c>
      <c r="Q82" s="379">
        <f t="shared" si="14"/>
        <v>1</v>
      </c>
      <c r="R82" s="379">
        <f t="shared" si="14"/>
        <v>0</v>
      </c>
      <c r="S82" s="379">
        <f t="shared" si="14"/>
        <v>0</v>
      </c>
      <c r="T82" s="379">
        <f t="shared" si="14"/>
        <v>1</v>
      </c>
      <c r="U82" s="379">
        <f t="shared" si="14"/>
        <v>0</v>
      </c>
      <c r="V82" s="379">
        <f t="shared" si="14"/>
        <v>0</v>
      </c>
      <c r="W82" s="379">
        <f t="shared" si="14"/>
        <v>1</v>
      </c>
      <c r="X82" s="379">
        <f t="shared" si="14"/>
        <v>0</v>
      </c>
      <c r="Y82" s="379">
        <f t="shared" si="14"/>
        <v>0</v>
      </c>
      <c r="Z82" s="379">
        <f t="shared" si="14"/>
        <v>1</v>
      </c>
      <c r="AA82" s="379">
        <f t="shared" si="14"/>
        <v>0</v>
      </c>
      <c r="AB82" s="379">
        <f t="shared" si="14"/>
        <v>0</v>
      </c>
      <c r="AC82" s="379">
        <f t="shared" si="14"/>
        <v>1</v>
      </c>
      <c r="AD82" s="379">
        <f t="shared" si="14"/>
        <v>0</v>
      </c>
      <c r="AE82" s="379">
        <f t="shared" si="14"/>
        <v>0</v>
      </c>
      <c r="AF82" s="379">
        <f t="shared" si="14"/>
        <v>1</v>
      </c>
      <c r="AG82" s="379">
        <f t="shared" si="14"/>
        <v>0</v>
      </c>
      <c r="AH82" s="379">
        <f t="shared" si="14"/>
        <v>0</v>
      </c>
      <c r="AI82" s="149">
        <f>SUM(E82:AH82)</f>
        <v>10</v>
      </c>
    </row>
    <row r="83" spans="1:35" ht="18.75" customHeight="1" x14ac:dyDescent="0.2">
      <c r="B83" s="1000"/>
      <c r="C83" s="1000"/>
      <c r="D83" s="600" t="s">
        <v>95</v>
      </c>
      <c r="E83" s="999" t="s">
        <v>676</v>
      </c>
      <c r="F83" s="999"/>
      <c r="G83" s="999"/>
      <c r="H83" s="999" t="s">
        <v>677</v>
      </c>
      <c r="I83" s="999"/>
      <c r="J83" s="999"/>
      <c r="K83" s="999" t="s">
        <v>677</v>
      </c>
      <c r="L83" s="999"/>
      <c r="M83" s="999"/>
      <c r="N83" s="999" t="s">
        <v>678</v>
      </c>
      <c r="O83" s="999"/>
      <c r="P83" s="999"/>
      <c r="Q83" s="999" t="s">
        <v>679</v>
      </c>
      <c r="R83" s="999"/>
      <c r="S83" s="999"/>
      <c r="T83" s="999" t="s">
        <v>680</v>
      </c>
      <c r="U83" s="999"/>
      <c r="V83" s="999"/>
      <c r="W83" s="999" t="s">
        <v>677</v>
      </c>
      <c r="X83" s="999"/>
      <c r="Y83" s="999"/>
      <c r="Z83" s="999" t="s">
        <v>678</v>
      </c>
      <c r="AA83" s="999"/>
      <c r="AB83" s="999"/>
      <c r="AC83" s="999" t="s">
        <v>679</v>
      </c>
      <c r="AD83" s="999"/>
      <c r="AE83" s="999"/>
      <c r="AF83" s="999" t="s">
        <v>680</v>
      </c>
      <c r="AG83" s="999"/>
      <c r="AH83" s="999"/>
      <c r="AI83" s="149">
        <f>SUM(E83:AH83)</f>
        <v>0</v>
      </c>
    </row>
    <row r="84" spans="1:35" x14ac:dyDescent="0.2">
      <c r="E84" s="998"/>
      <c r="F84" s="998"/>
      <c r="G84" s="998"/>
      <c r="H84" s="998"/>
      <c r="I84" s="998"/>
      <c r="J84" s="998"/>
      <c r="K84" s="998"/>
      <c r="L84" s="998"/>
      <c r="M84" s="998"/>
      <c r="N84" s="998"/>
      <c r="O84" s="998"/>
      <c r="P84" s="998"/>
      <c r="Q84" s="998"/>
      <c r="R84" s="998"/>
      <c r="S84" s="998"/>
      <c r="T84" s="998"/>
      <c r="U84" s="998"/>
      <c r="V84" s="998"/>
      <c r="W84" s="998"/>
      <c r="X84" s="998"/>
      <c r="Y84" s="998"/>
      <c r="Z84" s="998"/>
      <c r="AA84" s="998"/>
      <c r="AB84" s="998"/>
      <c r="AC84" s="998"/>
      <c r="AD84" s="998"/>
      <c r="AE84" s="998"/>
      <c r="AF84" s="998"/>
      <c r="AG84" s="998"/>
      <c r="AH84" s="998"/>
    </row>
    <row r="87" spans="1:35" x14ac:dyDescent="0.2">
      <c r="E87" s="200">
        <f>+E82+E78+E68+E64+E59+E54+E45+E39+E32+E23+E19</f>
        <v>25</v>
      </c>
      <c r="F87" s="200">
        <f t="shared" ref="F87:AH87" si="15">+F82+F78+F68+F64+F59+F54+F45+F39+F32+F23+F19</f>
        <v>7</v>
      </c>
      <c r="G87" s="200">
        <f t="shared" si="15"/>
        <v>7</v>
      </c>
      <c r="H87" s="200">
        <f t="shared" si="15"/>
        <v>22</v>
      </c>
      <c r="I87" s="200">
        <f t="shared" si="15"/>
        <v>7</v>
      </c>
      <c r="J87" s="200">
        <f t="shared" si="15"/>
        <v>10</v>
      </c>
      <c r="K87" s="200">
        <f t="shared" si="15"/>
        <v>22</v>
      </c>
      <c r="L87" s="200">
        <f t="shared" si="15"/>
        <v>7</v>
      </c>
      <c r="M87" s="200">
        <f t="shared" si="15"/>
        <v>10</v>
      </c>
      <c r="N87" s="200">
        <f t="shared" si="15"/>
        <v>23</v>
      </c>
      <c r="O87" s="200">
        <f t="shared" si="15"/>
        <v>7</v>
      </c>
      <c r="P87" s="200">
        <f t="shared" si="15"/>
        <v>9</v>
      </c>
      <c r="Q87" s="200">
        <f t="shared" si="15"/>
        <v>22</v>
      </c>
      <c r="R87" s="200">
        <f t="shared" si="15"/>
        <v>7</v>
      </c>
      <c r="S87" s="200">
        <f t="shared" si="15"/>
        <v>10</v>
      </c>
      <c r="T87" s="200">
        <f t="shared" si="15"/>
        <v>26</v>
      </c>
      <c r="U87" s="200">
        <f t="shared" si="15"/>
        <v>7</v>
      </c>
      <c r="V87" s="200">
        <f t="shared" si="15"/>
        <v>6</v>
      </c>
      <c r="W87" s="200">
        <f t="shared" si="15"/>
        <v>22</v>
      </c>
      <c r="X87" s="200">
        <f t="shared" si="15"/>
        <v>7</v>
      </c>
      <c r="Y87" s="200">
        <f t="shared" si="15"/>
        <v>10</v>
      </c>
      <c r="Z87" s="200">
        <f t="shared" si="15"/>
        <v>23</v>
      </c>
      <c r="AA87" s="200">
        <f t="shared" si="15"/>
        <v>7</v>
      </c>
      <c r="AB87" s="200">
        <f t="shared" si="15"/>
        <v>9</v>
      </c>
      <c r="AC87" s="200">
        <f t="shared" si="15"/>
        <v>22</v>
      </c>
      <c r="AD87" s="200">
        <f t="shared" si="15"/>
        <v>7</v>
      </c>
      <c r="AE87" s="200">
        <f t="shared" si="15"/>
        <v>10</v>
      </c>
      <c r="AF87" s="200">
        <f t="shared" si="15"/>
        <v>26</v>
      </c>
      <c r="AG87" s="200">
        <f t="shared" si="15"/>
        <v>7</v>
      </c>
      <c r="AH87" s="200">
        <f t="shared" si="15"/>
        <v>6</v>
      </c>
    </row>
    <row r="88" spans="1:35" s="9" customFormat="1" x14ac:dyDescent="0.2">
      <c r="A88" s="9">
        <f>+A81+A77+A67+A63+A58+A53+A44+A38+A31+A22+A18</f>
        <v>39</v>
      </c>
      <c r="E88" s="996">
        <f>+E87+F87+G87</f>
        <v>39</v>
      </c>
      <c r="F88" s="996"/>
      <c r="G88" s="996"/>
      <c r="H88" s="996">
        <f>+H87+I87+J87</f>
        <v>39</v>
      </c>
      <c r="I88" s="996"/>
      <c r="J88" s="996"/>
      <c r="K88" s="996">
        <f>+K87+L87+M87</f>
        <v>39</v>
      </c>
      <c r="L88" s="996"/>
      <c r="M88" s="996"/>
      <c r="N88" s="996">
        <f>+N87+O87+P87</f>
        <v>39</v>
      </c>
      <c r="O88" s="996"/>
      <c r="P88" s="996"/>
      <c r="Q88" s="996">
        <f>+Q87+R87+S87</f>
        <v>39</v>
      </c>
      <c r="R88" s="996"/>
      <c r="S88" s="996"/>
      <c r="T88" s="996">
        <f>+T87+U87+V87</f>
        <v>39</v>
      </c>
      <c r="U88" s="996"/>
      <c r="V88" s="996"/>
      <c r="W88" s="996">
        <f>+W87+X87+Y87</f>
        <v>39</v>
      </c>
      <c r="X88" s="996"/>
      <c r="Y88" s="996"/>
      <c r="Z88" s="996">
        <f>+Z87+AA87+AB87</f>
        <v>39</v>
      </c>
      <c r="AA88" s="996"/>
      <c r="AB88" s="996"/>
      <c r="AC88" s="996">
        <f>+AC87+AD87+AE87</f>
        <v>39</v>
      </c>
      <c r="AD88" s="996"/>
      <c r="AE88" s="996"/>
      <c r="AF88" s="996">
        <f>+AF87+AG87+AH87</f>
        <v>39</v>
      </c>
      <c r="AG88" s="996"/>
      <c r="AH88" s="996"/>
    </row>
    <row r="89" spans="1:35" x14ac:dyDescent="0.2">
      <c r="D89" s="345" t="s">
        <v>0</v>
      </c>
      <c r="E89" s="200">
        <f>+E87+W87+Z87+AC87+AF87+H87+K87+N87+Q87+T87</f>
        <v>233</v>
      </c>
      <c r="F89" s="162">
        <f>+E89/$E$92</f>
        <v>0.59743589743589742</v>
      </c>
    </row>
    <row r="90" spans="1:35" x14ac:dyDescent="0.2">
      <c r="D90" s="345" t="s">
        <v>1</v>
      </c>
      <c r="E90" s="200">
        <f>+F87+X87+AA87+AD87+AG87+I87+L87+O87+R87+U87</f>
        <v>70</v>
      </c>
      <c r="F90" s="162">
        <f t="shared" ref="F90:F92" si="16">+E90/$E$92</f>
        <v>0.17948717948717949</v>
      </c>
    </row>
    <row r="91" spans="1:35" x14ac:dyDescent="0.2">
      <c r="D91" s="345" t="s">
        <v>2</v>
      </c>
      <c r="E91" s="200">
        <f>+G87+J87+M87+P87+S87+V87+Y87+AB87+AE87+AH87</f>
        <v>87</v>
      </c>
      <c r="F91" s="162">
        <f t="shared" si="16"/>
        <v>0.22307692307692309</v>
      </c>
    </row>
    <row r="92" spans="1:35" x14ac:dyDescent="0.2">
      <c r="E92" s="200">
        <f>SUM(E89:E91)</f>
        <v>390</v>
      </c>
      <c r="F92" s="162">
        <f t="shared" si="16"/>
        <v>1</v>
      </c>
    </row>
    <row r="94" spans="1:35" x14ac:dyDescent="0.2">
      <c r="D94" s="345" t="s">
        <v>80</v>
      </c>
      <c r="E94" s="345"/>
      <c r="F94" s="592">
        <f>+F89+F91</f>
        <v>0.82051282051282048</v>
      </c>
    </row>
    <row r="96" spans="1:35" x14ac:dyDescent="0.2">
      <c r="E96" s="997"/>
      <c r="F96" s="997"/>
      <c r="G96" s="997"/>
    </row>
    <row r="97" spans="5:5" ht="15" customHeight="1" x14ac:dyDescent="0.2">
      <c r="E97" s="291"/>
    </row>
  </sheetData>
  <mergeCells count="162">
    <mergeCell ref="D2:AB5"/>
    <mergeCell ref="B7:D7"/>
    <mergeCell ref="E7:G7"/>
    <mergeCell ref="B8:D8"/>
    <mergeCell ref="E8:AH8"/>
    <mergeCell ref="B9:D9"/>
    <mergeCell ref="E9:AH9"/>
    <mergeCell ref="B10:D10"/>
    <mergeCell ref="E10:AH10"/>
    <mergeCell ref="AC11:AE11"/>
    <mergeCell ref="AF11:AH11"/>
    <mergeCell ref="B13:C20"/>
    <mergeCell ref="E20:G20"/>
    <mergeCell ref="H20:J20"/>
    <mergeCell ref="K20:M20"/>
    <mergeCell ref="N20:P20"/>
    <mergeCell ref="Q20:S20"/>
    <mergeCell ref="T20:V20"/>
    <mergeCell ref="B11:C12"/>
    <mergeCell ref="E11:G11"/>
    <mergeCell ref="H11:J11"/>
    <mergeCell ref="K11:M11"/>
    <mergeCell ref="N11:P11"/>
    <mergeCell ref="Q11:S11"/>
    <mergeCell ref="T11:V11"/>
    <mergeCell ref="W11:Y11"/>
    <mergeCell ref="Z11:AB11"/>
    <mergeCell ref="B25:C33"/>
    <mergeCell ref="E33:G33"/>
    <mergeCell ref="H33:J33"/>
    <mergeCell ref="K33:M33"/>
    <mergeCell ref="N33:P33"/>
    <mergeCell ref="W20:Y20"/>
    <mergeCell ref="Z20:AB20"/>
    <mergeCell ref="AC20:AE20"/>
    <mergeCell ref="AF20:AH20"/>
    <mergeCell ref="B21:C24"/>
    <mergeCell ref="E24:G24"/>
    <mergeCell ref="H24:J24"/>
    <mergeCell ref="K24:M24"/>
    <mergeCell ref="N24:P24"/>
    <mergeCell ref="Q24:S24"/>
    <mergeCell ref="Q33:S33"/>
    <mergeCell ref="T33:V33"/>
    <mergeCell ref="W33:Y33"/>
    <mergeCell ref="Z33:AB33"/>
    <mergeCell ref="AC33:AE33"/>
    <mergeCell ref="AF33:AH33"/>
    <mergeCell ref="T24:V24"/>
    <mergeCell ref="W24:Y24"/>
    <mergeCell ref="Z24:AB24"/>
    <mergeCell ref="AC24:AE24"/>
    <mergeCell ref="AF24:AH24"/>
    <mergeCell ref="B41:C46"/>
    <mergeCell ref="E46:G46"/>
    <mergeCell ref="H46:J46"/>
    <mergeCell ref="K46:M46"/>
    <mergeCell ref="N46:P46"/>
    <mergeCell ref="B34:C40"/>
    <mergeCell ref="E40:G40"/>
    <mergeCell ref="H40:J40"/>
    <mergeCell ref="K40:M40"/>
    <mergeCell ref="N40:P40"/>
    <mergeCell ref="Q46:S46"/>
    <mergeCell ref="T46:V46"/>
    <mergeCell ref="W46:Y46"/>
    <mergeCell ref="Z46:AB46"/>
    <mergeCell ref="AC46:AE46"/>
    <mergeCell ref="AF46:AH46"/>
    <mergeCell ref="T40:V40"/>
    <mergeCell ref="W40:Y40"/>
    <mergeCell ref="Z40:AB40"/>
    <mergeCell ref="AC40:AE40"/>
    <mergeCell ref="AF40:AH40"/>
    <mergeCell ref="Q40:S40"/>
    <mergeCell ref="B56:C60"/>
    <mergeCell ref="E60:G60"/>
    <mergeCell ref="H60:J60"/>
    <mergeCell ref="K60:M60"/>
    <mergeCell ref="N60:P60"/>
    <mergeCell ref="B47:C55"/>
    <mergeCell ref="E55:G55"/>
    <mergeCell ref="H55:J55"/>
    <mergeCell ref="K55:M55"/>
    <mergeCell ref="N55:P55"/>
    <mergeCell ref="Q60:S60"/>
    <mergeCell ref="T60:V60"/>
    <mergeCell ref="W60:Y60"/>
    <mergeCell ref="Z60:AB60"/>
    <mergeCell ref="AC60:AE60"/>
    <mergeCell ref="AF60:AH60"/>
    <mergeCell ref="T55:V55"/>
    <mergeCell ref="W55:Y55"/>
    <mergeCell ref="Z55:AB55"/>
    <mergeCell ref="AC55:AE55"/>
    <mergeCell ref="AF55:AH55"/>
    <mergeCell ref="Q55:S55"/>
    <mergeCell ref="B66:C69"/>
    <mergeCell ref="E69:G69"/>
    <mergeCell ref="H69:J69"/>
    <mergeCell ref="K69:M69"/>
    <mergeCell ref="N69:P69"/>
    <mergeCell ref="B61:C65"/>
    <mergeCell ref="E65:G65"/>
    <mergeCell ref="H65:J65"/>
    <mergeCell ref="K65:M65"/>
    <mergeCell ref="N65:P65"/>
    <mergeCell ref="Q69:S69"/>
    <mergeCell ref="T69:V69"/>
    <mergeCell ref="W69:Y69"/>
    <mergeCell ref="Z69:AB69"/>
    <mergeCell ref="AC69:AE69"/>
    <mergeCell ref="AF69:AH69"/>
    <mergeCell ref="T65:V65"/>
    <mergeCell ref="W65:Y65"/>
    <mergeCell ref="Z65:AB65"/>
    <mergeCell ref="AC65:AE65"/>
    <mergeCell ref="AF65:AH65"/>
    <mergeCell ref="Q65:S65"/>
    <mergeCell ref="B80:C83"/>
    <mergeCell ref="E83:G83"/>
    <mergeCell ref="H83:J83"/>
    <mergeCell ref="K83:M83"/>
    <mergeCell ref="N83:P83"/>
    <mergeCell ref="B70:C79"/>
    <mergeCell ref="E79:G79"/>
    <mergeCell ref="H79:J79"/>
    <mergeCell ref="K79:M79"/>
    <mergeCell ref="N79:P79"/>
    <mergeCell ref="Q83:S83"/>
    <mergeCell ref="T83:V83"/>
    <mergeCell ref="W83:Y83"/>
    <mergeCell ref="Z83:AB83"/>
    <mergeCell ref="AC83:AE83"/>
    <mergeCell ref="AF83:AH83"/>
    <mergeCell ref="T79:V79"/>
    <mergeCell ref="W79:Y79"/>
    <mergeCell ref="Z79:AB79"/>
    <mergeCell ref="AC79:AE79"/>
    <mergeCell ref="AF79:AH79"/>
    <mergeCell ref="Q79:S79"/>
    <mergeCell ref="W88:Y88"/>
    <mergeCell ref="Z88:AB88"/>
    <mergeCell ref="AC88:AE88"/>
    <mergeCell ref="AF88:AH88"/>
    <mergeCell ref="E96:G96"/>
    <mergeCell ref="W84:Y84"/>
    <mergeCell ref="Z84:AB84"/>
    <mergeCell ref="AC84:AE84"/>
    <mergeCell ref="AF84:AH84"/>
    <mergeCell ref="E88:G88"/>
    <mergeCell ref="H88:J88"/>
    <mergeCell ref="K88:M88"/>
    <mergeCell ref="N88:P88"/>
    <mergeCell ref="Q88:S88"/>
    <mergeCell ref="T88:V88"/>
    <mergeCell ref="E84:G84"/>
    <mergeCell ref="H84:J84"/>
    <mergeCell ref="K84:M84"/>
    <mergeCell ref="N84:P84"/>
    <mergeCell ref="Q84:S84"/>
    <mergeCell ref="T84:V84"/>
  </mergeCells>
  <conditionalFormatting sqref="AI13:AI19 AI22:AI23 AI26:AI32 AI35:AI39 AI42:AI45 AI48:AI54 AI57:AI59 AI62:AI64 AI67:AI68 AI71:AI78 AI81:AI83">
    <cfRule type="cellIs" dxfId="15" priority="1" operator="notEqual">
      <formula>$AI$11</formula>
    </cfRule>
  </conditionalFormatting>
  <dataValidations count="2">
    <dataValidation type="whole" operator="equal" showInputMessage="1" showErrorMessage="1" sqref="W22:AG22 E22:U22 E26:AH31 E35:AH38 E42:AH44 E48:AH53 E62:AH63 E67:AH67 E71:AH77">
      <formula1>1</formula1>
    </dataValidation>
    <dataValidation type="whole" operator="equal" allowBlank="1" showInputMessage="1" showErrorMessage="1" sqref="E13:AH18">
      <formula1>1</formula1>
    </dataValidation>
  </dataValidation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7"/>
  <sheetViews>
    <sheetView topLeftCell="A64" workbookViewId="0">
      <selection activeCell="D54" sqref="D54"/>
    </sheetView>
  </sheetViews>
  <sheetFormatPr baseColWidth="10" defaultColWidth="11.42578125" defaultRowHeight="12.75" x14ac:dyDescent="0.2"/>
  <cols>
    <col min="1" max="1" width="5.5703125" style="9" customWidth="1"/>
    <col min="2" max="2" width="2.42578125" style="149" customWidth="1"/>
    <col min="3" max="3" width="13.28515625" style="149" customWidth="1"/>
    <col min="4" max="4" width="42.28515625" style="149" customWidth="1"/>
    <col min="5" max="5" width="5.28515625" style="151" customWidth="1"/>
    <col min="6" max="6" width="5.5703125" style="151" customWidth="1"/>
    <col min="7" max="10" width="4.5703125" style="151" customWidth="1"/>
    <col min="11" max="19" width="4.5703125" style="149" customWidth="1"/>
    <col min="20" max="20" width="7.42578125" style="149" customWidth="1"/>
    <col min="21" max="16384" width="11.42578125" style="149"/>
  </cols>
  <sheetData>
    <row r="1" spans="1:20" x14ac:dyDescent="0.2">
      <c r="E1" s="149"/>
      <c r="F1" s="149"/>
      <c r="G1" s="149"/>
      <c r="H1" s="149"/>
      <c r="I1" s="149"/>
      <c r="J1" s="149"/>
    </row>
    <row r="2" spans="1:20" ht="15" customHeight="1" x14ac:dyDescent="0.2">
      <c r="D2" s="614" t="s">
        <v>135</v>
      </c>
      <c r="E2" s="614"/>
      <c r="F2" s="614"/>
      <c r="G2" s="614"/>
      <c r="H2" s="614"/>
      <c r="I2" s="614"/>
      <c r="J2" s="614"/>
      <c r="K2" s="614"/>
      <c r="L2" s="614"/>
      <c r="M2" s="614"/>
      <c r="N2" s="614"/>
      <c r="O2" s="614"/>
      <c r="P2" s="614"/>
      <c r="Q2" s="614"/>
      <c r="R2" s="614"/>
      <c r="S2" s="614"/>
    </row>
    <row r="3" spans="1:20" x14ac:dyDescent="0.2">
      <c r="D3" s="614"/>
      <c r="E3" s="614"/>
      <c r="F3" s="614"/>
      <c r="G3" s="614"/>
      <c r="H3" s="614"/>
      <c r="I3" s="614"/>
      <c r="J3" s="614"/>
      <c r="K3" s="614"/>
      <c r="L3" s="614"/>
      <c r="M3" s="614"/>
      <c r="N3" s="614"/>
      <c r="O3" s="614"/>
      <c r="P3" s="614"/>
      <c r="Q3" s="614"/>
      <c r="R3" s="614"/>
      <c r="S3" s="614"/>
    </row>
    <row r="4" spans="1:20" x14ac:dyDescent="0.2">
      <c r="D4" s="614"/>
      <c r="E4" s="614"/>
      <c r="F4" s="614"/>
      <c r="G4" s="614"/>
      <c r="H4" s="614"/>
      <c r="I4" s="614"/>
      <c r="J4" s="614"/>
      <c r="K4" s="614"/>
      <c r="L4" s="614"/>
      <c r="M4" s="614"/>
      <c r="N4" s="614"/>
      <c r="O4" s="614"/>
      <c r="P4" s="614"/>
      <c r="Q4" s="614"/>
      <c r="R4" s="614"/>
      <c r="S4" s="614"/>
    </row>
    <row r="5" spans="1:20" x14ac:dyDescent="0.2">
      <c r="E5" s="149"/>
      <c r="F5" s="149"/>
      <c r="G5" s="149"/>
      <c r="H5" s="150"/>
      <c r="I5" s="150"/>
      <c r="J5" s="150"/>
      <c r="K5" s="150"/>
    </row>
    <row r="6" spans="1:20" ht="21.75" customHeight="1" x14ac:dyDescent="0.2">
      <c r="E6" s="149"/>
      <c r="F6" s="149"/>
      <c r="G6" s="149"/>
      <c r="H6" s="149"/>
      <c r="I6" s="149"/>
      <c r="J6" s="149"/>
    </row>
    <row r="7" spans="1:20" ht="14.45" customHeight="1" x14ac:dyDescent="0.2">
      <c r="C7" s="729" t="s">
        <v>9</v>
      </c>
      <c r="D7" s="729"/>
      <c r="E7" s="729"/>
      <c r="F7" s="729"/>
      <c r="G7" s="729"/>
      <c r="H7" s="729"/>
      <c r="I7" s="729"/>
      <c r="J7" s="729"/>
      <c r="K7" s="729"/>
      <c r="L7" s="729"/>
      <c r="M7" s="729"/>
      <c r="N7" s="729"/>
      <c r="O7" s="729"/>
      <c r="P7" s="729"/>
      <c r="Q7" s="729"/>
      <c r="R7" s="729"/>
      <c r="S7" s="729"/>
    </row>
    <row r="8" spans="1:20" x14ac:dyDescent="0.2">
      <c r="C8" s="729" t="s">
        <v>136</v>
      </c>
      <c r="D8" s="729"/>
      <c r="E8" s="729"/>
      <c r="F8" s="729"/>
      <c r="G8" s="729"/>
      <c r="H8" s="729"/>
      <c r="I8" s="729"/>
      <c r="J8" s="729"/>
      <c r="K8" s="729"/>
      <c r="L8" s="729"/>
      <c r="M8" s="729"/>
      <c r="N8" s="729"/>
      <c r="O8" s="729"/>
      <c r="P8" s="729"/>
      <c r="Q8" s="729"/>
      <c r="R8" s="729"/>
      <c r="S8" s="729"/>
    </row>
    <row r="9" spans="1:20" x14ac:dyDescent="0.2">
      <c r="C9" s="729" t="s">
        <v>137</v>
      </c>
      <c r="D9" s="729"/>
      <c r="E9" s="729"/>
      <c r="F9" s="729"/>
      <c r="G9" s="729"/>
      <c r="H9" s="729"/>
      <c r="I9" s="729"/>
      <c r="J9" s="729"/>
      <c r="K9" s="729"/>
      <c r="L9" s="729"/>
      <c r="M9" s="729"/>
      <c r="N9" s="729"/>
      <c r="O9" s="729"/>
      <c r="P9" s="729"/>
      <c r="Q9" s="729"/>
      <c r="R9" s="729"/>
      <c r="S9" s="729"/>
    </row>
    <row r="10" spans="1:20" x14ac:dyDescent="0.2">
      <c r="C10" s="729" t="s">
        <v>138</v>
      </c>
      <c r="D10" s="729"/>
      <c r="E10" s="729"/>
      <c r="F10" s="729"/>
      <c r="G10" s="729"/>
      <c r="H10" s="729"/>
      <c r="I10" s="729"/>
      <c r="J10" s="729"/>
      <c r="K10" s="729"/>
      <c r="L10" s="729"/>
      <c r="M10" s="729"/>
      <c r="N10" s="729"/>
      <c r="O10" s="729"/>
      <c r="P10" s="729"/>
      <c r="Q10" s="729"/>
      <c r="R10" s="729"/>
      <c r="S10" s="729"/>
    </row>
    <row r="11" spans="1:20" x14ac:dyDescent="0.2">
      <c r="F11" s="149"/>
      <c r="G11" s="149"/>
      <c r="H11" s="149"/>
      <c r="I11" s="149"/>
    </row>
    <row r="12" spans="1:20" ht="31.5" customHeight="1" x14ac:dyDescent="0.2">
      <c r="B12" s="1010" t="s">
        <v>139</v>
      </c>
      <c r="C12" s="1011"/>
      <c r="D12" s="1012"/>
      <c r="E12" s="149"/>
      <c r="F12" s="149"/>
      <c r="G12" s="149"/>
      <c r="H12" s="149"/>
      <c r="I12" s="149"/>
      <c r="J12" s="149"/>
    </row>
    <row r="13" spans="1:20" ht="31.5" customHeight="1" x14ac:dyDescent="0.2">
      <c r="B13" s="1013"/>
      <c r="C13" s="1014"/>
      <c r="D13" s="1015"/>
      <c r="E13" s="149"/>
      <c r="F13" s="149"/>
      <c r="G13" s="149"/>
      <c r="H13" s="149"/>
      <c r="I13" s="149"/>
      <c r="J13" s="149"/>
    </row>
    <row r="14" spans="1:20" ht="31.5" customHeight="1" x14ac:dyDescent="0.2">
      <c r="B14" s="1016"/>
      <c r="C14" s="1016"/>
      <c r="D14" s="623" t="s">
        <v>14</v>
      </c>
      <c r="E14" s="1018" t="s">
        <v>711</v>
      </c>
      <c r="F14" s="1018"/>
      <c r="G14" s="1018"/>
      <c r="H14" s="1018" t="s">
        <v>712</v>
      </c>
      <c r="I14" s="1018"/>
      <c r="J14" s="1018"/>
      <c r="K14" s="1018" t="s">
        <v>713</v>
      </c>
      <c r="L14" s="1018"/>
      <c r="M14" s="1018"/>
      <c r="N14" s="1018" t="s">
        <v>714</v>
      </c>
      <c r="O14" s="1018"/>
      <c r="P14" s="1018"/>
      <c r="Q14" s="1018" t="s">
        <v>715</v>
      </c>
      <c r="R14" s="1018"/>
      <c r="S14" s="1018"/>
    </row>
    <row r="15" spans="1:20" ht="31.5" customHeight="1" x14ac:dyDescent="0.2">
      <c r="B15" s="1021" t="s">
        <v>15</v>
      </c>
      <c r="C15" s="1021"/>
      <c r="D15" s="624" t="s">
        <v>15</v>
      </c>
      <c r="E15" s="625" t="s">
        <v>0</v>
      </c>
      <c r="F15" s="625" t="s">
        <v>1</v>
      </c>
      <c r="G15" s="625" t="s">
        <v>2</v>
      </c>
      <c r="H15" s="625" t="s">
        <v>0</v>
      </c>
      <c r="I15" s="625" t="s">
        <v>1</v>
      </c>
      <c r="J15" s="625" t="s">
        <v>2</v>
      </c>
      <c r="K15" s="625" t="s">
        <v>0</v>
      </c>
      <c r="L15" s="625" t="s">
        <v>1</v>
      </c>
      <c r="M15" s="625" t="s">
        <v>2</v>
      </c>
      <c r="N15" s="625" t="s">
        <v>0</v>
      </c>
      <c r="O15" s="625" t="s">
        <v>1</v>
      </c>
      <c r="P15" s="625" t="s">
        <v>2</v>
      </c>
      <c r="Q15" s="625" t="s">
        <v>0</v>
      </c>
      <c r="R15" s="625" t="s">
        <v>1</v>
      </c>
      <c r="S15" s="625" t="s">
        <v>2</v>
      </c>
      <c r="T15" s="149">
        <v>5</v>
      </c>
    </row>
    <row r="16" spans="1:20" ht="90" x14ac:dyDescent="0.25">
      <c r="A16" s="9">
        <v>1</v>
      </c>
      <c r="B16" s="1021"/>
      <c r="C16" s="1021"/>
      <c r="D16" s="187" t="s">
        <v>140</v>
      </c>
      <c r="E16" s="626">
        <v>1</v>
      </c>
      <c r="F16" s="626"/>
      <c r="G16" s="626"/>
      <c r="H16" s="626">
        <v>1</v>
      </c>
      <c r="I16" s="626"/>
      <c r="J16" s="626"/>
      <c r="K16" s="626">
        <v>1</v>
      </c>
      <c r="L16" s="626"/>
      <c r="M16" s="626"/>
      <c r="N16" s="626">
        <v>1</v>
      </c>
      <c r="O16" s="626"/>
      <c r="P16" s="626"/>
      <c r="Q16" s="626">
        <v>1</v>
      </c>
      <c r="R16" s="626"/>
      <c r="S16" s="626"/>
      <c r="T16" s="149">
        <f>SUM(E16:S16)</f>
        <v>5</v>
      </c>
    </row>
    <row r="17" spans="1:20" ht="31.5" customHeight="1" x14ac:dyDescent="0.2">
      <c r="A17" s="9">
        <v>2</v>
      </c>
      <c r="B17" s="1021"/>
      <c r="C17" s="1021"/>
      <c r="D17" s="628" t="s">
        <v>141</v>
      </c>
      <c r="E17" s="626">
        <v>1</v>
      </c>
      <c r="F17" s="627"/>
      <c r="G17" s="627"/>
      <c r="H17" s="626">
        <v>1</v>
      </c>
      <c r="I17" s="627"/>
      <c r="J17" s="627"/>
      <c r="K17" s="626">
        <v>1</v>
      </c>
      <c r="L17" s="627"/>
      <c r="M17" s="627"/>
      <c r="N17" s="626">
        <v>1</v>
      </c>
      <c r="O17" s="627"/>
      <c r="P17" s="627"/>
      <c r="Q17" s="626">
        <v>1</v>
      </c>
      <c r="R17" s="627"/>
      <c r="S17" s="627"/>
      <c r="T17" s="149">
        <f>SUM(E17:S17)</f>
        <v>5</v>
      </c>
    </row>
    <row r="18" spans="1:20" ht="31.5" customHeight="1" x14ac:dyDescent="0.2">
      <c r="B18" s="1021"/>
      <c r="C18" s="1021"/>
      <c r="D18" s="629" t="s">
        <v>4</v>
      </c>
      <c r="E18" s="630">
        <f t="shared" ref="E18:S18" si="0">SUM(E16:E17)</f>
        <v>2</v>
      </c>
      <c r="F18" s="630">
        <f t="shared" si="0"/>
        <v>0</v>
      </c>
      <c r="G18" s="630">
        <f t="shared" si="0"/>
        <v>0</v>
      </c>
      <c r="H18" s="630">
        <f t="shared" si="0"/>
        <v>2</v>
      </c>
      <c r="I18" s="630">
        <f t="shared" si="0"/>
        <v>0</v>
      </c>
      <c r="J18" s="630">
        <f t="shared" si="0"/>
        <v>0</v>
      </c>
      <c r="K18" s="630">
        <f t="shared" si="0"/>
        <v>2</v>
      </c>
      <c r="L18" s="630">
        <f t="shared" si="0"/>
        <v>0</v>
      </c>
      <c r="M18" s="630">
        <f t="shared" si="0"/>
        <v>0</v>
      </c>
      <c r="N18" s="630">
        <f t="shared" si="0"/>
        <v>2</v>
      </c>
      <c r="O18" s="630">
        <f t="shared" si="0"/>
        <v>0</v>
      </c>
      <c r="P18" s="630">
        <f t="shared" si="0"/>
        <v>0</v>
      </c>
      <c r="Q18" s="630">
        <f t="shared" si="0"/>
        <v>2</v>
      </c>
      <c r="R18" s="630">
        <f t="shared" si="0"/>
        <v>0</v>
      </c>
      <c r="S18" s="630">
        <f t="shared" si="0"/>
        <v>0</v>
      </c>
      <c r="T18" s="149">
        <f>SUM(E18:S18)</f>
        <v>10</v>
      </c>
    </row>
    <row r="19" spans="1:20" ht="31.5" customHeight="1" x14ac:dyDescent="0.2">
      <c r="B19" s="1021"/>
      <c r="C19" s="1021"/>
      <c r="D19" s="624" t="s">
        <v>95</v>
      </c>
      <c r="E19" s="1017" t="s">
        <v>694</v>
      </c>
      <c r="F19" s="1017"/>
      <c r="G19" s="1017"/>
      <c r="H19" s="1017" t="s">
        <v>694</v>
      </c>
      <c r="I19" s="1017"/>
      <c r="J19" s="1017"/>
      <c r="K19" s="1017" t="s">
        <v>694</v>
      </c>
      <c r="L19" s="1017"/>
      <c r="M19" s="1017"/>
      <c r="N19" s="1017" t="s">
        <v>694</v>
      </c>
      <c r="O19" s="1017"/>
      <c r="P19" s="1017"/>
      <c r="Q19" s="1017" t="s">
        <v>694</v>
      </c>
      <c r="R19" s="1017"/>
      <c r="S19" s="1017"/>
    </row>
    <row r="20" spans="1:20" ht="31.5" customHeight="1" x14ac:dyDescent="0.2">
      <c r="B20" s="1022" t="s">
        <v>96</v>
      </c>
      <c r="C20" s="1022"/>
      <c r="D20" s="624" t="s">
        <v>96</v>
      </c>
      <c r="E20" s="625" t="s">
        <v>0</v>
      </c>
      <c r="F20" s="625" t="s">
        <v>1</v>
      </c>
      <c r="G20" s="625" t="s">
        <v>2</v>
      </c>
      <c r="H20" s="625" t="s">
        <v>0</v>
      </c>
      <c r="I20" s="625" t="s">
        <v>1</v>
      </c>
      <c r="J20" s="625" t="s">
        <v>2</v>
      </c>
      <c r="K20" s="625" t="s">
        <v>0</v>
      </c>
      <c r="L20" s="625" t="s">
        <v>1</v>
      </c>
      <c r="M20" s="625" t="s">
        <v>2</v>
      </c>
      <c r="N20" s="625" t="s">
        <v>0</v>
      </c>
      <c r="O20" s="625" t="s">
        <v>1</v>
      </c>
      <c r="P20" s="625" t="s">
        <v>2</v>
      </c>
      <c r="Q20" s="625" t="s">
        <v>0</v>
      </c>
      <c r="R20" s="625" t="s">
        <v>1</v>
      </c>
      <c r="S20" s="625" t="s">
        <v>2</v>
      </c>
    </row>
    <row r="21" spans="1:20" ht="31.5" customHeight="1" x14ac:dyDescent="0.2">
      <c r="A21" s="9">
        <v>1</v>
      </c>
      <c r="B21" s="1022"/>
      <c r="C21" s="1022"/>
      <c r="D21" s="631" t="s">
        <v>716</v>
      </c>
      <c r="E21" s="626">
        <v>1</v>
      </c>
      <c r="F21" s="627"/>
      <c r="G21" s="627"/>
      <c r="H21" s="626">
        <v>1</v>
      </c>
      <c r="I21" s="627"/>
      <c r="J21" s="627"/>
      <c r="K21" s="626">
        <v>1</v>
      </c>
      <c r="L21" s="627"/>
      <c r="M21" s="627"/>
      <c r="N21" s="626">
        <v>1</v>
      </c>
      <c r="O21" s="627"/>
      <c r="P21" s="627"/>
      <c r="Q21" s="626">
        <v>1</v>
      </c>
      <c r="R21" s="627"/>
      <c r="S21" s="627"/>
      <c r="T21" s="149">
        <f>SUM(E21:S21)</f>
        <v>5</v>
      </c>
    </row>
    <row r="22" spans="1:20" ht="31.5" customHeight="1" x14ac:dyDescent="0.2">
      <c r="A22" s="9">
        <v>2</v>
      </c>
      <c r="B22" s="1022"/>
      <c r="C22" s="1022"/>
      <c r="D22" s="631" t="s">
        <v>717</v>
      </c>
      <c r="E22" s="626">
        <v>1</v>
      </c>
      <c r="F22" s="627"/>
      <c r="G22" s="627"/>
      <c r="H22" s="626">
        <v>1</v>
      </c>
      <c r="I22" s="627"/>
      <c r="J22" s="627"/>
      <c r="K22" s="626">
        <v>1</v>
      </c>
      <c r="L22" s="627"/>
      <c r="M22" s="627"/>
      <c r="N22" s="626">
        <v>1</v>
      </c>
      <c r="O22" s="627"/>
      <c r="P22" s="627"/>
      <c r="Q22" s="626">
        <v>1</v>
      </c>
      <c r="R22" s="627"/>
      <c r="S22" s="627"/>
      <c r="T22" s="149">
        <f>SUM(E22:S22)</f>
        <v>5</v>
      </c>
    </row>
    <row r="23" spans="1:20" ht="31.5" customHeight="1" x14ac:dyDescent="0.2">
      <c r="B23" s="1022"/>
      <c r="C23" s="1022"/>
      <c r="D23" s="629" t="s">
        <v>4</v>
      </c>
      <c r="E23" s="630">
        <f t="shared" ref="E23:S23" si="1">SUM(E21:E22)</f>
        <v>2</v>
      </c>
      <c r="F23" s="630">
        <f t="shared" si="1"/>
        <v>0</v>
      </c>
      <c r="G23" s="630">
        <f t="shared" si="1"/>
        <v>0</v>
      </c>
      <c r="H23" s="630">
        <f t="shared" si="1"/>
        <v>2</v>
      </c>
      <c r="I23" s="630">
        <f t="shared" si="1"/>
        <v>0</v>
      </c>
      <c r="J23" s="630">
        <f t="shared" si="1"/>
        <v>0</v>
      </c>
      <c r="K23" s="630">
        <f t="shared" si="1"/>
        <v>2</v>
      </c>
      <c r="L23" s="630">
        <f t="shared" si="1"/>
        <v>0</v>
      </c>
      <c r="M23" s="630">
        <f t="shared" si="1"/>
        <v>0</v>
      </c>
      <c r="N23" s="630">
        <f t="shared" si="1"/>
        <v>2</v>
      </c>
      <c r="O23" s="630">
        <f t="shared" si="1"/>
        <v>0</v>
      </c>
      <c r="P23" s="630">
        <f t="shared" si="1"/>
        <v>0</v>
      </c>
      <c r="Q23" s="630">
        <f t="shared" si="1"/>
        <v>2</v>
      </c>
      <c r="R23" s="630">
        <f t="shared" si="1"/>
        <v>0</v>
      </c>
      <c r="S23" s="630">
        <f t="shared" si="1"/>
        <v>0</v>
      </c>
      <c r="T23" s="149">
        <f>SUM(E23:S23)</f>
        <v>10</v>
      </c>
    </row>
    <row r="24" spans="1:20" ht="31.5" customHeight="1" x14ac:dyDescent="0.2">
      <c r="B24" s="1022"/>
      <c r="C24" s="1022"/>
      <c r="D24" s="624" t="s">
        <v>95</v>
      </c>
      <c r="E24" s="1020" t="s">
        <v>738</v>
      </c>
      <c r="F24" s="1020"/>
      <c r="G24" s="1020"/>
      <c r="H24" s="1020" t="s">
        <v>739</v>
      </c>
      <c r="I24" s="1020"/>
      <c r="J24" s="1020"/>
      <c r="K24" s="1020" t="s">
        <v>740</v>
      </c>
      <c r="L24" s="1020"/>
      <c r="M24" s="1020"/>
      <c r="N24" s="1020" t="s">
        <v>741</v>
      </c>
      <c r="O24" s="1020"/>
      <c r="P24" s="1020"/>
      <c r="Q24" s="1020" t="s">
        <v>697</v>
      </c>
      <c r="R24" s="1020"/>
      <c r="S24" s="1020"/>
    </row>
    <row r="25" spans="1:20" ht="31.5" customHeight="1" x14ac:dyDescent="0.2">
      <c r="B25" s="1022" t="s">
        <v>6</v>
      </c>
      <c r="C25" s="1022"/>
      <c r="D25" s="624" t="s">
        <v>6</v>
      </c>
      <c r="E25" s="625" t="s">
        <v>0</v>
      </c>
      <c r="F25" s="625" t="s">
        <v>1</v>
      </c>
      <c r="G25" s="625" t="s">
        <v>2</v>
      </c>
      <c r="H25" s="625" t="s">
        <v>0</v>
      </c>
      <c r="I25" s="625" t="s">
        <v>1</v>
      </c>
      <c r="J25" s="625" t="s">
        <v>2</v>
      </c>
      <c r="K25" s="625" t="s">
        <v>0</v>
      </c>
      <c r="L25" s="625" t="s">
        <v>1</v>
      </c>
      <c r="M25" s="625" t="s">
        <v>2</v>
      </c>
      <c r="N25" s="625" t="s">
        <v>0</v>
      </c>
      <c r="O25" s="625" t="s">
        <v>1</v>
      </c>
      <c r="P25" s="625" t="s">
        <v>2</v>
      </c>
      <c r="Q25" s="625" t="s">
        <v>0</v>
      </c>
      <c r="R25" s="625" t="s">
        <v>1</v>
      </c>
      <c r="S25" s="625" t="s">
        <v>2</v>
      </c>
    </row>
    <row r="26" spans="1:20" ht="55.5" customHeight="1" x14ac:dyDescent="0.2">
      <c r="A26" s="9">
        <v>1</v>
      </c>
      <c r="B26" s="1022"/>
      <c r="C26" s="1022"/>
      <c r="D26" s="633" t="s">
        <v>718</v>
      </c>
      <c r="E26" s="627"/>
      <c r="F26" s="627"/>
      <c r="G26" s="626">
        <v>1</v>
      </c>
      <c r="H26" s="627"/>
      <c r="I26" s="627"/>
      <c r="J26" s="626">
        <v>1</v>
      </c>
      <c r="K26" s="627"/>
      <c r="L26" s="627"/>
      <c r="M26" s="626">
        <v>1</v>
      </c>
      <c r="N26" s="627"/>
      <c r="O26" s="627"/>
      <c r="P26" s="626">
        <v>1</v>
      </c>
      <c r="Q26" s="627"/>
      <c r="R26" s="627"/>
      <c r="S26" s="626">
        <v>1</v>
      </c>
      <c r="T26" s="149">
        <f t="shared" ref="T26:T33" si="2">SUM(E26:S26)</f>
        <v>5</v>
      </c>
    </row>
    <row r="27" spans="1:20" ht="36.75" customHeight="1" x14ac:dyDescent="0.2">
      <c r="A27" s="9">
        <v>2</v>
      </c>
      <c r="B27" s="1022"/>
      <c r="C27" s="1022"/>
      <c r="D27" s="633" t="s">
        <v>719</v>
      </c>
      <c r="E27" s="627"/>
      <c r="F27" s="627"/>
      <c r="G27" s="626">
        <v>1</v>
      </c>
      <c r="H27" s="627"/>
      <c r="I27" s="627"/>
      <c r="J27" s="626">
        <v>1</v>
      </c>
      <c r="K27" s="626">
        <v>1</v>
      </c>
      <c r="L27" s="627"/>
      <c r="M27" s="627"/>
      <c r="N27" s="626">
        <v>1</v>
      </c>
      <c r="O27" s="627"/>
      <c r="P27" s="627"/>
      <c r="Q27" s="627"/>
      <c r="R27" s="627"/>
      <c r="S27" s="626">
        <v>1</v>
      </c>
      <c r="T27" s="149">
        <f t="shared" si="2"/>
        <v>5</v>
      </c>
    </row>
    <row r="28" spans="1:20" ht="18.75" customHeight="1" x14ac:dyDescent="0.2">
      <c r="A28" s="9">
        <v>3</v>
      </c>
      <c r="B28" s="1022"/>
      <c r="C28" s="1022"/>
      <c r="D28" s="633" t="s">
        <v>720</v>
      </c>
      <c r="E28" s="627"/>
      <c r="F28" s="627"/>
      <c r="G28" s="626">
        <v>1</v>
      </c>
      <c r="H28" s="627">
        <v>1</v>
      </c>
      <c r="I28" s="627"/>
      <c r="J28" s="627"/>
      <c r="K28" s="627"/>
      <c r="L28" s="627"/>
      <c r="M28" s="626">
        <v>1</v>
      </c>
      <c r="N28" s="627"/>
      <c r="O28" s="627"/>
      <c r="P28" s="626">
        <v>1</v>
      </c>
      <c r="Q28" s="627"/>
      <c r="R28" s="627"/>
      <c r="S28" s="626">
        <v>1</v>
      </c>
      <c r="T28" s="149">
        <f t="shared" si="2"/>
        <v>5</v>
      </c>
    </row>
    <row r="29" spans="1:20" ht="63.75" x14ac:dyDescent="0.2">
      <c r="A29" s="9">
        <v>4</v>
      </c>
      <c r="B29" s="1022"/>
      <c r="C29" s="1022"/>
      <c r="D29" s="633" t="s">
        <v>721</v>
      </c>
      <c r="E29" s="627"/>
      <c r="F29" s="627"/>
      <c r="G29" s="627">
        <v>1</v>
      </c>
      <c r="H29" s="627"/>
      <c r="I29" s="627"/>
      <c r="J29" s="626">
        <v>1</v>
      </c>
      <c r="K29" s="627"/>
      <c r="L29" s="627"/>
      <c r="M29" s="626">
        <v>1</v>
      </c>
      <c r="N29" s="627"/>
      <c r="O29" s="627"/>
      <c r="P29" s="626">
        <v>1</v>
      </c>
      <c r="Q29" s="626">
        <v>1</v>
      </c>
      <c r="R29" s="627"/>
      <c r="S29" s="627"/>
      <c r="T29" s="149">
        <f t="shared" si="2"/>
        <v>5</v>
      </c>
    </row>
    <row r="30" spans="1:20" ht="76.5" x14ac:dyDescent="0.2">
      <c r="A30" s="9">
        <v>5</v>
      </c>
      <c r="B30" s="1022"/>
      <c r="C30" s="1022"/>
      <c r="D30" s="633" t="s">
        <v>722</v>
      </c>
      <c r="E30" s="627"/>
      <c r="F30" s="627"/>
      <c r="G30" s="627">
        <v>1</v>
      </c>
      <c r="H30" s="627"/>
      <c r="I30" s="627"/>
      <c r="J30" s="626">
        <v>1</v>
      </c>
      <c r="K30" s="627"/>
      <c r="L30" s="627"/>
      <c r="M30" s="626">
        <v>1</v>
      </c>
      <c r="N30" s="627"/>
      <c r="O30" s="627"/>
      <c r="P30" s="626">
        <v>1</v>
      </c>
      <c r="Q30" s="627"/>
      <c r="R30" s="627"/>
      <c r="S30" s="626">
        <v>1</v>
      </c>
      <c r="T30" s="149">
        <f t="shared" si="2"/>
        <v>5</v>
      </c>
    </row>
    <row r="31" spans="1:20" ht="63.75" x14ac:dyDescent="0.2">
      <c r="A31" s="9">
        <v>6</v>
      </c>
      <c r="B31" s="1022"/>
      <c r="C31" s="1022"/>
      <c r="D31" s="633" t="s">
        <v>723</v>
      </c>
      <c r="E31" s="627"/>
      <c r="F31" s="627"/>
      <c r="G31" s="627">
        <v>1</v>
      </c>
      <c r="H31" s="627"/>
      <c r="I31" s="627"/>
      <c r="J31" s="626">
        <v>1</v>
      </c>
      <c r="K31" s="627"/>
      <c r="L31" s="627"/>
      <c r="M31" s="626">
        <v>1</v>
      </c>
      <c r="N31" s="627"/>
      <c r="O31" s="627"/>
      <c r="P31" s="626">
        <v>1</v>
      </c>
      <c r="Q31" s="627"/>
      <c r="R31" s="627"/>
      <c r="S31" s="626">
        <v>1</v>
      </c>
      <c r="T31" s="149">
        <f t="shared" si="2"/>
        <v>5</v>
      </c>
    </row>
    <row r="32" spans="1:20" ht="63.75" x14ac:dyDescent="0.2">
      <c r="A32" s="9">
        <v>7</v>
      </c>
      <c r="B32" s="1022"/>
      <c r="C32" s="1022"/>
      <c r="D32" s="633" t="s">
        <v>724</v>
      </c>
      <c r="E32" s="627">
        <v>1</v>
      </c>
      <c r="F32" s="627"/>
      <c r="G32" s="627"/>
      <c r="H32" s="627"/>
      <c r="I32" s="627"/>
      <c r="J32" s="626">
        <v>1</v>
      </c>
      <c r="K32" s="627"/>
      <c r="L32" s="627"/>
      <c r="M32" s="626">
        <v>1</v>
      </c>
      <c r="N32" s="627"/>
      <c r="O32" s="627"/>
      <c r="P32" s="626">
        <v>1</v>
      </c>
      <c r="Q32" s="627"/>
      <c r="R32" s="627"/>
      <c r="S32" s="626">
        <v>1</v>
      </c>
      <c r="T32" s="149">
        <f t="shared" si="2"/>
        <v>5</v>
      </c>
    </row>
    <row r="33" spans="1:20" ht="31.5" customHeight="1" x14ac:dyDescent="0.2">
      <c r="B33" s="1022"/>
      <c r="C33" s="1022"/>
      <c r="D33" s="629" t="s">
        <v>4</v>
      </c>
      <c r="E33" s="630">
        <f t="shared" ref="E33:S33" si="3">SUM(E26:E32)</f>
        <v>1</v>
      </c>
      <c r="F33" s="630">
        <f t="shared" si="3"/>
        <v>0</v>
      </c>
      <c r="G33" s="630">
        <f t="shared" si="3"/>
        <v>6</v>
      </c>
      <c r="H33" s="630">
        <f t="shared" si="3"/>
        <v>1</v>
      </c>
      <c r="I33" s="630">
        <f t="shared" si="3"/>
        <v>0</v>
      </c>
      <c r="J33" s="630">
        <f t="shared" si="3"/>
        <v>6</v>
      </c>
      <c r="K33" s="630">
        <f t="shared" si="3"/>
        <v>1</v>
      </c>
      <c r="L33" s="630">
        <f t="shared" si="3"/>
        <v>0</v>
      </c>
      <c r="M33" s="630">
        <f t="shared" si="3"/>
        <v>6</v>
      </c>
      <c r="N33" s="630">
        <f t="shared" si="3"/>
        <v>1</v>
      </c>
      <c r="O33" s="630">
        <f t="shared" si="3"/>
        <v>0</v>
      </c>
      <c r="P33" s="630">
        <f t="shared" si="3"/>
        <v>6</v>
      </c>
      <c r="Q33" s="630">
        <f t="shared" si="3"/>
        <v>1</v>
      </c>
      <c r="R33" s="630">
        <f t="shared" si="3"/>
        <v>0</v>
      </c>
      <c r="S33" s="630">
        <f t="shared" si="3"/>
        <v>6</v>
      </c>
      <c r="T33" s="149">
        <f t="shared" si="2"/>
        <v>35</v>
      </c>
    </row>
    <row r="34" spans="1:20" ht="31.5" customHeight="1" x14ac:dyDescent="0.2">
      <c r="B34" s="1022"/>
      <c r="C34" s="1022"/>
      <c r="D34" s="624" t="s">
        <v>95</v>
      </c>
      <c r="E34" s="1020" t="s">
        <v>742</v>
      </c>
      <c r="F34" s="1020"/>
      <c r="G34" s="1020"/>
      <c r="H34" s="1020" t="s">
        <v>743</v>
      </c>
      <c r="I34" s="1020"/>
      <c r="J34" s="1020"/>
      <c r="K34" s="1020" t="s">
        <v>742</v>
      </c>
      <c r="L34" s="1020"/>
      <c r="M34" s="1020"/>
      <c r="N34" s="1020" t="s">
        <v>743</v>
      </c>
      <c r="O34" s="1020"/>
      <c r="P34" s="1020"/>
      <c r="Q34" s="1020" t="s">
        <v>742</v>
      </c>
      <c r="R34" s="1020"/>
      <c r="S34" s="1020"/>
    </row>
    <row r="35" spans="1:20" ht="31.5" customHeight="1" x14ac:dyDescent="0.2">
      <c r="B35" s="1022" t="s">
        <v>7</v>
      </c>
      <c r="C35" s="1022"/>
      <c r="D35" s="624" t="s">
        <v>7</v>
      </c>
      <c r="E35" s="625" t="s">
        <v>0</v>
      </c>
      <c r="F35" s="625" t="s">
        <v>1</v>
      </c>
      <c r="G35" s="625" t="s">
        <v>2</v>
      </c>
      <c r="H35" s="625" t="s">
        <v>0</v>
      </c>
      <c r="I35" s="625" t="s">
        <v>1</v>
      </c>
      <c r="J35" s="625" t="s">
        <v>2</v>
      </c>
      <c r="K35" s="625" t="s">
        <v>0</v>
      </c>
      <c r="L35" s="625" t="s">
        <v>1</v>
      </c>
      <c r="M35" s="625" t="s">
        <v>2</v>
      </c>
      <c r="N35" s="625" t="s">
        <v>0</v>
      </c>
      <c r="O35" s="625" t="s">
        <v>1</v>
      </c>
      <c r="P35" s="625" t="s">
        <v>2</v>
      </c>
      <c r="Q35" s="625" t="s">
        <v>0</v>
      </c>
      <c r="R35" s="625" t="s">
        <v>1</v>
      </c>
      <c r="S35" s="625" t="s">
        <v>2</v>
      </c>
    </row>
    <row r="36" spans="1:20" ht="25.5" x14ac:dyDescent="0.2">
      <c r="A36" s="9">
        <v>1</v>
      </c>
      <c r="B36" s="1022"/>
      <c r="C36" s="1022"/>
      <c r="D36" s="635" t="s">
        <v>142</v>
      </c>
      <c r="E36" s="627">
        <v>1</v>
      </c>
      <c r="F36" s="627"/>
      <c r="G36" s="627"/>
      <c r="H36" s="627">
        <v>1</v>
      </c>
      <c r="I36" s="627"/>
      <c r="J36" s="627"/>
      <c r="K36" s="627">
        <v>1</v>
      </c>
      <c r="L36" s="627"/>
      <c r="M36" s="627"/>
      <c r="N36" s="627">
        <v>1</v>
      </c>
      <c r="O36" s="627"/>
      <c r="P36" s="627"/>
      <c r="Q36" s="627">
        <v>1</v>
      </c>
      <c r="R36" s="627"/>
      <c r="S36" s="627"/>
      <c r="T36" s="149">
        <f>SUM(E36:S36)</f>
        <v>5</v>
      </c>
    </row>
    <row r="37" spans="1:20" ht="51" x14ac:dyDescent="0.2">
      <c r="A37" s="9">
        <v>2</v>
      </c>
      <c r="B37" s="1022"/>
      <c r="C37" s="1022"/>
      <c r="D37" s="636" t="s">
        <v>143</v>
      </c>
      <c r="E37" s="627">
        <v>1</v>
      </c>
      <c r="F37" s="627"/>
      <c r="G37" s="627"/>
      <c r="H37" s="627">
        <v>1</v>
      </c>
      <c r="I37" s="627"/>
      <c r="J37" s="627"/>
      <c r="K37" s="627">
        <v>1</v>
      </c>
      <c r="L37" s="627"/>
      <c r="M37" s="627"/>
      <c r="N37" s="627">
        <v>1</v>
      </c>
      <c r="O37" s="627"/>
      <c r="P37" s="627"/>
      <c r="Q37" s="627">
        <v>1</v>
      </c>
      <c r="R37" s="627"/>
      <c r="S37" s="627"/>
      <c r="T37" s="149">
        <f>SUM(E37:S37)</f>
        <v>5</v>
      </c>
    </row>
    <row r="38" spans="1:20" ht="25.5" x14ac:dyDescent="0.2">
      <c r="A38" s="9">
        <v>3</v>
      </c>
      <c r="B38" s="1022"/>
      <c r="C38" s="1022"/>
      <c r="D38" s="637" t="s">
        <v>725</v>
      </c>
      <c r="E38" s="627">
        <v>1</v>
      </c>
      <c r="F38" s="627"/>
      <c r="G38" s="627"/>
      <c r="H38" s="627">
        <v>1</v>
      </c>
      <c r="I38" s="627"/>
      <c r="J38" s="627"/>
      <c r="K38" s="627">
        <v>1</v>
      </c>
      <c r="L38" s="627"/>
      <c r="M38" s="627"/>
      <c r="N38" s="627">
        <v>1</v>
      </c>
      <c r="O38" s="627"/>
      <c r="P38" s="627"/>
      <c r="Q38" s="627">
        <v>1</v>
      </c>
      <c r="R38" s="627"/>
      <c r="S38" s="627"/>
      <c r="T38" s="149">
        <f>SUM(E38:S38)</f>
        <v>5</v>
      </c>
    </row>
    <row r="39" spans="1:20" ht="25.5" x14ac:dyDescent="0.2">
      <c r="A39" s="9">
        <v>4</v>
      </c>
      <c r="B39" s="1022"/>
      <c r="C39" s="1022"/>
      <c r="D39" s="636" t="s">
        <v>144</v>
      </c>
      <c r="E39" s="627">
        <v>1</v>
      </c>
      <c r="F39" s="627"/>
      <c r="G39" s="627"/>
      <c r="H39" s="627">
        <v>1</v>
      </c>
      <c r="I39" s="627"/>
      <c r="J39" s="627"/>
      <c r="K39" s="627">
        <v>1</v>
      </c>
      <c r="L39" s="627"/>
      <c r="M39" s="627"/>
      <c r="N39" s="627">
        <v>1</v>
      </c>
      <c r="O39" s="627"/>
      <c r="P39" s="627"/>
      <c r="Q39" s="627">
        <v>1</v>
      </c>
      <c r="R39" s="627"/>
      <c r="S39" s="627"/>
      <c r="T39" s="149">
        <f>SUM(E39:S39)</f>
        <v>5</v>
      </c>
    </row>
    <row r="40" spans="1:20" ht="31.5" customHeight="1" x14ac:dyDescent="0.2">
      <c r="B40" s="1022"/>
      <c r="C40" s="1022"/>
      <c r="D40" s="629" t="s">
        <v>4</v>
      </c>
      <c r="E40" s="630">
        <f t="shared" ref="E40:S40" si="4">SUM(E36:E39)</f>
        <v>4</v>
      </c>
      <c r="F40" s="630">
        <f t="shared" si="4"/>
        <v>0</v>
      </c>
      <c r="G40" s="630">
        <f t="shared" si="4"/>
        <v>0</v>
      </c>
      <c r="H40" s="630">
        <f t="shared" si="4"/>
        <v>4</v>
      </c>
      <c r="I40" s="630">
        <f t="shared" si="4"/>
        <v>0</v>
      </c>
      <c r="J40" s="630">
        <f t="shared" si="4"/>
        <v>0</v>
      </c>
      <c r="K40" s="630">
        <f t="shared" si="4"/>
        <v>4</v>
      </c>
      <c r="L40" s="630">
        <f t="shared" si="4"/>
        <v>0</v>
      </c>
      <c r="M40" s="630">
        <f t="shared" si="4"/>
        <v>0</v>
      </c>
      <c r="N40" s="630">
        <f t="shared" si="4"/>
        <v>4</v>
      </c>
      <c r="O40" s="630">
        <f t="shared" si="4"/>
        <v>0</v>
      </c>
      <c r="P40" s="630">
        <f t="shared" si="4"/>
        <v>0</v>
      </c>
      <c r="Q40" s="630">
        <f t="shared" si="4"/>
        <v>4</v>
      </c>
      <c r="R40" s="630">
        <f t="shared" si="4"/>
        <v>0</v>
      </c>
      <c r="S40" s="630">
        <f t="shared" si="4"/>
        <v>0</v>
      </c>
      <c r="T40" s="149">
        <f>SUM(E40:S40)</f>
        <v>20</v>
      </c>
    </row>
    <row r="41" spans="1:20" ht="31.5" customHeight="1" x14ac:dyDescent="0.2">
      <c r="B41" s="1022"/>
      <c r="C41" s="1022"/>
      <c r="D41" s="624" t="s">
        <v>95</v>
      </c>
      <c r="E41" s="1017" t="s">
        <v>701</v>
      </c>
      <c r="F41" s="1017"/>
      <c r="G41" s="1017"/>
      <c r="H41" s="1017" t="s">
        <v>744</v>
      </c>
      <c r="I41" s="1017"/>
      <c r="J41" s="1017"/>
      <c r="K41" s="1017" t="s">
        <v>745</v>
      </c>
      <c r="L41" s="1017"/>
      <c r="M41" s="1017"/>
      <c r="N41" s="1017" t="s">
        <v>744</v>
      </c>
      <c r="O41" s="1017"/>
      <c r="P41" s="1017"/>
      <c r="Q41" s="1017" t="s">
        <v>744</v>
      </c>
      <c r="R41" s="1017"/>
      <c r="S41" s="1017"/>
    </row>
    <row r="42" spans="1:20" ht="31.5" customHeight="1" x14ac:dyDescent="0.2">
      <c r="B42" s="1021" t="s">
        <v>8</v>
      </c>
      <c r="C42" s="1021"/>
      <c r="D42" s="624" t="s">
        <v>8</v>
      </c>
      <c r="E42" s="625" t="s">
        <v>0</v>
      </c>
      <c r="F42" s="625" t="s">
        <v>1</v>
      </c>
      <c r="G42" s="625" t="s">
        <v>2</v>
      </c>
      <c r="H42" s="625" t="s">
        <v>0</v>
      </c>
      <c r="I42" s="625" t="s">
        <v>1</v>
      </c>
      <c r="J42" s="625" t="s">
        <v>2</v>
      </c>
      <c r="K42" s="625" t="s">
        <v>0</v>
      </c>
      <c r="L42" s="625" t="s">
        <v>1</v>
      </c>
      <c r="M42" s="625" t="s">
        <v>2</v>
      </c>
      <c r="N42" s="625" t="s">
        <v>0</v>
      </c>
      <c r="O42" s="625" t="s">
        <v>1</v>
      </c>
      <c r="P42" s="625" t="s">
        <v>2</v>
      </c>
      <c r="Q42" s="625" t="s">
        <v>0</v>
      </c>
      <c r="R42" s="625" t="s">
        <v>1</v>
      </c>
      <c r="S42" s="625" t="s">
        <v>2</v>
      </c>
    </row>
    <row r="43" spans="1:20" ht="38.25" customHeight="1" x14ac:dyDescent="0.2">
      <c r="A43" s="9">
        <v>1</v>
      </c>
      <c r="B43" s="1021"/>
      <c r="C43" s="1021"/>
      <c r="D43" s="633" t="s">
        <v>726</v>
      </c>
      <c r="E43" s="627"/>
      <c r="F43" s="627"/>
      <c r="G43" s="627">
        <v>1</v>
      </c>
      <c r="H43" s="627"/>
      <c r="I43" s="627"/>
      <c r="J43" s="627">
        <v>1</v>
      </c>
      <c r="K43" s="627"/>
      <c r="L43" s="627"/>
      <c r="M43" s="627">
        <v>1</v>
      </c>
      <c r="N43" s="627"/>
      <c r="O43" s="627"/>
      <c r="P43" s="627">
        <v>1</v>
      </c>
      <c r="Q43" s="627"/>
      <c r="R43" s="627"/>
      <c r="S43" s="627">
        <v>1</v>
      </c>
      <c r="T43" s="149">
        <f t="shared" ref="T43:T51" si="5">SUM(E43:S43)</f>
        <v>5</v>
      </c>
    </row>
    <row r="44" spans="1:20" ht="42" customHeight="1" x14ac:dyDescent="0.2">
      <c r="A44" s="9">
        <v>2</v>
      </c>
      <c r="B44" s="1021"/>
      <c r="C44" s="1021"/>
      <c r="D44" s="633" t="s">
        <v>727</v>
      </c>
      <c r="E44" s="627"/>
      <c r="F44" s="627"/>
      <c r="G44" s="627">
        <v>1</v>
      </c>
      <c r="H44" s="627"/>
      <c r="I44" s="627"/>
      <c r="J44" s="627">
        <v>1</v>
      </c>
      <c r="K44" s="627"/>
      <c r="L44" s="627"/>
      <c r="M44" s="627">
        <v>1</v>
      </c>
      <c r="N44" s="627"/>
      <c r="O44" s="627"/>
      <c r="P44" s="627">
        <v>1</v>
      </c>
      <c r="Q44" s="627"/>
      <c r="R44" s="627"/>
      <c r="S44" s="627">
        <v>1</v>
      </c>
      <c r="T44" s="149">
        <f t="shared" si="5"/>
        <v>5</v>
      </c>
    </row>
    <row r="45" spans="1:20" ht="42" customHeight="1" x14ac:dyDescent="0.2">
      <c r="A45" s="9">
        <v>3</v>
      </c>
      <c r="B45" s="1021"/>
      <c r="C45" s="1021"/>
      <c r="D45" s="633" t="s">
        <v>728</v>
      </c>
      <c r="E45" s="627"/>
      <c r="F45" s="627"/>
      <c r="G45" s="627">
        <v>1</v>
      </c>
      <c r="H45" s="627"/>
      <c r="I45" s="627"/>
      <c r="J45" s="627">
        <v>1</v>
      </c>
      <c r="K45" s="627"/>
      <c r="L45" s="627"/>
      <c r="M45" s="627">
        <v>1</v>
      </c>
      <c r="N45" s="627"/>
      <c r="O45" s="627"/>
      <c r="P45" s="627">
        <v>1</v>
      </c>
      <c r="Q45" s="627"/>
      <c r="R45" s="627"/>
      <c r="S45" s="627">
        <v>1</v>
      </c>
      <c r="T45" s="149">
        <f t="shared" si="5"/>
        <v>5</v>
      </c>
    </row>
    <row r="46" spans="1:20" ht="42" customHeight="1" x14ac:dyDescent="0.2">
      <c r="A46" s="9">
        <v>4</v>
      </c>
      <c r="B46" s="1021"/>
      <c r="C46" s="1021"/>
      <c r="D46" s="633" t="s">
        <v>729</v>
      </c>
      <c r="E46" s="627"/>
      <c r="F46" s="627"/>
      <c r="G46" s="627">
        <v>1</v>
      </c>
      <c r="H46" s="627"/>
      <c r="I46" s="627"/>
      <c r="J46" s="627">
        <v>1</v>
      </c>
      <c r="K46" s="627"/>
      <c r="L46" s="627"/>
      <c r="M46" s="627">
        <v>1</v>
      </c>
      <c r="N46" s="627"/>
      <c r="O46" s="627"/>
      <c r="P46" s="627">
        <v>1</v>
      </c>
      <c r="Q46" s="627"/>
      <c r="R46" s="627"/>
      <c r="S46" s="627">
        <v>1</v>
      </c>
      <c r="T46" s="149">
        <f t="shared" si="5"/>
        <v>5</v>
      </c>
    </row>
    <row r="47" spans="1:20" ht="42" customHeight="1" x14ac:dyDescent="0.2">
      <c r="A47" s="9">
        <v>5</v>
      </c>
      <c r="B47" s="1021"/>
      <c r="C47" s="1021"/>
      <c r="D47" s="633" t="s">
        <v>730</v>
      </c>
      <c r="E47" s="627"/>
      <c r="F47" s="627"/>
      <c r="G47" s="627">
        <v>1</v>
      </c>
      <c r="H47" s="627"/>
      <c r="I47" s="627"/>
      <c r="J47" s="627">
        <v>1</v>
      </c>
      <c r="K47" s="627"/>
      <c r="L47" s="627"/>
      <c r="M47" s="627">
        <v>1</v>
      </c>
      <c r="N47" s="627"/>
      <c r="O47" s="627"/>
      <c r="P47" s="627">
        <v>1</v>
      </c>
      <c r="Q47" s="627"/>
      <c r="R47" s="627"/>
      <c r="S47" s="627">
        <v>1</v>
      </c>
      <c r="T47" s="149">
        <f t="shared" si="5"/>
        <v>5</v>
      </c>
    </row>
    <row r="48" spans="1:20" ht="42" customHeight="1" x14ac:dyDescent="0.2">
      <c r="A48" s="9">
        <v>6</v>
      </c>
      <c r="B48" s="1021"/>
      <c r="C48" s="1021"/>
      <c r="D48" s="633" t="s">
        <v>731</v>
      </c>
      <c r="E48" s="627"/>
      <c r="F48" s="627"/>
      <c r="G48" s="627">
        <v>1</v>
      </c>
      <c r="H48" s="627"/>
      <c r="I48" s="627"/>
      <c r="J48" s="627">
        <v>1</v>
      </c>
      <c r="K48" s="627"/>
      <c r="L48" s="627"/>
      <c r="M48" s="627">
        <v>1</v>
      </c>
      <c r="N48" s="627"/>
      <c r="O48" s="627"/>
      <c r="P48" s="627">
        <v>1</v>
      </c>
      <c r="Q48" s="627"/>
      <c r="R48" s="627"/>
      <c r="S48" s="627">
        <v>1</v>
      </c>
      <c r="T48" s="149">
        <f t="shared" si="5"/>
        <v>5</v>
      </c>
    </row>
    <row r="49" spans="1:20" ht="89.25" x14ac:dyDescent="0.2">
      <c r="A49" s="9">
        <v>7</v>
      </c>
      <c r="B49" s="1021"/>
      <c r="C49" s="1021"/>
      <c r="D49" s="633" t="s">
        <v>732</v>
      </c>
      <c r="E49" s="627"/>
      <c r="F49" s="627"/>
      <c r="G49" s="627">
        <v>1</v>
      </c>
      <c r="H49" s="627">
        <v>1</v>
      </c>
      <c r="I49" s="627"/>
      <c r="J49" s="627"/>
      <c r="K49" s="627"/>
      <c r="L49" s="627"/>
      <c r="M49" s="627">
        <v>1</v>
      </c>
      <c r="N49" s="627"/>
      <c r="O49" s="627"/>
      <c r="P49" s="627">
        <v>1</v>
      </c>
      <c r="Q49" s="627"/>
      <c r="R49" s="627"/>
      <c r="S49" s="627">
        <v>1</v>
      </c>
      <c r="T49" s="149">
        <f t="shared" si="5"/>
        <v>5</v>
      </c>
    </row>
    <row r="50" spans="1:20" ht="76.5" x14ac:dyDescent="0.2">
      <c r="A50" s="9">
        <v>8</v>
      </c>
      <c r="B50" s="1021"/>
      <c r="C50" s="1021"/>
      <c r="D50" s="633" t="s">
        <v>733</v>
      </c>
      <c r="E50" s="627"/>
      <c r="F50" s="627"/>
      <c r="G50" s="627">
        <v>1</v>
      </c>
      <c r="H50" s="627"/>
      <c r="I50" s="627"/>
      <c r="J50" s="627">
        <v>1</v>
      </c>
      <c r="K50" s="627"/>
      <c r="L50" s="627"/>
      <c r="M50" s="627">
        <v>1</v>
      </c>
      <c r="N50" s="627"/>
      <c r="O50" s="627"/>
      <c r="P50" s="627">
        <v>1</v>
      </c>
      <c r="Q50" s="627"/>
      <c r="R50" s="627"/>
      <c r="S50" s="627">
        <v>1</v>
      </c>
      <c r="T50" s="149">
        <f t="shared" si="5"/>
        <v>5</v>
      </c>
    </row>
    <row r="51" spans="1:20" ht="31.5" customHeight="1" x14ac:dyDescent="0.2">
      <c r="B51" s="1021"/>
      <c r="C51" s="1021"/>
      <c r="D51" s="629" t="s">
        <v>4</v>
      </c>
      <c r="E51" s="630">
        <f t="shared" ref="E51:S51" si="6">SUM(E43:E50)</f>
        <v>0</v>
      </c>
      <c r="F51" s="630">
        <f t="shared" si="6"/>
        <v>0</v>
      </c>
      <c r="G51" s="630">
        <f t="shared" si="6"/>
        <v>8</v>
      </c>
      <c r="H51" s="630">
        <f t="shared" si="6"/>
        <v>1</v>
      </c>
      <c r="I51" s="630">
        <f t="shared" si="6"/>
        <v>0</v>
      </c>
      <c r="J51" s="630">
        <f t="shared" si="6"/>
        <v>7</v>
      </c>
      <c r="K51" s="630">
        <f t="shared" si="6"/>
        <v>0</v>
      </c>
      <c r="L51" s="630">
        <f t="shared" si="6"/>
        <v>0</v>
      </c>
      <c r="M51" s="630">
        <f t="shared" si="6"/>
        <v>8</v>
      </c>
      <c r="N51" s="630">
        <f t="shared" si="6"/>
        <v>0</v>
      </c>
      <c r="O51" s="630">
        <f t="shared" si="6"/>
        <v>0</v>
      </c>
      <c r="P51" s="630">
        <f t="shared" si="6"/>
        <v>8</v>
      </c>
      <c r="Q51" s="630">
        <f t="shared" si="6"/>
        <v>0</v>
      </c>
      <c r="R51" s="630">
        <f t="shared" si="6"/>
        <v>0</v>
      </c>
      <c r="S51" s="630">
        <f t="shared" si="6"/>
        <v>8</v>
      </c>
      <c r="T51" s="149">
        <f t="shared" si="5"/>
        <v>40</v>
      </c>
    </row>
    <row r="52" spans="1:20" ht="31.5" customHeight="1" x14ac:dyDescent="0.2">
      <c r="B52" s="1021"/>
      <c r="C52" s="1021"/>
      <c r="D52" s="624" t="s">
        <v>95</v>
      </c>
      <c r="E52" s="1017" t="s">
        <v>734</v>
      </c>
      <c r="F52" s="1017"/>
      <c r="G52" s="1017"/>
      <c r="H52" s="1017" t="s">
        <v>735</v>
      </c>
      <c r="I52" s="1017"/>
      <c r="J52" s="1017"/>
      <c r="K52" s="1017" t="s">
        <v>734</v>
      </c>
      <c r="L52" s="1017"/>
      <c r="M52" s="1017"/>
      <c r="N52" s="1017" t="s">
        <v>734</v>
      </c>
      <c r="O52" s="1017"/>
      <c r="P52" s="1017"/>
      <c r="Q52" s="1017" t="s">
        <v>734</v>
      </c>
      <c r="R52" s="1017"/>
      <c r="S52" s="1017"/>
    </row>
    <row r="53" spans="1:20" ht="31.5" customHeight="1" x14ac:dyDescent="0.2">
      <c r="B53" s="1021" t="s">
        <v>43</v>
      </c>
      <c r="C53" s="1021"/>
      <c r="D53" s="624" t="s">
        <v>43</v>
      </c>
      <c r="E53" s="625" t="s">
        <v>0</v>
      </c>
      <c r="F53" s="625" t="s">
        <v>1</v>
      </c>
      <c r="G53" s="625" t="s">
        <v>2</v>
      </c>
      <c r="H53" s="625" t="s">
        <v>0</v>
      </c>
      <c r="I53" s="625" t="s">
        <v>1</v>
      </c>
      <c r="J53" s="625" t="s">
        <v>2</v>
      </c>
      <c r="K53" s="625" t="s">
        <v>0</v>
      </c>
      <c r="L53" s="625" t="s">
        <v>1</v>
      </c>
      <c r="M53" s="625" t="s">
        <v>2</v>
      </c>
      <c r="N53" s="625" t="s">
        <v>0</v>
      </c>
      <c r="O53" s="625" t="s">
        <v>1</v>
      </c>
      <c r="P53" s="625" t="s">
        <v>2</v>
      </c>
      <c r="Q53" s="625" t="s">
        <v>0</v>
      </c>
      <c r="R53" s="625" t="s">
        <v>1</v>
      </c>
      <c r="S53" s="625" t="s">
        <v>2</v>
      </c>
    </row>
    <row r="54" spans="1:20" ht="31.5" customHeight="1" x14ac:dyDescent="0.2">
      <c r="A54" s="9">
        <v>1</v>
      </c>
      <c r="B54" s="1021"/>
      <c r="C54" s="1021"/>
      <c r="D54" s="635" t="s">
        <v>145</v>
      </c>
      <c r="E54" s="627"/>
      <c r="F54" s="627">
        <v>1</v>
      </c>
      <c r="G54" s="627"/>
      <c r="H54" s="627"/>
      <c r="I54" s="627">
        <v>1</v>
      </c>
      <c r="J54" s="627"/>
      <c r="K54" s="627"/>
      <c r="L54" s="627">
        <v>1</v>
      </c>
      <c r="M54" s="627"/>
      <c r="N54" s="627"/>
      <c r="O54" s="627">
        <v>1</v>
      </c>
      <c r="P54" s="627"/>
      <c r="Q54" s="627"/>
      <c r="R54" s="627">
        <v>1</v>
      </c>
      <c r="S54" s="627"/>
      <c r="T54" s="149">
        <f>SUM(E54:S54)</f>
        <v>5</v>
      </c>
    </row>
    <row r="55" spans="1:20" ht="31.5" customHeight="1" x14ac:dyDescent="0.2">
      <c r="A55" s="9">
        <v>2</v>
      </c>
      <c r="B55" s="1021"/>
      <c r="C55" s="1021"/>
      <c r="D55" s="635" t="s">
        <v>146</v>
      </c>
      <c r="E55" s="627">
        <v>1</v>
      </c>
      <c r="F55" s="627"/>
      <c r="G55" s="627"/>
      <c r="H55" s="627">
        <v>1</v>
      </c>
      <c r="I55" s="627"/>
      <c r="J55" s="627"/>
      <c r="K55" s="627">
        <v>1</v>
      </c>
      <c r="L55" s="627"/>
      <c r="M55" s="627"/>
      <c r="N55" s="627">
        <v>1</v>
      </c>
      <c r="O55" s="627"/>
      <c r="P55" s="627"/>
      <c r="Q55" s="627">
        <v>1</v>
      </c>
      <c r="R55" s="627"/>
      <c r="S55" s="627"/>
      <c r="T55" s="149">
        <f>SUM(E55:S55)</f>
        <v>5</v>
      </c>
    </row>
    <row r="56" spans="1:20" ht="31.5" customHeight="1" x14ac:dyDescent="0.2">
      <c r="A56" s="9">
        <v>3</v>
      </c>
      <c r="B56" s="1021"/>
      <c r="C56" s="1021"/>
      <c r="D56" s="635" t="s">
        <v>147</v>
      </c>
      <c r="E56" s="627">
        <v>1</v>
      </c>
      <c r="F56" s="627"/>
      <c r="G56" s="627"/>
      <c r="H56" s="627">
        <v>1</v>
      </c>
      <c r="I56" s="627"/>
      <c r="J56" s="627"/>
      <c r="K56" s="627">
        <v>1</v>
      </c>
      <c r="L56" s="627"/>
      <c r="M56" s="627"/>
      <c r="N56" s="627">
        <v>1</v>
      </c>
      <c r="O56" s="627"/>
      <c r="P56" s="627"/>
      <c r="Q56" s="627">
        <v>1</v>
      </c>
      <c r="R56" s="627"/>
      <c r="S56" s="627"/>
      <c r="T56" s="149">
        <f>SUM(E56:S56)</f>
        <v>5</v>
      </c>
    </row>
    <row r="57" spans="1:20" ht="31.5" customHeight="1" x14ac:dyDescent="0.2">
      <c r="A57" s="9">
        <v>4</v>
      </c>
      <c r="B57" s="1021"/>
      <c r="C57" s="1021"/>
      <c r="D57" s="635" t="s">
        <v>148</v>
      </c>
      <c r="E57" s="627">
        <v>1</v>
      </c>
      <c r="F57" s="627"/>
      <c r="G57" s="627"/>
      <c r="H57" s="627">
        <v>1</v>
      </c>
      <c r="I57" s="627"/>
      <c r="J57" s="627"/>
      <c r="K57" s="627">
        <v>1</v>
      </c>
      <c r="L57" s="627"/>
      <c r="M57" s="627"/>
      <c r="N57" s="627">
        <v>1</v>
      </c>
      <c r="O57" s="627"/>
      <c r="P57" s="627"/>
      <c r="Q57" s="627">
        <v>1</v>
      </c>
      <c r="R57" s="627"/>
      <c r="S57" s="627"/>
      <c r="T57" s="149">
        <f>SUM(E57:S57)</f>
        <v>5</v>
      </c>
    </row>
    <row r="58" spans="1:20" ht="31.5" customHeight="1" x14ac:dyDescent="0.2">
      <c r="B58" s="1021"/>
      <c r="C58" s="1021"/>
      <c r="D58" s="629" t="s">
        <v>4</v>
      </c>
      <c r="E58" s="630">
        <f t="shared" ref="E58:S58" si="7">SUM(E54:E57)</f>
        <v>3</v>
      </c>
      <c r="F58" s="630">
        <f t="shared" si="7"/>
        <v>1</v>
      </c>
      <c r="G58" s="630">
        <f t="shared" si="7"/>
        <v>0</v>
      </c>
      <c r="H58" s="630">
        <f t="shared" si="7"/>
        <v>3</v>
      </c>
      <c r="I58" s="630">
        <f t="shared" si="7"/>
        <v>1</v>
      </c>
      <c r="J58" s="630">
        <f t="shared" si="7"/>
        <v>0</v>
      </c>
      <c r="K58" s="630">
        <f t="shared" si="7"/>
        <v>3</v>
      </c>
      <c r="L58" s="630">
        <f t="shared" si="7"/>
        <v>1</v>
      </c>
      <c r="M58" s="630">
        <f t="shared" si="7"/>
        <v>0</v>
      </c>
      <c r="N58" s="630">
        <f t="shared" si="7"/>
        <v>3</v>
      </c>
      <c r="O58" s="630">
        <f t="shared" si="7"/>
        <v>1</v>
      </c>
      <c r="P58" s="630">
        <f t="shared" si="7"/>
        <v>0</v>
      </c>
      <c r="Q58" s="630">
        <f t="shared" si="7"/>
        <v>3</v>
      </c>
      <c r="R58" s="630">
        <f t="shared" si="7"/>
        <v>1</v>
      </c>
      <c r="S58" s="630">
        <f t="shared" si="7"/>
        <v>0</v>
      </c>
      <c r="T58" s="149">
        <f>SUM(E58:S58)</f>
        <v>20</v>
      </c>
    </row>
    <row r="59" spans="1:20" ht="31.5" customHeight="1" x14ac:dyDescent="0.2">
      <c r="B59" s="1021"/>
      <c r="C59" s="1021"/>
      <c r="D59" s="624" t="s">
        <v>95</v>
      </c>
      <c r="E59" s="1017" t="s">
        <v>746</v>
      </c>
      <c r="F59" s="1017"/>
      <c r="G59" s="1017"/>
      <c r="H59" s="1017" t="s">
        <v>746</v>
      </c>
      <c r="I59" s="1017"/>
      <c r="J59" s="1017"/>
      <c r="K59" s="1017" t="s">
        <v>746</v>
      </c>
      <c r="L59" s="1017"/>
      <c r="M59" s="1017"/>
      <c r="N59" s="1017" t="s">
        <v>746</v>
      </c>
      <c r="O59" s="1017"/>
      <c r="P59" s="1017"/>
      <c r="Q59" s="1017" t="s">
        <v>746</v>
      </c>
      <c r="R59" s="1017"/>
      <c r="S59" s="1017"/>
    </row>
    <row r="60" spans="1:20" ht="31.5" customHeight="1" x14ac:dyDescent="0.2">
      <c r="B60" s="1021" t="s">
        <v>50</v>
      </c>
      <c r="C60" s="1021"/>
      <c r="D60" s="624" t="s">
        <v>50</v>
      </c>
      <c r="E60" s="625" t="s">
        <v>0</v>
      </c>
      <c r="F60" s="625" t="s">
        <v>1</v>
      </c>
      <c r="G60" s="625" t="s">
        <v>2</v>
      </c>
      <c r="H60" s="625" t="s">
        <v>0</v>
      </c>
      <c r="I60" s="625" t="s">
        <v>1</v>
      </c>
      <c r="J60" s="625" t="s">
        <v>2</v>
      </c>
      <c r="K60" s="625" t="s">
        <v>0</v>
      </c>
      <c r="L60" s="625" t="s">
        <v>1</v>
      </c>
      <c r="M60" s="625" t="s">
        <v>2</v>
      </c>
      <c r="N60" s="625" t="s">
        <v>0</v>
      </c>
      <c r="O60" s="625" t="s">
        <v>1</v>
      </c>
      <c r="P60" s="625" t="s">
        <v>2</v>
      </c>
      <c r="Q60" s="625" t="s">
        <v>0</v>
      </c>
      <c r="R60" s="625" t="s">
        <v>1</v>
      </c>
      <c r="S60" s="625" t="s">
        <v>2</v>
      </c>
    </row>
    <row r="61" spans="1:20" ht="63.75" x14ac:dyDescent="0.2">
      <c r="A61" s="9">
        <v>1</v>
      </c>
      <c r="B61" s="1021"/>
      <c r="C61" s="1021"/>
      <c r="D61" s="631" t="s">
        <v>149</v>
      </c>
      <c r="E61" s="627"/>
      <c r="F61" s="627"/>
      <c r="G61" s="627">
        <v>1</v>
      </c>
      <c r="H61" s="627"/>
      <c r="I61" s="627"/>
      <c r="J61" s="627">
        <v>1</v>
      </c>
      <c r="K61" s="627"/>
      <c r="L61" s="627">
        <v>1</v>
      </c>
      <c r="M61" s="627"/>
      <c r="N61" s="627"/>
      <c r="O61" s="627">
        <v>1</v>
      </c>
      <c r="P61" s="627"/>
      <c r="Q61" s="627"/>
      <c r="R61" s="627">
        <v>1</v>
      </c>
      <c r="S61" s="627"/>
      <c r="T61" s="149">
        <f>SUM(E61:S61)</f>
        <v>5</v>
      </c>
    </row>
    <row r="62" spans="1:20" ht="31.5" customHeight="1" x14ac:dyDescent="0.2">
      <c r="A62" s="9">
        <v>2</v>
      </c>
      <c r="B62" s="1021"/>
      <c r="C62" s="1021"/>
      <c r="D62" s="631" t="s">
        <v>150</v>
      </c>
      <c r="E62" s="627"/>
      <c r="F62" s="627"/>
      <c r="G62" s="627">
        <v>1</v>
      </c>
      <c r="H62" s="627"/>
      <c r="I62" s="627"/>
      <c r="J62" s="627">
        <v>1</v>
      </c>
      <c r="K62" s="627"/>
      <c r="L62" s="627">
        <v>1</v>
      </c>
      <c r="M62" s="627"/>
      <c r="N62" s="627"/>
      <c r="O62" s="627">
        <v>1</v>
      </c>
      <c r="P62" s="627"/>
      <c r="Q62" s="627"/>
      <c r="R62" s="627">
        <v>1</v>
      </c>
      <c r="S62" s="627"/>
      <c r="T62" s="149">
        <f>SUM(E62:S62)</f>
        <v>5</v>
      </c>
    </row>
    <row r="63" spans="1:20" ht="31.5" customHeight="1" x14ac:dyDescent="0.2">
      <c r="B63" s="1021"/>
      <c r="C63" s="1021"/>
      <c r="D63" s="629" t="s">
        <v>4</v>
      </c>
      <c r="E63" s="630">
        <f t="shared" ref="E63:S63" si="8">SUM(E61:E62)</f>
        <v>0</v>
      </c>
      <c r="F63" s="630">
        <f t="shared" si="8"/>
        <v>0</v>
      </c>
      <c r="G63" s="630">
        <f t="shared" si="8"/>
        <v>2</v>
      </c>
      <c r="H63" s="630">
        <f t="shared" si="8"/>
        <v>0</v>
      </c>
      <c r="I63" s="630">
        <f t="shared" si="8"/>
        <v>0</v>
      </c>
      <c r="J63" s="630">
        <f t="shared" si="8"/>
        <v>2</v>
      </c>
      <c r="K63" s="630">
        <f t="shared" si="8"/>
        <v>0</v>
      </c>
      <c r="L63" s="630">
        <f t="shared" si="8"/>
        <v>2</v>
      </c>
      <c r="M63" s="630">
        <f t="shared" si="8"/>
        <v>0</v>
      </c>
      <c r="N63" s="630">
        <f t="shared" si="8"/>
        <v>0</v>
      </c>
      <c r="O63" s="630">
        <f t="shared" si="8"/>
        <v>2</v>
      </c>
      <c r="P63" s="630">
        <f t="shared" si="8"/>
        <v>0</v>
      </c>
      <c r="Q63" s="630">
        <f t="shared" si="8"/>
        <v>0</v>
      </c>
      <c r="R63" s="630">
        <f t="shared" si="8"/>
        <v>2</v>
      </c>
      <c r="S63" s="630">
        <f t="shared" si="8"/>
        <v>0</v>
      </c>
      <c r="T63" s="149">
        <f>SUM(E63:S63)</f>
        <v>10</v>
      </c>
    </row>
    <row r="64" spans="1:20" ht="31.5" customHeight="1" x14ac:dyDescent="0.2">
      <c r="B64" s="1021"/>
      <c r="C64" s="1021"/>
      <c r="D64" s="624" t="s">
        <v>95</v>
      </c>
      <c r="E64" s="1017" t="s">
        <v>736</v>
      </c>
      <c r="F64" s="1017"/>
      <c r="G64" s="1017"/>
      <c r="H64" s="1017" t="s">
        <v>737</v>
      </c>
      <c r="I64" s="1017"/>
      <c r="J64" s="1017"/>
      <c r="K64" s="1017" t="s">
        <v>737</v>
      </c>
      <c r="L64" s="1017"/>
      <c r="M64" s="1017"/>
      <c r="N64" s="1017" t="s">
        <v>737</v>
      </c>
      <c r="O64" s="1017"/>
      <c r="P64" s="1017"/>
      <c r="Q64" s="1017" t="s">
        <v>737</v>
      </c>
      <c r="R64" s="1017"/>
      <c r="S64" s="1017"/>
    </row>
    <row r="65" spans="1:20" ht="31.5" customHeight="1" x14ac:dyDescent="0.2">
      <c r="B65" s="1022" t="s">
        <v>56</v>
      </c>
      <c r="C65" s="1022"/>
      <c r="D65" s="624" t="s">
        <v>56</v>
      </c>
      <c r="E65" s="625" t="s">
        <v>0</v>
      </c>
      <c r="F65" s="625" t="s">
        <v>1</v>
      </c>
      <c r="G65" s="625" t="s">
        <v>2</v>
      </c>
      <c r="H65" s="625" t="s">
        <v>0</v>
      </c>
      <c r="I65" s="625" t="s">
        <v>1</v>
      </c>
      <c r="J65" s="625" t="s">
        <v>2</v>
      </c>
      <c r="K65" s="625" t="s">
        <v>0</v>
      </c>
      <c r="L65" s="625" t="s">
        <v>1</v>
      </c>
      <c r="M65" s="625" t="s">
        <v>2</v>
      </c>
      <c r="N65" s="625" t="s">
        <v>0</v>
      </c>
      <c r="O65" s="625" t="s">
        <v>1</v>
      </c>
      <c r="P65" s="625" t="s">
        <v>2</v>
      </c>
      <c r="Q65" s="625" t="s">
        <v>0</v>
      </c>
      <c r="R65" s="625" t="s">
        <v>1</v>
      </c>
      <c r="S65" s="625" t="s">
        <v>2</v>
      </c>
    </row>
    <row r="66" spans="1:20" ht="31.5" customHeight="1" x14ac:dyDescent="0.2">
      <c r="A66" s="9">
        <v>1</v>
      </c>
      <c r="B66" s="1022"/>
      <c r="C66" s="1022"/>
      <c r="D66" s="635" t="s">
        <v>151</v>
      </c>
      <c r="E66" s="627"/>
      <c r="F66" s="627"/>
      <c r="G66" s="627">
        <v>1</v>
      </c>
      <c r="H66" s="627"/>
      <c r="I66" s="627"/>
      <c r="J66" s="627">
        <v>1</v>
      </c>
      <c r="K66" s="627"/>
      <c r="L66" s="627"/>
      <c r="M66" s="627">
        <v>1</v>
      </c>
      <c r="N66" s="627"/>
      <c r="O66" s="627"/>
      <c r="P66" s="627">
        <v>1</v>
      </c>
      <c r="Q66" s="627"/>
      <c r="R66" s="627"/>
      <c r="S66" s="627">
        <v>1</v>
      </c>
      <c r="T66" s="149">
        <f>SUM(E66:S66)</f>
        <v>5</v>
      </c>
    </row>
    <row r="67" spans="1:20" ht="31.5" customHeight="1" x14ac:dyDescent="0.2">
      <c r="B67" s="1022"/>
      <c r="C67" s="1022"/>
      <c r="D67" s="629" t="s">
        <v>4</v>
      </c>
      <c r="E67" s="630">
        <f t="shared" ref="E67:S67" si="9">SUM(E66)</f>
        <v>0</v>
      </c>
      <c r="F67" s="630">
        <f t="shared" si="9"/>
        <v>0</v>
      </c>
      <c r="G67" s="630">
        <f t="shared" si="9"/>
        <v>1</v>
      </c>
      <c r="H67" s="630">
        <f t="shared" si="9"/>
        <v>0</v>
      </c>
      <c r="I67" s="630">
        <f t="shared" si="9"/>
        <v>0</v>
      </c>
      <c r="J67" s="630">
        <f t="shared" si="9"/>
        <v>1</v>
      </c>
      <c r="K67" s="630">
        <f t="shared" si="9"/>
        <v>0</v>
      </c>
      <c r="L67" s="630">
        <f t="shared" si="9"/>
        <v>0</v>
      </c>
      <c r="M67" s="630">
        <f t="shared" si="9"/>
        <v>1</v>
      </c>
      <c r="N67" s="630">
        <f t="shared" si="9"/>
        <v>0</v>
      </c>
      <c r="O67" s="630">
        <f t="shared" si="9"/>
        <v>0</v>
      </c>
      <c r="P67" s="630">
        <f t="shared" si="9"/>
        <v>1</v>
      </c>
      <c r="Q67" s="630">
        <f t="shared" si="9"/>
        <v>0</v>
      </c>
      <c r="R67" s="630">
        <f t="shared" si="9"/>
        <v>0</v>
      </c>
      <c r="S67" s="630">
        <f t="shared" si="9"/>
        <v>1</v>
      </c>
      <c r="T67" s="149">
        <f>SUM(E67:S67)</f>
        <v>5</v>
      </c>
    </row>
    <row r="68" spans="1:20" ht="78.75" customHeight="1" x14ac:dyDescent="0.2">
      <c r="B68" s="1022"/>
      <c r="C68" s="1022"/>
      <c r="D68" s="624" t="s">
        <v>95</v>
      </c>
      <c r="E68" s="1023" t="s">
        <v>747</v>
      </c>
      <c r="F68" s="1023"/>
      <c r="G68" s="1023"/>
      <c r="H68" s="1023" t="s">
        <v>748</v>
      </c>
      <c r="I68" s="1023"/>
      <c r="J68" s="1023"/>
      <c r="K68" s="1023" t="s">
        <v>748</v>
      </c>
      <c r="L68" s="1023"/>
      <c r="M68" s="1023"/>
      <c r="N68" s="1023" t="s">
        <v>748</v>
      </c>
      <c r="O68" s="1023"/>
      <c r="P68" s="1023"/>
      <c r="Q68" s="1023" t="s">
        <v>748</v>
      </c>
      <c r="R68" s="1023"/>
      <c r="S68" s="1023"/>
    </row>
    <row r="70" spans="1:20" x14ac:dyDescent="0.2">
      <c r="A70" s="9">
        <f>+A66+A62+A57+A50+A39+A32+A22+A17</f>
        <v>30</v>
      </c>
      <c r="E70" s="151">
        <f>+E67+E63+E58+E51+E40+E33+E23+E18</f>
        <v>12</v>
      </c>
      <c r="F70" s="151">
        <f t="shared" ref="F70:S70" si="10">+F67+F63+F58+F51+F40+F33+F23+F18</f>
        <v>1</v>
      </c>
      <c r="G70" s="151">
        <f t="shared" si="10"/>
        <v>17</v>
      </c>
      <c r="H70" s="151">
        <f t="shared" si="10"/>
        <v>13</v>
      </c>
      <c r="I70" s="151">
        <f t="shared" si="10"/>
        <v>1</v>
      </c>
      <c r="J70" s="151">
        <f t="shared" si="10"/>
        <v>16</v>
      </c>
      <c r="K70" s="151">
        <f t="shared" si="10"/>
        <v>12</v>
      </c>
      <c r="L70" s="151">
        <f t="shared" si="10"/>
        <v>3</v>
      </c>
      <c r="M70" s="151">
        <f t="shared" si="10"/>
        <v>15</v>
      </c>
      <c r="N70" s="151">
        <f t="shared" si="10"/>
        <v>12</v>
      </c>
      <c r="O70" s="151">
        <f t="shared" si="10"/>
        <v>3</v>
      </c>
      <c r="P70" s="151">
        <f t="shared" si="10"/>
        <v>15</v>
      </c>
      <c r="Q70" s="151">
        <f t="shared" si="10"/>
        <v>12</v>
      </c>
      <c r="R70" s="151">
        <f t="shared" si="10"/>
        <v>3</v>
      </c>
      <c r="S70" s="151">
        <f t="shared" si="10"/>
        <v>15</v>
      </c>
    </row>
    <row r="71" spans="1:20" x14ac:dyDescent="0.2">
      <c r="E71" s="996">
        <f>+E70+F70+G70</f>
        <v>30</v>
      </c>
      <c r="F71" s="996"/>
      <c r="G71" s="996"/>
      <c r="H71" s="996">
        <f>+H70+I70+J70</f>
        <v>30</v>
      </c>
      <c r="I71" s="996"/>
      <c r="J71" s="996"/>
      <c r="K71" s="996">
        <f>+K70+L70+M70</f>
        <v>30</v>
      </c>
      <c r="L71" s="996"/>
      <c r="M71" s="996"/>
      <c r="N71" s="996">
        <f>+N70+O70+P70</f>
        <v>30</v>
      </c>
      <c r="O71" s="996"/>
      <c r="P71" s="996"/>
      <c r="Q71" s="996">
        <f>+Q70+R70+S70</f>
        <v>30</v>
      </c>
      <c r="R71" s="996"/>
      <c r="S71" s="996"/>
    </row>
    <row r="72" spans="1:20" x14ac:dyDescent="0.2">
      <c r="D72" s="123" t="s">
        <v>0</v>
      </c>
      <c r="E72" s="151">
        <f>+E70+H70+K70+N70+Q70</f>
        <v>61</v>
      </c>
      <c r="F72" s="162">
        <f>+E72/$E$75</f>
        <v>0.32275132275132273</v>
      </c>
    </row>
    <row r="73" spans="1:20" x14ac:dyDescent="0.2">
      <c r="D73" s="123" t="s">
        <v>1</v>
      </c>
      <c r="E73" s="151">
        <f>+F70+H70+K70+N70+Q70</f>
        <v>50</v>
      </c>
      <c r="F73" s="162">
        <f t="shared" ref="F73:F75" si="11">+E73/$E$75</f>
        <v>0.26455026455026454</v>
      </c>
    </row>
    <row r="74" spans="1:20" x14ac:dyDescent="0.2">
      <c r="D74" s="123" t="s">
        <v>2</v>
      </c>
      <c r="E74" s="151">
        <f>+G70+J70+M70+P70+S70</f>
        <v>78</v>
      </c>
      <c r="F74" s="162">
        <f t="shared" si="11"/>
        <v>0.41269841269841268</v>
      </c>
    </row>
    <row r="75" spans="1:20" x14ac:dyDescent="0.2">
      <c r="E75" s="151">
        <f>SUM(E72:E74)</f>
        <v>189</v>
      </c>
      <c r="F75" s="162">
        <f t="shared" si="11"/>
        <v>1</v>
      </c>
    </row>
    <row r="77" spans="1:20" x14ac:dyDescent="0.2">
      <c r="D77" s="345" t="s">
        <v>620</v>
      </c>
      <c r="E77" s="306"/>
      <c r="F77" s="592">
        <f>+F72+F74</f>
        <v>0.73544973544973535</v>
      </c>
    </row>
  </sheetData>
  <mergeCells count="64">
    <mergeCell ref="Q59:S59"/>
    <mergeCell ref="E71:G71"/>
    <mergeCell ref="H71:J71"/>
    <mergeCell ref="K71:M71"/>
    <mergeCell ref="N71:P71"/>
    <mergeCell ref="Q71:S71"/>
    <mergeCell ref="Q68:S68"/>
    <mergeCell ref="Q64:S64"/>
    <mergeCell ref="B65:C68"/>
    <mergeCell ref="E68:G68"/>
    <mergeCell ref="H68:J68"/>
    <mergeCell ref="K68:M68"/>
    <mergeCell ref="N68:P68"/>
    <mergeCell ref="B53:C59"/>
    <mergeCell ref="E59:G59"/>
    <mergeCell ref="H59:J59"/>
    <mergeCell ref="K59:M59"/>
    <mergeCell ref="N59:P59"/>
    <mergeCell ref="B60:C64"/>
    <mergeCell ref="E64:G64"/>
    <mergeCell ref="H64:J64"/>
    <mergeCell ref="K64:M64"/>
    <mergeCell ref="N64:P64"/>
    <mergeCell ref="Q52:S52"/>
    <mergeCell ref="B25:C34"/>
    <mergeCell ref="E34:G34"/>
    <mergeCell ref="H34:J34"/>
    <mergeCell ref="K34:M34"/>
    <mergeCell ref="Q41:S41"/>
    <mergeCell ref="B35:C41"/>
    <mergeCell ref="E41:G41"/>
    <mergeCell ref="H41:J41"/>
    <mergeCell ref="K41:M41"/>
    <mergeCell ref="N41:P41"/>
    <mergeCell ref="B42:C52"/>
    <mergeCell ref="E52:G52"/>
    <mergeCell ref="H52:J52"/>
    <mergeCell ref="K52:M52"/>
    <mergeCell ref="N52:P52"/>
    <mergeCell ref="Q34:S34"/>
    <mergeCell ref="B15:C19"/>
    <mergeCell ref="E19:G19"/>
    <mergeCell ref="H19:J19"/>
    <mergeCell ref="K19:M19"/>
    <mergeCell ref="N19:P19"/>
    <mergeCell ref="N34:P34"/>
    <mergeCell ref="B20:C24"/>
    <mergeCell ref="E24:G24"/>
    <mergeCell ref="H24:J24"/>
    <mergeCell ref="K24:M24"/>
    <mergeCell ref="N24:P24"/>
    <mergeCell ref="Q24:S24"/>
    <mergeCell ref="B14:C14"/>
    <mergeCell ref="Q19:S19"/>
    <mergeCell ref="E14:G14"/>
    <mergeCell ref="H14:J14"/>
    <mergeCell ref="K14:M14"/>
    <mergeCell ref="N14:P14"/>
    <mergeCell ref="Q14:S14"/>
    <mergeCell ref="C7:S7"/>
    <mergeCell ref="C8:S8"/>
    <mergeCell ref="C9:S9"/>
    <mergeCell ref="C10:S10"/>
    <mergeCell ref="B12:D13"/>
  </mergeCells>
  <conditionalFormatting sqref="T16:T68">
    <cfRule type="cellIs" dxfId="14" priority="2" operator="notEqual">
      <formula>#REF!</formula>
    </cfRule>
  </conditionalFormatting>
  <conditionalFormatting sqref="T16:T67">
    <cfRule type="cellIs" dxfId="13" priority="1" operator="notEqual">
      <formula>$T$15</formula>
    </cfRule>
  </conditionalFormatting>
  <dataValidations count="2">
    <dataValidation type="whole" operator="equal" showInputMessage="1" showErrorMessage="1" sqref="E16:S17 E21:S22 G26:G28 J26:J27 J29:J32 E61:F62 H61:I62 K61:K62 M61:N62 P61:Q62 S61:S62 M26 K27 M28:M32 S26:S28 P26 N27 P28:P32 Q29 S30:S32">
      <formula1>1</formula1>
      <formula2>0</formula2>
    </dataValidation>
    <dataValidation type="whole" operator="equal" allowBlank="1" showInputMessage="1" showErrorMessage="1" sqref="F38 Q66:R66 E43:F50 R55:S57 E54 S54 Q43:R50 E66:F66 H43:I50 N43:O50 K43:L50 F55:G57 G54:H54 J54:K54 I55:J57 L55:M57 M54:N54 P54:Q54 O55:P57 H66:I66 K66:L66 N66:O66 F39:G39 F36:G37 I36:J39 L36:M39 O36:P39 R36:S39">
      <formula1>1</formula1>
      <formula2>0</formula2>
    </dataValidation>
  </dataValidation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2"/>
  <sheetViews>
    <sheetView tabSelected="1" topLeftCell="A56" zoomScale="87" zoomScaleNormal="87" workbookViewId="0">
      <selection activeCell="E36" sqref="E36:G36"/>
    </sheetView>
  </sheetViews>
  <sheetFormatPr baseColWidth="10" defaultColWidth="11.42578125" defaultRowHeight="12.75" x14ac:dyDescent="0.2"/>
  <cols>
    <col min="1" max="1" width="5.5703125" style="9" customWidth="1"/>
    <col min="2" max="2" width="2.42578125" style="149" customWidth="1"/>
    <col min="3" max="3" width="13.28515625" style="149" customWidth="1"/>
    <col min="4" max="4" width="57" style="149" customWidth="1"/>
    <col min="5" max="5" width="5.28515625" style="151" customWidth="1"/>
    <col min="6" max="6" width="7.28515625" style="151" customWidth="1"/>
    <col min="7" max="10" width="4.5703125" style="151" customWidth="1"/>
    <col min="11" max="19" width="4.5703125" style="149" customWidth="1"/>
    <col min="20" max="20" width="7.42578125" style="149" customWidth="1"/>
    <col min="21" max="16384" width="11.42578125" style="149"/>
  </cols>
  <sheetData>
    <row r="1" spans="1:20" x14ac:dyDescent="0.2">
      <c r="E1" s="149"/>
      <c r="F1" s="149"/>
      <c r="G1" s="149"/>
      <c r="H1" s="149"/>
      <c r="I1" s="149"/>
      <c r="J1" s="149"/>
    </row>
    <row r="2" spans="1:20" ht="15" customHeight="1" x14ac:dyDescent="0.2">
      <c r="D2" s="614" t="s">
        <v>135</v>
      </c>
      <c r="E2" s="614"/>
      <c r="F2" s="614"/>
      <c r="G2" s="614"/>
      <c r="H2" s="614"/>
      <c r="I2" s="614"/>
      <c r="J2" s="614"/>
      <c r="K2" s="614"/>
      <c r="L2" s="614"/>
      <c r="M2" s="614"/>
      <c r="N2" s="614"/>
      <c r="O2" s="614"/>
      <c r="P2" s="614"/>
      <c r="Q2" s="614"/>
      <c r="R2" s="614"/>
      <c r="S2" s="614"/>
    </row>
    <row r="3" spans="1:20" x14ac:dyDescent="0.2">
      <c r="D3" s="614"/>
      <c r="E3" s="614"/>
      <c r="F3" s="614"/>
      <c r="G3" s="614"/>
      <c r="H3" s="614"/>
      <c r="I3" s="614"/>
      <c r="J3" s="614"/>
      <c r="K3" s="614"/>
      <c r="L3" s="614"/>
      <c r="M3" s="614"/>
      <c r="N3" s="614"/>
      <c r="O3" s="614"/>
      <c r="P3" s="614"/>
      <c r="Q3" s="614"/>
      <c r="R3" s="614"/>
      <c r="S3" s="614"/>
    </row>
    <row r="4" spans="1:20" x14ac:dyDescent="0.2">
      <c r="D4" s="614"/>
      <c r="E4" s="614"/>
      <c r="F4" s="614"/>
      <c r="G4" s="614"/>
      <c r="H4" s="614"/>
      <c r="I4" s="614"/>
      <c r="J4" s="614"/>
      <c r="K4" s="614"/>
      <c r="L4" s="614"/>
      <c r="M4" s="614"/>
      <c r="N4" s="614"/>
      <c r="O4" s="614"/>
      <c r="P4" s="614"/>
      <c r="Q4" s="614"/>
      <c r="R4" s="614"/>
      <c r="S4" s="614"/>
    </row>
    <row r="5" spans="1:20" x14ac:dyDescent="0.2">
      <c r="E5" s="149"/>
      <c r="F5" s="149"/>
      <c r="G5" s="149"/>
      <c r="H5" s="150"/>
      <c r="I5" s="150"/>
      <c r="J5" s="150"/>
      <c r="K5" s="150"/>
    </row>
    <row r="6" spans="1:20" ht="21.75" customHeight="1" x14ac:dyDescent="0.2">
      <c r="E6" s="149"/>
      <c r="F6" s="149"/>
      <c r="G6" s="149"/>
      <c r="H6" s="149"/>
      <c r="I6" s="149"/>
      <c r="J6" s="149"/>
    </row>
    <row r="7" spans="1:20" ht="14.45" customHeight="1" x14ac:dyDescent="0.2">
      <c r="C7" s="1024" t="s">
        <v>687</v>
      </c>
      <c r="D7" s="1024"/>
      <c r="E7" s="1024"/>
      <c r="F7" s="1024"/>
      <c r="G7" s="1024"/>
      <c r="H7" s="1024"/>
      <c r="I7" s="1024"/>
      <c r="J7" s="1024"/>
      <c r="K7" s="1024"/>
      <c r="L7" s="1024"/>
      <c r="M7" s="1024"/>
      <c r="N7" s="1024"/>
      <c r="O7" s="1024"/>
      <c r="P7" s="1024"/>
      <c r="Q7" s="1024"/>
      <c r="R7" s="1024"/>
      <c r="S7" s="1024"/>
    </row>
    <row r="8" spans="1:20" x14ac:dyDescent="0.2">
      <c r="C8" s="1024" t="s">
        <v>136</v>
      </c>
      <c r="D8" s="1024"/>
      <c r="E8" s="1024"/>
      <c r="F8" s="1024"/>
      <c r="G8" s="1024"/>
      <c r="H8" s="1024"/>
      <c r="I8" s="1024"/>
      <c r="J8" s="1024"/>
      <c r="K8" s="1024"/>
      <c r="L8" s="1024"/>
      <c r="M8" s="1024"/>
      <c r="N8" s="1024"/>
      <c r="O8" s="1024"/>
      <c r="P8" s="1024"/>
      <c r="Q8" s="1024"/>
      <c r="R8" s="1024"/>
      <c r="S8" s="1024"/>
    </row>
    <row r="9" spans="1:20" x14ac:dyDescent="0.2">
      <c r="C9" s="1024" t="s">
        <v>688</v>
      </c>
      <c r="D9" s="1024"/>
      <c r="E9" s="1024"/>
      <c r="F9" s="1024"/>
      <c r="G9" s="1024"/>
      <c r="H9" s="1024"/>
      <c r="I9" s="1024"/>
      <c r="J9" s="1024"/>
      <c r="K9" s="1024"/>
      <c r="L9" s="1024"/>
      <c r="M9" s="1024"/>
      <c r="N9" s="1024"/>
      <c r="O9" s="1024"/>
      <c r="P9" s="1024"/>
      <c r="Q9" s="1024"/>
      <c r="R9" s="1024"/>
      <c r="S9" s="1024"/>
    </row>
    <row r="10" spans="1:20" x14ac:dyDescent="0.2">
      <c r="C10" s="1024" t="s">
        <v>138</v>
      </c>
      <c r="D10" s="1024"/>
      <c r="E10" s="1024"/>
      <c r="F10" s="1024"/>
      <c r="G10" s="1024"/>
      <c r="H10" s="1024"/>
      <c r="I10" s="1024"/>
      <c r="J10" s="1024"/>
      <c r="K10" s="1024"/>
      <c r="L10" s="1024"/>
      <c r="M10" s="1024"/>
      <c r="N10" s="1024"/>
      <c r="O10" s="1024"/>
      <c r="P10" s="1024"/>
      <c r="Q10" s="1024"/>
      <c r="R10" s="1024"/>
      <c r="S10" s="1024"/>
    </row>
    <row r="11" spans="1:20" ht="15.75" customHeight="1" x14ac:dyDescent="0.2">
      <c r="F11" s="149"/>
      <c r="G11" s="149"/>
      <c r="H11" s="149"/>
      <c r="I11" s="149"/>
    </row>
    <row r="12" spans="1:20" ht="31.5" customHeight="1" x14ac:dyDescent="0.2">
      <c r="B12" s="1025" t="s">
        <v>152</v>
      </c>
      <c r="C12" s="1026"/>
      <c r="D12" s="1026"/>
      <c r="E12" s="149"/>
      <c r="F12" s="149"/>
      <c r="G12" s="149"/>
      <c r="H12" s="149"/>
      <c r="I12" s="149"/>
      <c r="J12" s="149"/>
    </row>
    <row r="13" spans="1:20" ht="31.5" customHeight="1" x14ac:dyDescent="0.2">
      <c r="B13" s="1027"/>
      <c r="C13" s="1028"/>
      <c r="D13" s="1028"/>
      <c r="E13" s="149"/>
      <c r="F13" s="149"/>
      <c r="G13" s="149"/>
      <c r="H13" s="149"/>
      <c r="I13" s="149"/>
      <c r="J13" s="149"/>
    </row>
    <row r="14" spans="1:20" ht="31.5" customHeight="1" x14ac:dyDescent="0.2">
      <c r="B14" s="1016"/>
      <c r="C14" s="1016"/>
      <c r="D14" s="623" t="s">
        <v>14</v>
      </c>
      <c r="E14" s="1019" t="s">
        <v>689</v>
      </c>
      <c r="F14" s="1019"/>
      <c r="G14" s="1019"/>
      <c r="H14" s="1019" t="s">
        <v>690</v>
      </c>
      <c r="I14" s="1019"/>
      <c r="J14" s="1019"/>
      <c r="K14" s="1019" t="s">
        <v>691</v>
      </c>
      <c r="L14" s="1019"/>
      <c r="M14" s="1019"/>
      <c r="N14" s="1019" t="s">
        <v>692</v>
      </c>
      <c r="O14" s="1019"/>
      <c r="P14" s="1019"/>
      <c r="Q14" s="1019" t="s">
        <v>693</v>
      </c>
      <c r="R14" s="1019"/>
      <c r="S14" s="1019"/>
    </row>
    <row r="15" spans="1:20" ht="31.5" customHeight="1" x14ac:dyDescent="0.2">
      <c r="B15" s="1021" t="s">
        <v>15</v>
      </c>
      <c r="C15" s="1021"/>
      <c r="D15" s="624" t="s">
        <v>15</v>
      </c>
      <c r="E15" s="625" t="s">
        <v>0</v>
      </c>
      <c r="F15" s="625" t="s">
        <v>1</v>
      </c>
      <c r="G15" s="625" t="s">
        <v>2</v>
      </c>
      <c r="H15" s="625" t="s">
        <v>0</v>
      </c>
      <c r="I15" s="625" t="s">
        <v>1</v>
      </c>
      <c r="J15" s="625" t="s">
        <v>2</v>
      </c>
      <c r="K15" s="625" t="s">
        <v>0</v>
      </c>
      <c r="L15" s="625" t="s">
        <v>1</v>
      </c>
      <c r="M15" s="625" t="s">
        <v>2</v>
      </c>
      <c r="N15" s="625" t="s">
        <v>0</v>
      </c>
      <c r="O15" s="625" t="s">
        <v>1</v>
      </c>
      <c r="P15" s="625" t="s">
        <v>2</v>
      </c>
      <c r="Q15" s="625" t="s">
        <v>0</v>
      </c>
      <c r="R15" s="625" t="s">
        <v>1</v>
      </c>
      <c r="S15" s="625" t="s">
        <v>2</v>
      </c>
      <c r="T15" s="149">
        <v>5</v>
      </c>
    </row>
    <row r="16" spans="1:20" ht="75" x14ac:dyDescent="0.25">
      <c r="A16" s="9">
        <v>1</v>
      </c>
      <c r="B16" s="1021"/>
      <c r="C16" s="1021"/>
      <c r="D16" s="187" t="s">
        <v>140</v>
      </c>
      <c r="E16" s="626">
        <v>1</v>
      </c>
      <c r="F16" s="626"/>
      <c r="G16" s="626"/>
      <c r="H16" s="626">
        <v>1</v>
      </c>
      <c r="I16" s="626"/>
      <c r="J16" s="626"/>
      <c r="K16" s="626">
        <v>1</v>
      </c>
      <c r="L16" s="626"/>
      <c r="M16" s="626"/>
      <c r="N16" s="626">
        <v>1</v>
      </c>
      <c r="O16" s="626"/>
      <c r="P16" s="627"/>
      <c r="Q16" s="626">
        <v>1</v>
      </c>
      <c r="R16" s="626"/>
      <c r="S16" s="627"/>
      <c r="T16" s="149">
        <f>SUM(E16:S16)</f>
        <v>5</v>
      </c>
    </row>
    <row r="17" spans="1:20" ht="31.5" customHeight="1" x14ac:dyDescent="0.2">
      <c r="A17" s="9">
        <v>2</v>
      </c>
      <c r="B17" s="1021"/>
      <c r="C17" s="1021"/>
      <c r="D17" s="628" t="s">
        <v>141</v>
      </c>
      <c r="E17" s="627">
        <v>1</v>
      </c>
      <c r="F17" s="627"/>
      <c r="G17" s="627"/>
      <c r="H17" s="626">
        <v>1</v>
      </c>
      <c r="I17" s="627"/>
      <c r="J17" s="627"/>
      <c r="K17" s="626">
        <v>1</v>
      </c>
      <c r="L17" s="627"/>
      <c r="M17" s="627"/>
      <c r="N17" s="626">
        <v>1</v>
      </c>
      <c r="O17" s="627"/>
      <c r="P17" s="627"/>
      <c r="Q17" s="626">
        <v>1</v>
      </c>
      <c r="R17" s="627"/>
      <c r="S17" s="627"/>
      <c r="T17" s="149">
        <f>SUM(E17:S17)</f>
        <v>5</v>
      </c>
    </row>
    <row r="18" spans="1:20" ht="31.5" customHeight="1" x14ac:dyDescent="0.2">
      <c r="B18" s="1021"/>
      <c r="C18" s="1021"/>
      <c r="D18" s="629" t="s">
        <v>4</v>
      </c>
      <c r="E18" s="630">
        <f t="shared" ref="E18:S18" si="0">SUM(E16:E17)</f>
        <v>2</v>
      </c>
      <c r="F18" s="630">
        <f t="shared" si="0"/>
        <v>0</v>
      </c>
      <c r="G18" s="630">
        <f t="shared" si="0"/>
        <v>0</v>
      </c>
      <c r="H18" s="630">
        <f t="shared" si="0"/>
        <v>2</v>
      </c>
      <c r="I18" s="630">
        <f t="shared" si="0"/>
        <v>0</v>
      </c>
      <c r="J18" s="630">
        <f t="shared" si="0"/>
        <v>0</v>
      </c>
      <c r="K18" s="630">
        <f t="shared" si="0"/>
        <v>2</v>
      </c>
      <c r="L18" s="630">
        <f t="shared" si="0"/>
        <v>0</v>
      </c>
      <c r="M18" s="630">
        <f t="shared" si="0"/>
        <v>0</v>
      </c>
      <c r="N18" s="630">
        <f t="shared" si="0"/>
        <v>2</v>
      </c>
      <c r="O18" s="630">
        <f t="shared" si="0"/>
        <v>0</v>
      </c>
      <c r="P18" s="630">
        <f t="shared" si="0"/>
        <v>0</v>
      </c>
      <c r="Q18" s="630">
        <f t="shared" si="0"/>
        <v>2</v>
      </c>
      <c r="R18" s="630">
        <f t="shared" si="0"/>
        <v>0</v>
      </c>
      <c r="S18" s="630">
        <f t="shared" si="0"/>
        <v>0</v>
      </c>
      <c r="T18" s="149">
        <f>SUM(E18:S18)</f>
        <v>10</v>
      </c>
    </row>
    <row r="19" spans="1:20" ht="31.5" customHeight="1" x14ac:dyDescent="0.2">
      <c r="B19" s="1021"/>
      <c r="C19" s="1021"/>
      <c r="D19" s="624" t="s">
        <v>95</v>
      </c>
      <c r="E19" s="1017" t="s">
        <v>694</v>
      </c>
      <c r="F19" s="1017"/>
      <c r="G19" s="1017"/>
      <c r="H19" s="1017" t="s">
        <v>694</v>
      </c>
      <c r="I19" s="1017"/>
      <c r="J19" s="1017"/>
      <c r="K19" s="1017" t="s">
        <v>694</v>
      </c>
      <c r="L19" s="1017"/>
      <c r="M19" s="1017"/>
      <c r="N19" s="1017" t="s">
        <v>694</v>
      </c>
      <c r="O19" s="1017"/>
      <c r="P19" s="1017"/>
      <c r="Q19" s="1017" t="s">
        <v>694</v>
      </c>
      <c r="R19" s="1017"/>
      <c r="S19" s="1017"/>
    </row>
    <row r="20" spans="1:20" ht="31.5" customHeight="1" x14ac:dyDescent="0.2">
      <c r="B20" s="1022" t="s">
        <v>96</v>
      </c>
      <c r="C20" s="1022"/>
      <c r="D20" s="624" t="s">
        <v>96</v>
      </c>
      <c r="E20" s="625" t="s">
        <v>0</v>
      </c>
      <c r="F20" s="625" t="s">
        <v>1</v>
      </c>
      <c r="G20" s="625" t="s">
        <v>2</v>
      </c>
      <c r="H20" s="625" t="s">
        <v>0</v>
      </c>
      <c r="I20" s="625" t="s">
        <v>1</v>
      </c>
      <c r="J20" s="625" t="s">
        <v>2</v>
      </c>
      <c r="K20" s="625" t="s">
        <v>0</v>
      </c>
      <c r="L20" s="625" t="s">
        <v>1</v>
      </c>
      <c r="M20" s="625" t="s">
        <v>2</v>
      </c>
      <c r="N20" s="625" t="s">
        <v>0</v>
      </c>
      <c r="O20" s="625" t="s">
        <v>1</v>
      </c>
      <c r="P20" s="625" t="s">
        <v>2</v>
      </c>
      <c r="Q20" s="625" t="s">
        <v>0</v>
      </c>
      <c r="R20" s="625" t="s">
        <v>1</v>
      </c>
      <c r="S20" s="625" t="s">
        <v>2</v>
      </c>
    </row>
    <row r="21" spans="1:20" ht="31.5" customHeight="1" x14ac:dyDescent="0.2">
      <c r="A21" s="9">
        <v>1</v>
      </c>
      <c r="B21" s="1022"/>
      <c r="C21" s="1022"/>
      <c r="D21" s="631" t="s">
        <v>695</v>
      </c>
      <c r="E21" s="627">
        <v>1</v>
      </c>
      <c r="F21" s="627"/>
      <c r="G21" s="627"/>
      <c r="H21" s="627">
        <v>1</v>
      </c>
      <c r="I21" s="627"/>
      <c r="J21" s="627"/>
      <c r="K21" s="627">
        <v>1</v>
      </c>
      <c r="L21" s="632"/>
      <c r="M21" s="632"/>
      <c r="N21" s="627">
        <v>1</v>
      </c>
      <c r="O21" s="627"/>
      <c r="P21" s="627"/>
      <c r="Q21" s="627">
        <v>1</v>
      </c>
      <c r="R21" s="627"/>
      <c r="S21" s="627"/>
      <c r="T21" s="149">
        <f>SUM(E21:S21)</f>
        <v>5</v>
      </c>
    </row>
    <row r="22" spans="1:20" ht="31.5" customHeight="1" x14ac:dyDescent="0.2">
      <c r="A22" s="9">
        <v>2</v>
      </c>
      <c r="B22" s="1022"/>
      <c r="C22" s="1022"/>
      <c r="D22" s="631" t="s">
        <v>696</v>
      </c>
      <c r="E22" s="627">
        <v>1</v>
      </c>
      <c r="F22" s="627"/>
      <c r="G22" s="627"/>
      <c r="H22" s="627">
        <v>1</v>
      </c>
      <c r="I22" s="627"/>
      <c r="J22" s="627"/>
      <c r="K22" s="627">
        <v>1</v>
      </c>
      <c r="L22" s="632"/>
      <c r="M22" s="632"/>
      <c r="N22" s="627">
        <v>1</v>
      </c>
      <c r="O22" s="627"/>
      <c r="P22" s="627"/>
      <c r="Q22" s="627">
        <v>1</v>
      </c>
      <c r="R22" s="627"/>
      <c r="S22" s="627"/>
      <c r="T22" s="149">
        <f>SUM(E22:S22)</f>
        <v>5</v>
      </c>
    </row>
    <row r="23" spans="1:20" ht="31.5" customHeight="1" x14ac:dyDescent="0.2">
      <c r="B23" s="1022"/>
      <c r="C23" s="1022"/>
      <c r="D23" s="629" t="s">
        <v>4</v>
      </c>
      <c r="E23" s="630">
        <f t="shared" ref="E23:S23" si="1">SUM(E21:E22)</f>
        <v>2</v>
      </c>
      <c r="F23" s="630">
        <f t="shared" si="1"/>
        <v>0</v>
      </c>
      <c r="G23" s="630">
        <f t="shared" si="1"/>
        <v>0</v>
      </c>
      <c r="H23" s="630">
        <f t="shared" si="1"/>
        <v>2</v>
      </c>
      <c r="I23" s="630">
        <f t="shared" si="1"/>
        <v>0</v>
      </c>
      <c r="J23" s="630">
        <f t="shared" si="1"/>
        <v>0</v>
      </c>
      <c r="K23" s="630">
        <f t="shared" si="1"/>
        <v>2</v>
      </c>
      <c r="L23" s="630">
        <f t="shared" si="1"/>
        <v>0</v>
      </c>
      <c r="M23" s="630">
        <f t="shared" si="1"/>
        <v>0</v>
      </c>
      <c r="N23" s="630">
        <f t="shared" si="1"/>
        <v>2</v>
      </c>
      <c r="O23" s="630">
        <f t="shared" si="1"/>
        <v>0</v>
      </c>
      <c r="P23" s="630">
        <f t="shared" si="1"/>
        <v>0</v>
      </c>
      <c r="Q23" s="630">
        <f t="shared" si="1"/>
        <v>2</v>
      </c>
      <c r="R23" s="630">
        <f t="shared" si="1"/>
        <v>0</v>
      </c>
      <c r="S23" s="630">
        <f t="shared" si="1"/>
        <v>0</v>
      </c>
      <c r="T23" s="149">
        <f>SUM(E23:S23)</f>
        <v>10</v>
      </c>
    </row>
    <row r="24" spans="1:20" ht="31.5" customHeight="1" x14ac:dyDescent="0.2">
      <c r="B24" s="1022"/>
      <c r="C24" s="1022"/>
      <c r="D24" s="624" t="s">
        <v>95</v>
      </c>
      <c r="E24" s="1020" t="s">
        <v>749</v>
      </c>
      <c r="F24" s="1020"/>
      <c r="G24" s="1020"/>
      <c r="H24" s="1020" t="s">
        <v>749</v>
      </c>
      <c r="I24" s="1020"/>
      <c r="J24" s="1020"/>
      <c r="K24" s="1088" t="s">
        <v>749</v>
      </c>
      <c r="L24" s="1089"/>
      <c r="M24" s="1090"/>
      <c r="N24" s="1020" t="s">
        <v>749</v>
      </c>
      <c r="O24" s="1020"/>
      <c r="P24" s="1020"/>
      <c r="Q24" s="1020" t="s">
        <v>749</v>
      </c>
      <c r="R24" s="1020"/>
      <c r="S24" s="1020"/>
    </row>
    <row r="25" spans="1:20" ht="31.5" customHeight="1" x14ac:dyDescent="0.2">
      <c r="B25" s="1022" t="s">
        <v>6</v>
      </c>
      <c r="C25" s="1022"/>
      <c r="D25" s="624" t="s">
        <v>6</v>
      </c>
      <c r="E25" s="625" t="s">
        <v>0</v>
      </c>
      <c r="F25" s="625" t="s">
        <v>1</v>
      </c>
      <c r="G25" s="625" t="s">
        <v>2</v>
      </c>
      <c r="H25" s="625" t="s">
        <v>0</v>
      </c>
      <c r="I25" s="625" t="s">
        <v>1</v>
      </c>
      <c r="J25" s="625" t="s">
        <v>2</v>
      </c>
      <c r="K25" s="625" t="s">
        <v>0</v>
      </c>
      <c r="L25" s="625" t="s">
        <v>1</v>
      </c>
      <c r="M25" s="625" t="s">
        <v>2</v>
      </c>
      <c r="N25" s="625" t="s">
        <v>0</v>
      </c>
      <c r="O25" s="625" t="s">
        <v>1</v>
      </c>
      <c r="P25" s="625" t="s">
        <v>2</v>
      </c>
      <c r="Q25" s="625" t="s">
        <v>0</v>
      </c>
      <c r="R25" s="625" t="s">
        <v>1</v>
      </c>
      <c r="S25" s="625" t="s">
        <v>2</v>
      </c>
    </row>
    <row r="26" spans="1:20" ht="55.5" customHeight="1" x14ac:dyDescent="0.2">
      <c r="A26" s="9">
        <v>1</v>
      </c>
      <c r="B26" s="1022"/>
      <c r="C26" s="1022"/>
      <c r="D26" s="633" t="s">
        <v>698</v>
      </c>
      <c r="E26" s="627"/>
      <c r="F26" s="627"/>
      <c r="G26" s="627">
        <v>1</v>
      </c>
      <c r="H26" s="627"/>
      <c r="I26" s="627"/>
      <c r="J26" s="634">
        <v>1</v>
      </c>
      <c r="K26" s="627"/>
      <c r="L26" s="627"/>
      <c r="M26" s="627">
        <v>1</v>
      </c>
      <c r="N26" s="627"/>
      <c r="O26" s="627"/>
      <c r="P26" s="627">
        <v>1</v>
      </c>
      <c r="Q26" s="627"/>
      <c r="R26" s="627"/>
      <c r="S26" s="627">
        <v>1</v>
      </c>
      <c r="T26" s="149">
        <f>SUM(E26:S26)</f>
        <v>5</v>
      </c>
    </row>
    <row r="27" spans="1:20" ht="38.25" x14ac:dyDescent="0.2">
      <c r="A27" s="9">
        <v>2</v>
      </c>
      <c r="B27" s="1022"/>
      <c r="C27" s="1022"/>
      <c r="D27" s="633" t="s">
        <v>699</v>
      </c>
      <c r="E27" s="627"/>
      <c r="F27" s="627"/>
      <c r="G27" s="627">
        <v>1</v>
      </c>
      <c r="H27" s="627"/>
      <c r="I27" s="627"/>
      <c r="J27" s="627">
        <v>1</v>
      </c>
      <c r="K27" s="627"/>
      <c r="L27" s="627"/>
      <c r="M27" s="627">
        <v>1</v>
      </c>
      <c r="N27" s="627"/>
      <c r="O27" s="627"/>
      <c r="P27" s="627">
        <v>1</v>
      </c>
      <c r="Q27" s="627"/>
      <c r="R27" s="627"/>
      <c r="S27" s="627">
        <v>1</v>
      </c>
      <c r="T27" s="149">
        <f>SUM(E27:S27)</f>
        <v>5</v>
      </c>
    </row>
    <row r="28" spans="1:20" ht="25.5" x14ac:dyDescent="0.2">
      <c r="A28" s="9">
        <v>3</v>
      </c>
      <c r="B28" s="1022"/>
      <c r="C28" s="1022"/>
      <c r="D28" s="633" t="s">
        <v>700</v>
      </c>
      <c r="E28" s="627">
        <v>1</v>
      </c>
      <c r="F28" s="627"/>
      <c r="G28" s="627"/>
      <c r="H28" s="627">
        <v>1</v>
      </c>
      <c r="I28" s="627"/>
      <c r="J28" s="627"/>
      <c r="K28" s="627">
        <v>1</v>
      </c>
      <c r="L28" s="627"/>
      <c r="M28" s="627"/>
      <c r="N28" s="627">
        <v>1</v>
      </c>
      <c r="O28" s="627"/>
      <c r="P28" s="627"/>
      <c r="Q28" s="627">
        <v>1</v>
      </c>
      <c r="R28" s="627"/>
      <c r="S28" s="627"/>
      <c r="T28" s="149">
        <f>SUM(E28:S28)</f>
        <v>5</v>
      </c>
    </row>
    <row r="29" spans="1:20" ht="31.5" customHeight="1" x14ac:dyDescent="0.2">
      <c r="B29" s="1022"/>
      <c r="C29" s="1022"/>
      <c r="D29" s="629" t="s">
        <v>4</v>
      </c>
      <c r="E29" s="630">
        <f t="shared" ref="E29:S29" si="2">SUM(E26:E28)</f>
        <v>1</v>
      </c>
      <c r="F29" s="630">
        <f t="shared" si="2"/>
        <v>0</v>
      </c>
      <c r="G29" s="630">
        <f t="shared" si="2"/>
        <v>2</v>
      </c>
      <c r="H29" s="630">
        <f t="shared" si="2"/>
        <v>1</v>
      </c>
      <c r="I29" s="630">
        <f t="shared" si="2"/>
        <v>0</v>
      </c>
      <c r="J29" s="630">
        <f t="shared" si="2"/>
        <v>2</v>
      </c>
      <c r="K29" s="630">
        <f t="shared" si="2"/>
        <v>1</v>
      </c>
      <c r="L29" s="630">
        <f t="shared" si="2"/>
        <v>0</v>
      </c>
      <c r="M29" s="630">
        <f t="shared" si="2"/>
        <v>2</v>
      </c>
      <c r="N29" s="630">
        <f t="shared" si="2"/>
        <v>1</v>
      </c>
      <c r="O29" s="630">
        <f t="shared" si="2"/>
        <v>0</v>
      </c>
      <c r="P29" s="630">
        <f t="shared" si="2"/>
        <v>2</v>
      </c>
      <c r="Q29" s="630">
        <f t="shared" si="2"/>
        <v>1</v>
      </c>
      <c r="R29" s="630">
        <f t="shared" si="2"/>
        <v>0</v>
      </c>
      <c r="S29" s="630">
        <f t="shared" si="2"/>
        <v>2</v>
      </c>
      <c r="T29" s="149">
        <f>SUM(E29:S29)</f>
        <v>15</v>
      </c>
    </row>
    <row r="30" spans="1:20" ht="31.5" customHeight="1" x14ac:dyDescent="0.2">
      <c r="B30" s="1022"/>
      <c r="C30" s="1022"/>
      <c r="D30" s="624" t="s">
        <v>95</v>
      </c>
      <c r="E30" s="1020" t="s">
        <v>750</v>
      </c>
      <c r="F30" s="1020"/>
      <c r="G30" s="1020"/>
      <c r="H30" s="1020" t="s">
        <v>751</v>
      </c>
      <c r="I30" s="1020"/>
      <c r="J30" s="1020"/>
      <c r="K30" s="1020" t="s">
        <v>752</v>
      </c>
      <c r="L30" s="1020"/>
      <c r="M30" s="1020"/>
      <c r="N30" s="1020" t="s">
        <v>750</v>
      </c>
      <c r="O30" s="1020"/>
      <c r="P30" s="1020"/>
      <c r="Q30" s="1020" t="s">
        <v>750</v>
      </c>
      <c r="R30" s="1020"/>
      <c r="S30" s="1020"/>
    </row>
    <row r="31" spans="1:20" ht="31.5" customHeight="1" x14ac:dyDescent="0.2">
      <c r="B31" s="1022" t="s">
        <v>7</v>
      </c>
      <c r="C31" s="1022"/>
      <c r="D31" s="624" t="s">
        <v>7</v>
      </c>
      <c r="E31" s="625" t="s">
        <v>0</v>
      </c>
      <c r="F31" s="625" t="s">
        <v>1</v>
      </c>
      <c r="G31" s="625" t="s">
        <v>2</v>
      </c>
      <c r="H31" s="625" t="s">
        <v>0</v>
      </c>
      <c r="I31" s="625" t="s">
        <v>1</v>
      </c>
      <c r="J31" s="625" t="s">
        <v>2</v>
      </c>
      <c r="K31" s="625" t="s">
        <v>0</v>
      </c>
      <c r="L31" s="625" t="s">
        <v>1</v>
      </c>
      <c r="M31" s="625" t="s">
        <v>2</v>
      </c>
      <c r="N31" s="625" t="s">
        <v>0</v>
      </c>
      <c r="O31" s="625" t="s">
        <v>1</v>
      </c>
      <c r="P31" s="625" t="s">
        <v>2</v>
      </c>
      <c r="Q31" s="625" t="s">
        <v>0</v>
      </c>
      <c r="R31" s="625" t="s">
        <v>1</v>
      </c>
      <c r="S31" s="625" t="s">
        <v>2</v>
      </c>
    </row>
    <row r="32" spans="1:20" ht="25.5" x14ac:dyDescent="0.2">
      <c r="A32" s="9">
        <v>1</v>
      </c>
      <c r="B32" s="1022"/>
      <c r="C32" s="1022"/>
      <c r="D32" s="635" t="s">
        <v>142</v>
      </c>
      <c r="E32" s="627">
        <v>1</v>
      </c>
      <c r="F32" s="627"/>
      <c r="G32" s="627"/>
      <c r="H32" s="627">
        <v>1</v>
      </c>
      <c r="I32" s="627"/>
      <c r="J32" s="627"/>
      <c r="K32" s="627">
        <v>1</v>
      </c>
      <c r="L32" s="627"/>
      <c r="M32" s="627"/>
      <c r="N32" s="627">
        <v>1</v>
      </c>
      <c r="O32" s="627"/>
      <c r="P32" s="627"/>
      <c r="Q32" s="627">
        <v>1</v>
      </c>
      <c r="R32" s="627"/>
      <c r="S32" s="627"/>
      <c r="T32" s="149">
        <f>SUM(E32:S32)</f>
        <v>5</v>
      </c>
    </row>
    <row r="33" spans="1:20" ht="63.75" x14ac:dyDescent="0.2">
      <c r="A33" s="9">
        <v>2</v>
      </c>
      <c r="B33" s="1022"/>
      <c r="C33" s="1022"/>
      <c r="D33" s="636" t="s">
        <v>153</v>
      </c>
      <c r="E33" s="627"/>
      <c r="F33" s="627">
        <v>1</v>
      </c>
      <c r="G33" s="627"/>
      <c r="H33" s="627"/>
      <c r="I33" s="627">
        <v>1</v>
      </c>
      <c r="J33" s="627"/>
      <c r="K33" s="627"/>
      <c r="L33" s="627">
        <v>1</v>
      </c>
      <c r="M33" s="627"/>
      <c r="N33" s="627"/>
      <c r="O33" s="627">
        <v>1</v>
      </c>
      <c r="P33" s="627"/>
      <c r="Q33" s="627"/>
      <c r="R33" s="627">
        <v>1</v>
      </c>
      <c r="S33" s="627"/>
      <c r="T33" s="149">
        <f>SUM(E33:S33)</f>
        <v>5</v>
      </c>
    </row>
    <row r="34" spans="1:20" ht="25.5" x14ac:dyDescent="0.2">
      <c r="A34" s="9">
        <v>3</v>
      </c>
      <c r="B34" s="1022"/>
      <c r="C34" s="1022"/>
      <c r="D34" s="636" t="s">
        <v>144</v>
      </c>
      <c r="E34" s="627">
        <v>1</v>
      </c>
      <c r="F34" s="627"/>
      <c r="G34" s="627"/>
      <c r="H34" s="627">
        <v>1</v>
      </c>
      <c r="I34" s="627"/>
      <c r="J34" s="627"/>
      <c r="K34" s="627">
        <v>1</v>
      </c>
      <c r="L34" s="627"/>
      <c r="M34" s="627"/>
      <c r="N34" s="627">
        <v>1</v>
      </c>
      <c r="O34" s="627"/>
      <c r="P34" s="627"/>
      <c r="Q34" s="627">
        <v>1</v>
      </c>
      <c r="R34" s="627"/>
      <c r="S34" s="627"/>
      <c r="T34" s="149">
        <f>SUM(E34:S34)</f>
        <v>5</v>
      </c>
    </row>
    <row r="35" spans="1:20" ht="31.5" customHeight="1" x14ac:dyDescent="0.2">
      <c r="B35" s="1022"/>
      <c r="C35" s="1022"/>
      <c r="D35" s="629" t="s">
        <v>4</v>
      </c>
      <c r="E35" s="630">
        <f t="shared" ref="E35:S35" si="3">SUM(E32:E34)</f>
        <v>2</v>
      </c>
      <c r="F35" s="630">
        <f t="shared" si="3"/>
        <v>1</v>
      </c>
      <c r="G35" s="630">
        <f t="shared" si="3"/>
        <v>0</v>
      </c>
      <c r="H35" s="630">
        <f t="shared" si="3"/>
        <v>2</v>
      </c>
      <c r="I35" s="630">
        <f t="shared" si="3"/>
        <v>1</v>
      </c>
      <c r="J35" s="630">
        <f t="shared" si="3"/>
        <v>0</v>
      </c>
      <c r="K35" s="630">
        <f t="shared" si="3"/>
        <v>2</v>
      </c>
      <c r="L35" s="630">
        <f t="shared" si="3"/>
        <v>1</v>
      </c>
      <c r="M35" s="630">
        <f t="shared" si="3"/>
        <v>0</v>
      </c>
      <c r="N35" s="630">
        <f t="shared" si="3"/>
        <v>2</v>
      </c>
      <c r="O35" s="630">
        <f t="shared" si="3"/>
        <v>1</v>
      </c>
      <c r="P35" s="630">
        <f t="shared" si="3"/>
        <v>0</v>
      </c>
      <c r="Q35" s="630">
        <f t="shared" si="3"/>
        <v>2</v>
      </c>
      <c r="R35" s="630">
        <f t="shared" si="3"/>
        <v>1</v>
      </c>
      <c r="S35" s="630">
        <f t="shared" si="3"/>
        <v>0</v>
      </c>
      <c r="T35" s="149">
        <f>SUM(E35:S35)</f>
        <v>15</v>
      </c>
    </row>
    <row r="36" spans="1:20" ht="31.5" customHeight="1" x14ac:dyDescent="0.2">
      <c r="B36" s="1022"/>
      <c r="C36" s="1022"/>
      <c r="D36" s="624" t="s">
        <v>95</v>
      </c>
      <c r="E36" s="1017" t="s">
        <v>758</v>
      </c>
      <c r="F36" s="1017"/>
      <c r="G36" s="1017"/>
      <c r="H36" s="1017" t="s">
        <v>757</v>
      </c>
      <c r="I36" s="1017"/>
      <c r="J36" s="1017"/>
      <c r="K36" s="1017" t="s">
        <v>757</v>
      </c>
      <c r="L36" s="1017"/>
      <c r="M36" s="1017"/>
      <c r="N36" s="1017" t="s">
        <v>757</v>
      </c>
      <c r="O36" s="1017"/>
      <c r="P36" s="1017"/>
      <c r="Q36" s="1017" t="s">
        <v>757</v>
      </c>
      <c r="R36" s="1017"/>
      <c r="S36" s="1017"/>
    </row>
    <row r="37" spans="1:20" ht="31.5" customHeight="1" x14ac:dyDescent="0.2">
      <c r="B37" s="1021" t="s">
        <v>8</v>
      </c>
      <c r="C37" s="1021"/>
      <c r="D37" s="624" t="s">
        <v>8</v>
      </c>
      <c r="E37" s="625" t="s">
        <v>0</v>
      </c>
      <c r="F37" s="625" t="s">
        <v>1</v>
      </c>
      <c r="G37" s="625" t="s">
        <v>2</v>
      </c>
      <c r="H37" s="625" t="s">
        <v>0</v>
      </c>
      <c r="I37" s="625" t="s">
        <v>1</v>
      </c>
      <c r="J37" s="625" t="s">
        <v>2</v>
      </c>
      <c r="K37" s="625" t="s">
        <v>0</v>
      </c>
      <c r="L37" s="625" t="s">
        <v>1</v>
      </c>
      <c r="M37" s="625" t="s">
        <v>2</v>
      </c>
      <c r="N37" s="625" t="s">
        <v>0</v>
      </c>
      <c r="O37" s="625" t="s">
        <v>1</v>
      </c>
      <c r="P37" s="625" t="s">
        <v>2</v>
      </c>
      <c r="Q37" s="625" t="s">
        <v>0</v>
      </c>
      <c r="R37" s="625" t="s">
        <v>1</v>
      </c>
      <c r="S37" s="625" t="s">
        <v>2</v>
      </c>
    </row>
    <row r="38" spans="1:20" ht="38.25" customHeight="1" x14ac:dyDescent="0.2">
      <c r="A38" s="9">
        <v>1</v>
      </c>
      <c r="B38" s="1021"/>
      <c r="C38" s="1021"/>
      <c r="D38" s="633" t="s">
        <v>702</v>
      </c>
      <c r="E38" s="627"/>
      <c r="F38" s="627"/>
      <c r="G38" s="627">
        <v>1</v>
      </c>
      <c r="H38" s="627"/>
      <c r="I38" s="627"/>
      <c r="J38" s="627">
        <v>1</v>
      </c>
      <c r="K38" s="627"/>
      <c r="L38" s="627"/>
      <c r="M38" s="627">
        <v>1</v>
      </c>
      <c r="N38" s="627"/>
      <c r="O38" s="627"/>
      <c r="P38" s="627">
        <v>1</v>
      </c>
      <c r="Q38" s="627"/>
      <c r="R38" s="627"/>
      <c r="S38" s="627">
        <v>1</v>
      </c>
      <c r="T38" s="149">
        <f t="shared" ref="T38:T45" si="4">SUM(E38:S38)</f>
        <v>5</v>
      </c>
    </row>
    <row r="39" spans="1:20" ht="42" customHeight="1" x14ac:dyDescent="0.2">
      <c r="A39" s="9">
        <v>2</v>
      </c>
      <c r="B39" s="1021"/>
      <c r="C39" s="1021"/>
      <c r="D39" s="633" t="s">
        <v>703</v>
      </c>
      <c r="E39" s="627"/>
      <c r="F39" s="627"/>
      <c r="G39" s="627">
        <v>1</v>
      </c>
      <c r="H39" s="627"/>
      <c r="I39" s="627"/>
      <c r="J39" s="627">
        <v>1</v>
      </c>
      <c r="K39" s="627"/>
      <c r="L39" s="627"/>
      <c r="M39" s="627">
        <v>1</v>
      </c>
      <c r="N39" s="627"/>
      <c r="O39" s="627"/>
      <c r="P39" s="627">
        <v>1</v>
      </c>
      <c r="Q39" s="627"/>
      <c r="R39" s="627"/>
      <c r="S39" s="627">
        <v>1</v>
      </c>
      <c r="T39" s="149">
        <f t="shared" si="4"/>
        <v>5</v>
      </c>
    </row>
    <row r="40" spans="1:20" ht="76.5" x14ac:dyDescent="0.2">
      <c r="A40" s="9">
        <v>3</v>
      </c>
      <c r="B40" s="1021"/>
      <c r="C40" s="1021"/>
      <c r="D40" s="633" t="s">
        <v>704</v>
      </c>
      <c r="E40" s="627"/>
      <c r="F40" s="627"/>
      <c r="G40" s="627">
        <v>1</v>
      </c>
      <c r="H40" s="627"/>
      <c r="I40" s="627"/>
      <c r="J40" s="627">
        <v>1</v>
      </c>
      <c r="K40" s="627"/>
      <c r="L40" s="627"/>
      <c r="M40" s="627">
        <v>1</v>
      </c>
      <c r="N40" s="627"/>
      <c r="O40" s="627"/>
      <c r="P40" s="627">
        <v>1</v>
      </c>
      <c r="Q40" s="627"/>
      <c r="R40" s="627"/>
      <c r="S40" s="627">
        <v>1</v>
      </c>
      <c r="T40" s="149">
        <f t="shared" si="4"/>
        <v>5</v>
      </c>
    </row>
    <row r="41" spans="1:20" ht="25.5" x14ac:dyDescent="0.2">
      <c r="A41" s="9">
        <v>4</v>
      </c>
      <c r="B41" s="1021"/>
      <c r="C41" s="1021"/>
      <c r="D41" s="633" t="s">
        <v>705</v>
      </c>
      <c r="E41" s="627"/>
      <c r="F41" s="627"/>
      <c r="G41" s="627">
        <v>1</v>
      </c>
      <c r="H41" s="627"/>
      <c r="I41" s="627"/>
      <c r="J41" s="627">
        <v>1</v>
      </c>
      <c r="K41" s="627"/>
      <c r="L41" s="627"/>
      <c r="M41" s="627">
        <v>1</v>
      </c>
      <c r="N41" s="627"/>
      <c r="O41" s="627"/>
      <c r="P41" s="627">
        <v>1</v>
      </c>
      <c r="Q41" s="627"/>
      <c r="R41" s="627"/>
      <c r="S41" s="627">
        <v>1</v>
      </c>
      <c r="T41" s="149">
        <f t="shared" si="4"/>
        <v>5</v>
      </c>
    </row>
    <row r="42" spans="1:20" ht="38.25" x14ac:dyDescent="0.2">
      <c r="A42" s="9">
        <v>5</v>
      </c>
      <c r="B42" s="1021"/>
      <c r="C42" s="1021"/>
      <c r="D42" s="633" t="s">
        <v>706</v>
      </c>
      <c r="E42" s="627"/>
      <c r="F42" s="627"/>
      <c r="G42" s="627">
        <v>1</v>
      </c>
      <c r="H42" s="627"/>
      <c r="I42" s="627"/>
      <c r="J42" s="627">
        <v>1</v>
      </c>
      <c r="K42" s="627"/>
      <c r="L42" s="627"/>
      <c r="M42" s="627">
        <v>1</v>
      </c>
      <c r="N42" s="627"/>
      <c r="O42" s="627"/>
      <c r="P42" s="627">
        <v>1</v>
      </c>
      <c r="Q42" s="627"/>
      <c r="R42" s="627"/>
      <c r="S42" s="627">
        <v>1</v>
      </c>
      <c r="T42" s="149">
        <f t="shared" si="4"/>
        <v>5</v>
      </c>
    </row>
    <row r="43" spans="1:20" ht="38.25" x14ac:dyDescent="0.2">
      <c r="A43" s="9">
        <v>6</v>
      </c>
      <c r="B43" s="1021"/>
      <c r="C43" s="1021"/>
      <c r="D43" s="633" t="s">
        <v>707</v>
      </c>
      <c r="E43" s="627"/>
      <c r="F43" s="627"/>
      <c r="G43" s="627">
        <v>1</v>
      </c>
      <c r="H43" s="627"/>
      <c r="I43" s="627"/>
      <c r="J43" s="627">
        <v>1</v>
      </c>
      <c r="K43" s="627"/>
      <c r="L43" s="627"/>
      <c r="M43" s="627">
        <v>1</v>
      </c>
      <c r="N43" s="627"/>
      <c r="O43" s="627"/>
      <c r="P43" s="627">
        <v>1</v>
      </c>
      <c r="Q43" s="627"/>
      <c r="R43" s="627"/>
      <c r="S43" s="627">
        <v>1</v>
      </c>
      <c r="T43" s="149">
        <f t="shared" si="4"/>
        <v>5</v>
      </c>
    </row>
    <row r="44" spans="1:20" ht="38.25" x14ac:dyDescent="0.2">
      <c r="A44" s="9">
        <v>7</v>
      </c>
      <c r="B44" s="1021"/>
      <c r="C44" s="1021"/>
      <c r="D44" s="633" t="s">
        <v>708</v>
      </c>
      <c r="E44" s="627"/>
      <c r="F44" s="627"/>
      <c r="G44" s="627">
        <v>1</v>
      </c>
      <c r="H44" s="627"/>
      <c r="I44" s="627"/>
      <c r="J44" s="627">
        <v>1</v>
      </c>
      <c r="K44" s="627"/>
      <c r="L44" s="627"/>
      <c r="M44" s="627">
        <v>1</v>
      </c>
      <c r="N44" s="627"/>
      <c r="O44" s="627"/>
      <c r="P44" s="627">
        <v>1</v>
      </c>
      <c r="Q44" s="627"/>
      <c r="R44" s="627"/>
      <c r="S44" s="627">
        <v>1</v>
      </c>
      <c r="T44" s="149">
        <f t="shared" si="4"/>
        <v>5</v>
      </c>
    </row>
    <row r="45" spans="1:20" ht="31.5" customHeight="1" x14ac:dyDescent="0.2">
      <c r="B45" s="1021"/>
      <c r="C45" s="1021"/>
      <c r="D45" s="629" t="s">
        <v>4</v>
      </c>
      <c r="E45" s="630">
        <f t="shared" ref="E45:S45" si="5">SUM(E38:E44)</f>
        <v>0</v>
      </c>
      <c r="F45" s="630">
        <f t="shared" si="5"/>
        <v>0</v>
      </c>
      <c r="G45" s="630">
        <f t="shared" si="5"/>
        <v>7</v>
      </c>
      <c r="H45" s="630">
        <f t="shared" si="5"/>
        <v>0</v>
      </c>
      <c r="I45" s="630">
        <f t="shared" si="5"/>
        <v>0</v>
      </c>
      <c r="J45" s="630">
        <f t="shared" si="5"/>
        <v>7</v>
      </c>
      <c r="K45" s="630">
        <f t="shared" si="5"/>
        <v>0</v>
      </c>
      <c r="L45" s="630">
        <f t="shared" si="5"/>
        <v>0</v>
      </c>
      <c r="M45" s="630">
        <f t="shared" si="5"/>
        <v>7</v>
      </c>
      <c r="N45" s="630">
        <f t="shared" si="5"/>
        <v>0</v>
      </c>
      <c r="O45" s="630">
        <f t="shared" si="5"/>
        <v>0</v>
      </c>
      <c r="P45" s="630">
        <f t="shared" si="5"/>
        <v>7</v>
      </c>
      <c r="Q45" s="630">
        <f t="shared" si="5"/>
        <v>0</v>
      </c>
      <c r="R45" s="630">
        <f t="shared" si="5"/>
        <v>0</v>
      </c>
      <c r="S45" s="630">
        <f t="shared" si="5"/>
        <v>7</v>
      </c>
      <c r="T45" s="149">
        <f t="shared" si="4"/>
        <v>35</v>
      </c>
    </row>
    <row r="46" spans="1:20" ht="31.5" customHeight="1" x14ac:dyDescent="0.2">
      <c r="B46" s="1021"/>
      <c r="C46" s="1021"/>
      <c r="D46" s="624" t="s">
        <v>95</v>
      </c>
      <c r="E46" s="1023" t="s">
        <v>753</v>
      </c>
      <c r="F46" s="1023"/>
      <c r="G46" s="1023"/>
      <c r="H46" s="1023" t="s">
        <v>753</v>
      </c>
      <c r="I46" s="1023"/>
      <c r="J46" s="1023"/>
      <c r="K46" s="1023" t="s">
        <v>753</v>
      </c>
      <c r="L46" s="1023"/>
      <c r="M46" s="1023"/>
      <c r="N46" s="1023" t="s">
        <v>753</v>
      </c>
      <c r="O46" s="1023"/>
      <c r="P46" s="1023"/>
      <c r="Q46" s="1023" t="s">
        <v>753</v>
      </c>
      <c r="R46" s="1023"/>
      <c r="S46" s="1023"/>
    </row>
    <row r="47" spans="1:20" ht="31.5" customHeight="1" x14ac:dyDescent="0.2">
      <c r="B47" s="1021" t="s">
        <v>43</v>
      </c>
      <c r="C47" s="1021"/>
      <c r="D47" s="624" t="s">
        <v>43</v>
      </c>
      <c r="E47" s="625" t="s">
        <v>0</v>
      </c>
      <c r="F47" s="625" t="s">
        <v>1</v>
      </c>
      <c r="G47" s="625" t="s">
        <v>2</v>
      </c>
      <c r="H47" s="625" t="s">
        <v>0</v>
      </c>
      <c r="I47" s="625" t="s">
        <v>1</v>
      </c>
      <c r="J47" s="625" t="s">
        <v>2</v>
      </c>
      <c r="K47" s="625" t="s">
        <v>0</v>
      </c>
      <c r="L47" s="625" t="s">
        <v>1</v>
      </c>
      <c r="M47" s="625" t="s">
        <v>2</v>
      </c>
      <c r="N47" s="625" t="s">
        <v>0</v>
      </c>
      <c r="O47" s="625" t="s">
        <v>1</v>
      </c>
      <c r="P47" s="625" t="s">
        <v>2</v>
      </c>
      <c r="Q47" s="625" t="s">
        <v>0</v>
      </c>
      <c r="R47" s="625" t="s">
        <v>1</v>
      </c>
      <c r="S47" s="625" t="s">
        <v>2</v>
      </c>
    </row>
    <row r="48" spans="1:20" ht="31.5" customHeight="1" x14ac:dyDescent="0.2">
      <c r="A48" s="9">
        <v>1</v>
      </c>
      <c r="B48" s="1021"/>
      <c r="C48" s="1021"/>
      <c r="D48" s="635" t="s">
        <v>154</v>
      </c>
      <c r="E48" s="627"/>
      <c r="F48" s="627"/>
      <c r="G48" s="627">
        <v>1</v>
      </c>
      <c r="H48" s="627"/>
      <c r="I48" s="627"/>
      <c r="J48" s="627">
        <v>1</v>
      </c>
      <c r="K48" s="627"/>
      <c r="L48" s="627"/>
      <c r="M48" s="627">
        <v>1</v>
      </c>
      <c r="N48" s="627"/>
      <c r="O48" s="627"/>
      <c r="P48" s="627">
        <v>1</v>
      </c>
      <c r="Q48" s="627"/>
      <c r="R48" s="627"/>
      <c r="S48" s="627">
        <v>1</v>
      </c>
      <c r="T48" s="149">
        <f>SUM(E48:S48)</f>
        <v>5</v>
      </c>
    </row>
    <row r="49" spans="1:20" ht="31.5" customHeight="1" x14ac:dyDescent="0.2">
      <c r="A49" s="9">
        <v>2</v>
      </c>
      <c r="B49" s="1021"/>
      <c r="C49" s="1021"/>
      <c r="D49" s="635" t="s">
        <v>155</v>
      </c>
      <c r="E49" s="627"/>
      <c r="F49" s="627"/>
      <c r="G49" s="627">
        <v>1</v>
      </c>
      <c r="H49" s="627"/>
      <c r="I49" s="627"/>
      <c r="J49" s="627">
        <v>1</v>
      </c>
      <c r="K49" s="627"/>
      <c r="L49" s="627"/>
      <c r="M49" s="627">
        <v>1</v>
      </c>
      <c r="N49" s="627"/>
      <c r="O49" s="627"/>
      <c r="P49" s="627">
        <v>1</v>
      </c>
      <c r="Q49" s="627"/>
      <c r="R49" s="627"/>
      <c r="S49" s="627">
        <v>1</v>
      </c>
      <c r="T49" s="149">
        <f>SUM(E49:S49)</f>
        <v>5</v>
      </c>
    </row>
    <row r="50" spans="1:20" ht="31.5" customHeight="1" x14ac:dyDescent="0.2">
      <c r="A50" s="9">
        <v>3</v>
      </c>
      <c r="B50" s="1021"/>
      <c r="C50" s="1021"/>
      <c r="D50" s="635" t="s">
        <v>156</v>
      </c>
      <c r="E50" s="627"/>
      <c r="F50" s="627">
        <v>1</v>
      </c>
      <c r="G50" s="627"/>
      <c r="H50" s="627"/>
      <c r="I50" s="627">
        <v>1</v>
      </c>
      <c r="J50" s="627"/>
      <c r="K50" s="627">
        <v>1</v>
      </c>
      <c r="L50" s="627"/>
      <c r="M50" s="627"/>
      <c r="N50" s="627">
        <v>1</v>
      </c>
      <c r="O50" s="627"/>
      <c r="P50" s="627"/>
      <c r="Q50" s="627">
        <v>1</v>
      </c>
      <c r="R50" s="627"/>
      <c r="S50" s="627"/>
      <c r="T50" s="149">
        <f>SUM(E50:S50)</f>
        <v>5</v>
      </c>
    </row>
    <row r="51" spans="1:20" ht="31.5" customHeight="1" x14ac:dyDescent="0.2">
      <c r="A51" s="9">
        <v>4</v>
      </c>
      <c r="B51" s="1021"/>
      <c r="C51" s="1021"/>
      <c r="D51" s="635" t="s">
        <v>147</v>
      </c>
      <c r="E51" s="627">
        <v>1</v>
      </c>
      <c r="F51" s="627"/>
      <c r="G51" s="627"/>
      <c r="H51" s="627">
        <v>1</v>
      </c>
      <c r="I51" s="627"/>
      <c r="J51" s="627"/>
      <c r="K51" s="627">
        <v>1</v>
      </c>
      <c r="L51" s="627"/>
      <c r="M51" s="627"/>
      <c r="N51" s="627">
        <v>1</v>
      </c>
      <c r="O51" s="627"/>
      <c r="P51" s="627"/>
      <c r="Q51" s="627">
        <v>1</v>
      </c>
      <c r="R51" s="627"/>
      <c r="S51" s="627"/>
      <c r="T51" s="149">
        <f>SUM(E51:S51)</f>
        <v>5</v>
      </c>
    </row>
    <row r="52" spans="1:20" ht="31.5" customHeight="1" x14ac:dyDescent="0.2">
      <c r="B52" s="1021"/>
      <c r="C52" s="1021"/>
      <c r="D52" s="629" t="s">
        <v>4</v>
      </c>
      <c r="E52" s="630">
        <f t="shared" ref="E52:S52" si="6">SUM(E48:E51)</f>
        <v>1</v>
      </c>
      <c r="F52" s="630">
        <f t="shared" si="6"/>
        <v>1</v>
      </c>
      <c r="G52" s="630">
        <f t="shared" si="6"/>
        <v>2</v>
      </c>
      <c r="H52" s="630">
        <f t="shared" si="6"/>
        <v>1</v>
      </c>
      <c r="I52" s="630">
        <f t="shared" si="6"/>
        <v>1</v>
      </c>
      <c r="J52" s="630">
        <f t="shared" si="6"/>
        <v>2</v>
      </c>
      <c r="K52" s="630">
        <f t="shared" si="6"/>
        <v>2</v>
      </c>
      <c r="L52" s="630">
        <f t="shared" si="6"/>
        <v>0</v>
      </c>
      <c r="M52" s="630">
        <f t="shared" si="6"/>
        <v>2</v>
      </c>
      <c r="N52" s="630">
        <f t="shared" si="6"/>
        <v>2</v>
      </c>
      <c r="O52" s="630">
        <f t="shared" si="6"/>
        <v>0</v>
      </c>
      <c r="P52" s="630">
        <f t="shared" si="6"/>
        <v>2</v>
      </c>
      <c r="Q52" s="630">
        <f t="shared" si="6"/>
        <v>2</v>
      </c>
      <c r="R52" s="630">
        <f t="shared" si="6"/>
        <v>0</v>
      </c>
      <c r="S52" s="630">
        <f t="shared" si="6"/>
        <v>2</v>
      </c>
      <c r="T52" s="149">
        <f>SUM(E52:S52)</f>
        <v>20</v>
      </c>
    </row>
    <row r="53" spans="1:20" ht="31.5" customHeight="1" x14ac:dyDescent="0.2">
      <c r="B53" s="1021"/>
      <c r="C53" s="1021"/>
      <c r="D53" s="624" t="s">
        <v>95</v>
      </c>
      <c r="E53" s="1023" t="s">
        <v>756</v>
      </c>
      <c r="F53" s="1023"/>
      <c r="G53" s="1023"/>
      <c r="H53" s="1023" t="s">
        <v>756</v>
      </c>
      <c r="I53" s="1023"/>
      <c r="J53" s="1023"/>
      <c r="K53" s="1023" t="s">
        <v>756</v>
      </c>
      <c r="L53" s="1023"/>
      <c r="M53" s="1023"/>
      <c r="N53" s="1023" t="s">
        <v>709</v>
      </c>
      <c r="O53" s="1023"/>
      <c r="P53" s="1023"/>
      <c r="Q53" s="1023" t="s">
        <v>709</v>
      </c>
      <c r="R53" s="1023"/>
      <c r="S53" s="1023"/>
    </row>
    <row r="54" spans="1:20" ht="31.5" customHeight="1" x14ac:dyDescent="0.2">
      <c r="B54" s="1021" t="s">
        <v>50</v>
      </c>
      <c r="C54" s="1021"/>
      <c r="D54" s="624" t="s">
        <v>50</v>
      </c>
      <c r="E54" s="625" t="s">
        <v>0</v>
      </c>
      <c r="F54" s="625" t="s">
        <v>1</v>
      </c>
      <c r="G54" s="625" t="s">
        <v>2</v>
      </c>
      <c r="H54" s="625" t="s">
        <v>0</v>
      </c>
      <c r="I54" s="625" t="s">
        <v>1</v>
      </c>
      <c r="J54" s="625" t="s">
        <v>2</v>
      </c>
      <c r="K54" s="625" t="s">
        <v>0</v>
      </c>
      <c r="L54" s="625" t="s">
        <v>1</v>
      </c>
      <c r="M54" s="625" t="s">
        <v>2</v>
      </c>
      <c r="N54" s="625" t="s">
        <v>0</v>
      </c>
      <c r="O54" s="625" t="s">
        <v>1</v>
      </c>
      <c r="P54" s="625" t="s">
        <v>2</v>
      </c>
      <c r="Q54" s="625" t="s">
        <v>0</v>
      </c>
      <c r="R54" s="625" t="s">
        <v>1</v>
      </c>
      <c r="S54" s="625" t="s">
        <v>2</v>
      </c>
    </row>
    <row r="55" spans="1:20" ht="31.5" customHeight="1" x14ac:dyDescent="0.2">
      <c r="A55" s="9">
        <v>1</v>
      </c>
      <c r="B55" s="1021"/>
      <c r="C55" s="1021"/>
      <c r="D55" s="631" t="s">
        <v>157</v>
      </c>
      <c r="E55" s="627"/>
      <c r="F55" s="627"/>
      <c r="G55" s="627">
        <v>1</v>
      </c>
      <c r="H55" s="627"/>
      <c r="I55" s="627"/>
      <c r="J55" s="627">
        <v>1</v>
      </c>
      <c r="K55" s="627"/>
      <c r="L55" s="627"/>
      <c r="M55" s="632">
        <v>1</v>
      </c>
      <c r="N55" s="627"/>
      <c r="O55" s="627"/>
      <c r="P55" s="627">
        <v>1</v>
      </c>
      <c r="Q55" s="627"/>
      <c r="R55" s="627"/>
      <c r="S55" s="627">
        <v>1</v>
      </c>
      <c r="T55" s="149">
        <f>SUM(E55:S55)</f>
        <v>5</v>
      </c>
    </row>
    <row r="56" spans="1:20" ht="31.5" customHeight="1" x14ac:dyDescent="0.2">
      <c r="A56" s="9">
        <v>2</v>
      </c>
      <c r="B56" s="1021"/>
      <c r="C56" s="1021"/>
      <c r="D56" s="631" t="s">
        <v>158</v>
      </c>
      <c r="E56" s="627"/>
      <c r="F56" s="627"/>
      <c r="G56" s="627">
        <v>1</v>
      </c>
      <c r="H56" s="627"/>
      <c r="I56" s="627"/>
      <c r="J56" s="627">
        <v>1</v>
      </c>
      <c r="K56" s="627"/>
      <c r="L56" s="627"/>
      <c r="M56" s="632">
        <v>1</v>
      </c>
      <c r="N56" s="627"/>
      <c r="O56" s="627"/>
      <c r="P56" s="627">
        <v>1</v>
      </c>
      <c r="Q56" s="627"/>
      <c r="R56" s="627"/>
      <c r="S56" s="627">
        <v>1</v>
      </c>
      <c r="T56" s="149">
        <f>SUM(E56:S56)</f>
        <v>5</v>
      </c>
    </row>
    <row r="57" spans="1:20" ht="31.5" customHeight="1" x14ac:dyDescent="0.2">
      <c r="B57" s="1021"/>
      <c r="C57" s="1021"/>
      <c r="D57" s="629" t="s">
        <v>4</v>
      </c>
      <c r="E57" s="630">
        <f t="shared" ref="E57:S57" si="7">SUM(E55:E56)</f>
        <v>0</v>
      </c>
      <c r="F57" s="630">
        <f t="shared" si="7"/>
        <v>0</v>
      </c>
      <c r="G57" s="630">
        <f t="shared" si="7"/>
        <v>2</v>
      </c>
      <c r="H57" s="630">
        <f t="shared" si="7"/>
        <v>0</v>
      </c>
      <c r="I57" s="630">
        <f t="shared" si="7"/>
        <v>0</v>
      </c>
      <c r="J57" s="630">
        <f t="shared" si="7"/>
        <v>2</v>
      </c>
      <c r="K57" s="630">
        <f t="shared" si="7"/>
        <v>0</v>
      </c>
      <c r="L57" s="630">
        <f t="shared" si="7"/>
        <v>0</v>
      </c>
      <c r="M57" s="630">
        <f t="shared" si="7"/>
        <v>2</v>
      </c>
      <c r="N57" s="630">
        <f t="shared" si="7"/>
        <v>0</v>
      </c>
      <c r="O57" s="630">
        <f t="shared" si="7"/>
        <v>0</v>
      </c>
      <c r="P57" s="630">
        <f t="shared" si="7"/>
        <v>2</v>
      </c>
      <c r="Q57" s="630">
        <f t="shared" si="7"/>
        <v>0</v>
      </c>
      <c r="R57" s="630">
        <f t="shared" si="7"/>
        <v>0</v>
      </c>
      <c r="S57" s="630">
        <f t="shared" si="7"/>
        <v>2</v>
      </c>
      <c r="T57" s="149">
        <f>SUM(E57:S57)</f>
        <v>10</v>
      </c>
    </row>
    <row r="58" spans="1:20" ht="31.5" customHeight="1" x14ac:dyDescent="0.2">
      <c r="B58" s="1021"/>
      <c r="C58" s="1021"/>
      <c r="D58" s="624" t="s">
        <v>95</v>
      </c>
      <c r="E58" s="1023" t="s">
        <v>754</v>
      </c>
      <c r="F58" s="1023"/>
      <c r="G58" s="1023"/>
      <c r="H58" s="1023" t="s">
        <v>754</v>
      </c>
      <c r="I58" s="1023"/>
      <c r="J58" s="1023"/>
      <c r="K58" s="1023" t="s">
        <v>754</v>
      </c>
      <c r="L58" s="1023"/>
      <c r="M58" s="1023"/>
      <c r="N58" s="1023" t="s">
        <v>754</v>
      </c>
      <c r="O58" s="1023"/>
      <c r="P58" s="1023"/>
      <c r="Q58" s="1023" t="s">
        <v>754</v>
      </c>
      <c r="R58" s="1023"/>
      <c r="S58" s="1023"/>
    </row>
    <row r="59" spans="1:20" ht="31.5" customHeight="1" x14ac:dyDescent="0.2">
      <c r="B59" s="1022" t="s">
        <v>56</v>
      </c>
      <c r="C59" s="1022"/>
      <c r="D59" s="624" t="s">
        <v>56</v>
      </c>
      <c r="E59" s="625" t="s">
        <v>0</v>
      </c>
      <c r="F59" s="625" t="s">
        <v>1</v>
      </c>
      <c r="G59" s="625" t="s">
        <v>2</v>
      </c>
      <c r="H59" s="625" t="s">
        <v>0</v>
      </c>
      <c r="I59" s="625" t="s">
        <v>1</v>
      </c>
      <c r="J59" s="625" t="s">
        <v>2</v>
      </c>
      <c r="K59" s="625" t="s">
        <v>0</v>
      </c>
      <c r="L59" s="625" t="s">
        <v>1</v>
      </c>
      <c r="M59" s="625" t="s">
        <v>2</v>
      </c>
      <c r="N59" s="625" t="s">
        <v>0</v>
      </c>
      <c r="O59" s="625" t="s">
        <v>1</v>
      </c>
      <c r="P59" s="625" t="s">
        <v>2</v>
      </c>
      <c r="Q59" s="625" t="s">
        <v>0</v>
      </c>
      <c r="R59" s="625" t="s">
        <v>1</v>
      </c>
      <c r="S59" s="625" t="s">
        <v>2</v>
      </c>
    </row>
    <row r="60" spans="1:20" ht="31.5" customHeight="1" x14ac:dyDescent="0.2">
      <c r="A60" s="9">
        <v>1</v>
      </c>
      <c r="B60" s="1022"/>
      <c r="C60" s="1022"/>
      <c r="D60" s="635" t="s">
        <v>710</v>
      </c>
      <c r="E60" s="627"/>
      <c r="F60" s="627"/>
      <c r="G60" s="627">
        <v>1</v>
      </c>
      <c r="H60" s="627"/>
      <c r="I60" s="627"/>
      <c r="J60" s="627">
        <v>1</v>
      </c>
      <c r="K60" s="627"/>
      <c r="L60" s="627"/>
      <c r="M60" s="627">
        <v>1</v>
      </c>
      <c r="N60" s="627"/>
      <c r="O60" s="627"/>
      <c r="P60" s="627">
        <v>1</v>
      </c>
      <c r="Q60" s="627"/>
      <c r="R60" s="627"/>
      <c r="S60" s="627">
        <v>1</v>
      </c>
      <c r="T60" s="149">
        <f>SUM(E60:S60)</f>
        <v>5</v>
      </c>
    </row>
    <row r="61" spans="1:20" ht="31.5" customHeight="1" x14ac:dyDescent="0.2">
      <c r="A61" s="9">
        <v>2</v>
      </c>
      <c r="B61" s="1022"/>
      <c r="C61" s="1022"/>
      <c r="D61" s="635" t="s">
        <v>159</v>
      </c>
      <c r="E61" s="627"/>
      <c r="F61" s="627"/>
      <c r="G61" s="627">
        <v>1</v>
      </c>
      <c r="H61" s="627"/>
      <c r="I61" s="627"/>
      <c r="J61" s="627">
        <v>1</v>
      </c>
      <c r="K61" s="627"/>
      <c r="L61" s="627"/>
      <c r="M61" s="627">
        <v>1</v>
      </c>
      <c r="N61" s="627"/>
      <c r="O61" s="627"/>
      <c r="P61" s="627">
        <v>1</v>
      </c>
      <c r="Q61" s="627"/>
      <c r="R61" s="627"/>
      <c r="S61" s="627">
        <v>1</v>
      </c>
      <c r="T61" s="149">
        <f>SUM(E61:S61)</f>
        <v>5</v>
      </c>
    </row>
    <row r="62" spans="1:20" ht="31.5" customHeight="1" x14ac:dyDescent="0.2">
      <c r="B62" s="1022"/>
      <c r="C62" s="1022"/>
      <c r="D62" s="629" t="s">
        <v>4</v>
      </c>
      <c r="E62" s="630">
        <f t="shared" ref="E62:S62" si="8">SUM(E60:E61)</f>
        <v>0</v>
      </c>
      <c r="F62" s="630">
        <f t="shared" si="8"/>
        <v>0</v>
      </c>
      <c r="G62" s="630">
        <f t="shared" si="8"/>
        <v>2</v>
      </c>
      <c r="H62" s="630">
        <f t="shared" si="8"/>
        <v>0</v>
      </c>
      <c r="I62" s="630">
        <f t="shared" si="8"/>
        <v>0</v>
      </c>
      <c r="J62" s="630">
        <f t="shared" si="8"/>
        <v>2</v>
      </c>
      <c r="K62" s="630">
        <f t="shared" si="8"/>
        <v>0</v>
      </c>
      <c r="L62" s="630">
        <f t="shared" si="8"/>
        <v>0</v>
      </c>
      <c r="M62" s="630">
        <f t="shared" si="8"/>
        <v>2</v>
      </c>
      <c r="N62" s="630">
        <f t="shared" si="8"/>
        <v>0</v>
      </c>
      <c r="O62" s="630">
        <f t="shared" si="8"/>
        <v>0</v>
      </c>
      <c r="P62" s="630">
        <f t="shared" si="8"/>
        <v>2</v>
      </c>
      <c r="Q62" s="630">
        <f t="shared" si="8"/>
        <v>0</v>
      </c>
      <c r="R62" s="630">
        <f t="shared" si="8"/>
        <v>0</v>
      </c>
      <c r="S62" s="630">
        <f t="shared" si="8"/>
        <v>2</v>
      </c>
      <c r="T62" s="149">
        <f>SUM(E62:S62)</f>
        <v>10</v>
      </c>
    </row>
    <row r="63" spans="1:20" ht="42.75" customHeight="1" x14ac:dyDescent="0.2">
      <c r="B63" s="1022"/>
      <c r="C63" s="1022"/>
      <c r="D63" s="624" t="s">
        <v>95</v>
      </c>
      <c r="E63" s="1023" t="s">
        <v>755</v>
      </c>
      <c r="F63" s="1023"/>
      <c r="G63" s="1023"/>
      <c r="H63" s="1023" t="s">
        <v>755</v>
      </c>
      <c r="I63" s="1023"/>
      <c r="J63" s="1023"/>
      <c r="K63" s="1023" t="s">
        <v>755</v>
      </c>
      <c r="L63" s="1023"/>
      <c r="M63" s="1023"/>
      <c r="N63" s="1023" t="s">
        <v>755</v>
      </c>
      <c r="O63" s="1023"/>
      <c r="P63" s="1023"/>
      <c r="Q63" s="1023" t="s">
        <v>755</v>
      </c>
      <c r="R63" s="1023"/>
      <c r="S63" s="1023"/>
    </row>
    <row r="65" spans="1:20" x14ac:dyDescent="0.2">
      <c r="E65" s="151">
        <f>+E62+E57+E52+E45+E35+E29+E23+E18</f>
        <v>8</v>
      </c>
      <c r="F65" s="151">
        <f t="shared" ref="F65:S65" si="9">+F62+F57+F52+F45+F35+F29+F23+F18</f>
        <v>2</v>
      </c>
      <c r="G65" s="151">
        <f t="shared" si="9"/>
        <v>15</v>
      </c>
      <c r="H65" s="151">
        <f t="shared" si="9"/>
        <v>8</v>
      </c>
      <c r="I65" s="151">
        <f t="shared" si="9"/>
        <v>2</v>
      </c>
      <c r="J65" s="151">
        <f t="shared" si="9"/>
        <v>15</v>
      </c>
      <c r="K65" s="151">
        <f t="shared" si="9"/>
        <v>9</v>
      </c>
      <c r="L65" s="151">
        <f t="shared" si="9"/>
        <v>1</v>
      </c>
      <c r="M65" s="151">
        <f t="shared" si="9"/>
        <v>15</v>
      </c>
      <c r="N65" s="151">
        <f t="shared" si="9"/>
        <v>9</v>
      </c>
      <c r="O65" s="151">
        <f t="shared" si="9"/>
        <v>1</v>
      </c>
      <c r="P65" s="151">
        <f t="shared" si="9"/>
        <v>15</v>
      </c>
      <c r="Q65" s="151">
        <f t="shared" si="9"/>
        <v>9</v>
      </c>
      <c r="R65" s="151">
        <f t="shared" si="9"/>
        <v>1</v>
      </c>
      <c r="S65" s="151">
        <f t="shared" si="9"/>
        <v>15</v>
      </c>
    </row>
    <row r="66" spans="1:20" x14ac:dyDescent="0.2">
      <c r="A66" s="9">
        <f>+A61+A56+A51+A44+A34+A28+A22+A17</f>
        <v>25</v>
      </c>
      <c r="E66" s="996">
        <f>+E65+F65+G65</f>
        <v>25</v>
      </c>
      <c r="F66" s="996"/>
      <c r="G66" s="996"/>
      <c r="H66" s="996">
        <f>+H65+I65+J65</f>
        <v>25</v>
      </c>
      <c r="I66" s="996"/>
      <c r="J66" s="996"/>
      <c r="K66" s="996">
        <f>+K65+L65+M65</f>
        <v>25</v>
      </c>
      <c r="L66" s="996"/>
      <c r="M66" s="996"/>
      <c r="N66" s="996">
        <f>+N65+O65+P65</f>
        <v>25</v>
      </c>
      <c r="O66" s="996"/>
      <c r="P66" s="996"/>
      <c r="Q66" s="996">
        <f>+Q65+R65+S65</f>
        <v>25</v>
      </c>
      <c r="R66" s="996"/>
      <c r="S66" s="996"/>
    </row>
    <row r="67" spans="1:20" x14ac:dyDescent="0.2">
      <c r="D67" s="123" t="s">
        <v>0</v>
      </c>
      <c r="E67" s="151">
        <f>+E65+H65+K65+N65+Q65</f>
        <v>43</v>
      </c>
      <c r="F67" s="162">
        <f>+E67/$E$70</f>
        <v>0.34399999999999997</v>
      </c>
    </row>
    <row r="68" spans="1:20" x14ac:dyDescent="0.2">
      <c r="D68" s="123" t="s">
        <v>1</v>
      </c>
      <c r="E68" s="151">
        <f>+F65+I65+L65+O65+R65</f>
        <v>7</v>
      </c>
      <c r="F68" s="162">
        <f t="shared" ref="F68:F70" si="10">+E68/$E$70</f>
        <v>5.6000000000000001E-2</v>
      </c>
    </row>
    <row r="69" spans="1:20" x14ac:dyDescent="0.2">
      <c r="D69" s="123" t="s">
        <v>2</v>
      </c>
      <c r="E69" s="151">
        <f>+G65+J65+M65+P65+S65</f>
        <v>75</v>
      </c>
      <c r="F69" s="162">
        <f t="shared" si="10"/>
        <v>0.6</v>
      </c>
    </row>
    <row r="70" spans="1:20" s="151" customFormat="1" x14ac:dyDescent="0.2">
      <c r="A70" s="9"/>
      <c r="B70" s="149"/>
      <c r="C70" s="149"/>
      <c r="D70" s="149"/>
      <c r="E70" s="151">
        <f>SUM(E67:E69)</f>
        <v>125</v>
      </c>
      <c r="F70" s="162">
        <f t="shared" si="10"/>
        <v>1</v>
      </c>
      <c r="K70" s="149"/>
      <c r="L70" s="149"/>
      <c r="M70" s="149"/>
      <c r="N70" s="149"/>
      <c r="O70" s="149"/>
      <c r="P70" s="149"/>
      <c r="Q70" s="149"/>
      <c r="R70" s="149"/>
      <c r="S70" s="149"/>
      <c r="T70" s="149"/>
    </row>
    <row r="72" spans="1:20" x14ac:dyDescent="0.2">
      <c r="D72" s="345" t="s">
        <v>620</v>
      </c>
      <c r="E72" s="306"/>
      <c r="F72" s="592">
        <f>+F67+F69</f>
        <v>0.94399999999999995</v>
      </c>
    </row>
  </sheetData>
  <mergeCells count="64">
    <mergeCell ref="Q53:S53"/>
    <mergeCell ref="E66:G66"/>
    <mergeCell ref="H66:J66"/>
    <mergeCell ref="K66:M66"/>
    <mergeCell ref="N66:P66"/>
    <mergeCell ref="Q66:S66"/>
    <mergeCell ref="Q63:S63"/>
    <mergeCell ref="Q58:S58"/>
    <mergeCell ref="B59:C63"/>
    <mergeCell ref="E63:G63"/>
    <mergeCell ref="H63:J63"/>
    <mergeCell ref="K63:M63"/>
    <mergeCell ref="N63:P63"/>
    <mergeCell ref="B47:C53"/>
    <mergeCell ref="E53:G53"/>
    <mergeCell ref="H53:J53"/>
    <mergeCell ref="K53:M53"/>
    <mergeCell ref="N53:P53"/>
    <mergeCell ref="B54:C58"/>
    <mergeCell ref="E58:G58"/>
    <mergeCell ref="H58:J58"/>
    <mergeCell ref="K58:M58"/>
    <mergeCell ref="N58:P58"/>
    <mergeCell ref="Q46:S46"/>
    <mergeCell ref="B25:C30"/>
    <mergeCell ref="E30:G30"/>
    <mergeCell ref="H30:J30"/>
    <mergeCell ref="K30:M30"/>
    <mergeCell ref="Q36:S36"/>
    <mergeCell ref="B31:C36"/>
    <mergeCell ref="E36:G36"/>
    <mergeCell ref="H36:J36"/>
    <mergeCell ref="K36:M36"/>
    <mergeCell ref="N36:P36"/>
    <mergeCell ref="B37:C46"/>
    <mergeCell ref="E46:G46"/>
    <mergeCell ref="H46:J46"/>
    <mergeCell ref="K46:M46"/>
    <mergeCell ref="N46:P46"/>
    <mergeCell ref="Q30:S30"/>
    <mergeCell ref="B15:C19"/>
    <mergeCell ref="E19:G19"/>
    <mergeCell ref="H19:J19"/>
    <mergeCell ref="K19:M19"/>
    <mergeCell ref="N19:P19"/>
    <mergeCell ref="N30:P30"/>
    <mergeCell ref="B20:C24"/>
    <mergeCell ref="E24:G24"/>
    <mergeCell ref="H24:J24"/>
    <mergeCell ref="K24:M24"/>
    <mergeCell ref="N24:P24"/>
    <mergeCell ref="Q24:S24"/>
    <mergeCell ref="B14:C14"/>
    <mergeCell ref="Q19:S19"/>
    <mergeCell ref="E14:G14"/>
    <mergeCell ref="H14:J14"/>
    <mergeCell ref="K14:M14"/>
    <mergeCell ref="N14:P14"/>
    <mergeCell ref="Q14:S14"/>
    <mergeCell ref="C7:S7"/>
    <mergeCell ref="C8:S8"/>
    <mergeCell ref="C9:S9"/>
    <mergeCell ref="C10:S10"/>
    <mergeCell ref="B12:D13"/>
  </mergeCells>
  <conditionalFormatting sqref="T16:T63">
    <cfRule type="cellIs" dxfId="12" priority="7" operator="notEqual">
      <formula>#REF!</formula>
    </cfRule>
  </conditionalFormatting>
  <conditionalFormatting sqref="T16">
    <cfRule type="cellIs" dxfId="11" priority="4" operator="notEqual">
      <formula>$T$15</formula>
    </cfRule>
    <cfRule type="cellIs" priority="5" operator="notEqual">
      <formula>$T$15</formula>
    </cfRule>
    <cfRule type="cellIs" priority="6" operator="notEqual">
      <formula>$T$15</formula>
    </cfRule>
  </conditionalFormatting>
  <conditionalFormatting sqref="T17:T63">
    <cfRule type="cellIs" dxfId="10" priority="1" operator="notEqual">
      <formula>$T$15</formula>
    </cfRule>
    <cfRule type="cellIs" priority="2" operator="notEqual">
      <formula>$T$15</formula>
    </cfRule>
    <cfRule type="cellIs" priority="3" operator="notEqual">
      <formula>$T$15</formula>
    </cfRule>
  </conditionalFormatting>
  <dataValidations count="2">
    <dataValidation type="whole" operator="equal" allowBlank="1" showInputMessage="1" showErrorMessage="1" sqref="E21:S22 E55:S56 E38:S44">
      <formula1>1</formula1>
      <formula2>0</formula2>
    </dataValidation>
    <dataValidation type="whole" operator="equal" showInputMessage="1" showErrorMessage="1" sqref="E48:S51 E26:S28 E32:S34 E16:S17 E60:S61">
      <formula1>1</formula1>
      <formula2>0</formula2>
    </dataValidation>
  </dataValidation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64"/>
  <sheetViews>
    <sheetView workbookViewId="0">
      <selection activeCell="C85" sqref="C85"/>
    </sheetView>
  </sheetViews>
  <sheetFormatPr baseColWidth="10" defaultColWidth="11.42578125" defaultRowHeight="12.75" x14ac:dyDescent="0.2"/>
  <cols>
    <col min="1" max="1" width="3.42578125" style="9" customWidth="1"/>
    <col min="2" max="2" width="11.28515625" style="149" customWidth="1"/>
    <col min="3" max="3" width="13.140625" style="149" customWidth="1"/>
    <col min="4" max="4" width="55.42578125" style="149" customWidth="1"/>
    <col min="5" max="5" width="5.28515625" style="151" customWidth="1"/>
    <col min="6" max="6" width="6.140625" style="151" customWidth="1"/>
    <col min="7" max="10" width="5.28515625" style="151" customWidth="1"/>
    <col min="11" max="11" width="5.28515625" style="184" customWidth="1"/>
    <col min="12" max="19" width="5.28515625" style="149" customWidth="1"/>
    <col min="20" max="16384" width="11.42578125" style="149"/>
  </cols>
  <sheetData>
    <row r="1" spans="1:20" x14ac:dyDescent="0.2">
      <c r="K1" s="151"/>
      <c r="L1" s="151"/>
    </row>
    <row r="2" spans="1:20" ht="15" customHeight="1" x14ac:dyDescent="0.2">
      <c r="D2" s="909" t="s">
        <v>88</v>
      </c>
      <c r="E2" s="909"/>
      <c r="F2" s="909"/>
      <c r="G2" s="909"/>
      <c r="H2" s="909"/>
      <c r="I2" s="909"/>
      <c r="J2" s="909"/>
      <c r="K2" s="909"/>
      <c r="L2" s="909"/>
      <c r="M2" s="909"/>
    </row>
    <row r="3" spans="1:20" x14ac:dyDescent="0.2">
      <c r="D3" s="909"/>
      <c r="E3" s="909"/>
      <c r="F3" s="909"/>
      <c r="G3" s="909"/>
      <c r="H3" s="909"/>
      <c r="I3" s="909"/>
      <c r="J3" s="909"/>
      <c r="K3" s="909"/>
      <c r="L3" s="909"/>
      <c r="M3" s="909"/>
    </row>
    <row r="4" spans="1:20" x14ac:dyDescent="0.2">
      <c r="D4" s="909"/>
      <c r="E4" s="909"/>
      <c r="F4" s="909"/>
      <c r="G4" s="909"/>
      <c r="H4" s="909"/>
      <c r="I4" s="909"/>
      <c r="J4" s="909"/>
      <c r="K4" s="909"/>
      <c r="L4" s="909"/>
      <c r="M4" s="909"/>
    </row>
    <row r="5" spans="1:20" x14ac:dyDescent="0.2">
      <c r="D5" s="909"/>
      <c r="E5" s="909"/>
      <c r="F5" s="909"/>
      <c r="G5" s="909"/>
      <c r="H5" s="909"/>
      <c r="I5" s="909"/>
      <c r="J5" s="909"/>
      <c r="K5" s="909"/>
      <c r="L5" s="909"/>
      <c r="M5" s="909"/>
    </row>
    <row r="6" spans="1:20" x14ac:dyDescent="0.2">
      <c r="K6" s="151"/>
      <c r="L6" s="151"/>
    </row>
    <row r="7" spans="1:20" ht="23.45" customHeight="1" x14ac:dyDescent="0.2">
      <c r="C7" s="729" t="s">
        <v>162</v>
      </c>
      <c r="D7" s="729"/>
      <c r="E7" s="729"/>
      <c r="F7" s="149"/>
      <c r="G7" s="149"/>
      <c r="H7" s="149"/>
      <c r="I7" s="149"/>
      <c r="J7" s="149"/>
      <c r="K7" s="163"/>
    </row>
    <row r="8" spans="1:20" ht="14.45" customHeight="1" x14ac:dyDescent="0.2">
      <c r="C8" s="729" t="s">
        <v>163</v>
      </c>
      <c r="D8" s="729"/>
      <c r="E8" s="729"/>
      <c r="F8" s="149"/>
      <c r="G8" s="149"/>
      <c r="H8" s="149"/>
      <c r="I8" s="149"/>
      <c r="J8" s="149"/>
      <c r="K8" s="163"/>
    </row>
    <row r="9" spans="1:20" x14ac:dyDescent="0.2">
      <c r="C9" s="729" t="s">
        <v>90</v>
      </c>
      <c r="D9" s="729"/>
      <c r="E9" s="729"/>
      <c r="F9" s="729"/>
      <c r="G9" s="729"/>
      <c r="H9" s="729"/>
      <c r="I9" s="729"/>
      <c r="J9" s="729"/>
      <c r="K9" s="729"/>
    </row>
    <row r="10" spans="1:20" ht="24.75" customHeight="1" thickBot="1" x14ac:dyDescent="0.25">
      <c r="C10" s="1040" t="s">
        <v>164</v>
      </c>
      <c r="D10" s="1040"/>
      <c r="E10" s="1040"/>
      <c r="F10" s="149"/>
      <c r="G10" s="149"/>
      <c r="H10" s="149"/>
      <c r="I10" s="149"/>
      <c r="J10" s="149"/>
      <c r="K10" s="163"/>
    </row>
    <row r="11" spans="1:20" ht="45" customHeight="1" x14ac:dyDescent="0.2">
      <c r="B11" s="1010" t="s">
        <v>165</v>
      </c>
      <c r="C11" s="1011"/>
      <c r="D11" s="1012"/>
      <c r="E11" s="1038" t="s">
        <v>166</v>
      </c>
      <c r="F11" s="1038"/>
      <c r="G11" s="1039"/>
      <c r="H11" s="1037" t="s">
        <v>167</v>
      </c>
      <c r="I11" s="1038"/>
      <c r="J11" s="1039"/>
      <c r="K11" s="1037" t="s">
        <v>168</v>
      </c>
      <c r="L11" s="1038"/>
      <c r="M11" s="1039"/>
      <c r="N11" s="1037" t="s">
        <v>169</v>
      </c>
      <c r="O11" s="1038"/>
      <c r="P11" s="1039"/>
      <c r="Q11" s="1037" t="s">
        <v>170</v>
      </c>
      <c r="R11" s="1038"/>
      <c r="S11" s="1039"/>
    </row>
    <row r="12" spans="1:20" ht="31.5" customHeight="1" x14ac:dyDescent="0.2">
      <c r="A12" s="52"/>
      <c r="B12" s="1013"/>
      <c r="C12" s="1014"/>
      <c r="D12" s="1015"/>
      <c r="E12" s="164" t="s">
        <v>0</v>
      </c>
      <c r="F12" s="164" t="s">
        <v>1</v>
      </c>
      <c r="G12" s="164" t="s">
        <v>2</v>
      </c>
      <c r="H12" s="164" t="s">
        <v>0</v>
      </c>
      <c r="I12" s="164" t="s">
        <v>1</v>
      </c>
      <c r="J12" s="164" t="s">
        <v>2</v>
      </c>
      <c r="K12" s="164" t="s">
        <v>0</v>
      </c>
      <c r="L12" s="164" t="s">
        <v>1</v>
      </c>
      <c r="M12" s="164" t="s">
        <v>2</v>
      </c>
      <c r="N12" s="164" t="s">
        <v>0</v>
      </c>
      <c r="O12" s="164" t="s">
        <v>1</v>
      </c>
      <c r="P12" s="164" t="s">
        <v>2</v>
      </c>
      <c r="Q12" s="164" t="s">
        <v>0</v>
      </c>
      <c r="R12" s="164" t="s">
        <v>1</v>
      </c>
      <c r="S12" s="164" t="s">
        <v>2</v>
      </c>
      <c r="T12" s="149">
        <v>5</v>
      </c>
    </row>
    <row r="13" spans="1:20" ht="45" customHeight="1" x14ac:dyDescent="0.2">
      <c r="A13" s="9">
        <v>1</v>
      </c>
      <c r="B13" s="948" t="s">
        <v>15</v>
      </c>
      <c r="C13" s="945"/>
      <c r="D13" s="153" t="s">
        <v>171</v>
      </c>
      <c r="E13" s="165">
        <v>1</v>
      </c>
      <c r="F13" s="165"/>
      <c r="G13" s="165"/>
      <c r="H13" s="165">
        <v>1</v>
      </c>
      <c r="I13" s="165"/>
      <c r="J13" s="165"/>
      <c r="K13" s="165">
        <v>1</v>
      </c>
      <c r="L13" s="165"/>
      <c r="M13" s="165"/>
      <c r="N13" s="165">
        <v>1</v>
      </c>
      <c r="O13" s="165"/>
      <c r="P13" s="165"/>
      <c r="Q13" s="165">
        <v>1</v>
      </c>
      <c r="R13" s="165"/>
      <c r="S13" s="165"/>
      <c r="T13" s="149">
        <f t="shared" ref="T13:T25" si="0">SUM(E13:S13)</f>
        <v>5</v>
      </c>
    </row>
    <row r="14" spans="1:20" ht="45" customHeight="1" x14ac:dyDescent="0.2">
      <c r="A14" s="9">
        <v>2</v>
      </c>
      <c r="B14" s="949"/>
      <c r="C14" s="947"/>
      <c r="D14" s="166" t="s">
        <v>172</v>
      </c>
      <c r="E14" s="165">
        <v>1</v>
      </c>
      <c r="F14" s="165"/>
      <c r="G14" s="165"/>
      <c r="H14" s="165">
        <v>1</v>
      </c>
      <c r="I14" s="165"/>
      <c r="J14" s="165"/>
      <c r="K14" s="165">
        <v>1</v>
      </c>
      <c r="L14" s="165"/>
      <c r="M14" s="165"/>
      <c r="N14" s="165">
        <v>1</v>
      </c>
      <c r="O14" s="165"/>
      <c r="P14" s="165"/>
      <c r="Q14" s="165">
        <v>1</v>
      </c>
      <c r="R14" s="165"/>
      <c r="S14" s="165"/>
      <c r="T14" s="149">
        <f t="shared" si="0"/>
        <v>5</v>
      </c>
    </row>
    <row r="15" spans="1:20" ht="45" customHeight="1" x14ac:dyDescent="0.2">
      <c r="A15" s="9">
        <v>3</v>
      </c>
      <c r="B15" s="949"/>
      <c r="C15" s="947"/>
      <c r="D15" s="167" t="s">
        <v>173</v>
      </c>
      <c r="E15" s="165">
        <v>1</v>
      </c>
      <c r="F15" s="165"/>
      <c r="G15" s="165"/>
      <c r="H15" s="165">
        <v>1</v>
      </c>
      <c r="I15" s="165"/>
      <c r="J15" s="165"/>
      <c r="K15" s="165">
        <v>1</v>
      </c>
      <c r="L15" s="165"/>
      <c r="M15" s="165"/>
      <c r="N15" s="165">
        <v>1</v>
      </c>
      <c r="O15" s="165"/>
      <c r="P15" s="165"/>
      <c r="Q15" s="165">
        <v>1</v>
      </c>
      <c r="R15" s="165"/>
      <c r="S15" s="165"/>
      <c r="T15" s="149">
        <f t="shared" si="0"/>
        <v>5</v>
      </c>
    </row>
    <row r="16" spans="1:20" ht="39" customHeight="1" x14ac:dyDescent="0.2">
      <c r="B16" s="949"/>
      <c r="C16" s="947"/>
      <c r="D16" s="156" t="s">
        <v>4</v>
      </c>
      <c r="E16" s="157">
        <f>SUM(E13:E15)</f>
        <v>3</v>
      </c>
      <c r="F16" s="157">
        <f t="shared" ref="F16:S16" si="1">SUM(F13:F15)</f>
        <v>0</v>
      </c>
      <c r="G16" s="157">
        <f t="shared" si="1"/>
        <v>0</v>
      </c>
      <c r="H16" s="157">
        <f t="shared" si="1"/>
        <v>3</v>
      </c>
      <c r="I16" s="157">
        <f t="shared" si="1"/>
        <v>0</v>
      </c>
      <c r="J16" s="157">
        <f t="shared" si="1"/>
        <v>0</v>
      </c>
      <c r="K16" s="157">
        <f t="shared" si="1"/>
        <v>3</v>
      </c>
      <c r="L16" s="157">
        <f t="shared" si="1"/>
        <v>0</v>
      </c>
      <c r="M16" s="157">
        <f t="shared" si="1"/>
        <v>0</v>
      </c>
      <c r="N16" s="157">
        <f t="shared" si="1"/>
        <v>3</v>
      </c>
      <c r="O16" s="157">
        <f t="shared" si="1"/>
        <v>0</v>
      </c>
      <c r="P16" s="157">
        <f t="shared" si="1"/>
        <v>0</v>
      </c>
      <c r="Q16" s="157">
        <f t="shared" si="1"/>
        <v>3</v>
      </c>
      <c r="R16" s="157">
        <f t="shared" si="1"/>
        <v>0</v>
      </c>
      <c r="S16" s="157">
        <f t="shared" si="1"/>
        <v>0</v>
      </c>
      <c r="T16" s="149">
        <f t="shared" si="0"/>
        <v>15</v>
      </c>
    </row>
    <row r="17" spans="1:20" ht="29.25" customHeight="1" x14ac:dyDescent="0.2">
      <c r="B17" s="949"/>
      <c r="C17" s="947"/>
      <c r="D17" s="168"/>
      <c r="E17" s="1030"/>
      <c r="F17" s="1030"/>
      <c r="G17" s="1030"/>
      <c r="H17" s="1030"/>
      <c r="I17" s="1030"/>
      <c r="J17" s="1030"/>
      <c r="K17" s="1030"/>
      <c r="L17" s="1030"/>
      <c r="M17" s="1030"/>
      <c r="N17" s="1030"/>
      <c r="O17" s="1030"/>
      <c r="P17" s="1030"/>
      <c r="Q17" s="1030"/>
      <c r="R17" s="1030"/>
      <c r="S17" s="1030"/>
      <c r="T17" s="149">
        <f t="shared" si="0"/>
        <v>0</v>
      </c>
    </row>
    <row r="18" spans="1:20" ht="29.25" customHeight="1" x14ac:dyDescent="0.2">
      <c r="B18" s="949" t="s">
        <v>96</v>
      </c>
      <c r="C18" s="947"/>
      <c r="D18" s="168" t="s">
        <v>96</v>
      </c>
      <c r="E18" s="164" t="s">
        <v>0</v>
      </c>
      <c r="F18" s="164" t="s">
        <v>1</v>
      </c>
      <c r="G18" s="164" t="s">
        <v>2</v>
      </c>
      <c r="H18" s="164" t="s">
        <v>0</v>
      </c>
      <c r="I18" s="164" t="s">
        <v>1</v>
      </c>
      <c r="J18" s="164" t="s">
        <v>2</v>
      </c>
      <c r="K18" s="164" t="s">
        <v>0</v>
      </c>
      <c r="L18" s="164" t="s">
        <v>1</v>
      </c>
      <c r="M18" s="164" t="s">
        <v>2</v>
      </c>
      <c r="N18" s="164" t="s">
        <v>0</v>
      </c>
      <c r="O18" s="164" t="s">
        <v>1</v>
      </c>
      <c r="P18" s="164" t="s">
        <v>2</v>
      </c>
      <c r="Q18" s="164" t="s">
        <v>0</v>
      </c>
      <c r="R18" s="164" t="s">
        <v>1</v>
      </c>
      <c r="S18" s="164" t="s">
        <v>2</v>
      </c>
      <c r="T18" s="149">
        <f t="shared" si="0"/>
        <v>0</v>
      </c>
    </row>
    <row r="19" spans="1:20" ht="71.099999999999994" customHeight="1" x14ac:dyDescent="0.2">
      <c r="A19" s="9">
        <v>1</v>
      </c>
      <c r="B19" s="949"/>
      <c r="C19" s="947"/>
      <c r="D19" s="158" t="s">
        <v>174</v>
      </c>
      <c r="E19" s="169">
        <v>1</v>
      </c>
      <c r="F19" s="169"/>
      <c r="G19" s="169"/>
      <c r="H19" s="169">
        <v>1</v>
      </c>
      <c r="I19" s="169"/>
      <c r="J19" s="169"/>
      <c r="K19" s="165">
        <v>1</v>
      </c>
      <c r="L19" s="169"/>
      <c r="M19" s="169"/>
      <c r="N19" s="169">
        <v>1</v>
      </c>
      <c r="O19" s="169"/>
      <c r="P19" s="169"/>
      <c r="Q19" s="169">
        <v>1</v>
      </c>
      <c r="R19" s="169"/>
      <c r="S19" s="169"/>
      <c r="T19" s="149">
        <f t="shared" si="0"/>
        <v>5</v>
      </c>
    </row>
    <row r="20" spans="1:20" ht="71.099999999999994" customHeight="1" x14ac:dyDescent="0.2">
      <c r="A20" s="9">
        <v>2</v>
      </c>
      <c r="B20" s="949"/>
      <c r="C20" s="947"/>
      <c r="D20" s="158" t="s">
        <v>175</v>
      </c>
      <c r="E20" s="169">
        <v>1</v>
      </c>
      <c r="F20" s="169"/>
      <c r="G20" s="169"/>
      <c r="H20" s="169">
        <v>1</v>
      </c>
      <c r="I20" s="169"/>
      <c r="J20" s="169"/>
      <c r="K20" s="165">
        <v>1</v>
      </c>
      <c r="L20" s="169"/>
      <c r="M20" s="169"/>
      <c r="N20" s="169">
        <v>1</v>
      </c>
      <c r="O20" s="169"/>
      <c r="P20" s="169"/>
      <c r="Q20" s="169">
        <v>1</v>
      </c>
      <c r="R20" s="169"/>
      <c r="S20" s="169"/>
      <c r="T20" s="149">
        <f t="shared" si="0"/>
        <v>5</v>
      </c>
    </row>
    <row r="21" spans="1:20" ht="71.099999999999994" customHeight="1" x14ac:dyDescent="0.2">
      <c r="A21" s="9">
        <v>3</v>
      </c>
      <c r="B21" s="949"/>
      <c r="C21" s="947"/>
      <c r="D21" s="159" t="s">
        <v>176</v>
      </c>
      <c r="E21" s="169"/>
      <c r="F21" s="169">
        <v>1</v>
      </c>
      <c r="G21" s="169"/>
      <c r="H21" s="169"/>
      <c r="I21" s="169">
        <v>1</v>
      </c>
      <c r="J21" s="169"/>
      <c r="K21" s="165"/>
      <c r="L21" s="169"/>
      <c r="M21" s="169">
        <v>1</v>
      </c>
      <c r="N21" s="169"/>
      <c r="O21" s="169"/>
      <c r="P21" s="169">
        <v>1</v>
      </c>
      <c r="Q21" s="169"/>
      <c r="R21" s="169">
        <v>1</v>
      </c>
      <c r="S21" s="169"/>
      <c r="T21" s="149">
        <f t="shared" si="0"/>
        <v>5</v>
      </c>
    </row>
    <row r="22" spans="1:20" ht="71.099999999999994" customHeight="1" x14ac:dyDescent="0.2">
      <c r="A22" s="9">
        <v>4</v>
      </c>
      <c r="B22" s="949"/>
      <c r="C22" s="947"/>
      <c r="D22" s="159" t="s">
        <v>177</v>
      </c>
      <c r="E22" s="169">
        <v>1</v>
      </c>
      <c r="F22" s="169"/>
      <c r="G22" s="169"/>
      <c r="H22" s="169">
        <v>1</v>
      </c>
      <c r="I22" s="169"/>
      <c r="J22" s="169"/>
      <c r="K22" s="165">
        <v>1</v>
      </c>
      <c r="L22" s="169"/>
      <c r="M22" s="169"/>
      <c r="N22" s="169">
        <v>1</v>
      </c>
      <c r="O22" s="169"/>
      <c r="P22" s="169"/>
      <c r="Q22" s="169">
        <v>1</v>
      </c>
      <c r="R22" s="169"/>
      <c r="S22" s="169"/>
      <c r="T22" s="149">
        <f t="shared" si="0"/>
        <v>5</v>
      </c>
    </row>
    <row r="23" spans="1:20" ht="69" customHeight="1" x14ac:dyDescent="0.2">
      <c r="A23" s="9">
        <v>5</v>
      </c>
      <c r="B23" s="949"/>
      <c r="C23" s="947"/>
      <c r="D23" s="161" t="s">
        <v>178</v>
      </c>
      <c r="E23" s="169">
        <v>1</v>
      </c>
      <c r="F23" s="169"/>
      <c r="G23" s="169"/>
      <c r="H23" s="169">
        <v>1</v>
      </c>
      <c r="I23" s="169"/>
      <c r="J23" s="169"/>
      <c r="K23" s="165">
        <v>1</v>
      </c>
      <c r="L23" s="169"/>
      <c r="M23" s="169"/>
      <c r="N23" s="169">
        <v>1</v>
      </c>
      <c r="O23" s="169"/>
      <c r="P23" s="169"/>
      <c r="Q23" s="169">
        <v>1</v>
      </c>
      <c r="R23" s="169"/>
      <c r="S23" s="169"/>
      <c r="T23" s="149">
        <f t="shared" si="0"/>
        <v>5</v>
      </c>
    </row>
    <row r="24" spans="1:20" ht="48.75" customHeight="1" x14ac:dyDescent="0.2">
      <c r="A24" s="9">
        <v>6</v>
      </c>
      <c r="B24" s="1035"/>
      <c r="C24" s="1036"/>
      <c r="D24" s="161" t="s">
        <v>179</v>
      </c>
      <c r="E24" s="169"/>
      <c r="F24" s="169">
        <v>1</v>
      </c>
      <c r="G24" s="169"/>
      <c r="H24" s="169">
        <v>1</v>
      </c>
      <c r="I24" s="169"/>
      <c r="J24" s="169"/>
      <c r="K24" s="165">
        <v>1</v>
      </c>
      <c r="L24" s="169"/>
      <c r="M24" s="169"/>
      <c r="N24" s="169">
        <v>1</v>
      </c>
      <c r="O24" s="169"/>
      <c r="P24" s="169"/>
      <c r="Q24" s="169">
        <v>1</v>
      </c>
      <c r="R24" s="169"/>
      <c r="S24" s="169"/>
      <c r="T24" s="149">
        <f t="shared" si="0"/>
        <v>5</v>
      </c>
    </row>
    <row r="25" spans="1:20" ht="39" customHeight="1" x14ac:dyDescent="0.2">
      <c r="B25" s="170"/>
      <c r="C25" s="171"/>
      <c r="D25" s="156" t="s">
        <v>4</v>
      </c>
      <c r="E25" s="157">
        <f>SUM(E19:E24)</f>
        <v>4</v>
      </c>
      <c r="F25" s="157">
        <f t="shared" ref="F25:S25" si="2">SUM(F19:F24)</f>
        <v>2</v>
      </c>
      <c r="G25" s="157">
        <f t="shared" si="2"/>
        <v>0</v>
      </c>
      <c r="H25" s="157">
        <f t="shared" si="2"/>
        <v>5</v>
      </c>
      <c r="I25" s="157">
        <f t="shared" si="2"/>
        <v>1</v>
      </c>
      <c r="J25" s="157">
        <f t="shared" si="2"/>
        <v>0</v>
      </c>
      <c r="K25" s="157">
        <f t="shared" si="2"/>
        <v>5</v>
      </c>
      <c r="L25" s="157">
        <f t="shared" si="2"/>
        <v>0</v>
      </c>
      <c r="M25" s="157">
        <f t="shared" si="2"/>
        <v>1</v>
      </c>
      <c r="N25" s="157">
        <f t="shared" si="2"/>
        <v>5</v>
      </c>
      <c r="O25" s="157">
        <f t="shared" si="2"/>
        <v>0</v>
      </c>
      <c r="P25" s="157">
        <f t="shared" si="2"/>
        <v>1</v>
      </c>
      <c r="Q25" s="157">
        <f t="shared" si="2"/>
        <v>5</v>
      </c>
      <c r="R25" s="157">
        <f t="shared" si="2"/>
        <v>1</v>
      </c>
      <c r="S25" s="157">
        <f t="shared" si="2"/>
        <v>0</v>
      </c>
      <c r="T25" s="149">
        <f t="shared" si="0"/>
        <v>30</v>
      </c>
    </row>
    <row r="26" spans="1:20" ht="22.15" customHeight="1" x14ac:dyDescent="0.2">
      <c r="B26" s="949" t="s">
        <v>6</v>
      </c>
      <c r="C26" s="947"/>
      <c r="D26" s="172"/>
      <c r="E26" s="918"/>
      <c r="F26" s="918"/>
      <c r="G26" s="918"/>
      <c r="H26" s="918"/>
      <c r="I26" s="918"/>
      <c r="J26" s="918"/>
      <c r="K26" s="1030"/>
      <c r="L26" s="1030"/>
      <c r="M26" s="1030"/>
      <c r="N26" s="1030"/>
      <c r="O26" s="1030"/>
      <c r="P26" s="1030"/>
      <c r="Q26" s="1030"/>
      <c r="R26" s="1030"/>
      <c r="S26" s="1030"/>
    </row>
    <row r="27" spans="1:20" ht="29.25" customHeight="1" x14ac:dyDescent="0.2">
      <c r="B27" s="949"/>
      <c r="C27" s="947"/>
      <c r="D27" s="168" t="s">
        <v>180</v>
      </c>
      <c r="E27" s="164" t="s">
        <v>0</v>
      </c>
      <c r="F27" s="164" t="s">
        <v>1</v>
      </c>
      <c r="G27" s="164" t="s">
        <v>2</v>
      </c>
      <c r="H27" s="164" t="s">
        <v>0</v>
      </c>
      <c r="I27" s="164" t="s">
        <v>1</v>
      </c>
      <c r="J27" s="164" t="s">
        <v>2</v>
      </c>
      <c r="K27" s="164" t="s">
        <v>0</v>
      </c>
      <c r="L27" s="164" t="s">
        <v>1</v>
      </c>
      <c r="M27" s="164" t="s">
        <v>2</v>
      </c>
      <c r="N27" s="164" t="s">
        <v>0</v>
      </c>
      <c r="O27" s="164" t="s">
        <v>1</v>
      </c>
      <c r="P27" s="164" t="s">
        <v>2</v>
      </c>
      <c r="Q27" s="164" t="s">
        <v>0</v>
      </c>
      <c r="R27" s="164" t="s">
        <v>1</v>
      </c>
      <c r="S27" s="164" t="s">
        <v>2</v>
      </c>
    </row>
    <row r="28" spans="1:20" ht="35.450000000000003" customHeight="1" x14ac:dyDescent="0.2">
      <c r="A28" s="9">
        <v>1</v>
      </c>
      <c r="B28" s="949"/>
      <c r="C28" s="947"/>
      <c r="D28" s="173" t="s">
        <v>181</v>
      </c>
      <c r="E28" s="169">
        <v>1</v>
      </c>
      <c r="F28" s="169"/>
      <c r="G28" s="169"/>
      <c r="H28" s="169">
        <v>1</v>
      </c>
      <c r="I28" s="169"/>
      <c r="J28" s="169"/>
      <c r="K28" s="169">
        <v>1</v>
      </c>
      <c r="L28" s="169"/>
      <c r="M28" s="169"/>
      <c r="N28" s="169">
        <v>1</v>
      </c>
      <c r="O28" s="169"/>
      <c r="P28" s="169"/>
      <c r="Q28" s="169">
        <v>1</v>
      </c>
      <c r="R28" s="169"/>
      <c r="S28" s="169"/>
      <c r="T28" s="149">
        <f t="shared" ref="T28:T35" si="3">SUM(E28:S28)</f>
        <v>5</v>
      </c>
    </row>
    <row r="29" spans="1:20" ht="35.450000000000003" customHeight="1" x14ac:dyDescent="0.2">
      <c r="A29" s="9">
        <v>2</v>
      </c>
      <c r="B29" s="949"/>
      <c r="C29" s="947"/>
      <c r="D29" s="174" t="s">
        <v>182</v>
      </c>
      <c r="E29" s="169"/>
      <c r="F29" s="169">
        <v>1</v>
      </c>
      <c r="G29" s="169"/>
      <c r="H29" s="169"/>
      <c r="I29" s="169">
        <v>1</v>
      </c>
      <c r="J29" s="169"/>
      <c r="K29" s="169"/>
      <c r="L29" s="169">
        <v>1</v>
      </c>
      <c r="M29" s="169"/>
      <c r="N29" s="169"/>
      <c r="O29" s="169">
        <v>1</v>
      </c>
      <c r="P29" s="169"/>
      <c r="Q29" s="169"/>
      <c r="R29" s="169">
        <v>1</v>
      </c>
      <c r="S29" s="169"/>
      <c r="T29" s="149">
        <f t="shared" si="3"/>
        <v>5</v>
      </c>
    </row>
    <row r="30" spans="1:20" ht="58.9" customHeight="1" x14ac:dyDescent="0.2">
      <c r="A30" s="9">
        <v>3</v>
      </c>
      <c r="B30" s="949"/>
      <c r="C30" s="947"/>
      <c r="D30" s="174" t="s">
        <v>183</v>
      </c>
      <c r="E30" s="169"/>
      <c r="F30" s="169"/>
      <c r="G30" s="169">
        <v>1</v>
      </c>
      <c r="H30" s="169"/>
      <c r="I30" s="169"/>
      <c r="J30" s="169">
        <v>1</v>
      </c>
      <c r="K30" s="169"/>
      <c r="L30" s="169"/>
      <c r="M30" s="169">
        <v>1</v>
      </c>
      <c r="N30" s="169"/>
      <c r="O30" s="169"/>
      <c r="P30" s="169">
        <v>1</v>
      </c>
      <c r="Q30" s="169"/>
      <c r="R30" s="169"/>
      <c r="S30" s="169">
        <v>1</v>
      </c>
      <c r="T30" s="149">
        <f t="shared" si="3"/>
        <v>5</v>
      </c>
    </row>
    <row r="31" spans="1:20" ht="58.9" customHeight="1" x14ac:dyDescent="0.2">
      <c r="A31" s="9">
        <v>4</v>
      </c>
      <c r="B31" s="949"/>
      <c r="C31" s="947"/>
      <c r="D31" s="174" t="s">
        <v>184</v>
      </c>
      <c r="E31" s="169"/>
      <c r="F31" s="169">
        <v>1</v>
      </c>
      <c r="G31" s="169"/>
      <c r="H31" s="169"/>
      <c r="I31" s="169">
        <v>1</v>
      </c>
      <c r="J31" s="169"/>
      <c r="K31" s="169"/>
      <c r="L31" s="169">
        <v>1</v>
      </c>
      <c r="M31" s="169"/>
      <c r="N31" s="169"/>
      <c r="O31" s="169">
        <v>1</v>
      </c>
      <c r="P31" s="169"/>
      <c r="Q31" s="169"/>
      <c r="R31" s="169">
        <v>1</v>
      </c>
      <c r="S31" s="169"/>
      <c r="T31" s="149">
        <f t="shared" si="3"/>
        <v>5</v>
      </c>
    </row>
    <row r="32" spans="1:20" ht="41.25" customHeight="1" x14ac:dyDescent="0.2">
      <c r="A32" s="9">
        <v>5</v>
      </c>
      <c r="B32" s="949"/>
      <c r="C32" s="947"/>
      <c r="D32" s="175" t="s">
        <v>185</v>
      </c>
      <c r="E32" s="169">
        <v>1</v>
      </c>
      <c r="F32" s="169"/>
      <c r="G32" s="169"/>
      <c r="H32" s="169">
        <v>1</v>
      </c>
      <c r="I32" s="169"/>
      <c r="J32" s="169"/>
      <c r="K32" s="169">
        <v>1</v>
      </c>
      <c r="L32" s="169"/>
      <c r="M32" s="169"/>
      <c r="N32" s="169">
        <v>1</v>
      </c>
      <c r="O32" s="169"/>
      <c r="P32" s="169"/>
      <c r="Q32" s="169">
        <v>1</v>
      </c>
      <c r="R32" s="169"/>
      <c r="S32" s="169"/>
      <c r="T32" s="149">
        <f t="shared" si="3"/>
        <v>5</v>
      </c>
    </row>
    <row r="33" spans="1:20" ht="36" customHeight="1" x14ac:dyDescent="0.2">
      <c r="A33" s="9">
        <v>6</v>
      </c>
      <c r="B33" s="949"/>
      <c r="C33" s="947"/>
      <c r="D33" s="176" t="s">
        <v>186</v>
      </c>
      <c r="E33" s="169">
        <v>1</v>
      </c>
      <c r="F33" s="169"/>
      <c r="G33" s="169"/>
      <c r="H33" s="169">
        <v>1</v>
      </c>
      <c r="I33" s="169"/>
      <c r="J33" s="169"/>
      <c r="K33" s="169">
        <v>1</v>
      </c>
      <c r="L33" s="169"/>
      <c r="M33" s="169"/>
      <c r="N33" s="169">
        <v>1</v>
      </c>
      <c r="O33" s="169"/>
      <c r="P33" s="169"/>
      <c r="Q33" s="169">
        <v>1</v>
      </c>
      <c r="R33" s="169"/>
      <c r="S33" s="169"/>
      <c r="T33" s="149">
        <f t="shared" si="3"/>
        <v>5</v>
      </c>
    </row>
    <row r="34" spans="1:20" ht="87" customHeight="1" x14ac:dyDescent="0.2">
      <c r="A34" s="9">
        <v>7</v>
      </c>
      <c r="B34" s="949"/>
      <c r="C34" s="947"/>
      <c r="D34" s="177" t="s">
        <v>187</v>
      </c>
      <c r="E34" s="169">
        <v>1</v>
      </c>
      <c r="F34" s="169"/>
      <c r="G34" s="169"/>
      <c r="H34" s="169">
        <v>1</v>
      </c>
      <c r="I34" s="169"/>
      <c r="J34" s="169"/>
      <c r="K34" s="169">
        <v>1</v>
      </c>
      <c r="L34" s="169"/>
      <c r="M34" s="169"/>
      <c r="N34" s="169">
        <v>1</v>
      </c>
      <c r="O34" s="169"/>
      <c r="P34" s="169"/>
      <c r="Q34" s="169">
        <v>1</v>
      </c>
      <c r="R34" s="169"/>
      <c r="S34" s="169"/>
      <c r="T34" s="149">
        <f t="shared" si="3"/>
        <v>5</v>
      </c>
    </row>
    <row r="35" spans="1:20" ht="39" customHeight="1" x14ac:dyDescent="0.2">
      <c r="B35" s="949"/>
      <c r="C35" s="947"/>
      <c r="D35" s="178" t="s">
        <v>4</v>
      </c>
      <c r="E35" s="157">
        <f>SUM(E28:E34)</f>
        <v>4</v>
      </c>
      <c r="F35" s="157">
        <f t="shared" ref="F35:S35" si="4">SUM(F28:F34)</f>
        <v>2</v>
      </c>
      <c r="G35" s="157">
        <f t="shared" si="4"/>
        <v>1</v>
      </c>
      <c r="H35" s="157">
        <f t="shared" si="4"/>
        <v>4</v>
      </c>
      <c r="I35" s="157">
        <f t="shared" si="4"/>
        <v>2</v>
      </c>
      <c r="J35" s="157">
        <f t="shared" si="4"/>
        <v>1</v>
      </c>
      <c r="K35" s="157">
        <f t="shared" si="4"/>
        <v>4</v>
      </c>
      <c r="L35" s="157">
        <f t="shared" si="4"/>
        <v>2</v>
      </c>
      <c r="M35" s="157">
        <f t="shared" si="4"/>
        <v>1</v>
      </c>
      <c r="N35" s="157">
        <f t="shared" si="4"/>
        <v>4</v>
      </c>
      <c r="O35" s="157">
        <f t="shared" si="4"/>
        <v>2</v>
      </c>
      <c r="P35" s="157">
        <f t="shared" si="4"/>
        <v>1</v>
      </c>
      <c r="Q35" s="157">
        <f t="shared" si="4"/>
        <v>4</v>
      </c>
      <c r="R35" s="157">
        <f t="shared" si="4"/>
        <v>2</v>
      </c>
      <c r="S35" s="157">
        <f t="shared" si="4"/>
        <v>1</v>
      </c>
      <c r="T35" s="149">
        <f t="shared" si="3"/>
        <v>35</v>
      </c>
    </row>
    <row r="36" spans="1:20" ht="29.25" customHeight="1" x14ac:dyDescent="0.2">
      <c r="B36" s="949"/>
      <c r="C36" s="947"/>
      <c r="D36" s="168"/>
      <c r="E36" s="1030"/>
      <c r="F36" s="1030"/>
      <c r="G36" s="1030"/>
      <c r="H36" s="1030"/>
      <c r="I36" s="1030"/>
      <c r="J36" s="1030"/>
      <c r="K36" s="1030"/>
      <c r="L36" s="1030"/>
      <c r="M36" s="1030"/>
      <c r="N36" s="1030"/>
      <c r="O36" s="1030"/>
      <c r="P36" s="1030"/>
      <c r="Q36" s="1030"/>
      <c r="R36" s="1030"/>
      <c r="S36" s="1030"/>
    </row>
    <row r="37" spans="1:20" ht="29.25" customHeight="1" x14ac:dyDescent="0.2">
      <c r="B37" s="949" t="s">
        <v>7</v>
      </c>
      <c r="C37" s="947"/>
      <c r="D37" s="168" t="s">
        <v>188</v>
      </c>
      <c r="E37" s="164" t="s">
        <v>0</v>
      </c>
      <c r="F37" s="164" t="s">
        <v>1</v>
      </c>
      <c r="G37" s="164" t="s">
        <v>2</v>
      </c>
      <c r="H37" s="164" t="s">
        <v>0</v>
      </c>
      <c r="I37" s="164" t="s">
        <v>1</v>
      </c>
      <c r="J37" s="164" t="s">
        <v>2</v>
      </c>
      <c r="K37" s="164" t="s">
        <v>0</v>
      </c>
      <c r="L37" s="164" t="s">
        <v>1</v>
      </c>
      <c r="M37" s="164" t="s">
        <v>2</v>
      </c>
      <c r="N37" s="164" t="s">
        <v>0</v>
      </c>
      <c r="O37" s="164" t="s">
        <v>1</v>
      </c>
      <c r="P37" s="164" t="s">
        <v>2</v>
      </c>
      <c r="Q37" s="164" t="s">
        <v>0</v>
      </c>
      <c r="R37" s="164" t="s">
        <v>1</v>
      </c>
      <c r="S37" s="164" t="s">
        <v>2</v>
      </c>
    </row>
    <row r="38" spans="1:20" ht="36" customHeight="1" x14ac:dyDescent="0.2">
      <c r="A38" s="9">
        <v>1</v>
      </c>
      <c r="B38" s="949"/>
      <c r="C38" s="947"/>
      <c r="D38" s="160" t="s">
        <v>189</v>
      </c>
      <c r="E38" s="169">
        <v>1</v>
      </c>
      <c r="F38" s="169"/>
      <c r="G38" s="169"/>
      <c r="H38" s="169">
        <v>1</v>
      </c>
      <c r="I38" s="169"/>
      <c r="J38" s="169"/>
      <c r="K38" s="169">
        <v>1</v>
      </c>
      <c r="L38" s="169"/>
      <c r="M38" s="169"/>
      <c r="N38" s="169">
        <v>1</v>
      </c>
      <c r="O38" s="169"/>
      <c r="P38" s="169"/>
      <c r="Q38" s="169">
        <v>1</v>
      </c>
      <c r="R38" s="169"/>
      <c r="S38" s="169"/>
      <c r="T38" s="149">
        <f>SUM(E38:S38)</f>
        <v>5</v>
      </c>
    </row>
    <row r="39" spans="1:20" ht="36" customHeight="1" x14ac:dyDescent="0.2">
      <c r="A39" s="9">
        <v>2</v>
      </c>
      <c r="B39" s="949"/>
      <c r="C39" s="947"/>
      <c r="D39" s="161" t="s">
        <v>190</v>
      </c>
      <c r="E39" s="169">
        <v>1</v>
      </c>
      <c r="F39" s="169"/>
      <c r="G39" s="169"/>
      <c r="H39" s="169">
        <v>1</v>
      </c>
      <c r="I39" s="169"/>
      <c r="J39" s="169"/>
      <c r="K39" s="169">
        <v>1</v>
      </c>
      <c r="L39" s="169"/>
      <c r="M39" s="169"/>
      <c r="N39" s="169">
        <v>1</v>
      </c>
      <c r="O39" s="169"/>
      <c r="P39" s="169"/>
      <c r="Q39" s="169">
        <v>1</v>
      </c>
      <c r="R39" s="169"/>
      <c r="S39" s="169"/>
      <c r="T39" s="149">
        <f>SUM(E39:S39)</f>
        <v>5</v>
      </c>
    </row>
    <row r="40" spans="1:20" ht="36" customHeight="1" x14ac:dyDescent="0.2">
      <c r="A40" s="9">
        <v>3</v>
      </c>
      <c r="B40" s="949"/>
      <c r="C40" s="947"/>
      <c r="D40" s="160" t="s">
        <v>191</v>
      </c>
      <c r="E40" s="169">
        <v>1</v>
      </c>
      <c r="F40" s="169"/>
      <c r="G40" s="169"/>
      <c r="H40" s="169">
        <v>1</v>
      </c>
      <c r="I40" s="169"/>
      <c r="J40" s="169"/>
      <c r="K40" s="169">
        <v>1</v>
      </c>
      <c r="L40" s="169"/>
      <c r="M40" s="169"/>
      <c r="N40" s="169">
        <v>1</v>
      </c>
      <c r="O40" s="169"/>
      <c r="P40" s="169"/>
      <c r="Q40" s="169">
        <v>1</v>
      </c>
      <c r="R40" s="169"/>
      <c r="S40" s="169"/>
      <c r="T40" s="149">
        <f>SUM(E40:S40)</f>
        <v>5</v>
      </c>
    </row>
    <row r="41" spans="1:20" ht="36" customHeight="1" x14ac:dyDescent="0.2">
      <c r="A41" s="9">
        <v>4</v>
      </c>
      <c r="B41" s="949"/>
      <c r="C41" s="947"/>
      <c r="D41" s="160" t="s">
        <v>192</v>
      </c>
      <c r="E41" s="169">
        <v>1</v>
      </c>
      <c r="F41" s="169"/>
      <c r="G41" s="169"/>
      <c r="H41" s="169">
        <v>1</v>
      </c>
      <c r="I41" s="169"/>
      <c r="J41" s="169"/>
      <c r="K41" s="169">
        <v>1</v>
      </c>
      <c r="L41" s="169"/>
      <c r="M41" s="169"/>
      <c r="N41" s="169">
        <v>1</v>
      </c>
      <c r="O41" s="169"/>
      <c r="P41" s="169"/>
      <c r="Q41" s="169">
        <v>1</v>
      </c>
      <c r="R41" s="169"/>
      <c r="S41" s="169"/>
      <c r="T41" s="149">
        <f>SUM(E41:S41)</f>
        <v>5</v>
      </c>
    </row>
    <row r="42" spans="1:20" ht="39" customHeight="1" x14ac:dyDescent="0.2">
      <c r="B42" s="949"/>
      <c r="C42" s="947"/>
      <c r="D42" s="178" t="s">
        <v>4</v>
      </c>
      <c r="E42" s="157">
        <f>SUM(E38:E41)</f>
        <v>4</v>
      </c>
      <c r="F42" s="157">
        <f t="shared" ref="F42:S42" si="5">SUM(F38:F41)</f>
        <v>0</v>
      </c>
      <c r="G42" s="157">
        <f t="shared" si="5"/>
        <v>0</v>
      </c>
      <c r="H42" s="157">
        <f t="shared" si="5"/>
        <v>4</v>
      </c>
      <c r="I42" s="157">
        <f t="shared" si="5"/>
        <v>0</v>
      </c>
      <c r="J42" s="157">
        <f t="shared" si="5"/>
        <v>0</v>
      </c>
      <c r="K42" s="157">
        <f t="shared" si="5"/>
        <v>4</v>
      </c>
      <c r="L42" s="157">
        <f t="shared" si="5"/>
        <v>0</v>
      </c>
      <c r="M42" s="157">
        <f t="shared" si="5"/>
        <v>0</v>
      </c>
      <c r="N42" s="157">
        <f t="shared" si="5"/>
        <v>4</v>
      </c>
      <c r="O42" s="157">
        <f t="shared" si="5"/>
        <v>0</v>
      </c>
      <c r="P42" s="157">
        <f t="shared" si="5"/>
        <v>0</v>
      </c>
      <c r="Q42" s="157">
        <f t="shared" si="5"/>
        <v>4</v>
      </c>
      <c r="R42" s="157">
        <f t="shared" si="5"/>
        <v>0</v>
      </c>
      <c r="S42" s="157">
        <f t="shared" si="5"/>
        <v>0</v>
      </c>
      <c r="T42" s="149">
        <f>SUM(E42:S42)</f>
        <v>20</v>
      </c>
    </row>
    <row r="43" spans="1:20" ht="29.25" customHeight="1" x14ac:dyDescent="0.2">
      <c r="B43" s="949"/>
      <c r="C43" s="947"/>
      <c r="D43" s="168"/>
      <c r="E43" s="1030"/>
      <c r="F43" s="1030"/>
      <c r="G43" s="1030"/>
      <c r="H43" s="1030"/>
      <c r="I43" s="1030"/>
      <c r="J43" s="1030"/>
      <c r="K43" s="1030"/>
      <c r="L43" s="1030"/>
      <c r="M43" s="1030"/>
      <c r="N43" s="1030"/>
      <c r="O43" s="1030"/>
      <c r="P43" s="1030"/>
      <c r="Q43" s="1030"/>
      <c r="R43" s="1030"/>
      <c r="S43" s="1030"/>
    </row>
    <row r="44" spans="1:20" ht="29.25" customHeight="1" x14ac:dyDescent="0.2">
      <c r="B44" s="1033" t="s">
        <v>8</v>
      </c>
      <c r="C44" s="943"/>
      <c r="D44" s="168" t="s">
        <v>193</v>
      </c>
      <c r="E44" s="164" t="s">
        <v>0</v>
      </c>
      <c r="F44" s="164" t="s">
        <v>1</v>
      </c>
      <c r="G44" s="164" t="s">
        <v>2</v>
      </c>
      <c r="H44" s="164" t="s">
        <v>0</v>
      </c>
      <c r="I44" s="164" t="s">
        <v>1</v>
      </c>
      <c r="J44" s="164" t="s">
        <v>2</v>
      </c>
      <c r="K44" s="164" t="s">
        <v>0</v>
      </c>
      <c r="L44" s="164" t="s">
        <v>1</v>
      </c>
      <c r="M44" s="164" t="s">
        <v>2</v>
      </c>
      <c r="N44" s="164" t="s">
        <v>0</v>
      </c>
      <c r="O44" s="164" t="s">
        <v>1</v>
      </c>
      <c r="P44" s="164" t="s">
        <v>2</v>
      </c>
      <c r="Q44" s="164" t="s">
        <v>0</v>
      </c>
      <c r="R44" s="164" t="s">
        <v>1</v>
      </c>
      <c r="S44" s="164" t="s">
        <v>2</v>
      </c>
    </row>
    <row r="45" spans="1:20" ht="23.25" customHeight="1" x14ac:dyDescent="0.2">
      <c r="A45" s="9">
        <v>1</v>
      </c>
      <c r="B45" s="1033"/>
      <c r="C45" s="943"/>
      <c r="D45" s="158" t="s">
        <v>194</v>
      </c>
      <c r="E45" s="169">
        <v>1</v>
      </c>
      <c r="F45" s="169"/>
      <c r="G45" s="169"/>
      <c r="H45" s="169">
        <v>1</v>
      </c>
      <c r="I45" s="169"/>
      <c r="J45" s="169"/>
      <c r="K45" s="169">
        <v>1</v>
      </c>
      <c r="L45" s="169"/>
      <c r="M45" s="169"/>
      <c r="N45" s="169">
        <v>1</v>
      </c>
      <c r="O45" s="169"/>
      <c r="P45" s="169"/>
      <c r="Q45" s="169">
        <v>1</v>
      </c>
      <c r="R45" s="169"/>
      <c r="S45" s="169"/>
      <c r="T45" s="149">
        <f t="shared" ref="T45:T53" si="6">SUM(E45:S45)</f>
        <v>5</v>
      </c>
    </row>
    <row r="46" spans="1:20" ht="23.25" customHeight="1" x14ac:dyDescent="0.2">
      <c r="A46" s="9">
        <v>2</v>
      </c>
      <c r="B46" s="1033"/>
      <c r="C46" s="943"/>
      <c r="D46" s="158" t="s">
        <v>195</v>
      </c>
      <c r="E46" s="169">
        <v>1</v>
      </c>
      <c r="F46" s="169"/>
      <c r="G46" s="169"/>
      <c r="H46" s="169">
        <v>1</v>
      </c>
      <c r="I46" s="169"/>
      <c r="J46" s="169"/>
      <c r="K46" s="169">
        <v>1</v>
      </c>
      <c r="L46" s="169"/>
      <c r="M46" s="169"/>
      <c r="N46" s="169">
        <v>1</v>
      </c>
      <c r="O46" s="169"/>
      <c r="P46" s="169"/>
      <c r="Q46" s="169">
        <v>1</v>
      </c>
      <c r="R46" s="169"/>
      <c r="S46" s="169"/>
      <c r="T46" s="149">
        <f t="shared" si="6"/>
        <v>5</v>
      </c>
    </row>
    <row r="47" spans="1:20" ht="43.5" customHeight="1" x14ac:dyDescent="0.2">
      <c r="A47" s="9">
        <v>3</v>
      </c>
      <c r="B47" s="1033"/>
      <c r="C47" s="943"/>
      <c r="D47" s="158" t="s">
        <v>196</v>
      </c>
      <c r="E47" s="169">
        <v>1</v>
      </c>
      <c r="F47" s="169"/>
      <c r="G47" s="169"/>
      <c r="H47" s="169">
        <v>1</v>
      </c>
      <c r="I47" s="169"/>
      <c r="J47" s="169"/>
      <c r="K47" s="169">
        <v>1</v>
      </c>
      <c r="L47" s="169"/>
      <c r="M47" s="169"/>
      <c r="N47" s="169">
        <v>1</v>
      </c>
      <c r="O47" s="169"/>
      <c r="P47" s="169"/>
      <c r="Q47" s="169">
        <v>1</v>
      </c>
      <c r="R47" s="169"/>
      <c r="S47" s="169"/>
      <c r="T47" s="149">
        <f t="shared" si="6"/>
        <v>5</v>
      </c>
    </row>
    <row r="48" spans="1:20" ht="41.25" customHeight="1" x14ac:dyDescent="0.2">
      <c r="A48" s="9">
        <v>4</v>
      </c>
      <c r="B48" s="1033"/>
      <c r="C48" s="943"/>
      <c r="D48" s="158" t="s">
        <v>197</v>
      </c>
      <c r="E48" s="169">
        <v>1</v>
      </c>
      <c r="F48" s="169"/>
      <c r="G48" s="169"/>
      <c r="H48" s="169">
        <v>1</v>
      </c>
      <c r="I48" s="169"/>
      <c r="J48" s="169"/>
      <c r="K48" s="169">
        <v>1</v>
      </c>
      <c r="L48" s="169"/>
      <c r="M48" s="169"/>
      <c r="N48" s="169">
        <v>1</v>
      </c>
      <c r="O48" s="169"/>
      <c r="P48" s="169"/>
      <c r="Q48" s="169">
        <v>1</v>
      </c>
      <c r="R48" s="169"/>
      <c r="S48" s="169"/>
      <c r="T48" s="149">
        <f t="shared" si="6"/>
        <v>5</v>
      </c>
    </row>
    <row r="49" spans="1:20" ht="32.25" customHeight="1" x14ac:dyDescent="0.2">
      <c r="A49" s="9">
        <v>5</v>
      </c>
      <c r="B49" s="1033"/>
      <c r="C49" s="943"/>
      <c r="D49" s="158" t="s">
        <v>198</v>
      </c>
      <c r="E49" s="169">
        <v>1</v>
      </c>
      <c r="F49" s="169"/>
      <c r="G49" s="169"/>
      <c r="H49" s="169">
        <v>1</v>
      </c>
      <c r="I49" s="169"/>
      <c r="J49" s="169"/>
      <c r="K49" s="169">
        <v>1</v>
      </c>
      <c r="L49" s="169"/>
      <c r="M49" s="169"/>
      <c r="N49" s="169">
        <v>1</v>
      </c>
      <c r="O49" s="169"/>
      <c r="P49" s="169"/>
      <c r="Q49" s="169">
        <v>1</v>
      </c>
      <c r="R49" s="169"/>
      <c r="S49" s="169"/>
      <c r="T49" s="149">
        <f t="shared" si="6"/>
        <v>5</v>
      </c>
    </row>
    <row r="50" spans="1:20" ht="38.25" customHeight="1" x14ac:dyDescent="0.2">
      <c r="A50" s="9">
        <v>6</v>
      </c>
      <c r="B50" s="1033"/>
      <c r="C50" s="943"/>
      <c r="D50" s="158" t="s">
        <v>199</v>
      </c>
      <c r="E50" s="169">
        <v>1</v>
      </c>
      <c r="F50" s="169"/>
      <c r="G50" s="169"/>
      <c r="H50" s="169">
        <v>1</v>
      </c>
      <c r="I50" s="169"/>
      <c r="J50" s="169"/>
      <c r="K50" s="169">
        <v>1</v>
      </c>
      <c r="L50" s="169"/>
      <c r="M50" s="169"/>
      <c r="N50" s="169">
        <v>1</v>
      </c>
      <c r="O50" s="169"/>
      <c r="P50" s="169"/>
      <c r="Q50" s="169">
        <v>1</v>
      </c>
      <c r="R50" s="169"/>
      <c r="S50" s="169"/>
      <c r="T50" s="149">
        <f t="shared" si="6"/>
        <v>5</v>
      </c>
    </row>
    <row r="51" spans="1:20" ht="48" customHeight="1" x14ac:dyDescent="0.2">
      <c r="A51" s="9">
        <v>7</v>
      </c>
      <c r="B51" s="1033"/>
      <c r="C51" s="943"/>
      <c r="D51" s="159" t="s">
        <v>200</v>
      </c>
      <c r="E51" s="169">
        <v>1</v>
      </c>
      <c r="F51" s="169"/>
      <c r="G51" s="169"/>
      <c r="H51" s="169">
        <v>1</v>
      </c>
      <c r="I51" s="169"/>
      <c r="J51" s="169"/>
      <c r="K51" s="169">
        <v>1</v>
      </c>
      <c r="L51" s="169"/>
      <c r="M51" s="169"/>
      <c r="N51" s="169">
        <v>1</v>
      </c>
      <c r="O51" s="169"/>
      <c r="P51" s="169"/>
      <c r="Q51" s="169">
        <v>1</v>
      </c>
      <c r="R51" s="169"/>
      <c r="S51" s="169"/>
      <c r="T51" s="149">
        <f t="shared" si="6"/>
        <v>5</v>
      </c>
    </row>
    <row r="52" spans="1:20" ht="48.75" customHeight="1" x14ac:dyDescent="0.2">
      <c r="A52" s="9">
        <v>8</v>
      </c>
      <c r="B52" s="1033"/>
      <c r="C52" s="943"/>
      <c r="D52" s="159" t="s">
        <v>201</v>
      </c>
      <c r="E52" s="169">
        <v>1</v>
      </c>
      <c r="F52" s="169"/>
      <c r="G52" s="169"/>
      <c r="H52" s="169">
        <v>1</v>
      </c>
      <c r="I52" s="169"/>
      <c r="J52" s="169"/>
      <c r="K52" s="169">
        <v>1</v>
      </c>
      <c r="L52" s="169"/>
      <c r="M52" s="169"/>
      <c r="N52" s="169">
        <v>1</v>
      </c>
      <c r="O52" s="169"/>
      <c r="P52" s="169"/>
      <c r="Q52" s="169">
        <v>1</v>
      </c>
      <c r="R52" s="169"/>
      <c r="S52" s="169"/>
      <c r="T52" s="149">
        <f t="shared" si="6"/>
        <v>5</v>
      </c>
    </row>
    <row r="53" spans="1:20" ht="28.15" customHeight="1" x14ac:dyDescent="0.2">
      <c r="B53" s="1033"/>
      <c r="C53" s="943"/>
      <c r="D53" s="178" t="s">
        <v>4</v>
      </c>
      <c r="E53" s="157">
        <f>SUM(E45:E52)</f>
        <v>8</v>
      </c>
      <c r="F53" s="157">
        <f t="shared" ref="F53:S53" si="7">SUM(F45:F52)</f>
        <v>0</v>
      </c>
      <c r="G53" s="157">
        <f t="shared" si="7"/>
        <v>0</v>
      </c>
      <c r="H53" s="157">
        <f t="shared" si="7"/>
        <v>8</v>
      </c>
      <c r="I53" s="157">
        <f t="shared" si="7"/>
        <v>0</v>
      </c>
      <c r="J53" s="157">
        <f t="shared" si="7"/>
        <v>0</v>
      </c>
      <c r="K53" s="157">
        <f t="shared" si="7"/>
        <v>8</v>
      </c>
      <c r="L53" s="157">
        <f t="shared" si="7"/>
        <v>0</v>
      </c>
      <c r="M53" s="157">
        <f t="shared" si="7"/>
        <v>0</v>
      </c>
      <c r="N53" s="157">
        <f t="shared" si="7"/>
        <v>8</v>
      </c>
      <c r="O53" s="157">
        <f t="shared" si="7"/>
        <v>0</v>
      </c>
      <c r="P53" s="157">
        <f t="shared" si="7"/>
        <v>0</v>
      </c>
      <c r="Q53" s="157">
        <f t="shared" si="7"/>
        <v>8</v>
      </c>
      <c r="R53" s="157">
        <f t="shared" si="7"/>
        <v>0</v>
      </c>
      <c r="S53" s="157">
        <f t="shared" si="7"/>
        <v>0</v>
      </c>
      <c r="T53" s="149">
        <f t="shared" si="6"/>
        <v>40</v>
      </c>
    </row>
    <row r="54" spans="1:20" ht="38.25" customHeight="1" x14ac:dyDescent="0.2">
      <c r="B54" s="1034"/>
      <c r="C54" s="1032"/>
      <c r="D54" s="168"/>
      <c r="E54" s="1030"/>
      <c r="F54" s="1030"/>
      <c r="G54" s="1030"/>
      <c r="H54" s="1030"/>
      <c r="I54" s="1030"/>
      <c r="J54" s="1030"/>
      <c r="K54" s="1030"/>
      <c r="L54" s="1030"/>
      <c r="M54" s="1030"/>
      <c r="N54" s="1030"/>
      <c r="O54" s="1030"/>
      <c r="P54" s="1030"/>
      <c r="Q54" s="1030"/>
      <c r="R54" s="1030"/>
      <c r="S54" s="1030"/>
    </row>
    <row r="55" spans="1:20" ht="29.25" customHeight="1" x14ac:dyDescent="0.2">
      <c r="B55" s="940" t="s">
        <v>43</v>
      </c>
      <c r="C55" s="941"/>
      <c r="D55" s="168" t="s">
        <v>43</v>
      </c>
      <c r="E55" s="164" t="s">
        <v>0</v>
      </c>
      <c r="F55" s="164" t="s">
        <v>1</v>
      </c>
      <c r="G55" s="164" t="s">
        <v>2</v>
      </c>
      <c r="H55" s="164" t="s">
        <v>0</v>
      </c>
      <c r="I55" s="164" t="s">
        <v>1</v>
      </c>
      <c r="J55" s="164" t="s">
        <v>2</v>
      </c>
      <c r="K55" s="164" t="s">
        <v>0</v>
      </c>
      <c r="L55" s="164" t="s">
        <v>1</v>
      </c>
      <c r="M55" s="164" t="s">
        <v>2</v>
      </c>
      <c r="N55" s="164" t="s">
        <v>0</v>
      </c>
      <c r="O55" s="164" t="s">
        <v>1</v>
      </c>
      <c r="P55" s="164" t="s">
        <v>2</v>
      </c>
      <c r="Q55" s="164" t="s">
        <v>0</v>
      </c>
      <c r="R55" s="164" t="s">
        <v>1</v>
      </c>
      <c r="S55" s="164" t="s">
        <v>2</v>
      </c>
    </row>
    <row r="56" spans="1:20" ht="81.75" customHeight="1" x14ac:dyDescent="0.2">
      <c r="A56" s="9">
        <v>1</v>
      </c>
      <c r="B56" s="942"/>
      <c r="C56" s="943"/>
      <c r="D56" s="167" t="s">
        <v>202</v>
      </c>
      <c r="E56" s="169">
        <v>1</v>
      </c>
      <c r="F56" s="169"/>
      <c r="G56" s="169"/>
      <c r="H56" s="165">
        <v>1</v>
      </c>
      <c r="I56" s="165"/>
      <c r="J56" s="165"/>
      <c r="K56" s="165">
        <v>1</v>
      </c>
      <c r="L56" s="165"/>
      <c r="M56" s="165"/>
      <c r="N56" s="165">
        <v>1</v>
      </c>
      <c r="O56" s="165"/>
      <c r="P56" s="165"/>
      <c r="Q56" s="165">
        <v>1</v>
      </c>
      <c r="R56" s="165"/>
      <c r="S56" s="165"/>
      <c r="T56" s="149">
        <f>SUM(E56:S56)</f>
        <v>5</v>
      </c>
    </row>
    <row r="57" spans="1:20" ht="33.6" customHeight="1" x14ac:dyDescent="0.2">
      <c r="A57" s="9">
        <v>2</v>
      </c>
      <c r="B57" s="942"/>
      <c r="C57" s="943"/>
      <c r="D57" s="153" t="s">
        <v>203</v>
      </c>
      <c r="E57" s="169">
        <v>1</v>
      </c>
      <c r="F57" s="169"/>
      <c r="G57" s="169"/>
      <c r="H57" s="165">
        <v>1</v>
      </c>
      <c r="I57" s="165"/>
      <c r="J57" s="165"/>
      <c r="K57" s="165">
        <v>1</v>
      </c>
      <c r="L57" s="165"/>
      <c r="M57" s="165"/>
      <c r="N57" s="165">
        <v>1</v>
      </c>
      <c r="O57" s="165"/>
      <c r="P57" s="165"/>
      <c r="Q57" s="165">
        <v>1</v>
      </c>
      <c r="R57" s="165"/>
      <c r="S57" s="165"/>
      <c r="T57" s="149">
        <f>SUM(E57:S57)</f>
        <v>5</v>
      </c>
    </row>
    <row r="58" spans="1:20" ht="39" customHeight="1" x14ac:dyDescent="0.2">
      <c r="B58" s="942"/>
      <c r="C58" s="943"/>
      <c r="D58" s="156" t="s">
        <v>4</v>
      </c>
      <c r="E58" s="157">
        <f>SUM(E56:E57)</f>
        <v>2</v>
      </c>
      <c r="F58" s="157">
        <f t="shared" ref="F58:S58" si="8">SUM(F56:F57)</f>
        <v>0</v>
      </c>
      <c r="G58" s="157">
        <f t="shared" si="8"/>
        <v>0</v>
      </c>
      <c r="H58" s="157">
        <f t="shared" si="8"/>
        <v>2</v>
      </c>
      <c r="I58" s="157">
        <f t="shared" si="8"/>
        <v>0</v>
      </c>
      <c r="J58" s="157">
        <f t="shared" si="8"/>
        <v>0</v>
      </c>
      <c r="K58" s="157">
        <f t="shared" si="8"/>
        <v>2</v>
      </c>
      <c r="L58" s="157">
        <f t="shared" si="8"/>
        <v>0</v>
      </c>
      <c r="M58" s="157">
        <f t="shared" si="8"/>
        <v>0</v>
      </c>
      <c r="N58" s="157">
        <f t="shared" si="8"/>
        <v>2</v>
      </c>
      <c r="O58" s="157">
        <f t="shared" si="8"/>
        <v>0</v>
      </c>
      <c r="P58" s="157">
        <f t="shared" si="8"/>
        <v>0</v>
      </c>
      <c r="Q58" s="157">
        <f t="shared" si="8"/>
        <v>2</v>
      </c>
      <c r="R58" s="157">
        <f t="shared" si="8"/>
        <v>0</v>
      </c>
      <c r="S58" s="157">
        <f t="shared" si="8"/>
        <v>0</v>
      </c>
      <c r="T58" s="149">
        <f>SUM(E58:S58)</f>
        <v>10</v>
      </c>
    </row>
    <row r="59" spans="1:20" ht="41.25" customHeight="1" x14ac:dyDescent="0.2">
      <c r="B59" s="1031"/>
      <c r="C59" s="1032"/>
      <c r="D59" s="179"/>
      <c r="E59" s="1030"/>
      <c r="F59" s="1030"/>
      <c r="G59" s="1030"/>
      <c r="H59" s="1030"/>
      <c r="I59" s="1030"/>
      <c r="J59" s="1030"/>
      <c r="K59" s="1030"/>
      <c r="L59" s="1030"/>
      <c r="M59" s="1030"/>
      <c r="N59" s="1030"/>
      <c r="O59" s="1030"/>
      <c r="P59" s="1030"/>
      <c r="Q59" s="1030"/>
      <c r="R59" s="1030"/>
      <c r="S59" s="1030"/>
    </row>
    <row r="60" spans="1:20" ht="29.25" customHeight="1" x14ac:dyDescent="0.2">
      <c r="B60" s="940" t="s">
        <v>50</v>
      </c>
      <c r="C60" s="941"/>
      <c r="D60" s="152" t="s">
        <v>50</v>
      </c>
      <c r="E60" s="164" t="s">
        <v>0</v>
      </c>
      <c r="F60" s="164" t="s">
        <v>1</v>
      </c>
      <c r="G60" s="164" t="s">
        <v>2</v>
      </c>
      <c r="H60" s="164" t="s">
        <v>0</v>
      </c>
      <c r="I60" s="164" t="s">
        <v>1</v>
      </c>
      <c r="J60" s="164" t="s">
        <v>2</v>
      </c>
      <c r="K60" s="164" t="s">
        <v>0</v>
      </c>
      <c r="L60" s="164" t="s">
        <v>1</v>
      </c>
      <c r="M60" s="164" t="s">
        <v>2</v>
      </c>
      <c r="N60" s="164" t="s">
        <v>0</v>
      </c>
      <c r="O60" s="164" t="s">
        <v>1</v>
      </c>
      <c r="P60" s="164" t="s">
        <v>2</v>
      </c>
      <c r="Q60" s="164" t="s">
        <v>0</v>
      </c>
      <c r="R60" s="164" t="s">
        <v>1</v>
      </c>
      <c r="S60" s="164" t="s">
        <v>2</v>
      </c>
    </row>
    <row r="61" spans="1:20" ht="38.25" customHeight="1" x14ac:dyDescent="0.2">
      <c r="A61" s="9">
        <v>1</v>
      </c>
      <c r="B61" s="942"/>
      <c r="C61" s="943"/>
      <c r="D61" s="160" t="s">
        <v>204</v>
      </c>
      <c r="E61" s="169">
        <v>1</v>
      </c>
      <c r="F61" s="169"/>
      <c r="G61" s="169"/>
      <c r="H61" s="169">
        <v>1</v>
      </c>
      <c r="I61" s="169"/>
      <c r="J61" s="169"/>
      <c r="K61" s="165">
        <v>1</v>
      </c>
      <c r="L61" s="165"/>
      <c r="M61" s="165"/>
      <c r="N61" s="165">
        <v>1</v>
      </c>
      <c r="O61" s="165"/>
      <c r="P61" s="165"/>
      <c r="Q61" s="165">
        <v>1</v>
      </c>
      <c r="R61" s="165"/>
      <c r="S61" s="165"/>
      <c r="T61" s="149">
        <f t="shared" ref="T61:T66" si="9">SUM(E61:S61)</f>
        <v>5</v>
      </c>
    </row>
    <row r="62" spans="1:20" ht="51" customHeight="1" x14ac:dyDescent="0.2">
      <c r="A62" s="9">
        <v>2</v>
      </c>
      <c r="B62" s="942"/>
      <c r="C62" s="943"/>
      <c r="D62" s="160" t="s">
        <v>205</v>
      </c>
      <c r="E62" s="151">
        <v>1</v>
      </c>
      <c r="F62" s="169"/>
      <c r="G62" s="169"/>
      <c r="H62" s="151">
        <v>1</v>
      </c>
      <c r="I62" s="169"/>
      <c r="J62" s="169"/>
      <c r="K62" s="151">
        <v>1</v>
      </c>
      <c r="L62" s="169"/>
      <c r="M62" s="169"/>
      <c r="N62" s="151">
        <v>1</v>
      </c>
      <c r="O62" s="169"/>
      <c r="P62" s="169"/>
      <c r="Q62" s="151">
        <v>1</v>
      </c>
      <c r="R62" s="169"/>
      <c r="S62" s="169"/>
      <c r="T62" s="149">
        <f t="shared" si="9"/>
        <v>5</v>
      </c>
    </row>
    <row r="63" spans="1:20" ht="51" customHeight="1" x14ac:dyDescent="0.2">
      <c r="A63" s="9">
        <v>3</v>
      </c>
      <c r="B63" s="942"/>
      <c r="C63" s="943"/>
      <c r="D63" s="161" t="s">
        <v>206</v>
      </c>
      <c r="E63" s="169">
        <v>1</v>
      </c>
      <c r="F63" s="169"/>
      <c r="G63" s="169"/>
      <c r="H63" s="169">
        <v>1</v>
      </c>
      <c r="I63" s="169"/>
      <c r="J63" s="169"/>
      <c r="K63" s="169">
        <v>1</v>
      </c>
      <c r="L63" s="169"/>
      <c r="M63" s="169"/>
      <c r="N63" s="169">
        <v>1</v>
      </c>
      <c r="O63" s="169"/>
      <c r="P63" s="169"/>
      <c r="Q63" s="169"/>
      <c r="R63" s="169"/>
      <c r="S63" s="169">
        <v>1</v>
      </c>
      <c r="T63" s="149">
        <f t="shared" si="9"/>
        <v>5</v>
      </c>
    </row>
    <row r="64" spans="1:20" ht="51" customHeight="1" x14ac:dyDescent="0.2">
      <c r="A64" s="9">
        <v>4</v>
      </c>
      <c r="B64" s="942"/>
      <c r="C64" s="943"/>
      <c r="D64" s="161" t="s">
        <v>207</v>
      </c>
      <c r="E64" s="169"/>
      <c r="F64" s="169">
        <v>1</v>
      </c>
      <c r="G64" s="169"/>
      <c r="H64" s="169"/>
      <c r="I64" s="169">
        <v>1</v>
      </c>
      <c r="J64" s="169"/>
      <c r="K64" s="169"/>
      <c r="L64" s="169">
        <v>1</v>
      </c>
      <c r="M64" s="169"/>
      <c r="N64" s="169"/>
      <c r="O64" s="169">
        <v>1</v>
      </c>
      <c r="P64" s="169"/>
      <c r="Q64" s="169"/>
      <c r="R64" s="169">
        <v>1</v>
      </c>
      <c r="S64" s="169"/>
      <c r="T64" s="149">
        <f t="shared" si="9"/>
        <v>5</v>
      </c>
    </row>
    <row r="65" spans="1:20" ht="51" customHeight="1" x14ac:dyDescent="0.2">
      <c r="A65" s="9">
        <v>5</v>
      </c>
      <c r="B65" s="942"/>
      <c r="C65" s="943"/>
      <c r="D65" s="161" t="s">
        <v>208</v>
      </c>
      <c r="E65" s="169">
        <v>1</v>
      </c>
      <c r="F65" s="169"/>
      <c r="G65" s="169"/>
      <c r="H65" s="169">
        <v>1</v>
      </c>
      <c r="I65" s="169"/>
      <c r="J65" s="169"/>
      <c r="K65" s="169">
        <v>1</v>
      </c>
      <c r="L65" s="169"/>
      <c r="M65" s="169"/>
      <c r="N65" s="169">
        <v>1</v>
      </c>
      <c r="O65" s="169"/>
      <c r="P65" s="169"/>
      <c r="Q65" s="169"/>
      <c r="R65" s="169"/>
      <c r="S65" s="169">
        <v>1</v>
      </c>
      <c r="T65" s="149">
        <f t="shared" si="9"/>
        <v>5</v>
      </c>
    </row>
    <row r="66" spans="1:20" ht="39" customHeight="1" x14ac:dyDescent="0.2">
      <c r="B66" s="942"/>
      <c r="C66" s="943"/>
      <c r="D66" s="156" t="s">
        <v>4</v>
      </c>
      <c r="E66" s="157">
        <f>SUM(E61:E65)</f>
        <v>4</v>
      </c>
      <c r="F66" s="157">
        <f t="shared" ref="F66:S66" si="10">SUM(F61:F65)</f>
        <v>1</v>
      </c>
      <c r="G66" s="157">
        <f t="shared" si="10"/>
        <v>0</v>
      </c>
      <c r="H66" s="157">
        <f t="shared" si="10"/>
        <v>4</v>
      </c>
      <c r="I66" s="157">
        <f t="shared" si="10"/>
        <v>1</v>
      </c>
      <c r="J66" s="157">
        <f t="shared" si="10"/>
        <v>0</v>
      </c>
      <c r="K66" s="157">
        <f t="shared" si="10"/>
        <v>4</v>
      </c>
      <c r="L66" s="157">
        <f t="shared" si="10"/>
        <v>1</v>
      </c>
      <c r="M66" s="157">
        <f t="shared" si="10"/>
        <v>0</v>
      </c>
      <c r="N66" s="157">
        <f t="shared" si="10"/>
        <v>4</v>
      </c>
      <c r="O66" s="157">
        <f t="shared" si="10"/>
        <v>1</v>
      </c>
      <c r="P66" s="157">
        <f t="shared" si="10"/>
        <v>0</v>
      </c>
      <c r="Q66" s="157">
        <f t="shared" si="10"/>
        <v>2</v>
      </c>
      <c r="R66" s="157">
        <f t="shared" si="10"/>
        <v>1</v>
      </c>
      <c r="S66" s="157">
        <f t="shared" si="10"/>
        <v>2</v>
      </c>
      <c r="T66" s="149">
        <f t="shared" si="9"/>
        <v>25</v>
      </c>
    </row>
    <row r="67" spans="1:20" ht="42" customHeight="1" x14ac:dyDescent="0.2">
      <c r="B67" s="942"/>
      <c r="C67" s="943"/>
      <c r="D67" s="172"/>
      <c r="E67" s="1030"/>
      <c r="F67" s="1030"/>
      <c r="G67" s="1030"/>
      <c r="H67" s="1030"/>
      <c r="I67" s="1030"/>
      <c r="J67" s="1030"/>
      <c r="K67" s="1030"/>
      <c r="L67" s="1030"/>
      <c r="M67" s="1030"/>
      <c r="N67" s="1030"/>
      <c r="O67" s="1030"/>
      <c r="P67" s="1030"/>
      <c r="Q67" s="1030"/>
      <c r="R67" s="1030"/>
      <c r="S67" s="1030"/>
    </row>
    <row r="68" spans="1:20" ht="29.25" customHeight="1" x14ac:dyDescent="0.2">
      <c r="B68" s="946" t="s">
        <v>56</v>
      </c>
      <c r="C68" s="947"/>
      <c r="D68" s="168" t="s">
        <v>56</v>
      </c>
      <c r="E68" s="164" t="s">
        <v>0</v>
      </c>
      <c r="F68" s="164" t="s">
        <v>1</v>
      </c>
      <c r="G68" s="164" t="s">
        <v>2</v>
      </c>
      <c r="H68" s="164" t="s">
        <v>0</v>
      </c>
      <c r="I68" s="164" t="s">
        <v>1</v>
      </c>
      <c r="J68" s="164" t="s">
        <v>2</v>
      </c>
      <c r="K68" s="164" t="s">
        <v>0</v>
      </c>
      <c r="L68" s="164" t="s">
        <v>1</v>
      </c>
      <c r="M68" s="164" t="s">
        <v>2</v>
      </c>
      <c r="N68" s="164" t="s">
        <v>0</v>
      </c>
      <c r="O68" s="164" t="s">
        <v>1</v>
      </c>
      <c r="P68" s="164" t="s">
        <v>2</v>
      </c>
      <c r="Q68" s="164" t="s">
        <v>0</v>
      </c>
      <c r="R68" s="164" t="s">
        <v>1</v>
      </c>
      <c r="S68" s="164" t="s">
        <v>2</v>
      </c>
    </row>
    <row r="69" spans="1:20" ht="49.5" customHeight="1" x14ac:dyDescent="0.2">
      <c r="A69" s="9">
        <v>1</v>
      </c>
      <c r="B69" s="946"/>
      <c r="C69" s="947"/>
      <c r="D69" s="160" t="s">
        <v>209</v>
      </c>
      <c r="E69" s="169">
        <v>1</v>
      </c>
      <c r="F69" s="169"/>
      <c r="G69" s="169"/>
      <c r="H69" s="169">
        <v>1</v>
      </c>
      <c r="I69" s="169"/>
      <c r="J69" s="169"/>
      <c r="K69" s="169">
        <v>1</v>
      </c>
      <c r="L69" s="169"/>
      <c r="M69" s="169"/>
      <c r="N69" s="169">
        <v>1</v>
      </c>
      <c r="O69" s="169"/>
      <c r="P69" s="169"/>
      <c r="Q69" s="169">
        <v>1</v>
      </c>
      <c r="R69" s="169"/>
      <c r="S69" s="169"/>
      <c r="T69" s="149">
        <f t="shared" ref="T69:T75" si="11">SUM(E69:S69)</f>
        <v>5</v>
      </c>
    </row>
    <row r="70" spans="1:20" ht="53.25" customHeight="1" x14ac:dyDescent="0.2">
      <c r="A70" s="9">
        <v>2</v>
      </c>
      <c r="B70" s="946"/>
      <c r="C70" s="947"/>
      <c r="D70" s="160" t="s">
        <v>210</v>
      </c>
      <c r="E70" s="169">
        <v>1</v>
      </c>
      <c r="F70" s="169"/>
      <c r="G70" s="169"/>
      <c r="H70" s="169">
        <v>1</v>
      </c>
      <c r="I70" s="169"/>
      <c r="J70" s="169"/>
      <c r="K70" s="169">
        <v>1</v>
      </c>
      <c r="L70" s="169"/>
      <c r="M70" s="169"/>
      <c r="N70" s="169">
        <v>1</v>
      </c>
      <c r="O70" s="169"/>
      <c r="P70" s="169"/>
      <c r="Q70" s="169">
        <v>1</v>
      </c>
      <c r="R70" s="169"/>
      <c r="S70" s="169"/>
      <c r="T70" s="149">
        <f t="shared" si="11"/>
        <v>5</v>
      </c>
    </row>
    <row r="71" spans="1:20" ht="33" customHeight="1" x14ac:dyDescent="0.2">
      <c r="A71" s="9">
        <v>3</v>
      </c>
      <c r="B71" s="946"/>
      <c r="C71" s="947"/>
      <c r="D71" s="180" t="s">
        <v>211</v>
      </c>
      <c r="E71" s="169"/>
      <c r="F71" s="169">
        <v>1</v>
      </c>
      <c r="G71" s="169"/>
      <c r="H71" s="169"/>
      <c r="I71" s="169">
        <v>1</v>
      </c>
      <c r="J71" s="169"/>
      <c r="K71" s="169"/>
      <c r="L71" s="169">
        <v>1</v>
      </c>
      <c r="M71" s="169"/>
      <c r="N71" s="169"/>
      <c r="O71" s="169">
        <v>1</v>
      </c>
      <c r="P71" s="169"/>
      <c r="Q71" s="169"/>
      <c r="R71" s="169">
        <v>1</v>
      </c>
      <c r="S71" s="169"/>
      <c r="T71" s="149">
        <f t="shared" si="11"/>
        <v>5</v>
      </c>
    </row>
    <row r="72" spans="1:20" ht="36.6" customHeight="1" x14ac:dyDescent="0.2">
      <c r="A72" s="9">
        <v>4</v>
      </c>
      <c r="B72" s="946"/>
      <c r="C72" s="947"/>
      <c r="D72" s="180" t="s">
        <v>212</v>
      </c>
      <c r="E72" s="169"/>
      <c r="F72" s="169"/>
      <c r="G72" s="169">
        <v>1</v>
      </c>
      <c r="H72" s="169"/>
      <c r="I72" s="169"/>
      <c r="J72" s="169">
        <v>1</v>
      </c>
      <c r="K72" s="169"/>
      <c r="L72" s="169"/>
      <c r="M72" s="169">
        <v>1</v>
      </c>
      <c r="N72" s="169"/>
      <c r="O72" s="169"/>
      <c r="P72" s="169">
        <v>1</v>
      </c>
      <c r="Q72" s="169"/>
      <c r="R72" s="169"/>
      <c r="S72" s="169">
        <v>1</v>
      </c>
      <c r="T72" s="149">
        <f t="shared" si="11"/>
        <v>5</v>
      </c>
    </row>
    <row r="73" spans="1:20" ht="42" customHeight="1" x14ac:dyDescent="0.2">
      <c r="A73" s="9">
        <v>5</v>
      </c>
      <c r="B73" s="946"/>
      <c r="C73" s="947"/>
      <c r="D73" s="180" t="s">
        <v>213</v>
      </c>
      <c r="E73" s="169"/>
      <c r="F73" s="169">
        <v>1</v>
      </c>
      <c r="G73" s="169"/>
      <c r="H73" s="169"/>
      <c r="I73" s="169">
        <v>1</v>
      </c>
      <c r="J73" s="169"/>
      <c r="K73" s="169"/>
      <c r="L73" s="169">
        <v>1</v>
      </c>
      <c r="M73" s="169"/>
      <c r="N73" s="169"/>
      <c r="O73" s="169">
        <v>1</v>
      </c>
      <c r="P73" s="169"/>
      <c r="Q73" s="169"/>
      <c r="R73" s="169">
        <v>1</v>
      </c>
      <c r="S73" s="169"/>
      <c r="T73" s="149">
        <f t="shared" si="11"/>
        <v>5</v>
      </c>
    </row>
    <row r="74" spans="1:20" ht="46.9" customHeight="1" x14ac:dyDescent="0.2">
      <c r="A74" s="9">
        <v>6</v>
      </c>
      <c r="B74" s="946"/>
      <c r="C74" s="947"/>
      <c r="D74" s="180" t="s">
        <v>214</v>
      </c>
      <c r="E74" s="169">
        <v>1</v>
      </c>
      <c r="F74" s="169"/>
      <c r="G74" s="169"/>
      <c r="H74" s="169">
        <v>1</v>
      </c>
      <c r="I74" s="169"/>
      <c r="J74" s="169"/>
      <c r="K74" s="169">
        <v>1</v>
      </c>
      <c r="L74" s="169"/>
      <c r="M74" s="169"/>
      <c r="N74" s="169">
        <v>1</v>
      </c>
      <c r="O74" s="169"/>
      <c r="P74" s="169"/>
      <c r="Q74" s="169">
        <v>1</v>
      </c>
      <c r="R74" s="169"/>
      <c r="S74" s="169"/>
      <c r="T74" s="149">
        <f t="shared" si="11"/>
        <v>5</v>
      </c>
    </row>
    <row r="75" spans="1:20" ht="39" customHeight="1" x14ac:dyDescent="0.2">
      <c r="B75" s="946"/>
      <c r="C75" s="947"/>
      <c r="D75" s="156" t="s">
        <v>4</v>
      </c>
      <c r="E75" s="157">
        <f>SUM(E69:E74)</f>
        <v>3</v>
      </c>
      <c r="F75" s="157">
        <f t="shared" ref="F75:S75" si="12">SUM(F69:F74)</f>
        <v>2</v>
      </c>
      <c r="G75" s="157">
        <f t="shared" si="12"/>
        <v>1</v>
      </c>
      <c r="H75" s="157">
        <f t="shared" si="12"/>
        <v>3</v>
      </c>
      <c r="I75" s="157">
        <f t="shared" si="12"/>
        <v>2</v>
      </c>
      <c r="J75" s="157">
        <f t="shared" si="12"/>
        <v>1</v>
      </c>
      <c r="K75" s="157">
        <f t="shared" si="12"/>
        <v>3</v>
      </c>
      <c r="L75" s="157">
        <f t="shared" si="12"/>
        <v>2</v>
      </c>
      <c r="M75" s="157">
        <f t="shared" si="12"/>
        <v>1</v>
      </c>
      <c r="N75" s="157">
        <f t="shared" si="12"/>
        <v>3</v>
      </c>
      <c r="O75" s="157">
        <f t="shared" si="12"/>
        <v>2</v>
      </c>
      <c r="P75" s="157">
        <f t="shared" si="12"/>
        <v>1</v>
      </c>
      <c r="Q75" s="157">
        <f t="shared" si="12"/>
        <v>3</v>
      </c>
      <c r="R75" s="157">
        <f t="shared" si="12"/>
        <v>2</v>
      </c>
      <c r="S75" s="157">
        <f t="shared" si="12"/>
        <v>1</v>
      </c>
      <c r="T75" s="149">
        <f t="shared" si="11"/>
        <v>30</v>
      </c>
    </row>
    <row r="76" spans="1:20" ht="48" customHeight="1" x14ac:dyDescent="0.2">
      <c r="B76" s="946"/>
      <c r="C76" s="947"/>
      <c r="D76" s="172"/>
      <c r="E76" s="1030"/>
      <c r="F76" s="1030"/>
      <c r="G76" s="1030"/>
      <c r="H76" s="1030"/>
      <c r="I76" s="1030"/>
      <c r="J76" s="1030"/>
      <c r="K76" s="1030"/>
      <c r="L76" s="1030"/>
      <c r="M76" s="1030"/>
      <c r="N76" s="1030"/>
      <c r="O76" s="1030"/>
      <c r="P76" s="1030"/>
      <c r="Q76" s="1030"/>
      <c r="R76" s="1030"/>
      <c r="S76" s="1030"/>
    </row>
    <row r="77" spans="1:20" x14ac:dyDescent="0.2">
      <c r="B77" s="181"/>
      <c r="C77" s="181"/>
      <c r="D77" s="181"/>
      <c r="E77" s="151">
        <f>+E75+E66+E58+E53+E42+E35+E25+E16</f>
        <v>32</v>
      </c>
      <c r="F77" s="302">
        <f t="shared" ref="F77:G77" si="13">+F75+F66+F58+F53+F42+F35+F25+F16</f>
        <v>7</v>
      </c>
      <c r="G77" s="302">
        <f t="shared" si="13"/>
        <v>2</v>
      </c>
      <c r="H77" s="151">
        <f t="shared" ref="H77:S77" si="14">+H75+H66+H58+H53+H42+H35+H25+H16</f>
        <v>33</v>
      </c>
      <c r="I77" s="151">
        <f t="shared" si="14"/>
        <v>6</v>
      </c>
      <c r="J77" s="151">
        <f t="shared" si="14"/>
        <v>2</v>
      </c>
      <c r="K77" s="151">
        <f t="shared" si="14"/>
        <v>33</v>
      </c>
      <c r="L77" s="151">
        <f t="shared" si="14"/>
        <v>5</v>
      </c>
      <c r="M77" s="151">
        <f t="shared" si="14"/>
        <v>3</v>
      </c>
      <c r="N77" s="151">
        <f t="shared" si="14"/>
        <v>33</v>
      </c>
      <c r="O77" s="151">
        <f t="shared" si="14"/>
        <v>5</v>
      </c>
      <c r="P77" s="151">
        <f t="shared" si="14"/>
        <v>3</v>
      </c>
      <c r="Q77" s="151">
        <f t="shared" si="14"/>
        <v>31</v>
      </c>
      <c r="R77" s="151">
        <f t="shared" si="14"/>
        <v>6</v>
      </c>
      <c r="S77" s="151">
        <f t="shared" si="14"/>
        <v>4</v>
      </c>
    </row>
    <row r="78" spans="1:20" s="9" customFormat="1" ht="21.75" customHeight="1" x14ac:dyDescent="0.2">
      <c r="A78" s="9">
        <f>+A74+A65+A57+A52+A41+A34+A24+A15</f>
        <v>41</v>
      </c>
      <c r="B78" s="617"/>
      <c r="C78" s="617"/>
      <c r="D78" s="617"/>
      <c r="E78" s="996">
        <f>+E77+F77+G77</f>
        <v>41</v>
      </c>
      <c r="F78" s="996"/>
      <c r="G78" s="996"/>
      <c r="H78" s="996">
        <f>+H77+I77+J77</f>
        <v>41</v>
      </c>
      <c r="I78" s="996"/>
      <c r="J78" s="996"/>
      <c r="K78" s="996">
        <f>+K77+L77+M77</f>
        <v>41</v>
      </c>
      <c r="L78" s="996"/>
      <c r="M78" s="996"/>
      <c r="N78" s="996">
        <f>+N77+O77+P77</f>
        <v>41</v>
      </c>
      <c r="O78" s="996"/>
      <c r="P78" s="996"/>
      <c r="Q78" s="996">
        <f>+Q77+R77+S77</f>
        <v>41</v>
      </c>
      <c r="R78" s="996"/>
      <c r="S78" s="996"/>
    </row>
    <row r="79" spans="1:20" x14ac:dyDescent="0.2">
      <c r="B79" s="181"/>
      <c r="C79" s="181"/>
      <c r="D79" s="183" t="s">
        <v>215</v>
      </c>
      <c r="E79" s="151">
        <f>+E77+H77+K77+N77+Q77</f>
        <v>162</v>
      </c>
      <c r="F79" s="162">
        <f>+E79/$E$82</f>
        <v>0.79024390243902443</v>
      </c>
    </row>
    <row r="80" spans="1:20" x14ac:dyDescent="0.2">
      <c r="B80" s="181"/>
      <c r="C80" s="181"/>
      <c r="D80" s="183" t="s">
        <v>85</v>
      </c>
      <c r="E80" s="151">
        <f>+F77+I77+L77+O77+R77</f>
        <v>29</v>
      </c>
      <c r="F80" s="162">
        <f>+E80/$E$82</f>
        <v>0.14146341463414633</v>
      </c>
    </row>
    <row r="81" spans="2:6" x14ac:dyDescent="0.2">
      <c r="B81" s="181"/>
      <c r="C81" s="181"/>
      <c r="D81" s="183" t="s">
        <v>86</v>
      </c>
      <c r="E81" s="151">
        <f>+G77+J77+M77+P77+S77</f>
        <v>14</v>
      </c>
      <c r="F81" s="162">
        <f>+E81/$E$82</f>
        <v>6.8292682926829273E-2</v>
      </c>
    </row>
    <row r="82" spans="2:6" x14ac:dyDescent="0.2">
      <c r="B82" s="181"/>
      <c r="C82" s="181"/>
      <c r="D82" s="183" t="s">
        <v>4</v>
      </c>
      <c r="E82" s="151">
        <f>SUM(E79:E81)</f>
        <v>205</v>
      </c>
      <c r="F82" s="162">
        <f>+E82/$E$82</f>
        <v>1</v>
      </c>
    </row>
    <row r="83" spans="2:6" x14ac:dyDescent="0.2">
      <c r="B83" s="181"/>
      <c r="C83" s="181"/>
      <c r="D83" s="302"/>
      <c r="F83" s="162"/>
    </row>
    <row r="84" spans="2:6" x14ac:dyDescent="0.2">
      <c r="B84" s="181"/>
      <c r="C84" s="181"/>
      <c r="D84" s="345" t="s">
        <v>620</v>
      </c>
      <c r="E84" s="306"/>
      <c r="F84" s="592">
        <f>+F79+F81</f>
        <v>0.85853658536585375</v>
      </c>
    </row>
    <row r="85" spans="2:6" ht="117.75" customHeight="1" x14ac:dyDescent="0.2">
      <c r="B85" s="181"/>
      <c r="C85" s="181"/>
      <c r="D85" s="181"/>
    </row>
    <row r="162" spans="4:4" x14ac:dyDescent="0.2">
      <c r="D162" s="1029"/>
    </row>
    <row r="163" spans="4:4" x14ac:dyDescent="0.2">
      <c r="D163" s="1029"/>
    </row>
    <row r="164" spans="4:4" x14ac:dyDescent="0.2">
      <c r="D164" s="1029"/>
    </row>
  </sheetData>
  <mergeCells count="65">
    <mergeCell ref="D2:M5"/>
    <mergeCell ref="C7:E7"/>
    <mergeCell ref="C8:E8"/>
    <mergeCell ref="C9:K9"/>
    <mergeCell ref="C10:E10"/>
    <mergeCell ref="N11:P11"/>
    <mergeCell ref="Q11:S11"/>
    <mergeCell ref="B13:C17"/>
    <mergeCell ref="E17:G17"/>
    <mergeCell ref="H17:J17"/>
    <mergeCell ref="K17:M17"/>
    <mergeCell ref="N17:P17"/>
    <mergeCell ref="Q17:S17"/>
    <mergeCell ref="B11:D12"/>
    <mergeCell ref="E11:G11"/>
    <mergeCell ref="H11:J11"/>
    <mergeCell ref="K11:M11"/>
    <mergeCell ref="B18:C24"/>
    <mergeCell ref="B26:C36"/>
    <mergeCell ref="E26:G26"/>
    <mergeCell ref="H26:J26"/>
    <mergeCell ref="K26:M26"/>
    <mergeCell ref="Q26:S26"/>
    <mergeCell ref="E36:G36"/>
    <mergeCell ref="H36:J36"/>
    <mergeCell ref="K36:M36"/>
    <mergeCell ref="N36:P36"/>
    <mergeCell ref="Q36:S36"/>
    <mergeCell ref="N26:P26"/>
    <mergeCell ref="Q54:S54"/>
    <mergeCell ref="B37:C43"/>
    <mergeCell ref="E43:G43"/>
    <mergeCell ref="H43:J43"/>
    <mergeCell ref="K43:M43"/>
    <mergeCell ref="N43:P43"/>
    <mergeCell ref="Q43:S43"/>
    <mergeCell ref="B44:C54"/>
    <mergeCell ref="E54:G54"/>
    <mergeCell ref="H54:J54"/>
    <mergeCell ref="K54:M54"/>
    <mergeCell ref="N54:P54"/>
    <mergeCell ref="Q67:S67"/>
    <mergeCell ref="B55:C59"/>
    <mergeCell ref="E59:G59"/>
    <mergeCell ref="H59:J59"/>
    <mergeCell ref="K59:M59"/>
    <mergeCell ref="N59:P59"/>
    <mergeCell ref="Q59:S59"/>
    <mergeCell ref="B60:C67"/>
    <mergeCell ref="E67:G67"/>
    <mergeCell ref="H67:J67"/>
    <mergeCell ref="K67:M67"/>
    <mergeCell ref="N67:P67"/>
    <mergeCell ref="Q78:S78"/>
    <mergeCell ref="B68:C76"/>
    <mergeCell ref="E76:G76"/>
    <mergeCell ref="H76:J76"/>
    <mergeCell ref="K76:M76"/>
    <mergeCell ref="N76:P76"/>
    <mergeCell ref="Q76:S76"/>
    <mergeCell ref="D162:D164"/>
    <mergeCell ref="E78:G78"/>
    <mergeCell ref="H78:J78"/>
    <mergeCell ref="K78:M78"/>
    <mergeCell ref="N78:P78"/>
  </mergeCells>
  <conditionalFormatting sqref="T28:T35 T38:T42 T45:T53 T56:T58 T69:T75 T61:T66 T13:T25">
    <cfRule type="cellIs" dxfId="9" priority="2" operator="notEqual">
      <formula>$T$12</formula>
    </cfRule>
  </conditionalFormatting>
  <dataValidations count="2">
    <dataValidation type="whole" operator="equal" showInputMessage="1" showErrorMessage="1" sqref="E19:S24 E28:S34 E38:S41">
      <formula1>1</formula1>
    </dataValidation>
    <dataValidation type="whole" operator="equal" allowBlank="1" showInputMessage="1" showErrorMessage="1" sqref="E13:S15 E45:S52 E61:S65 E69:S74">
      <formula1>1</formula1>
    </dataValidation>
  </dataValidation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7"/>
  <sheetViews>
    <sheetView zoomScale="94" zoomScaleNormal="130" workbookViewId="0">
      <selection activeCell="A81" sqref="A81:XFD81"/>
    </sheetView>
  </sheetViews>
  <sheetFormatPr baseColWidth="10" defaultRowHeight="15" x14ac:dyDescent="0.25"/>
  <cols>
    <col min="2" max="2" width="8.42578125" customWidth="1"/>
    <col min="4" max="4" width="45" style="187" customWidth="1"/>
    <col min="5" max="19" width="6.85546875" customWidth="1"/>
  </cols>
  <sheetData>
    <row r="1" spans="1:20" s="149" customFormat="1" ht="12.75" x14ac:dyDescent="0.2">
      <c r="A1" s="9"/>
      <c r="D1" s="186"/>
      <c r="E1" s="151"/>
      <c r="F1" s="151"/>
      <c r="G1" s="151"/>
      <c r="H1" s="151"/>
      <c r="I1" s="151"/>
      <c r="J1" s="151"/>
      <c r="K1" s="151"/>
      <c r="L1" s="151"/>
    </row>
    <row r="2" spans="1:20" s="149" customFormat="1" ht="15" customHeight="1" x14ac:dyDescent="0.2">
      <c r="A2" s="9"/>
      <c r="D2" s="909" t="s">
        <v>88</v>
      </c>
      <c r="E2" s="909"/>
      <c r="F2" s="909"/>
      <c r="G2" s="909"/>
      <c r="H2" s="909"/>
      <c r="I2" s="909"/>
      <c r="J2" s="909"/>
      <c r="K2" s="909"/>
      <c r="L2" s="909"/>
      <c r="M2" s="909"/>
    </row>
    <row r="3" spans="1:20" s="149" customFormat="1" ht="12.75" x14ac:dyDescent="0.2">
      <c r="A3" s="9"/>
      <c r="D3" s="909"/>
      <c r="E3" s="909"/>
      <c r="F3" s="909"/>
      <c r="G3" s="909"/>
      <c r="H3" s="909"/>
      <c r="I3" s="909"/>
      <c r="J3" s="909"/>
      <c r="K3" s="909"/>
      <c r="L3" s="909"/>
      <c r="M3" s="909"/>
    </row>
    <row r="4" spans="1:20" s="149" customFormat="1" ht="12.75" x14ac:dyDescent="0.2">
      <c r="A4" s="9"/>
      <c r="D4" s="909"/>
      <c r="E4" s="909"/>
      <c r="F4" s="909"/>
      <c r="G4" s="909"/>
      <c r="H4" s="909"/>
      <c r="I4" s="909"/>
      <c r="J4" s="909"/>
      <c r="K4" s="909"/>
      <c r="L4" s="909"/>
      <c r="M4" s="909"/>
    </row>
    <row r="5" spans="1:20" s="149" customFormat="1" ht="12.75" x14ac:dyDescent="0.2">
      <c r="A5" s="9"/>
      <c r="D5" s="909"/>
      <c r="E5" s="909"/>
      <c r="F5" s="909"/>
      <c r="G5" s="909"/>
      <c r="H5" s="909"/>
      <c r="I5" s="909"/>
      <c r="J5" s="909"/>
      <c r="K5" s="909"/>
      <c r="L5" s="909"/>
      <c r="M5" s="909"/>
    </row>
    <row r="6" spans="1:20" s="149" customFormat="1" ht="12.75" x14ac:dyDescent="0.2">
      <c r="A6" s="9"/>
      <c r="D6" s="186"/>
      <c r="E6" s="151"/>
      <c r="F6" s="151"/>
      <c r="G6" s="151"/>
      <c r="H6" s="151"/>
      <c r="I6" s="151"/>
      <c r="J6" s="151"/>
      <c r="K6" s="151"/>
      <c r="L6" s="151"/>
    </row>
    <row r="7" spans="1:20" s="149" customFormat="1" ht="23.45" customHeight="1" x14ac:dyDescent="0.2">
      <c r="A7" s="9"/>
      <c r="C7" s="729" t="s">
        <v>162</v>
      </c>
      <c r="D7" s="729"/>
      <c r="E7" s="729"/>
      <c r="K7" s="163"/>
    </row>
    <row r="8" spans="1:20" s="149" customFormat="1" ht="14.45" customHeight="1" x14ac:dyDescent="0.2">
      <c r="A8" s="9"/>
      <c r="C8" s="729" t="s">
        <v>163</v>
      </c>
      <c r="D8" s="729"/>
      <c r="E8" s="729"/>
      <c r="K8" s="163"/>
    </row>
    <row r="9" spans="1:20" s="149" customFormat="1" ht="12.75" x14ac:dyDescent="0.2">
      <c r="A9" s="9"/>
      <c r="C9" s="729" t="s">
        <v>90</v>
      </c>
      <c r="D9" s="729"/>
      <c r="E9" s="729"/>
      <c r="F9" s="729"/>
      <c r="G9" s="729"/>
      <c r="H9" s="729"/>
      <c r="I9" s="729"/>
      <c r="J9" s="729"/>
      <c r="K9" s="729"/>
    </row>
    <row r="10" spans="1:20" s="149" customFormat="1" ht="24.75" customHeight="1" x14ac:dyDescent="0.2">
      <c r="A10" s="9"/>
      <c r="C10" s="1040" t="s">
        <v>164</v>
      </c>
      <c r="D10" s="1040"/>
      <c r="E10" s="1040"/>
      <c r="K10" s="163"/>
    </row>
    <row r="12" spans="1:20" s="149" customFormat="1" ht="38.25" customHeight="1" x14ac:dyDescent="0.2">
      <c r="A12" s="9"/>
      <c r="B12" s="1010" t="s">
        <v>216</v>
      </c>
      <c r="C12" s="1011"/>
      <c r="D12" s="1012"/>
      <c r="E12" s="1041" t="s">
        <v>166</v>
      </c>
      <c r="F12" s="1041"/>
      <c r="G12" s="1041"/>
      <c r="H12" s="1041" t="s">
        <v>217</v>
      </c>
      <c r="I12" s="1041"/>
      <c r="J12" s="1041"/>
      <c r="K12" s="1041" t="s">
        <v>218</v>
      </c>
      <c r="L12" s="1041"/>
      <c r="M12" s="1041"/>
      <c r="N12" s="1041" t="s">
        <v>219</v>
      </c>
      <c r="O12" s="1041"/>
      <c r="P12" s="1041"/>
      <c r="Q12" s="1041" t="s">
        <v>220</v>
      </c>
      <c r="R12" s="1041"/>
      <c r="S12" s="1041"/>
    </row>
    <row r="13" spans="1:20" s="149" customFormat="1" ht="38.25" customHeight="1" x14ac:dyDescent="0.2">
      <c r="A13" s="9"/>
      <c r="B13" s="1013"/>
      <c r="C13" s="1014"/>
      <c r="D13" s="1015"/>
      <c r="E13" s="1041"/>
      <c r="F13" s="1041"/>
      <c r="G13" s="1041"/>
      <c r="H13" s="1041"/>
      <c r="I13" s="1041"/>
      <c r="J13" s="1041"/>
      <c r="K13" s="1041"/>
      <c r="L13" s="1041"/>
      <c r="M13" s="1041"/>
      <c r="N13" s="1041"/>
      <c r="O13" s="1041"/>
      <c r="P13" s="1041"/>
      <c r="Q13" s="1041"/>
      <c r="R13" s="1041"/>
      <c r="S13" s="1041"/>
    </row>
    <row r="14" spans="1:20" s="149" customFormat="1" ht="27.75" customHeight="1" x14ac:dyDescent="0.2">
      <c r="A14" s="9"/>
      <c r="B14" s="948" t="s">
        <v>15</v>
      </c>
      <c r="C14" s="944"/>
      <c r="D14" s="188" t="s">
        <v>15</v>
      </c>
      <c r="E14" s="164" t="s">
        <v>0</v>
      </c>
      <c r="F14" s="164" t="s">
        <v>1</v>
      </c>
      <c r="G14" s="164" t="s">
        <v>2</v>
      </c>
      <c r="H14" s="164" t="s">
        <v>0</v>
      </c>
      <c r="I14" s="164" t="s">
        <v>1</v>
      </c>
      <c r="J14" s="164" t="s">
        <v>2</v>
      </c>
      <c r="K14" s="164" t="s">
        <v>0</v>
      </c>
      <c r="L14" s="164" t="s">
        <v>1</v>
      </c>
      <c r="M14" s="164" t="s">
        <v>2</v>
      </c>
      <c r="N14" s="164" t="s">
        <v>0</v>
      </c>
      <c r="O14" s="164" t="s">
        <v>1</v>
      </c>
      <c r="P14" s="164" t="s">
        <v>2</v>
      </c>
      <c r="Q14" s="164" t="s">
        <v>0</v>
      </c>
      <c r="R14" s="164" t="s">
        <v>1</v>
      </c>
      <c r="S14" s="164" t="s">
        <v>2</v>
      </c>
    </row>
    <row r="15" spans="1:20" s="149" customFormat="1" ht="43.9" customHeight="1" x14ac:dyDescent="0.2">
      <c r="A15" s="9">
        <v>1</v>
      </c>
      <c r="B15" s="949"/>
      <c r="C15" s="946"/>
      <c r="D15" s="189" t="s">
        <v>171</v>
      </c>
      <c r="E15" s="169">
        <v>1</v>
      </c>
      <c r="F15" s="169"/>
      <c r="G15" s="165"/>
      <c r="H15" s="169">
        <v>1</v>
      </c>
      <c r="I15" s="169"/>
      <c r="J15" s="165"/>
      <c r="K15" s="169">
        <v>1</v>
      </c>
      <c r="L15" s="169"/>
      <c r="M15" s="165"/>
      <c r="N15" s="169">
        <v>1</v>
      </c>
      <c r="O15" s="169"/>
      <c r="P15" s="165"/>
      <c r="Q15" s="169">
        <v>1</v>
      </c>
      <c r="R15" s="169"/>
      <c r="S15" s="165"/>
      <c r="T15" s="149">
        <f t="shared" ref="T15:T16" si="0">SUM(E15:S15)</f>
        <v>5</v>
      </c>
    </row>
    <row r="16" spans="1:20" s="149" customFormat="1" ht="50.25" customHeight="1" x14ac:dyDescent="0.2">
      <c r="A16" s="9">
        <v>2</v>
      </c>
      <c r="B16" s="949"/>
      <c r="C16" s="946"/>
      <c r="D16" s="190" t="s">
        <v>172</v>
      </c>
      <c r="E16" s="169">
        <v>1</v>
      </c>
      <c r="F16" s="169"/>
      <c r="G16" s="165"/>
      <c r="H16" s="169">
        <v>1</v>
      </c>
      <c r="I16" s="169"/>
      <c r="J16" s="165"/>
      <c r="K16" s="169">
        <v>1</v>
      </c>
      <c r="L16" s="169"/>
      <c r="M16" s="165"/>
      <c r="N16" s="169">
        <v>1</v>
      </c>
      <c r="O16" s="169"/>
      <c r="P16" s="165"/>
      <c r="Q16" s="169">
        <v>1</v>
      </c>
      <c r="R16" s="169"/>
      <c r="S16" s="165"/>
      <c r="T16" s="149">
        <f t="shared" si="0"/>
        <v>5</v>
      </c>
    </row>
    <row r="17" spans="1:20" s="149" customFormat="1" ht="63.75" customHeight="1" x14ac:dyDescent="0.2">
      <c r="A17" s="9">
        <v>3</v>
      </c>
      <c r="B17" s="949"/>
      <c r="C17" s="946"/>
      <c r="D17" s="167" t="s">
        <v>173</v>
      </c>
      <c r="E17" s="169">
        <v>1</v>
      </c>
      <c r="F17" s="169"/>
      <c r="G17" s="165"/>
      <c r="H17" s="169">
        <v>1</v>
      </c>
      <c r="I17" s="169"/>
      <c r="J17" s="165"/>
      <c r="K17" s="169">
        <v>1</v>
      </c>
      <c r="L17" s="169"/>
      <c r="M17" s="165"/>
      <c r="N17" s="169">
        <v>1</v>
      </c>
      <c r="O17" s="169"/>
      <c r="P17" s="165"/>
      <c r="Q17" s="169">
        <v>1</v>
      </c>
      <c r="R17" s="169"/>
      <c r="S17" s="165"/>
      <c r="T17" s="149">
        <f>SUM(E17:S17)</f>
        <v>5</v>
      </c>
    </row>
    <row r="18" spans="1:20" s="149" customFormat="1" ht="39" customHeight="1" x14ac:dyDescent="0.2">
      <c r="A18" s="9"/>
      <c r="B18" s="949"/>
      <c r="C18" s="946"/>
      <c r="D18" s="178" t="s">
        <v>4</v>
      </c>
      <c r="E18" s="157">
        <f>SUM(E15:E17)</f>
        <v>3</v>
      </c>
      <c r="F18" s="157">
        <f t="shared" ref="F18:S18" si="1">SUM(F15:F17)</f>
        <v>0</v>
      </c>
      <c r="G18" s="157">
        <f t="shared" si="1"/>
        <v>0</v>
      </c>
      <c r="H18" s="157">
        <f t="shared" si="1"/>
        <v>3</v>
      </c>
      <c r="I18" s="157">
        <f t="shared" si="1"/>
        <v>0</v>
      </c>
      <c r="J18" s="157">
        <f t="shared" si="1"/>
        <v>0</v>
      </c>
      <c r="K18" s="157">
        <f t="shared" si="1"/>
        <v>3</v>
      </c>
      <c r="L18" s="157">
        <f t="shared" si="1"/>
        <v>0</v>
      </c>
      <c r="M18" s="157">
        <f t="shared" si="1"/>
        <v>0</v>
      </c>
      <c r="N18" s="157">
        <f t="shared" si="1"/>
        <v>3</v>
      </c>
      <c r="O18" s="157">
        <f t="shared" si="1"/>
        <v>0</v>
      </c>
      <c r="P18" s="157">
        <f t="shared" si="1"/>
        <v>0</v>
      </c>
      <c r="Q18" s="157">
        <f t="shared" si="1"/>
        <v>3</v>
      </c>
      <c r="R18" s="157">
        <f t="shared" si="1"/>
        <v>0</v>
      </c>
      <c r="S18" s="157">
        <f t="shared" si="1"/>
        <v>0</v>
      </c>
      <c r="T18" s="149">
        <f>SUM(E18:S18)</f>
        <v>15</v>
      </c>
    </row>
    <row r="19" spans="1:20" s="149" customFormat="1" ht="29.25" customHeight="1" x14ac:dyDescent="0.2">
      <c r="A19" s="9"/>
      <c r="B19" s="949"/>
      <c r="C19" s="946"/>
      <c r="D19" s="168" t="s">
        <v>221</v>
      </c>
      <c r="E19" s="1030"/>
      <c r="F19" s="1030"/>
      <c r="G19" s="1030"/>
      <c r="H19" s="1030"/>
      <c r="I19" s="1030"/>
      <c r="J19" s="1030"/>
      <c r="K19" s="1030"/>
      <c r="L19" s="1030"/>
      <c r="M19" s="1030"/>
      <c r="N19" s="1030"/>
      <c r="O19" s="1030"/>
      <c r="P19" s="1030"/>
      <c r="Q19" s="918"/>
      <c r="R19" s="918"/>
      <c r="S19" s="918"/>
    </row>
    <row r="20" spans="1:20" s="149" customFormat="1" ht="29.25" customHeight="1" x14ac:dyDescent="0.2">
      <c r="A20" s="9"/>
      <c r="B20" s="949" t="s">
        <v>96</v>
      </c>
      <c r="C20" s="947"/>
      <c r="D20" s="168" t="s">
        <v>96</v>
      </c>
      <c r="E20" s="164" t="s">
        <v>0</v>
      </c>
      <c r="F20" s="164" t="s">
        <v>1</v>
      </c>
      <c r="G20" s="164" t="s">
        <v>2</v>
      </c>
      <c r="H20" s="164" t="s">
        <v>0</v>
      </c>
      <c r="I20" s="164" t="s">
        <v>1</v>
      </c>
      <c r="J20" s="164" t="s">
        <v>2</v>
      </c>
      <c r="K20" s="164" t="s">
        <v>0</v>
      </c>
      <c r="L20" s="164" t="s">
        <v>1</v>
      </c>
      <c r="M20" s="164" t="s">
        <v>2</v>
      </c>
      <c r="N20" s="164" t="s">
        <v>0</v>
      </c>
      <c r="O20" s="164" t="s">
        <v>1</v>
      </c>
      <c r="P20" s="164" t="s">
        <v>2</v>
      </c>
      <c r="Q20" s="164" t="s">
        <v>0</v>
      </c>
      <c r="R20" s="164" t="s">
        <v>1</v>
      </c>
      <c r="S20" s="164" t="s">
        <v>2</v>
      </c>
    </row>
    <row r="21" spans="1:20" s="149" customFormat="1" ht="79.5" customHeight="1" x14ac:dyDescent="0.2">
      <c r="A21" s="9">
        <v>1</v>
      </c>
      <c r="B21" s="949"/>
      <c r="C21" s="947"/>
      <c r="D21" s="158" t="s">
        <v>174</v>
      </c>
      <c r="E21" s="169">
        <v>1</v>
      </c>
      <c r="F21" s="169"/>
      <c r="G21" s="169"/>
      <c r="H21" s="169">
        <v>1</v>
      </c>
      <c r="I21" s="169"/>
      <c r="J21" s="169"/>
      <c r="K21" s="169">
        <v>1</v>
      </c>
      <c r="L21" s="169"/>
      <c r="M21" s="169"/>
      <c r="N21" s="169">
        <v>1</v>
      </c>
      <c r="O21" s="169"/>
      <c r="P21" s="169"/>
      <c r="Q21" s="169">
        <v>1</v>
      </c>
      <c r="R21" s="169"/>
      <c r="S21" s="169"/>
      <c r="T21" s="149">
        <f t="shared" ref="T21:T29" si="2">SUM(E21:S21)</f>
        <v>5</v>
      </c>
    </row>
    <row r="22" spans="1:20" s="149" customFormat="1" ht="81" customHeight="1" x14ac:dyDescent="0.2">
      <c r="A22" s="9">
        <v>2</v>
      </c>
      <c r="B22" s="949"/>
      <c r="C22" s="947"/>
      <c r="D22" s="158" t="s">
        <v>175</v>
      </c>
      <c r="E22" s="169">
        <v>1</v>
      </c>
      <c r="F22" s="169"/>
      <c r="G22" s="169"/>
      <c r="H22" s="169">
        <v>1</v>
      </c>
      <c r="I22" s="169"/>
      <c r="J22" s="169"/>
      <c r="K22" s="169">
        <v>1</v>
      </c>
      <c r="L22" s="169"/>
      <c r="M22" s="169"/>
      <c r="N22" s="169">
        <v>1</v>
      </c>
      <c r="O22" s="169"/>
      <c r="P22" s="169"/>
      <c r="Q22" s="169">
        <v>1</v>
      </c>
      <c r="R22" s="169"/>
      <c r="S22" s="169"/>
      <c r="T22" s="149">
        <f t="shared" si="2"/>
        <v>5</v>
      </c>
    </row>
    <row r="23" spans="1:20" s="149" customFormat="1" ht="75" customHeight="1" x14ac:dyDescent="0.2">
      <c r="A23" s="9">
        <v>3</v>
      </c>
      <c r="B23" s="949"/>
      <c r="C23" s="947"/>
      <c r="D23" s="191" t="s">
        <v>177</v>
      </c>
      <c r="E23" s="169">
        <v>1</v>
      </c>
      <c r="F23" s="169"/>
      <c r="G23" s="169"/>
      <c r="H23" s="169">
        <v>1</v>
      </c>
      <c r="I23" s="169"/>
      <c r="J23" s="169"/>
      <c r="K23" s="169">
        <v>1</v>
      </c>
      <c r="L23" s="169"/>
      <c r="M23" s="169"/>
      <c r="N23" s="169">
        <v>1</v>
      </c>
      <c r="O23" s="169"/>
      <c r="P23" s="169"/>
      <c r="Q23" s="169">
        <v>1</v>
      </c>
      <c r="R23" s="169"/>
      <c r="S23" s="169"/>
      <c r="T23" s="149">
        <f t="shared" si="2"/>
        <v>5</v>
      </c>
    </row>
    <row r="24" spans="1:20" s="149" customFormat="1" ht="53.25" customHeight="1" x14ac:dyDescent="0.2">
      <c r="A24" s="9">
        <v>4</v>
      </c>
      <c r="B24" s="949"/>
      <c r="C24" s="947"/>
      <c r="D24" s="192" t="s">
        <v>222</v>
      </c>
      <c r="E24" s="169">
        <v>1</v>
      </c>
      <c r="F24" s="169"/>
      <c r="G24" s="169"/>
      <c r="H24" s="169">
        <v>1</v>
      </c>
      <c r="I24" s="169"/>
      <c r="J24" s="169"/>
      <c r="K24" s="169">
        <v>1</v>
      </c>
      <c r="L24" s="169"/>
      <c r="M24" s="169"/>
      <c r="N24" s="169">
        <v>1</v>
      </c>
      <c r="O24" s="169"/>
      <c r="P24" s="169"/>
      <c r="Q24" s="169">
        <v>1</v>
      </c>
      <c r="R24" s="169"/>
      <c r="S24" s="169"/>
      <c r="T24" s="149">
        <f t="shared" si="2"/>
        <v>5</v>
      </c>
    </row>
    <row r="25" spans="1:20" s="149" customFormat="1" ht="53.25" customHeight="1" x14ac:dyDescent="0.2">
      <c r="A25" s="9">
        <v>5</v>
      </c>
      <c r="B25" s="949"/>
      <c r="C25" s="947"/>
      <c r="D25" s="161" t="s">
        <v>179</v>
      </c>
      <c r="E25" s="169">
        <v>1</v>
      </c>
      <c r="F25" s="169"/>
      <c r="G25" s="169"/>
      <c r="H25" s="169">
        <v>1</v>
      </c>
      <c r="I25" s="169"/>
      <c r="J25" s="169"/>
      <c r="K25" s="169">
        <v>1</v>
      </c>
      <c r="L25" s="169"/>
      <c r="M25" s="169"/>
      <c r="N25" s="169">
        <v>1</v>
      </c>
      <c r="O25" s="169"/>
      <c r="P25" s="169"/>
      <c r="Q25" s="169">
        <v>1</v>
      </c>
      <c r="R25" s="169"/>
      <c r="S25" s="169"/>
      <c r="T25" s="149">
        <f t="shared" si="2"/>
        <v>5</v>
      </c>
    </row>
    <row r="26" spans="1:20" s="149" customFormat="1" ht="39" customHeight="1" x14ac:dyDescent="0.2">
      <c r="A26" s="9"/>
      <c r="B26" s="949"/>
      <c r="C26" s="947"/>
      <c r="D26" s="178" t="s">
        <v>4</v>
      </c>
      <c r="E26" s="157">
        <f>SUM(E21:E25)</f>
        <v>5</v>
      </c>
      <c r="F26" s="157">
        <f t="shared" ref="F26:S26" si="3">SUM(F21:F25)</f>
        <v>0</v>
      </c>
      <c r="G26" s="157">
        <f t="shared" si="3"/>
        <v>0</v>
      </c>
      <c r="H26" s="157">
        <f t="shared" si="3"/>
        <v>5</v>
      </c>
      <c r="I26" s="157">
        <f t="shared" si="3"/>
        <v>0</v>
      </c>
      <c r="J26" s="157">
        <f t="shared" si="3"/>
        <v>0</v>
      </c>
      <c r="K26" s="157">
        <f t="shared" si="3"/>
        <v>5</v>
      </c>
      <c r="L26" s="157">
        <f t="shared" si="3"/>
        <v>0</v>
      </c>
      <c r="M26" s="157">
        <f t="shared" si="3"/>
        <v>0</v>
      </c>
      <c r="N26" s="157">
        <f t="shared" si="3"/>
        <v>5</v>
      </c>
      <c r="O26" s="157">
        <f t="shared" si="3"/>
        <v>0</v>
      </c>
      <c r="P26" s="157">
        <f t="shared" si="3"/>
        <v>0</v>
      </c>
      <c r="Q26" s="157">
        <f t="shared" si="3"/>
        <v>5</v>
      </c>
      <c r="R26" s="157">
        <f t="shared" si="3"/>
        <v>0</v>
      </c>
      <c r="S26" s="157">
        <f t="shared" si="3"/>
        <v>0</v>
      </c>
      <c r="T26" s="149">
        <f t="shared" si="2"/>
        <v>25</v>
      </c>
    </row>
    <row r="27" spans="1:20" s="149" customFormat="1" ht="29.25" customHeight="1" x14ac:dyDescent="0.2">
      <c r="A27" s="9"/>
      <c r="B27" s="949"/>
      <c r="C27" s="947"/>
      <c r="D27" s="168"/>
      <c r="E27" s="1030"/>
      <c r="F27" s="1030"/>
      <c r="G27" s="1030"/>
      <c r="H27" s="1030"/>
      <c r="I27" s="1030"/>
      <c r="J27" s="1030"/>
      <c r="K27" s="918"/>
      <c r="L27" s="918"/>
      <c r="M27" s="918"/>
      <c r="N27" s="918"/>
      <c r="O27" s="918"/>
      <c r="P27" s="918"/>
      <c r="Q27" s="918"/>
      <c r="R27" s="918"/>
      <c r="S27" s="918"/>
      <c r="T27" s="149">
        <f t="shared" si="2"/>
        <v>0</v>
      </c>
    </row>
    <row r="28" spans="1:20" s="149" customFormat="1" ht="29.25" customHeight="1" x14ac:dyDescent="0.2">
      <c r="A28" s="9"/>
      <c r="B28" s="949" t="s">
        <v>6</v>
      </c>
      <c r="C28" s="947"/>
      <c r="D28" s="168" t="s">
        <v>6</v>
      </c>
      <c r="E28" s="164" t="s">
        <v>0</v>
      </c>
      <c r="F28" s="164" t="s">
        <v>1</v>
      </c>
      <c r="G28" s="164" t="s">
        <v>2</v>
      </c>
      <c r="H28" s="164" t="s">
        <v>0</v>
      </c>
      <c r="I28" s="164" t="s">
        <v>1</v>
      </c>
      <c r="J28" s="164" t="s">
        <v>2</v>
      </c>
      <c r="K28" s="164" t="s">
        <v>0</v>
      </c>
      <c r="L28" s="164" t="s">
        <v>1</v>
      </c>
      <c r="M28" s="164" t="s">
        <v>2</v>
      </c>
      <c r="N28" s="164" t="s">
        <v>0</v>
      </c>
      <c r="O28" s="164" t="s">
        <v>1</v>
      </c>
      <c r="P28" s="164" t="s">
        <v>2</v>
      </c>
      <c r="Q28" s="164" t="s">
        <v>0</v>
      </c>
      <c r="R28" s="164" t="s">
        <v>1</v>
      </c>
      <c r="S28" s="164" t="s">
        <v>2</v>
      </c>
      <c r="T28" s="149">
        <f t="shared" si="2"/>
        <v>0</v>
      </c>
    </row>
    <row r="29" spans="1:20" s="149" customFormat="1" ht="40.9" customHeight="1" x14ac:dyDescent="0.2">
      <c r="A29" s="9">
        <v>1</v>
      </c>
      <c r="B29" s="949"/>
      <c r="C29" s="947"/>
      <c r="D29" s="193" t="s">
        <v>181</v>
      </c>
      <c r="E29" s="169">
        <v>1</v>
      </c>
      <c r="F29" s="169"/>
      <c r="G29" s="169"/>
      <c r="H29" s="169">
        <v>1</v>
      </c>
      <c r="I29" s="169"/>
      <c r="J29" s="169"/>
      <c r="K29" s="169">
        <v>1</v>
      </c>
      <c r="L29" s="169"/>
      <c r="M29" s="169"/>
      <c r="N29" s="169">
        <v>1</v>
      </c>
      <c r="O29" s="169"/>
      <c r="P29" s="169"/>
      <c r="Q29" s="169">
        <v>1</v>
      </c>
      <c r="R29" s="169"/>
      <c r="S29" s="169"/>
      <c r="T29" s="149">
        <f t="shared" si="2"/>
        <v>5</v>
      </c>
    </row>
    <row r="30" spans="1:20" s="149" customFormat="1" ht="40.9" customHeight="1" x14ac:dyDescent="0.2">
      <c r="A30" s="9">
        <v>2</v>
      </c>
      <c r="B30" s="949"/>
      <c r="C30" s="947"/>
      <c r="D30" s="193" t="s">
        <v>182</v>
      </c>
      <c r="E30" s="169"/>
      <c r="F30" s="169">
        <v>1</v>
      </c>
      <c r="G30" s="169"/>
      <c r="H30" s="169"/>
      <c r="I30" s="169">
        <v>1</v>
      </c>
      <c r="J30" s="169"/>
      <c r="K30" s="169"/>
      <c r="L30" s="169">
        <v>1</v>
      </c>
      <c r="M30" s="169"/>
      <c r="N30" s="169"/>
      <c r="O30" s="169">
        <v>1</v>
      </c>
      <c r="P30" s="169"/>
      <c r="Q30" s="169"/>
      <c r="R30" s="169">
        <v>1</v>
      </c>
      <c r="S30" s="169"/>
      <c r="T30" s="149">
        <f t="shared" ref="T30:T36" si="4">SUM(E30:S30)</f>
        <v>5</v>
      </c>
    </row>
    <row r="31" spans="1:20" s="149" customFormat="1" ht="73.900000000000006" customHeight="1" x14ac:dyDescent="0.2">
      <c r="A31" s="9">
        <v>3</v>
      </c>
      <c r="B31" s="949"/>
      <c r="C31" s="947"/>
      <c r="D31" s="193" t="s">
        <v>183</v>
      </c>
      <c r="E31" s="169"/>
      <c r="F31" s="169"/>
      <c r="G31" s="169">
        <v>1</v>
      </c>
      <c r="H31" s="169"/>
      <c r="I31" s="169"/>
      <c r="J31" s="169">
        <v>1</v>
      </c>
      <c r="K31" s="169"/>
      <c r="L31" s="169"/>
      <c r="M31" s="169">
        <v>1</v>
      </c>
      <c r="N31" s="169"/>
      <c r="O31" s="169"/>
      <c r="P31" s="169">
        <v>1</v>
      </c>
      <c r="Q31" s="169"/>
      <c r="R31" s="169"/>
      <c r="S31" s="169">
        <v>1</v>
      </c>
      <c r="T31" s="149">
        <f t="shared" si="4"/>
        <v>5</v>
      </c>
    </row>
    <row r="32" spans="1:20" s="149" customFormat="1" ht="38.25" customHeight="1" x14ac:dyDescent="0.2">
      <c r="A32" s="9">
        <v>4</v>
      </c>
      <c r="B32" s="949"/>
      <c r="C32" s="947"/>
      <c r="D32" s="192" t="s">
        <v>185</v>
      </c>
      <c r="E32" s="169">
        <v>1</v>
      </c>
      <c r="F32" s="169"/>
      <c r="G32" s="169"/>
      <c r="H32" s="169">
        <v>1</v>
      </c>
      <c r="I32" s="169"/>
      <c r="J32" s="169"/>
      <c r="K32" s="169">
        <v>1</v>
      </c>
      <c r="L32" s="169"/>
      <c r="M32" s="169"/>
      <c r="N32" s="169">
        <v>1</v>
      </c>
      <c r="O32" s="169"/>
      <c r="P32" s="169"/>
      <c r="Q32" s="169">
        <v>1</v>
      </c>
      <c r="R32" s="169"/>
      <c r="S32" s="169"/>
      <c r="T32" s="149">
        <f t="shared" si="4"/>
        <v>5</v>
      </c>
    </row>
    <row r="33" spans="1:20" s="149" customFormat="1" ht="38.25" customHeight="1" x14ac:dyDescent="0.2">
      <c r="A33" s="9">
        <v>5</v>
      </c>
      <c r="B33" s="949"/>
      <c r="C33" s="947"/>
      <c r="D33" s="193" t="s">
        <v>184</v>
      </c>
      <c r="E33" s="169"/>
      <c r="F33" s="169"/>
      <c r="G33" s="169">
        <v>1</v>
      </c>
      <c r="H33" s="169"/>
      <c r="I33" s="169"/>
      <c r="J33" s="169">
        <v>1</v>
      </c>
      <c r="K33" s="169"/>
      <c r="L33" s="169"/>
      <c r="M33" s="169">
        <v>1</v>
      </c>
      <c r="N33" s="169"/>
      <c r="O33" s="169"/>
      <c r="P33" s="169">
        <v>1</v>
      </c>
      <c r="Q33" s="169"/>
      <c r="R33" s="169"/>
      <c r="S33" s="169">
        <v>1</v>
      </c>
      <c r="T33" s="149">
        <f t="shared" si="4"/>
        <v>5</v>
      </c>
    </row>
    <row r="34" spans="1:20" s="149" customFormat="1" ht="38.25" customHeight="1" x14ac:dyDescent="0.2">
      <c r="A34" s="9">
        <v>6</v>
      </c>
      <c r="B34" s="949"/>
      <c r="C34" s="947"/>
      <c r="D34" s="193" t="s">
        <v>223</v>
      </c>
      <c r="E34" s="169">
        <v>1</v>
      </c>
      <c r="F34" s="169"/>
      <c r="G34" s="169"/>
      <c r="H34" s="169">
        <v>1</v>
      </c>
      <c r="I34" s="169"/>
      <c r="J34" s="169"/>
      <c r="K34" s="169">
        <v>1</v>
      </c>
      <c r="L34" s="169"/>
      <c r="M34" s="169"/>
      <c r="N34" s="169">
        <v>1</v>
      </c>
      <c r="O34" s="169"/>
      <c r="P34" s="169"/>
      <c r="Q34" s="169">
        <v>1</v>
      </c>
      <c r="R34" s="169"/>
      <c r="S34" s="169"/>
      <c r="T34" s="149">
        <f t="shared" si="4"/>
        <v>5</v>
      </c>
    </row>
    <row r="35" spans="1:20" s="149" customFormat="1" ht="78" customHeight="1" x14ac:dyDescent="0.2">
      <c r="A35" s="9">
        <v>7</v>
      </c>
      <c r="B35" s="949"/>
      <c r="C35" s="947"/>
      <c r="D35" s="174" t="s">
        <v>187</v>
      </c>
      <c r="E35" s="169">
        <v>1</v>
      </c>
      <c r="F35" s="169"/>
      <c r="G35" s="169"/>
      <c r="H35" s="169">
        <v>1</v>
      </c>
      <c r="I35" s="169"/>
      <c r="J35" s="169"/>
      <c r="K35" s="169">
        <v>1</v>
      </c>
      <c r="L35" s="169"/>
      <c r="M35" s="169"/>
      <c r="N35" s="169">
        <v>1</v>
      </c>
      <c r="O35" s="169"/>
      <c r="P35" s="169"/>
      <c r="Q35" s="169">
        <v>1</v>
      </c>
      <c r="R35" s="169"/>
      <c r="S35" s="169"/>
      <c r="T35" s="149">
        <f t="shared" si="4"/>
        <v>5</v>
      </c>
    </row>
    <row r="36" spans="1:20" s="149" customFormat="1" ht="39" customHeight="1" x14ac:dyDescent="0.2">
      <c r="A36" s="9"/>
      <c r="B36" s="949"/>
      <c r="C36" s="947"/>
      <c r="D36" s="178" t="s">
        <v>4</v>
      </c>
      <c r="E36" s="157">
        <f>SUM(E29:E35)</f>
        <v>4</v>
      </c>
      <c r="F36" s="157">
        <f t="shared" ref="F36:H36" si="5">SUM(F29:F35)</f>
        <v>1</v>
      </c>
      <c r="G36" s="157">
        <f t="shared" si="5"/>
        <v>2</v>
      </c>
      <c r="H36" s="157">
        <f t="shared" si="5"/>
        <v>4</v>
      </c>
      <c r="I36" s="157">
        <f t="shared" ref="I36" si="6">SUM(I29:I35)</f>
        <v>1</v>
      </c>
      <c r="J36" s="157">
        <f t="shared" ref="J36:K36" si="7">SUM(J29:J35)</f>
        <v>2</v>
      </c>
      <c r="K36" s="157">
        <f t="shared" si="7"/>
        <v>4</v>
      </c>
      <c r="L36" s="157">
        <f t="shared" ref="L36" si="8">SUM(L29:L35)</f>
        <v>1</v>
      </c>
      <c r="M36" s="157">
        <f t="shared" ref="M36:N36" si="9">SUM(M29:M35)</f>
        <v>2</v>
      </c>
      <c r="N36" s="157">
        <f t="shared" si="9"/>
        <v>4</v>
      </c>
      <c r="O36" s="157">
        <f t="shared" ref="O36" si="10">SUM(O29:O35)</f>
        <v>1</v>
      </c>
      <c r="P36" s="157">
        <f t="shared" ref="P36:Q36" si="11">SUM(P29:P35)</f>
        <v>2</v>
      </c>
      <c r="Q36" s="157">
        <f t="shared" si="11"/>
        <v>4</v>
      </c>
      <c r="R36" s="157">
        <f t="shared" ref="R36" si="12">SUM(R29:R35)</f>
        <v>1</v>
      </c>
      <c r="S36" s="157">
        <f t="shared" ref="S36" si="13">SUM(S29:S35)</f>
        <v>2</v>
      </c>
      <c r="T36" s="149">
        <f t="shared" si="4"/>
        <v>35</v>
      </c>
    </row>
    <row r="37" spans="1:20" s="149" customFormat="1" ht="29.25" customHeight="1" x14ac:dyDescent="0.2">
      <c r="A37" s="9"/>
      <c r="B37" s="949"/>
      <c r="C37" s="947"/>
      <c r="D37" s="168"/>
      <c r="E37" s="1030"/>
      <c r="F37" s="1030"/>
      <c r="G37" s="1030"/>
      <c r="H37" s="1030"/>
      <c r="I37" s="1030"/>
      <c r="J37" s="1030"/>
      <c r="K37" s="1030"/>
      <c r="L37" s="1030"/>
      <c r="M37" s="1030"/>
      <c r="N37" s="1030"/>
      <c r="O37" s="1030"/>
      <c r="P37" s="1030"/>
      <c r="Q37" s="1030"/>
      <c r="R37" s="1030"/>
      <c r="S37" s="1030"/>
      <c r="T37" s="149">
        <f t="shared" ref="T37:T45" si="14">SUM(E37:S37)</f>
        <v>0</v>
      </c>
    </row>
    <row r="38" spans="1:20" s="149" customFormat="1" ht="29.25" customHeight="1" x14ac:dyDescent="0.2">
      <c r="A38" s="9"/>
      <c r="B38" s="949" t="s">
        <v>7</v>
      </c>
      <c r="C38" s="947"/>
      <c r="D38" s="168" t="s">
        <v>7</v>
      </c>
      <c r="E38" s="164" t="s">
        <v>0</v>
      </c>
      <c r="F38" s="164" t="s">
        <v>1</v>
      </c>
      <c r="G38" s="164" t="s">
        <v>2</v>
      </c>
      <c r="H38" s="164" t="s">
        <v>0</v>
      </c>
      <c r="I38" s="164" t="s">
        <v>1</v>
      </c>
      <c r="J38" s="164" t="s">
        <v>2</v>
      </c>
      <c r="K38" s="164" t="s">
        <v>0</v>
      </c>
      <c r="L38" s="164" t="s">
        <v>1</v>
      </c>
      <c r="M38" s="164" t="s">
        <v>2</v>
      </c>
      <c r="N38" s="164" t="s">
        <v>0</v>
      </c>
      <c r="O38" s="164" t="s">
        <v>1</v>
      </c>
      <c r="P38" s="164" t="s">
        <v>2</v>
      </c>
      <c r="Q38" s="164" t="s">
        <v>0</v>
      </c>
      <c r="R38" s="164" t="s">
        <v>1</v>
      </c>
      <c r="S38" s="164" t="s">
        <v>2</v>
      </c>
      <c r="T38" s="149">
        <f t="shared" si="14"/>
        <v>0</v>
      </c>
    </row>
    <row r="39" spans="1:20" s="149" customFormat="1" ht="33.75" customHeight="1" x14ac:dyDescent="0.2">
      <c r="A39" s="9">
        <v>1</v>
      </c>
      <c r="B39" s="949"/>
      <c r="C39" s="947"/>
      <c r="D39" s="192" t="s">
        <v>224</v>
      </c>
      <c r="E39" s="169">
        <v>1</v>
      </c>
      <c r="F39" s="169"/>
      <c r="G39" s="165"/>
      <c r="H39" s="169">
        <v>1</v>
      </c>
      <c r="I39" s="169"/>
      <c r="J39" s="165"/>
      <c r="K39" s="169">
        <v>1</v>
      </c>
      <c r="L39" s="169"/>
      <c r="M39" s="165"/>
      <c r="N39" s="169">
        <v>1</v>
      </c>
      <c r="O39" s="169"/>
      <c r="P39" s="165"/>
      <c r="Q39" s="169">
        <v>1</v>
      </c>
      <c r="R39" s="169"/>
      <c r="S39" s="165"/>
      <c r="T39" s="149">
        <f t="shared" si="14"/>
        <v>5</v>
      </c>
    </row>
    <row r="40" spans="1:20" s="149" customFormat="1" ht="33.75" customHeight="1" x14ac:dyDescent="0.2">
      <c r="A40" s="9">
        <v>2</v>
      </c>
      <c r="B40" s="949"/>
      <c r="C40" s="947"/>
      <c r="D40" s="192" t="s">
        <v>225</v>
      </c>
      <c r="E40" s="169">
        <v>1</v>
      </c>
      <c r="F40" s="169"/>
      <c r="G40" s="165"/>
      <c r="H40" s="169">
        <v>1</v>
      </c>
      <c r="I40" s="169"/>
      <c r="J40" s="165"/>
      <c r="K40" s="169">
        <v>1</v>
      </c>
      <c r="L40" s="169"/>
      <c r="M40" s="165"/>
      <c r="N40" s="169">
        <v>1</v>
      </c>
      <c r="O40" s="169"/>
      <c r="P40" s="165"/>
      <c r="Q40" s="169">
        <v>1</v>
      </c>
      <c r="R40" s="169"/>
      <c r="S40" s="165"/>
      <c r="T40" s="149">
        <f t="shared" si="14"/>
        <v>5</v>
      </c>
    </row>
    <row r="41" spans="1:20" s="149" customFormat="1" ht="33.75" customHeight="1" x14ac:dyDescent="0.2">
      <c r="A41" s="9">
        <v>3</v>
      </c>
      <c r="B41" s="949"/>
      <c r="C41" s="947"/>
      <c r="D41" s="192" t="s">
        <v>191</v>
      </c>
      <c r="E41" s="169">
        <v>1</v>
      </c>
      <c r="F41" s="169"/>
      <c r="G41" s="165"/>
      <c r="H41" s="169">
        <v>1</v>
      </c>
      <c r="I41" s="169"/>
      <c r="J41" s="165"/>
      <c r="K41" s="169">
        <v>1</v>
      </c>
      <c r="L41" s="169"/>
      <c r="M41" s="165"/>
      <c r="N41" s="169">
        <v>1</v>
      </c>
      <c r="O41" s="169"/>
      <c r="P41" s="165"/>
      <c r="Q41" s="169">
        <v>1</v>
      </c>
      <c r="R41" s="169"/>
      <c r="S41" s="165"/>
      <c r="T41" s="149">
        <f t="shared" si="14"/>
        <v>5</v>
      </c>
    </row>
    <row r="42" spans="1:20" s="149" customFormat="1" ht="33.75" customHeight="1" x14ac:dyDescent="0.2">
      <c r="A42" s="9">
        <v>4</v>
      </c>
      <c r="B42" s="949"/>
      <c r="C42" s="947"/>
      <c r="D42" s="192" t="s">
        <v>226</v>
      </c>
      <c r="E42" s="169"/>
      <c r="F42" s="169">
        <v>1</v>
      </c>
      <c r="G42" s="165"/>
      <c r="H42" s="169"/>
      <c r="I42" s="169">
        <v>1</v>
      </c>
      <c r="J42" s="165"/>
      <c r="K42" s="169"/>
      <c r="L42" s="169">
        <v>1</v>
      </c>
      <c r="M42" s="165"/>
      <c r="N42" s="169"/>
      <c r="O42" s="169">
        <v>1</v>
      </c>
      <c r="P42" s="165"/>
      <c r="Q42" s="169"/>
      <c r="R42" s="169">
        <v>1</v>
      </c>
      <c r="S42" s="165"/>
      <c r="T42" s="149">
        <f t="shared" si="14"/>
        <v>5</v>
      </c>
    </row>
    <row r="43" spans="1:20" s="149" customFormat="1" ht="33" customHeight="1" x14ac:dyDescent="0.2">
      <c r="A43" s="9">
        <v>5</v>
      </c>
      <c r="B43" s="949"/>
      <c r="C43" s="947"/>
      <c r="D43" s="192" t="s">
        <v>227</v>
      </c>
      <c r="E43" s="169">
        <v>1</v>
      </c>
      <c r="F43" s="169"/>
      <c r="G43" s="165"/>
      <c r="H43" s="169">
        <v>1</v>
      </c>
      <c r="I43" s="169"/>
      <c r="J43" s="165"/>
      <c r="K43" s="169">
        <v>1</v>
      </c>
      <c r="L43" s="169"/>
      <c r="M43" s="165"/>
      <c r="N43" s="169">
        <v>1</v>
      </c>
      <c r="O43" s="169"/>
      <c r="P43" s="165"/>
      <c r="Q43" s="169">
        <v>1</v>
      </c>
      <c r="R43" s="169"/>
      <c r="S43" s="165"/>
      <c r="T43" s="149">
        <f t="shared" si="14"/>
        <v>5</v>
      </c>
    </row>
    <row r="44" spans="1:20" s="149" customFormat="1" ht="38.25" customHeight="1" x14ac:dyDescent="0.2">
      <c r="A44" s="149">
        <v>6</v>
      </c>
      <c r="B44" s="949"/>
      <c r="C44" s="947"/>
      <c r="D44" s="175" t="s">
        <v>228</v>
      </c>
      <c r="E44" s="169">
        <v>1</v>
      </c>
      <c r="F44" s="169"/>
      <c r="G44" s="165"/>
      <c r="H44" s="169">
        <v>1</v>
      </c>
      <c r="I44" s="169"/>
      <c r="J44" s="165"/>
      <c r="K44" s="169">
        <v>1</v>
      </c>
      <c r="L44" s="169"/>
      <c r="M44" s="165"/>
      <c r="N44" s="169">
        <v>1</v>
      </c>
      <c r="O44" s="169"/>
      <c r="P44" s="165"/>
      <c r="Q44" s="169">
        <v>1</v>
      </c>
      <c r="R44" s="169"/>
      <c r="S44" s="165"/>
      <c r="T44" s="149">
        <f t="shared" si="14"/>
        <v>5</v>
      </c>
    </row>
    <row r="45" spans="1:20" s="149" customFormat="1" ht="39" customHeight="1" x14ac:dyDescent="0.2">
      <c r="A45" s="9"/>
      <c r="B45" s="949"/>
      <c r="C45" s="947"/>
      <c r="D45" s="178" t="s">
        <v>4</v>
      </c>
      <c r="E45" s="157">
        <f t="shared" ref="E45:S45" si="15">SUM(E39:E44)</f>
        <v>5</v>
      </c>
      <c r="F45" s="157">
        <f t="shared" si="15"/>
        <v>1</v>
      </c>
      <c r="G45" s="157">
        <f t="shared" si="15"/>
        <v>0</v>
      </c>
      <c r="H45" s="157">
        <f t="shared" si="15"/>
        <v>5</v>
      </c>
      <c r="I45" s="157">
        <f t="shared" si="15"/>
        <v>1</v>
      </c>
      <c r="J45" s="157">
        <f t="shared" si="15"/>
        <v>0</v>
      </c>
      <c r="K45" s="157">
        <f t="shared" si="15"/>
        <v>5</v>
      </c>
      <c r="L45" s="157">
        <f t="shared" si="15"/>
        <v>1</v>
      </c>
      <c r="M45" s="157">
        <f t="shared" si="15"/>
        <v>0</v>
      </c>
      <c r="N45" s="157">
        <f t="shared" si="15"/>
        <v>5</v>
      </c>
      <c r="O45" s="157">
        <f t="shared" si="15"/>
        <v>1</v>
      </c>
      <c r="P45" s="157">
        <f t="shared" si="15"/>
        <v>0</v>
      </c>
      <c r="Q45" s="157">
        <f t="shared" si="15"/>
        <v>5</v>
      </c>
      <c r="R45" s="157">
        <f t="shared" si="15"/>
        <v>1</v>
      </c>
      <c r="S45" s="157">
        <f t="shared" si="15"/>
        <v>0</v>
      </c>
      <c r="T45" s="149">
        <f t="shared" si="14"/>
        <v>30</v>
      </c>
    </row>
    <row r="46" spans="1:20" s="149" customFormat="1" ht="29.25" customHeight="1" x14ac:dyDescent="0.2">
      <c r="A46" s="9"/>
      <c r="B46" s="949"/>
      <c r="C46" s="947"/>
      <c r="D46" s="168"/>
      <c r="E46" s="1030"/>
      <c r="F46" s="1030"/>
      <c r="G46" s="1030"/>
      <c r="H46" s="1030"/>
      <c r="I46" s="1030"/>
      <c r="J46" s="1030"/>
      <c r="K46" s="1030"/>
      <c r="L46" s="1030"/>
      <c r="M46" s="1030"/>
      <c r="N46" s="1030"/>
      <c r="O46" s="1030"/>
      <c r="P46" s="1030"/>
      <c r="Q46" s="1030"/>
      <c r="R46" s="1030"/>
      <c r="S46" s="1030"/>
    </row>
    <row r="47" spans="1:20" s="149" customFormat="1" ht="29.25" customHeight="1" x14ac:dyDescent="0.2">
      <c r="A47" s="9"/>
      <c r="B47" s="1033" t="s">
        <v>8</v>
      </c>
      <c r="C47" s="943"/>
      <c r="D47" s="168" t="s">
        <v>8</v>
      </c>
      <c r="E47" s="164" t="s">
        <v>0</v>
      </c>
      <c r="F47" s="164" t="s">
        <v>1</v>
      </c>
      <c r="G47" s="164" t="s">
        <v>2</v>
      </c>
      <c r="H47" s="164" t="s">
        <v>0</v>
      </c>
      <c r="I47" s="164" t="s">
        <v>1</v>
      </c>
      <c r="J47" s="164" t="s">
        <v>2</v>
      </c>
      <c r="K47" s="164" t="s">
        <v>0</v>
      </c>
      <c r="L47" s="164" t="s">
        <v>1</v>
      </c>
      <c r="M47" s="164" t="s">
        <v>2</v>
      </c>
      <c r="N47" s="164" t="s">
        <v>0</v>
      </c>
      <c r="O47" s="164" t="s">
        <v>1</v>
      </c>
      <c r="P47" s="164" t="s">
        <v>2</v>
      </c>
      <c r="Q47" s="164" t="s">
        <v>0</v>
      </c>
      <c r="R47" s="164" t="s">
        <v>1</v>
      </c>
      <c r="S47" s="164" t="s">
        <v>2</v>
      </c>
    </row>
    <row r="48" spans="1:20" s="149" customFormat="1" ht="25.5" customHeight="1" x14ac:dyDescent="0.2">
      <c r="A48" s="9">
        <v>1</v>
      </c>
      <c r="B48" s="1033"/>
      <c r="C48" s="943"/>
      <c r="D48" s="173" t="s">
        <v>229</v>
      </c>
      <c r="E48" s="169">
        <v>1</v>
      </c>
      <c r="F48" s="169"/>
      <c r="G48" s="165"/>
      <c r="H48" s="169">
        <v>1</v>
      </c>
      <c r="I48" s="169"/>
      <c r="J48" s="165"/>
      <c r="K48" s="169">
        <v>1</v>
      </c>
      <c r="L48" s="169"/>
      <c r="M48" s="165"/>
      <c r="N48" s="169">
        <v>1</v>
      </c>
      <c r="O48" s="169"/>
      <c r="P48" s="165"/>
      <c r="Q48" s="169">
        <v>1</v>
      </c>
      <c r="R48" s="169"/>
      <c r="S48" s="165"/>
      <c r="T48" s="149">
        <f t="shared" ref="T48:T57" si="16">SUM(E48:S48)</f>
        <v>5</v>
      </c>
    </row>
    <row r="49" spans="1:20" s="149" customFormat="1" ht="25.5" customHeight="1" x14ac:dyDescent="0.2">
      <c r="A49" s="9">
        <v>2</v>
      </c>
      <c r="B49" s="1033"/>
      <c r="C49" s="943"/>
      <c r="D49" s="173" t="s">
        <v>230</v>
      </c>
      <c r="E49" s="169">
        <v>1</v>
      </c>
      <c r="F49" s="169"/>
      <c r="G49" s="165"/>
      <c r="H49" s="169">
        <v>1</v>
      </c>
      <c r="I49" s="169"/>
      <c r="J49" s="165"/>
      <c r="K49" s="169">
        <v>1</v>
      </c>
      <c r="L49" s="169"/>
      <c r="M49" s="165"/>
      <c r="N49" s="169"/>
      <c r="O49" s="169">
        <v>1</v>
      </c>
      <c r="P49" s="165"/>
      <c r="Q49" s="169">
        <v>1</v>
      </c>
      <c r="R49" s="169"/>
      <c r="S49" s="165"/>
      <c r="T49" s="149">
        <f t="shared" si="16"/>
        <v>5</v>
      </c>
    </row>
    <row r="50" spans="1:20" s="149" customFormat="1" ht="25.5" customHeight="1" x14ac:dyDescent="0.2">
      <c r="A50" s="9">
        <v>3</v>
      </c>
      <c r="B50" s="1033"/>
      <c r="C50" s="943"/>
      <c r="D50" s="173" t="s">
        <v>194</v>
      </c>
      <c r="E50" s="169">
        <v>1</v>
      </c>
      <c r="F50" s="169"/>
      <c r="G50" s="165"/>
      <c r="H50" s="169">
        <v>1</v>
      </c>
      <c r="I50" s="169"/>
      <c r="J50" s="165"/>
      <c r="K50" s="169">
        <v>1</v>
      </c>
      <c r="L50" s="169"/>
      <c r="M50" s="165"/>
      <c r="N50" s="169">
        <v>1</v>
      </c>
      <c r="O50" s="169"/>
      <c r="P50" s="165"/>
      <c r="Q50" s="169">
        <v>1</v>
      </c>
      <c r="R50" s="169"/>
      <c r="S50" s="165"/>
      <c r="T50" s="149">
        <f t="shared" si="16"/>
        <v>5</v>
      </c>
    </row>
    <row r="51" spans="1:20" s="149" customFormat="1" ht="25.5" customHeight="1" x14ac:dyDescent="0.2">
      <c r="A51" s="9">
        <v>4</v>
      </c>
      <c r="B51" s="1033"/>
      <c r="C51" s="943"/>
      <c r="D51" s="173" t="s">
        <v>231</v>
      </c>
      <c r="E51" s="169">
        <v>1</v>
      </c>
      <c r="F51" s="169"/>
      <c r="G51" s="165"/>
      <c r="H51" s="169">
        <v>1</v>
      </c>
      <c r="I51" s="169"/>
      <c r="J51" s="165"/>
      <c r="K51" s="169">
        <v>1</v>
      </c>
      <c r="L51" s="169"/>
      <c r="M51" s="165"/>
      <c r="N51" s="169">
        <v>1</v>
      </c>
      <c r="O51" s="169"/>
      <c r="P51" s="165"/>
      <c r="Q51" s="169">
        <v>1</v>
      </c>
      <c r="R51" s="169"/>
      <c r="S51" s="165"/>
      <c r="T51" s="149">
        <f t="shared" si="16"/>
        <v>5</v>
      </c>
    </row>
    <row r="52" spans="1:20" s="149" customFormat="1" ht="25.5" customHeight="1" x14ac:dyDescent="0.2">
      <c r="A52" s="9">
        <v>5</v>
      </c>
      <c r="B52" s="1033"/>
      <c r="C52" s="943"/>
      <c r="D52" s="173" t="s">
        <v>232</v>
      </c>
      <c r="E52" s="169">
        <v>1</v>
      </c>
      <c r="F52" s="169"/>
      <c r="G52" s="165"/>
      <c r="H52" s="169">
        <v>1</v>
      </c>
      <c r="I52" s="169"/>
      <c r="J52" s="165"/>
      <c r="K52" s="169">
        <v>1</v>
      </c>
      <c r="L52" s="169"/>
      <c r="M52" s="165"/>
      <c r="N52" s="169">
        <v>1</v>
      </c>
      <c r="O52" s="169"/>
      <c r="P52" s="165"/>
      <c r="Q52" s="169">
        <v>1</v>
      </c>
      <c r="R52" s="169"/>
      <c r="S52" s="165"/>
      <c r="T52" s="149">
        <f t="shared" si="16"/>
        <v>5</v>
      </c>
    </row>
    <row r="53" spans="1:20" s="149" customFormat="1" ht="32.25" customHeight="1" x14ac:dyDescent="0.2">
      <c r="A53" s="9">
        <v>6</v>
      </c>
      <c r="B53" s="1033"/>
      <c r="C53" s="943"/>
      <c r="D53" s="173" t="s">
        <v>197</v>
      </c>
      <c r="E53" s="169">
        <v>1</v>
      </c>
      <c r="F53" s="169"/>
      <c r="G53" s="165"/>
      <c r="H53" s="169">
        <v>1</v>
      </c>
      <c r="I53" s="169"/>
      <c r="J53" s="165"/>
      <c r="K53" s="169">
        <v>1</v>
      </c>
      <c r="L53" s="169"/>
      <c r="M53" s="165"/>
      <c r="N53" s="169">
        <v>1</v>
      </c>
      <c r="O53" s="169"/>
      <c r="P53" s="165"/>
      <c r="Q53" s="169">
        <v>1</v>
      </c>
      <c r="R53" s="169"/>
      <c r="S53" s="165"/>
      <c r="T53" s="149">
        <f t="shared" si="16"/>
        <v>5</v>
      </c>
    </row>
    <row r="54" spans="1:20" s="149" customFormat="1" ht="25.5" customHeight="1" x14ac:dyDescent="0.2">
      <c r="A54" s="9">
        <v>7</v>
      </c>
      <c r="B54" s="1033"/>
      <c r="C54" s="943"/>
      <c r="D54" s="173" t="s">
        <v>233</v>
      </c>
      <c r="E54" s="169">
        <v>1</v>
      </c>
      <c r="F54" s="169"/>
      <c r="G54" s="165"/>
      <c r="H54" s="169">
        <v>1</v>
      </c>
      <c r="I54" s="169"/>
      <c r="J54" s="165"/>
      <c r="K54" s="169">
        <v>1</v>
      </c>
      <c r="L54" s="169"/>
      <c r="M54" s="165"/>
      <c r="N54" s="169">
        <v>1</v>
      </c>
      <c r="O54" s="169"/>
      <c r="P54" s="165"/>
      <c r="Q54" s="169">
        <v>1</v>
      </c>
      <c r="R54" s="169"/>
      <c r="S54" s="165"/>
      <c r="T54" s="149">
        <f t="shared" si="16"/>
        <v>5</v>
      </c>
    </row>
    <row r="55" spans="1:20" s="149" customFormat="1" ht="25.5" customHeight="1" x14ac:dyDescent="0.2">
      <c r="A55" s="9">
        <v>8</v>
      </c>
      <c r="B55" s="1033"/>
      <c r="C55" s="943"/>
      <c r="D55" s="193" t="s">
        <v>234</v>
      </c>
      <c r="E55" s="169"/>
      <c r="F55" s="169">
        <v>1</v>
      </c>
      <c r="G55" s="165"/>
      <c r="H55" s="169"/>
      <c r="I55" s="169">
        <v>1</v>
      </c>
      <c r="J55" s="165"/>
      <c r="K55" s="169"/>
      <c r="L55" s="169">
        <v>1</v>
      </c>
      <c r="M55" s="165"/>
      <c r="N55" s="169"/>
      <c r="O55" s="169">
        <v>1</v>
      </c>
      <c r="P55" s="165"/>
      <c r="Q55" s="169"/>
      <c r="R55" s="169">
        <v>1</v>
      </c>
      <c r="S55" s="165"/>
      <c r="T55" s="149">
        <f t="shared" si="16"/>
        <v>5</v>
      </c>
    </row>
    <row r="56" spans="1:20" s="149" customFormat="1" ht="37.5" customHeight="1" x14ac:dyDescent="0.2">
      <c r="A56" s="9">
        <v>9</v>
      </c>
      <c r="B56" s="1033"/>
      <c r="C56" s="943"/>
      <c r="D56" s="173" t="s">
        <v>235</v>
      </c>
      <c r="E56" s="169">
        <v>1</v>
      </c>
      <c r="F56" s="169"/>
      <c r="G56" s="165"/>
      <c r="H56" s="169">
        <v>1</v>
      </c>
      <c r="I56" s="169"/>
      <c r="J56" s="165"/>
      <c r="K56" s="169">
        <v>1</v>
      </c>
      <c r="L56" s="169"/>
      <c r="M56" s="165"/>
      <c r="N56" s="169">
        <v>1</v>
      </c>
      <c r="O56" s="169"/>
      <c r="P56" s="165"/>
      <c r="Q56" s="169">
        <v>1</v>
      </c>
      <c r="R56" s="169"/>
      <c r="S56" s="165"/>
      <c r="T56" s="149">
        <f t="shared" si="16"/>
        <v>5</v>
      </c>
    </row>
    <row r="57" spans="1:20" s="149" customFormat="1" ht="39" customHeight="1" x14ac:dyDescent="0.2">
      <c r="A57" s="9"/>
      <c r="B57" s="1033"/>
      <c r="C57" s="943"/>
      <c r="D57" s="178" t="s">
        <v>4</v>
      </c>
      <c r="E57" s="157">
        <f>SUM(E48:E56)</f>
        <v>8</v>
      </c>
      <c r="F57" s="157">
        <f t="shared" ref="F57:S57" si="17">SUM(F48:F56)</f>
        <v>1</v>
      </c>
      <c r="G57" s="157">
        <f t="shared" si="17"/>
        <v>0</v>
      </c>
      <c r="H57" s="157">
        <f t="shared" si="17"/>
        <v>8</v>
      </c>
      <c r="I57" s="157">
        <f t="shared" si="17"/>
        <v>1</v>
      </c>
      <c r="J57" s="157">
        <f t="shared" si="17"/>
        <v>0</v>
      </c>
      <c r="K57" s="157">
        <f t="shared" si="17"/>
        <v>8</v>
      </c>
      <c r="L57" s="157">
        <f t="shared" si="17"/>
        <v>1</v>
      </c>
      <c r="M57" s="157">
        <f t="shared" si="17"/>
        <v>0</v>
      </c>
      <c r="N57" s="157">
        <f t="shared" si="17"/>
        <v>7</v>
      </c>
      <c r="O57" s="157">
        <f t="shared" si="17"/>
        <v>2</v>
      </c>
      <c r="P57" s="157">
        <f t="shared" si="17"/>
        <v>0</v>
      </c>
      <c r="Q57" s="157">
        <f t="shared" si="17"/>
        <v>8</v>
      </c>
      <c r="R57" s="157">
        <f t="shared" si="17"/>
        <v>1</v>
      </c>
      <c r="S57" s="157">
        <f t="shared" si="17"/>
        <v>0</v>
      </c>
      <c r="T57" s="149">
        <f t="shared" si="16"/>
        <v>45</v>
      </c>
    </row>
    <row r="58" spans="1:20" s="149" customFormat="1" ht="29.25" customHeight="1" x14ac:dyDescent="0.2">
      <c r="A58" s="9"/>
      <c r="B58" s="1034"/>
      <c r="C58" s="1032"/>
      <c r="D58" s="172"/>
      <c r="E58" s="1030"/>
      <c r="F58" s="1030"/>
      <c r="G58" s="1030"/>
      <c r="H58" s="1030"/>
      <c r="I58" s="1030"/>
      <c r="J58" s="1030"/>
      <c r="K58" s="1030"/>
      <c r="L58" s="1030"/>
      <c r="M58" s="1030"/>
      <c r="N58" s="1030"/>
      <c r="O58" s="1030"/>
      <c r="P58" s="1030"/>
      <c r="Q58" s="1030"/>
      <c r="R58" s="1030"/>
      <c r="S58" s="1030"/>
    </row>
    <row r="59" spans="1:20" s="149" customFormat="1" ht="29.25" customHeight="1" x14ac:dyDescent="0.2">
      <c r="A59" s="9"/>
      <c r="B59" s="940" t="s">
        <v>43</v>
      </c>
      <c r="C59" s="941"/>
      <c r="D59" s="168" t="s">
        <v>43</v>
      </c>
      <c r="E59" s="164" t="s">
        <v>0</v>
      </c>
      <c r="F59" s="164" t="s">
        <v>1</v>
      </c>
      <c r="G59" s="164" t="s">
        <v>2</v>
      </c>
      <c r="H59" s="164" t="s">
        <v>0</v>
      </c>
      <c r="I59" s="164" t="s">
        <v>1</v>
      </c>
      <c r="J59" s="164" t="s">
        <v>2</v>
      </c>
      <c r="K59" s="164" t="s">
        <v>0</v>
      </c>
      <c r="L59" s="164" t="s">
        <v>1</v>
      </c>
      <c r="M59" s="164" t="s">
        <v>2</v>
      </c>
      <c r="N59" s="164" t="s">
        <v>0</v>
      </c>
      <c r="O59" s="164" t="s">
        <v>1</v>
      </c>
      <c r="P59" s="164" t="s">
        <v>2</v>
      </c>
      <c r="Q59" s="164" t="s">
        <v>0</v>
      </c>
      <c r="R59" s="164" t="s">
        <v>1</v>
      </c>
      <c r="S59" s="164" t="s">
        <v>2</v>
      </c>
    </row>
    <row r="60" spans="1:20" s="149" customFormat="1" ht="48.6" customHeight="1" x14ac:dyDescent="0.2">
      <c r="A60" s="9">
        <v>1</v>
      </c>
      <c r="B60" s="942"/>
      <c r="C60" s="943"/>
      <c r="D60" s="192" t="s">
        <v>236</v>
      </c>
      <c r="E60" s="169">
        <v>1</v>
      </c>
      <c r="F60" s="165"/>
      <c r="G60" s="165"/>
      <c r="H60" s="169">
        <v>1</v>
      </c>
      <c r="I60" s="165"/>
      <c r="J60" s="165"/>
      <c r="K60" s="169">
        <v>1</v>
      </c>
      <c r="L60" s="165"/>
      <c r="M60" s="165"/>
      <c r="N60" s="169">
        <v>1</v>
      </c>
      <c r="O60" s="165"/>
      <c r="P60" s="165"/>
      <c r="Q60" s="169"/>
      <c r="R60" s="165"/>
      <c r="S60" s="165">
        <v>1</v>
      </c>
      <c r="T60" s="149">
        <f>SUM(E60:S60)</f>
        <v>5</v>
      </c>
    </row>
    <row r="61" spans="1:20" s="149" customFormat="1" ht="48.6" customHeight="1" x14ac:dyDescent="0.2">
      <c r="A61" s="9">
        <v>2</v>
      </c>
      <c r="B61" s="942"/>
      <c r="C61" s="943"/>
      <c r="D61" s="192" t="s">
        <v>203</v>
      </c>
      <c r="E61" s="169"/>
      <c r="F61" s="165">
        <v>1</v>
      </c>
      <c r="G61" s="165"/>
      <c r="H61" s="169"/>
      <c r="I61" s="165">
        <v>1</v>
      </c>
      <c r="J61" s="165"/>
      <c r="K61" s="169"/>
      <c r="L61" s="165">
        <v>1</v>
      </c>
      <c r="M61" s="165"/>
      <c r="N61" s="169"/>
      <c r="O61" s="165">
        <v>1</v>
      </c>
      <c r="P61" s="165"/>
      <c r="Q61" s="169"/>
      <c r="R61" s="165">
        <v>1</v>
      </c>
      <c r="S61" s="165"/>
      <c r="T61" s="149">
        <f>SUM(E61:S61)</f>
        <v>5</v>
      </c>
    </row>
    <row r="62" spans="1:20" s="149" customFormat="1" ht="39" customHeight="1" x14ac:dyDescent="0.2">
      <c r="A62" s="9"/>
      <c r="B62" s="942"/>
      <c r="C62" s="943"/>
      <c r="D62" s="178" t="s">
        <v>4</v>
      </c>
      <c r="E62" s="157">
        <f>SUM(E60:E61)</f>
        <v>1</v>
      </c>
      <c r="F62" s="157">
        <f t="shared" ref="F62:S62" si="18">SUM(F60:F61)</f>
        <v>1</v>
      </c>
      <c r="G62" s="157">
        <f t="shared" si="18"/>
        <v>0</v>
      </c>
      <c r="H62" s="157">
        <f t="shared" si="18"/>
        <v>1</v>
      </c>
      <c r="I62" s="157">
        <f t="shared" si="18"/>
        <v>1</v>
      </c>
      <c r="J62" s="157">
        <f t="shared" si="18"/>
        <v>0</v>
      </c>
      <c r="K62" s="157">
        <f t="shared" si="18"/>
        <v>1</v>
      </c>
      <c r="L62" s="157">
        <f t="shared" si="18"/>
        <v>1</v>
      </c>
      <c r="M62" s="157">
        <f t="shared" si="18"/>
        <v>0</v>
      </c>
      <c r="N62" s="157">
        <f t="shared" si="18"/>
        <v>1</v>
      </c>
      <c r="O62" s="157">
        <f t="shared" si="18"/>
        <v>1</v>
      </c>
      <c r="P62" s="157">
        <f t="shared" si="18"/>
        <v>0</v>
      </c>
      <c r="Q62" s="157">
        <f t="shared" si="18"/>
        <v>0</v>
      </c>
      <c r="R62" s="157">
        <f t="shared" si="18"/>
        <v>1</v>
      </c>
      <c r="S62" s="157">
        <f t="shared" si="18"/>
        <v>1</v>
      </c>
      <c r="T62" s="149">
        <f>SUM(E62:S62)</f>
        <v>10</v>
      </c>
    </row>
    <row r="63" spans="1:20" s="149" customFormat="1" ht="29.25" customHeight="1" x14ac:dyDescent="0.2">
      <c r="A63" s="9"/>
      <c r="B63" s="942"/>
      <c r="C63" s="943"/>
      <c r="D63" s="168"/>
      <c r="E63" s="1030"/>
      <c r="F63" s="1030"/>
      <c r="G63" s="1030"/>
      <c r="H63" s="1030"/>
      <c r="I63" s="1030"/>
      <c r="J63" s="1030"/>
      <c r="K63" s="1030"/>
      <c r="L63" s="1030"/>
      <c r="M63" s="1030"/>
      <c r="N63" s="918"/>
      <c r="O63" s="918"/>
      <c r="P63" s="918"/>
      <c r="Q63" s="918"/>
      <c r="R63" s="918"/>
      <c r="S63" s="918"/>
    </row>
    <row r="64" spans="1:20" s="149" customFormat="1" ht="29.25" customHeight="1" x14ac:dyDescent="0.2">
      <c r="A64" s="9"/>
      <c r="B64" s="942" t="s">
        <v>50</v>
      </c>
      <c r="C64" s="943"/>
      <c r="D64" s="168" t="s">
        <v>50</v>
      </c>
      <c r="E64" s="164" t="s">
        <v>0</v>
      </c>
      <c r="F64" s="164" t="s">
        <v>1</v>
      </c>
      <c r="G64" s="164" t="s">
        <v>2</v>
      </c>
      <c r="H64" s="164" t="s">
        <v>0</v>
      </c>
      <c r="I64" s="164" t="s">
        <v>1</v>
      </c>
      <c r="J64" s="164" t="s">
        <v>2</v>
      </c>
      <c r="K64" s="164" t="s">
        <v>0</v>
      </c>
      <c r="L64" s="164" t="s">
        <v>1</v>
      </c>
      <c r="M64" s="164" t="s">
        <v>2</v>
      </c>
      <c r="N64" s="164" t="s">
        <v>0</v>
      </c>
      <c r="O64" s="164" t="s">
        <v>1</v>
      </c>
      <c r="P64" s="164" t="s">
        <v>2</v>
      </c>
      <c r="Q64" s="164" t="s">
        <v>0</v>
      </c>
      <c r="R64" s="164" t="s">
        <v>1</v>
      </c>
      <c r="S64" s="164" t="s">
        <v>2</v>
      </c>
    </row>
    <row r="65" spans="1:20" s="149" customFormat="1" ht="52.9" customHeight="1" x14ac:dyDescent="0.2">
      <c r="A65" s="9">
        <v>1</v>
      </c>
      <c r="B65" s="942"/>
      <c r="C65" s="943"/>
      <c r="D65" s="175" t="s">
        <v>237</v>
      </c>
      <c r="E65" s="169">
        <v>1</v>
      </c>
      <c r="F65" s="165"/>
      <c r="G65" s="165"/>
      <c r="H65" s="169">
        <v>1</v>
      </c>
      <c r="I65" s="165"/>
      <c r="J65" s="165"/>
      <c r="K65" s="169">
        <v>1</v>
      </c>
      <c r="L65" s="165"/>
      <c r="M65" s="165"/>
      <c r="N65" s="169">
        <v>1</v>
      </c>
      <c r="O65" s="165"/>
      <c r="P65" s="165"/>
      <c r="Q65" s="169">
        <v>1</v>
      </c>
      <c r="R65" s="165"/>
      <c r="S65" s="165"/>
      <c r="T65" s="149">
        <f>SUM(E65:S65)</f>
        <v>5</v>
      </c>
    </row>
    <row r="66" spans="1:20" s="149" customFormat="1" ht="36.75" customHeight="1" x14ac:dyDescent="0.2">
      <c r="A66" s="9">
        <v>2</v>
      </c>
      <c r="B66" s="942"/>
      <c r="C66" s="943"/>
      <c r="D66" s="192" t="s">
        <v>207</v>
      </c>
      <c r="E66" s="169"/>
      <c r="F66" s="165">
        <v>1</v>
      </c>
      <c r="G66" s="165"/>
      <c r="H66" s="169"/>
      <c r="I66" s="165">
        <v>1</v>
      </c>
      <c r="J66" s="165"/>
      <c r="K66" s="169"/>
      <c r="L66" s="165">
        <v>1</v>
      </c>
      <c r="M66" s="165"/>
      <c r="N66" s="169"/>
      <c r="O66" s="165">
        <v>1</v>
      </c>
      <c r="P66" s="165"/>
      <c r="Q66" s="169"/>
      <c r="R66" s="165">
        <v>1</v>
      </c>
      <c r="S66" s="165"/>
      <c r="T66" s="149">
        <f t="shared" ref="T66:T67" si="19">SUM(E66:S66)</f>
        <v>5</v>
      </c>
    </row>
    <row r="67" spans="1:20" s="149" customFormat="1" ht="45.75" customHeight="1" x14ac:dyDescent="0.2">
      <c r="A67" s="9">
        <v>3</v>
      </c>
      <c r="B67" s="942"/>
      <c r="C67" s="943"/>
      <c r="D67" s="175" t="s">
        <v>238</v>
      </c>
      <c r="E67" s="169">
        <v>1</v>
      </c>
      <c r="F67" s="165"/>
      <c r="G67" s="165"/>
      <c r="H67" s="169">
        <v>1</v>
      </c>
      <c r="I67" s="165"/>
      <c r="J67" s="165"/>
      <c r="K67" s="169">
        <v>1</v>
      </c>
      <c r="L67" s="165"/>
      <c r="M67" s="165"/>
      <c r="N67" s="169">
        <v>1</v>
      </c>
      <c r="O67" s="165"/>
      <c r="P67" s="165"/>
      <c r="Q67" s="169">
        <v>1</v>
      </c>
      <c r="R67" s="165"/>
      <c r="S67" s="165"/>
      <c r="T67" s="149">
        <f t="shared" si="19"/>
        <v>5</v>
      </c>
    </row>
    <row r="68" spans="1:20" s="149" customFormat="1" ht="39" customHeight="1" x14ac:dyDescent="0.2">
      <c r="A68" s="9"/>
      <c r="B68" s="942"/>
      <c r="C68" s="943"/>
      <c r="D68" s="178" t="s">
        <v>4</v>
      </c>
      <c r="E68" s="157">
        <f>SUM(E65:E67)</f>
        <v>2</v>
      </c>
      <c r="F68" s="157">
        <f t="shared" ref="F68:S68" si="20">SUM(F65:F67)</f>
        <v>1</v>
      </c>
      <c r="G68" s="157">
        <f t="shared" si="20"/>
        <v>0</v>
      </c>
      <c r="H68" s="157">
        <f t="shared" si="20"/>
        <v>2</v>
      </c>
      <c r="I68" s="157">
        <f t="shared" si="20"/>
        <v>1</v>
      </c>
      <c r="J68" s="157">
        <f t="shared" si="20"/>
        <v>0</v>
      </c>
      <c r="K68" s="157">
        <f t="shared" si="20"/>
        <v>2</v>
      </c>
      <c r="L68" s="157">
        <f t="shared" si="20"/>
        <v>1</v>
      </c>
      <c r="M68" s="157">
        <f t="shared" si="20"/>
        <v>0</v>
      </c>
      <c r="N68" s="157">
        <f t="shared" si="20"/>
        <v>2</v>
      </c>
      <c r="O68" s="157">
        <f t="shared" si="20"/>
        <v>1</v>
      </c>
      <c r="P68" s="157">
        <f t="shared" si="20"/>
        <v>0</v>
      </c>
      <c r="Q68" s="157">
        <f t="shared" si="20"/>
        <v>2</v>
      </c>
      <c r="R68" s="157">
        <f t="shared" si="20"/>
        <v>1</v>
      </c>
      <c r="S68" s="157">
        <f t="shared" si="20"/>
        <v>0</v>
      </c>
      <c r="T68" s="149">
        <f>SUM(E68:S68)</f>
        <v>15</v>
      </c>
    </row>
    <row r="69" spans="1:20" s="149" customFormat="1" ht="29.25" customHeight="1" x14ac:dyDescent="0.2">
      <c r="A69" s="9"/>
      <c r="B69" s="942"/>
      <c r="C69" s="943"/>
      <c r="D69" s="168"/>
      <c r="E69" s="1030"/>
      <c r="F69" s="1030"/>
      <c r="G69" s="1030"/>
      <c r="H69" s="1030"/>
      <c r="I69" s="1030"/>
      <c r="J69" s="1030"/>
      <c r="K69" s="1030"/>
      <c r="L69" s="1030"/>
      <c r="M69" s="1030"/>
      <c r="N69" s="1030"/>
      <c r="O69" s="1030"/>
      <c r="P69" s="1030"/>
      <c r="Q69" s="1030"/>
      <c r="R69" s="1030"/>
      <c r="S69" s="1030"/>
    </row>
    <row r="70" spans="1:20" s="149" customFormat="1" ht="29.25" customHeight="1" x14ac:dyDescent="0.2">
      <c r="A70" s="9"/>
      <c r="B70" s="946" t="s">
        <v>56</v>
      </c>
      <c r="C70" s="947"/>
      <c r="D70" s="168" t="s">
        <v>56</v>
      </c>
      <c r="E70" s="164" t="s">
        <v>0</v>
      </c>
      <c r="F70" s="164" t="s">
        <v>1</v>
      </c>
      <c r="G70" s="164" t="s">
        <v>2</v>
      </c>
      <c r="H70" s="164" t="s">
        <v>0</v>
      </c>
      <c r="I70" s="164" t="s">
        <v>1</v>
      </c>
      <c r="J70" s="164" t="s">
        <v>2</v>
      </c>
      <c r="K70" s="164" t="s">
        <v>0</v>
      </c>
      <c r="L70" s="164" t="s">
        <v>1</v>
      </c>
      <c r="M70" s="164" t="s">
        <v>2</v>
      </c>
      <c r="N70" s="164" t="s">
        <v>0</v>
      </c>
      <c r="O70" s="164" t="s">
        <v>1</v>
      </c>
      <c r="P70" s="164" t="s">
        <v>2</v>
      </c>
      <c r="Q70" s="164" t="s">
        <v>0</v>
      </c>
      <c r="R70" s="164" t="s">
        <v>1</v>
      </c>
      <c r="S70" s="164" t="s">
        <v>2</v>
      </c>
    </row>
    <row r="71" spans="1:20" s="149" customFormat="1" ht="36.6" customHeight="1" x14ac:dyDescent="0.2">
      <c r="A71" s="9">
        <v>1</v>
      </c>
      <c r="B71" s="946"/>
      <c r="C71" s="947"/>
      <c r="D71" s="185" t="s">
        <v>209</v>
      </c>
      <c r="E71" s="154">
        <v>1</v>
      </c>
      <c r="F71" s="154"/>
      <c r="G71" s="154"/>
      <c r="H71" s="154">
        <v>1</v>
      </c>
      <c r="I71" s="154"/>
      <c r="J71" s="154"/>
      <c r="K71" s="154"/>
      <c r="L71" s="154">
        <v>1</v>
      </c>
      <c r="M71" s="154"/>
      <c r="N71" s="154">
        <v>1</v>
      </c>
      <c r="O71" s="154"/>
      <c r="P71" s="154"/>
      <c r="Q71" s="154">
        <v>1</v>
      </c>
      <c r="R71" s="154"/>
      <c r="S71" s="154"/>
      <c r="T71" s="149">
        <f t="shared" ref="T71:T77" si="21">SUM(E71:S71)</f>
        <v>5</v>
      </c>
    </row>
    <row r="72" spans="1:20" s="149" customFormat="1" ht="25.15" customHeight="1" x14ac:dyDescent="0.2">
      <c r="A72" s="9">
        <v>2</v>
      </c>
      <c r="B72" s="946"/>
      <c r="C72" s="947"/>
      <c r="D72" s="175" t="s">
        <v>239</v>
      </c>
      <c r="E72" s="154">
        <v>1</v>
      </c>
      <c r="F72" s="154"/>
      <c r="G72" s="154"/>
      <c r="H72" s="154">
        <v>1</v>
      </c>
      <c r="I72" s="154"/>
      <c r="J72" s="154"/>
      <c r="K72" s="154">
        <v>1</v>
      </c>
      <c r="L72" s="154"/>
      <c r="M72" s="154"/>
      <c r="N72" s="154">
        <v>1</v>
      </c>
      <c r="O72" s="154"/>
      <c r="P72" s="154"/>
      <c r="Q72" s="154">
        <v>1</v>
      </c>
      <c r="R72" s="154"/>
      <c r="S72" s="154"/>
      <c r="T72" s="149">
        <f t="shared" si="21"/>
        <v>5</v>
      </c>
    </row>
    <row r="73" spans="1:20" s="149" customFormat="1" ht="28.15" customHeight="1" x14ac:dyDescent="0.2">
      <c r="A73" s="9">
        <v>3</v>
      </c>
      <c r="B73" s="946"/>
      <c r="C73" s="947"/>
      <c r="D73" s="175" t="s">
        <v>240</v>
      </c>
      <c r="E73" s="154">
        <v>1</v>
      </c>
      <c r="F73" s="154"/>
      <c r="G73" s="154"/>
      <c r="H73" s="154">
        <v>1</v>
      </c>
      <c r="I73" s="154"/>
      <c r="J73" s="154"/>
      <c r="K73" s="154">
        <v>1</v>
      </c>
      <c r="L73" s="154"/>
      <c r="M73" s="154"/>
      <c r="N73" s="154">
        <v>1</v>
      </c>
      <c r="O73" s="154"/>
      <c r="P73" s="154"/>
      <c r="Q73" s="154">
        <v>1</v>
      </c>
      <c r="R73" s="154"/>
      <c r="S73" s="154"/>
      <c r="T73" s="149">
        <f t="shared" si="21"/>
        <v>5</v>
      </c>
    </row>
    <row r="74" spans="1:20" s="149" customFormat="1" ht="25.9" customHeight="1" x14ac:dyDescent="0.2">
      <c r="A74" s="9">
        <v>4</v>
      </c>
      <c r="B74" s="946"/>
      <c r="C74" s="947"/>
      <c r="D74" s="175" t="s">
        <v>241</v>
      </c>
      <c r="E74" s="154"/>
      <c r="F74" s="154">
        <v>1</v>
      </c>
      <c r="G74" s="154"/>
      <c r="H74" s="154"/>
      <c r="I74" s="154">
        <v>1</v>
      </c>
      <c r="J74" s="154"/>
      <c r="K74" s="154"/>
      <c r="L74" s="154">
        <v>1</v>
      </c>
      <c r="M74" s="154"/>
      <c r="N74" s="154"/>
      <c r="O74" s="154">
        <v>1</v>
      </c>
      <c r="P74" s="154"/>
      <c r="Q74" s="154"/>
      <c r="R74" s="154">
        <v>1</v>
      </c>
      <c r="S74" s="154"/>
      <c r="T74" s="149">
        <f t="shared" si="21"/>
        <v>5</v>
      </c>
    </row>
    <row r="75" spans="1:20" s="149" customFormat="1" ht="33" customHeight="1" x14ac:dyDescent="0.2">
      <c r="A75" s="9">
        <v>5</v>
      </c>
      <c r="B75" s="946"/>
      <c r="C75" s="947"/>
      <c r="D75" s="175" t="s">
        <v>242</v>
      </c>
      <c r="E75" s="154">
        <v>1</v>
      </c>
      <c r="F75" s="154"/>
      <c r="G75" s="154"/>
      <c r="H75" s="154">
        <v>1</v>
      </c>
      <c r="I75" s="154"/>
      <c r="J75" s="154"/>
      <c r="K75" s="154">
        <v>1</v>
      </c>
      <c r="L75" s="154"/>
      <c r="M75" s="154"/>
      <c r="N75" s="154">
        <v>1</v>
      </c>
      <c r="O75" s="154"/>
      <c r="P75" s="154"/>
      <c r="Q75" s="154">
        <v>1</v>
      </c>
      <c r="R75" s="154"/>
      <c r="S75" s="154"/>
      <c r="T75" s="149">
        <f t="shared" si="21"/>
        <v>5</v>
      </c>
    </row>
    <row r="76" spans="1:20" s="149" customFormat="1" ht="45.6" customHeight="1" x14ac:dyDescent="0.2">
      <c r="A76" s="149">
        <v>6</v>
      </c>
      <c r="B76" s="946"/>
      <c r="C76" s="947"/>
      <c r="D76" s="177" t="s">
        <v>214</v>
      </c>
      <c r="E76" s="154">
        <v>1</v>
      </c>
      <c r="F76" s="154"/>
      <c r="G76" s="154"/>
      <c r="H76" s="154">
        <v>1</v>
      </c>
      <c r="I76" s="154"/>
      <c r="J76" s="154"/>
      <c r="K76" s="154">
        <v>1</v>
      </c>
      <c r="L76" s="154"/>
      <c r="M76" s="154"/>
      <c r="N76" s="154">
        <v>1</v>
      </c>
      <c r="O76" s="154"/>
      <c r="P76" s="154"/>
      <c r="Q76" s="154">
        <v>1</v>
      </c>
      <c r="R76" s="154"/>
      <c r="S76" s="154"/>
      <c r="T76" s="149">
        <f t="shared" si="21"/>
        <v>5</v>
      </c>
    </row>
    <row r="77" spans="1:20" s="149" customFormat="1" ht="39" customHeight="1" x14ac:dyDescent="0.2">
      <c r="A77" s="9"/>
      <c r="B77" s="946"/>
      <c r="C77" s="947"/>
      <c r="D77" s="178" t="s">
        <v>4</v>
      </c>
      <c r="E77" s="157">
        <f>SUM(E71:E76)</f>
        <v>5</v>
      </c>
      <c r="F77" s="157">
        <f t="shared" ref="F77:S77" si="22">SUM(F71:F76)</f>
        <v>1</v>
      </c>
      <c r="G77" s="157">
        <f t="shared" si="22"/>
        <v>0</v>
      </c>
      <c r="H77" s="157">
        <f t="shared" si="22"/>
        <v>5</v>
      </c>
      <c r="I77" s="157">
        <f t="shared" si="22"/>
        <v>1</v>
      </c>
      <c r="J77" s="157">
        <f t="shared" si="22"/>
        <v>0</v>
      </c>
      <c r="K77" s="157">
        <f t="shared" si="22"/>
        <v>4</v>
      </c>
      <c r="L77" s="157">
        <f t="shared" si="22"/>
        <v>2</v>
      </c>
      <c r="M77" s="157">
        <f t="shared" si="22"/>
        <v>0</v>
      </c>
      <c r="N77" s="157">
        <f t="shared" si="22"/>
        <v>5</v>
      </c>
      <c r="O77" s="157">
        <f t="shared" si="22"/>
        <v>1</v>
      </c>
      <c r="P77" s="157">
        <f t="shared" si="22"/>
        <v>0</v>
      </c>
      <c r="Q77" s="157">
        <f t="shared" si="22"/>
        <v>5</v>
      </c>
      <c r="R77" s="157">
        <f t="shared" si="22"/>
        <v>1</v>
      </c>
      <c r="S77" s="157">
        <f t="shared" si="22"/>
        <v>0</v>
      </c>
      <c r="T77" s="149">
        <f t="shared" si="21"/>
        <v>30</v>
      </c>
    </row>
    <row r="78" spans="1:20" s="149" customFormat="1" ht="31.9" customHeight="1" x14ac:dyDescent="0.2">
      <c r="A78" s="9"/>
      <c r="B78" s="946"/>
      <c r="C78" s="947"/>
      <c r="D78" s="168"/>
      <c r="E78" s="1030"/>
      <c r="F78" s="1030"/>
      <c r="G78" s="1030"/>
      <c r="H78" s="1030"/>
      <c r="I78" s="1030"/>
      <c r="J78" s="1030"/>
      <c r="K78" s="1030"/>
      <c r="L78" s="1030"/>
      <c r="M78" s="1030"/>
      <c r="N78" s="1030"/>
      <c r="O78" s="1030"/>
      <c r="P78" s="1030"/>
      <c r="Q78" s="1030"/>
      <c r="R78" s="1030"/>
      <c r="S78" s="1030"/>
    </row>
    <row r="79" spans="1:20" s="149" customFormat="1" ht="12.75" x14ac:dyDescent="0.2">
      <c r="A79" s="9"/>
      <c r="D79" s="186"/>
      <c r="E79" s="151"/>
      <c r="F79" s="151"/>
      <c r="G79" s="151"/>
      <c r="H79" s="151"/>
      <c r="I79" s="151"/>
      <c r="J79" s="151"/>
      <c r="K79" s="184"/>
    </row>
    <row r="80" spans="1:20" s="149" customFormat="1" ht="12.75" x14ac:dyDescent="0.2">
      <c r="A80" s="9"/>
      <c r="D80" s="186"/>
      <c r="E80" s="151">
        <f>+E77+E68+E62+E57+E45+E36+E26+E18</f>
        <v>33</v>
      </c>
      <c r="F80" s="151">
        <f t="shared" ref="F80:S80" si="23">+F77+F68+F62+F57+F45+F36+F26+F18</f>
        <v>6</v>
      </c>
      <c r="G80" s="151">
        <f t="shared" si="23"/>
        <v>2</v>
      </c>
      <c r="H80" s="151">
        <f t="shared" si="23"/>
        <v>33</v>
      </c>
      <c r="I80" s="151">
        <f t="shared" si="23"/>
        <v>6</v>
      </c>
      <c r="J80" s="151">
        <f t="shared" si="23"/>
        <v>2</v>
      </c>
      <c r="K80" s="151">
        <f t="shared" si="23"/>
        <v>32</v>
      </c>
      <c r="L80" s="151">
        <f t="shared" si="23"/>
        <v>7</v>
      </c>
      <c r="M80" s="151">
        <f t="shared" si="23"/>
        <v>2</v>
      </c>
      <c r="N80" s="151">
        <f t="shared" si="23"/>
        <v>32</v>
      </c>
      <c r="O80" s="151">
        <f t="shared" si="23"/>
        <v>7</v>
      </c>
      <c r="P80" s="151">
        <f t="shared" si="23"/>
        <v>2</v>
      </c>
      <c r="Q80" s="151">
        <f t="shared" si="23"/>
        <v>32</v>
      </c>
      <c r="R80" s="151">
        <f t="shared" si="23"/>
        <v>6</v>
      </c>
      <c r="S80" s="151">
        <f t="shared" si="23"/>
        <v>3</v>
      </c>
    </row>
    <row r="81" spans="1:19" s="9" customFormat="1" ht="12.75" x14ac:dyDescent="0.2">
      <c r="A81" s="9">
        <f>+A76+A67+A61+A56+A44+A35+A25+A17</f>
        <v>41</v>
      </c>
      <c r="D81" s="618"/>
      <c r="E81" s="996">
        <f>+E80+F80+G80</f>
        <v>41</v>
      </c>
      <c r="F81" s="996"/>
      <c r="G81" s="996"/>
      <c r="H81" s="996">
        <f>+H80+I80+J80</f>
        <v>41</v>
      </c>
      <c r="I81" s="996"/>
      <c r="J81" s="996"/>
      <c r="K81" s="996">
        <f>+K80+L80+M80</f>
        <v>41</v>
      </c>
      <c r="L81" s="996"/>
      <c r="M81" s="996"/>
      <c r="N81" s="996">
        <f>+N80+O80+P80</f>
        <v>41</v>
      </c>
      <c r="O81" s="996"/>
      <c r="P81" s="996"/>
      <c r="Q81" s="996">
        <f>+Q80+R80+S80</f>
        <v>41</v>
      </c>
      <c r="R81" s="996"/>
      <c r="S81" s="996"/>
    </row>
    <row r="82" spans="1:19" s="149" customFormat="1" ht="12.75" x14ac:dyDescent="0.2">
      <c r="A82" s="9"/>
      <c r="D82" s="164" t="s">
        <v>0</v>
      </c>
      <c r="E82" s="151">
        <f>+E80+H80+K80+N80+Q80</f>
        <v>162</v>
      </c>
      <c r="F82" s="162">
        <f>+E82/$E$85</f>
        <v>0.79024390243902443</v>
      </c>
      <c r="G82" s="151"/>
      <c r="H82" s="151"/>
      <c r="I82" s="151"/>
      <c r="J82" s="151"/>
      <c r="K82" s="184"/>
    </row>
    <row r="83" spans="1:19" s="149" customFormat="1" ht="12.75" x14ac:dyDescent="0.2">
      <c r="A83" s="9"/>
      <c r="D83" s="164" t="s">
        <v>1</v>
      </c>
      <c r="E83" s="151">
        <f>+F80+I80+L80+O80+R80</f>
        <v>32</v>
      </c>
      <c r="F83" s="162">
        <f>+E83/$E$85</f>
        <v>0.15609756097560976</v>
      </c>
      <c r="G83" s="151"/>
      <c r="H83" s="151"/>
      <c r="I83" s="151"/>
      <c r="J83" s="151"/>
      <c r="K83" s="184"/>
    </row>
    <row r="84" spans="1:19" s="149" customFormat="1" ht="12.75" x14ac:dyDescent="0.2">
      <c r="A84" s="9"/>
      <c r="D84" s="164" t="s">
        <v>2</v>
      </c>
      <c r="E84" s="151">
        <f>+G80+J80+M80+P80+S80</f>
        <v>11</v>
      </c>
      <c r="F84" s="162">
        <f>+E84/$E$85</f>
        <v>5.3658536585365853E-2</v>
      </c>
      <c r="G84" s="151"/>
      <c r="H84" s="151"/>
      <c r="I84" s="151"/>
      <c r="J84" s="151"/>
      <c r="K84" s="184"/>
    </row>
    <row r="85" spans="1:19" s="149" customFormat="1" ht="12.75" x14ac:dyDescent="0.2">
      <c r="A85" s="9"/>
      <c r="D85" s="186"/>
      <c r="E85" s="151">
        <f>SUM(E82:E84)</f>
        <v>205</v>
      </c>
      <c r="F85" s="162">
        <f>+E85/$E$85</f>
        <v>1</v>
      </c>
      <c r="G85" s="151"/>
      <c r="H85" s="151"/>
      <c r="I85" s="151"/>
      <c r="J85" s="151"/>
      <c r="K85" s="184"/>
    </row>
    <row r="87" spans="1:19" x14ac:dyDescent="0.25">
      <c r="D87" s="345" t="s">
        <v>620</v>
      </c>
      <c r="E87" s="306"/>
      <c r="F87" s="592">
        <f>+F82+F84</f>
        <v>0.84390243902439033</v>
      </c>
    </row>
  </sheetData>
  <mergeCells count="64">
    <mergeCell ref="N81:P81"/>
    <mergeCell ref="Q81:S81"/>
    <mergeCell ref="E63:G63"/>
    <mergeCell ref="H63:J63"/>
    <mergeCell ref="E81:G81"/>
    <mergeCell ref="H81:J81"/>
    <mergeCell ref="K81:M81"/>
    <mergeCell ref="Q78:S78"/>
    <mergeCell ref="Q69:S69"/>
    <mergeCell ref="K63:M63"/>
    <mergeCell ref="N63:P63"/>
    <mergeCell ref="Q63:S63"/>
    <mergeCell ref="B64:C69"/>
    <mergeCell ref="E69:G69"/>
    <mergeCell ref="H69:J69"/>
    <mergeCell ref="K69:M69"/>
    <mergeCell ref="N69:P69"/>
    <mergeCell ref="B70:C78"/>
    <mergeCell ref="E78:G78"/>
    <mergeCell ref="H78:J78"/>
    <mergeCell ref="K78:M78"/>
    <mergeCell ref="N78:P78"/>
    <mergeCell ref="H58:J58"/>
    <mergeCell ref="K58:M58"/>
    <mergeCell ref="N58:P58"/>
    <mergeCell ref="Q58:S58"/>
    <mergeCell ref="B38:C46"/>
    <mergeCell ref="E46:G46"/>
    <mergeCell ref="H46:J46"/>
    <mergeCell ref="K46:M46"/>
    <mergeCell ref="N46:P46"/>
    <mergeCell ref="B59:C63"/>
    <mergeCell ref="Q27:S27"/>
    <mergeCell ref="B28:C37"/>
    <mergeCell ref="E37:G37"/>
    <mergeCell ref="H37:J37"/>
    <mergeCell ref="K37:M37"/>
    <mergeCell ref="N37:P37"/>
    <mergeCell ref="Q37:S37"/>
    <mergeCell ref="B20:C27"/>
    <mergeCell ref="E27:G27"/>
    <mergeCell ref="H27:J27"/>
    <mergeCell ref="K27:M27"/>
    <mergeCell ref="N27:P27"/>
    <mergeCell ref="Q46:S46"/>
    <mergeCell ref="B47:C58"/>
    <mergeCell ref="E58:G58"/>
    <mergeCell ref="Q12:S13"/>
    <mergeCell ref="B14:C19"/>
    <mergeCell ref="E19:G19"/>
    <mergeCell ref="H19:J19"/>
    <mergeCell ref="K19:M19"/>
    <mergeCell ref="N19:P19"/>
    <mergeCell ref="Q19:S19"/>
    <mergeCell ref="B12:D13"/>
    <mergeCell ref="E12:G13"/>
    <mergeCell ref="H12:J13"/>
    <mergeCell ref="K12:M13"/>
    <mergeCell ref="N12:P13"/>
    <mergeCell ref="D2:M5"/>
    <mergeCell ref="C7:E7"/>
    <mergeCell ref="C8:E8"/>
    <mergeCell ref="C9:K9"/>
    <mergeCell ref="C10:E10"/>
  </mergeCells>
  <conditionalFormatting sqref="T15:T18 T21:T45 T60:T62 T48:T57 T65:T68 T71:T78">
    <cfRule type="cellIs" dxfId="8" priority="1" operator="notEqual">
      <formula>$T$17</formula>
    </cfRule>
  </conditionalFormatting>
  <dataValidations count="2">
    <dataValidation type="whole" operator="equal" showInputMessage="1" showErrorMessage="1" sqref="E15:S17 E21:S25 E29:S35 E39:S44 E65:S67">
      <formula1>1</formula1>
    </dataValidation>
    <dataValidation type="whole" operator="equal" allowBlank="1" showInputMessage="1" showErrorMessage="1" sqref="E71:S76">
      <formula1>1</formula1>
    </dataValidation>
  </dataValidation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5"/>
  <sheetViews>
    <sheetView zoomScale="74" zoomScaleNormal="70" workbookViewId="0">
      <selection activeCell="A55" sqref="A55:XFD55"/>
    </sheetView>
  </sheetViews>
  <sheetFormatPr baseColWidth="10" defaultColWidth="11.42578125" defaultRowHeight="15" x14ac:dyDescent="0.25"/>
  <cols>
    <col min="1" max="1" width="3.28515625" style="74" customWidth="1"/>
    <col min="2" max="2" width="2.42578125" style="75" customWidth="1"/>
    <col min="3" max="3" width="4.42578125" style="75" customWidth="1"/>
    <col min="4" max="4" width="30.140625" style="75" customWidth="1"/>
    <col min="5" max="5" width="8.42578125" style="126" customWidth="1"/>
    <col min="6" max="6" width="7.85546875" style="126" customWidth="1"/>
    <col min="7" max="7" width="3.7109375" style="126" customWidth="1"/>
    <col min="8" max="8" width="5.5703125" style="126" customWidth="1"/>
    <col min="9" max="10" width="3.7109375" style="126" customWidth="1"/>
    <col min="11" max="13" width="3.7109375" style="127" customWidth="1"/>
    <col min="14" max="14" width="4.85546875" style="126" customWidth="1"/>
    <col min="15" max="15" width="4.42578125" style="126" customWidth="1"/>
    <col min="16" max="16" width="5.7109375" style="126" customWidth="1"/>
    <col min="17" max="19" width="3.7109375" style="126" customWidth="1"/>
    <col min="20" max="20" width="11.42578125" style="122"/>
    <col min="21" max="16384" width="11.42578125" style="75"/>
  </cols>
  <sheetData>
    <row r="1" spans="1:20" ht="12.75" x14ac:dyDescent="0.2">
      <c r="E1" s="76"/>
      <c r="F1" s="76"/>
      <c r="G1" s="76"/>
      <c r="H1" s="76"/>
      <c r="I1" s="76"/>
      <c r="J1" s="76"/>
      <c r="K1" s="77"/>
      <c r="L1" s="77"/>
      <c r="M1" s="77"/>
      <c r="N1" s="76"/>
      <c r="O1" s="76"/>
      <c r="P1" s="76"/>
      <c r="Q1" s="76"/>
      <c r="R1" s="76"/>
      <c r="S1" s="76"/>
      <c r="T1" s="78"/>
    </row>
    <row r="2" spans="1:20" ht="15" customHeight="1" x14ac:dyDescent="0.2">
      <c r="E2" s="1061" t="s">
        <v>88</v>
      </c>
      <c r="F2" s="1062"/>
      <c r="G2" s="1062"/>
      <c r="H2" s="1062"/>
      <c r="I2" s="1062"/>
      <c r="J2" s="1062"/>
      <c r="K2" s="1062"/>
      <c r="L2" s="1062"/>
      <c r="M2" s="1062"/>
      <c r="N2" s="1062"/>
      <c r="O2" s="1062"/>
      <c r="P2" s="1062"/>
      <c r="Q2" s="1062"/>
      <c r="R2" s="1062"/>
      <c r="S2" s="1062"/>
      <c r="T2" s="1063"/>
    </row>
    <row r="3" spans="1:20" ht="15" customHeight="1" x14ac:dyDescent="0.2">
      <c r="E3" s="1064"/>
      <c r="F3" s="1065"/>
      <c r="G3" s="1065"/>
      <c r="H3" s="1065"/>
      <c r="I3" s="1065"/>
      <c r="J3" s="1065"/>
      <c r="K3" s="1065"/>
      <c r="L3" s="1065"/>
      <c r="M3" s="1065"/>
      <c r="N3" s="1065"/>
      <c r="O3" s="1065"/>
      <c r="P3" s="1065"/>
      <c r="Q3" s="1065"/>
      <c r="R3" s="1065"/>
      <c r="S3" s="1065"/>
      <c r="T3" s="1066"/>
    </row>
    <row r="4" spans="1:20" ht="15" customHeight="1" x14ac:dyDescent="0.2">
      <c r="E4" s="1064"/>
      <c r="F4" s="1065"/>
      <c r="G4" s="1065"/>
      <c r="H4" s="1065"/>
      <c r="I4" s="1065"/>
      <c r="J4" s="1065"/>
      <c r="K4" s="1065"/>
      <c r="L4" s="1065"/>
      <c r="M4" s="1065"/>
      <c r="N4" s="1065"/>
      <c r="O4" s="1065"/>
      <c r="P4" s="1065"/>
      <c r="Q4" s="1065"/>
      <c r="R4" s="1065"/>
      <c r="S4" s="1065"/>
      <c r="T4" s="1066"/>
    </row>
    <row r="5" spans="1:20" ht="12.75" x14ac:dyDescent="0.2">
      <c r="E5" s="79"/>
      <c r="F5" s="79"/>
      <c r="G5" s="79"/>
      <c r="H5" s="80"/>
      <c r="I5" s="80"/>
      <c r="J5" s="80"/>
      <c r="K5" s="81"/>
      <c r="L5" s="81"/>
      <c r="M5" s="81"/>
      <c r="N5" s="79"/>
      <c r="O5" s="79"/>
      <c r="P5" s="79"/>
      <c r="Q5" s="79"/>
      <c r="R5" s="79"/>
      <c r="S5" s="79"/>
      <c r="T5" s="82"/>
    </row>
    <row r="6" spans="1:20" ht="21.75" customHeight="1" x14ac:dyDescent="0.2">
      <c r="E6" s="79"/>
      <c r="F6" s="79"/>
      <c r="G6" s="79"/>
      <c r="H6" s="79"/>
      <c r="I6" s="79"/>
      <c r="J6" s="79"/>
      <c r="K6" s="81"/>
      <c r="L6" s="81"/>
      <c r="M6" s="81"/>
      <c r="N6" s="79"/>
      <c r="O6" s="79"/>
      <c r="P6" s="79"/>
      <c r="Q6" s="79"/>
      <c r="R6" s="79"/>
      <c r="S6" s="79"/>
      <c r="T6" s="82"/>
    </row>
    <row r="7" spans="1:20" ht="12.75" x14ac:dyDescent="0.2">
      <c r="C7" s="1067" t="s">
        <v>9</v>
      </c>
      <c r="D7" s="1067"/>
      <c r="E7" s="1067"/>
      <c r="F7" s="75"/>
      <c r="G7" s="75"/>
      <c r="H7" s="75"/>
      <c r="I7" s="75"/>
      <c r="J7" s="75"/>
      <c r="K7" s="75"/>
      <c r="L7" s="75"/>
      <c r="M7" s="75"/>
      <c r="N7" s="75"/>
      <c r="O7" s="75"/>
      <c r="P7" s="75"/>
      <c r="Q7" s="75"/>
      <c r="R7" s="75"/>
      <c r="S7" s="75"/>
      <c r="T7" s="83"/>
    </row>
    <row r="8" spans="1:20" ht="14.25" customHeight="1" x14ac:dyDescent="0.2">
      <c r="C8" s="84" t="s">
        <v>89</v>
      </c>
      <c r="D8" s="84"/>
      <c r="E8" s="84"/>
      <c r="F8" s="75"/>
      <c r="G8" s="75"/>
      <c r="H8" s="75"/>
      <c r="I8" s="75"/>
      <c r="J8" s="75"/>
      <c r="K8" s="75"/>
      <c r="L8" s="75"/>
      <c r="M8" s="75"/>
      <c r="N8" s="75"/>
      <c r="O8" s="75"/>
      <c r="P8" s="75"/>
      <c r="Q8" s="75"/>
      <c r="R8" s="75"/>
      <c r="S8" s="75"/>
      <c r="T8" s="83"/>
    </row>
    <row r="9" spans="1:20" ht="12.75" x14ac:dyDescent="0.2">
      <c r="C9" s="1068" t="s">
        <v>90</v>
      </c>
      <c r="D9" s="1068"/>
      <c r="E9" s="1068"/>
      <c r="F9" s="75"/>
      <c r="G9" s="75"/>
      <c r="H9" s="75"/>
      <c r="I9" s="75"/>
      <c r="J9" s="75"/>
      <c r="K9" s="75"/>
      <c r="L9" s="75"/>
      <c r="M9" s="75"/>
      <c r="N9" s="75"/>
      <c r="O9" s="75"/>
      <c r="P9" s="75"/>
      <c r="Q9" s="75"/>
      <c r="R9" s="75"/>
      <c r="S9" s="75"/>
      <c r="T9" s="83"/>
    </row>
    <row r="10" spans="1:20" ht="12.75" x14ac:dyDescent="0.2">
      <c r="C10" s="1068" t="s">
        <v>12</v>
      </c>
      <c r="D10" s="1068"/>
      <c r="E10" s="1068"/>
      <c r="F10" s="75"/>
      <c r="G10" s="75"/>
      <c r="H10" s="75"/>
      <c r="I10" s="75"/>
      <c r="J10" s="75"/>
      <c r="K10" s="75"/>
      <c r="L10" s="75"/>
      <c r="M10" s="75"/>
      <c r="N10" s="75"/>
      <c r="O10" s="75"/>
      <c r="P10" s="75"/>
      <c r="Q10" s="75"/>
      <c r="R10" s="75"/>
      <c r="S10" s="75"/>
      <c r="T10" s="83"/>
    </row>
    <row r="11" spans="1:20" ht="46.5" customHeight="1" x14ac:dyDescent="0.2">
      <c r="B11" s="1069"/>
      <c r="C11" s="1070"/>
      <c r="D11" s="85" t="s">
        <v>14</v>
      </c>
      <c r="E11" s="619">
        <v>1</v>
      </c>
      <c r="F11" s="620"/>
      <c r="G11" s="621"/>
      <c r="H11" s="619">
        <v>2</v>
      </c>
      <c r="I11" s="620"/>
      <c r="J11" s="621"/>
      <c r="K11" s="619">
        <v>3</v>
      </c>
      <c r="L11" s="620"/>
      <c r="M11" s="621"/>
      <c r="N11" s="619">
        <v>4</v>
      </c>
      <c r="O11" s="620"/>
      <c r="P11" s="621"/>
      <c r="Q11" s="619">
        <v>5</v>
      </c>
      <c r="R11" s="620"/>
      <c r="S11" s="621"/>
      <c r="T11" s="86">
        <v>5</v>
      </c>
    </row>
    <row r="12" spans="1:20" ht="30" x14ac:dyDescent="0.2">
      <c r="B12" s="1071"/>
      <c r="C12" s="1072"/>
      <c r="D12" s="85" t="s">
        <v>16</v>
      </c>
      <c r="E12" s="87" t="s">
        <v>0</v>
      </c>
      <c r="F12" s="88" t="s">
        <v>1</v>
      </c>
      <c r="G12" s="89" t="s">
        <v>2</v>
      </c>
      <c r="H12" s="87" t="s">
        <v>0</v>
      </c>
      <c r="I12" s="88" t="s">
        <v>1</v>
      </c>
      <c r="J12" s="89" t="s">
        <v>2</v>
      </c>
      <c r="K12" s="87" t="s">
        <v>0</v>
      </c>
      <c r="L12" s="88" t="s">
        <v>1</v>
      </c>
      <c r="M12" s="89" t="s">
        <v>2</v>
      </c>
      <c r="N12" s="87" t="s">
        <v>0</v>
      </c>
      <c r="O12" s="88" t="s">
        <v>1</v>
      </c>
      <c r="P12" s="89" t="s">
        <v>2</v>
      </c>
      <c r="Q12" s="87" t="s">
        <v>0</v>
      </c>
      <c r="R12" s="88" t="s">
        <v>1</v>
      </c>
      <c r="S12" s="89" t="s">
        <v>2</v>
      </c>
      <c r="T12" s="90"/>
    </row>
    <row r="13" spans="1:20" ht="41.25" customHeight="1" x14ac:dyDescent="0.2">
      <c r="A13" s="74">
        <v>1</v>
      </c>
      <c r="B13" s="1059" t="s">
        <v>15</v>
      </c>
      <c r="C13" s="1060"/>
      <c r="D13" s="91" t="s">
        <v>91</v>
      </c>
      <c r="E13" s="92">
        <v>1</v>
      </c>
      <c r="F13" s="92"/>
      <c r="G13" s="92"/>
      <c r="H13" s="92">
        <v>1</v>
      </c>
      <c r="I13" s="92"/>
      <c r="J13" s="92"/>
      <c r="K13" s="92">
        <v>1</v>
      </c>
      <c r="L13" s="92"/>
      <c r="M13" s="92"/>
      <c r="N13" s="92">
        <v>1</v>
      </c>
      <c r="O13" s="92"/>
      <c r="P13" s="92"/>
      <c r="Q13" s="92">
        <v>1</v>
      </c>
      <c r="R13" s="92"/>
      <c r="S13" s="92"/>
      <c r="T13" s="90">
        <f>SUM(E13:S13)</f>
        <v>5</v>
      </c>
    </row>
    <row r="14" spans="1:20" ht="54" customHeight="1" x14ac:dyDescent="0.2">
      <c r="A14" s="74">
        <v>2</v>
      </c>
      <c r="B14" s="1048"/>
      <c r="C14" s="1049"/>
      <c r="D14" s="93" t="s">
        <v>92</v>
      </c>
      <c r="E14" s="92"/>
      <c r="F14" s="92">
        <v>1</v>
      </c>
      <c r="G14" s="92"/>
      <c r="H14" s="92"/>
      <c r="I14" s="92">
        <v>1</v>
      </c>
      <c r="J14" s="92"/>
      <c r="K14" s="92"/>
      <c r="L14" s="92">
        <v>1</v>
      </c>
      <c r="M14" s="92"/>
      <c r="N14" s="92"/>
      <c r="O14" s="92">
        <v>1</v>
      </c>
      <c r="P14" s="92"/>
      <c r="Q14" s="92"/>
      <c r="R14" s="92">
        <v>1</v>
      </c>
      <c r="S14" s="92"/>
      <c r="T14" s="90">
        <f>SUM(E14:S14)</f>
        <v>5</v>
      </c>
    </row>
    <row r="15" spans="1:20" ht="51" customHeight="1" x14ac:dyDescent="0.2">
      <c r="A15" s="74">
        <v>3</v>
      </c>
      <c r="B15" s="1048"/>
      <c r="C15" s="1049"/>
      <c r="D15" s="93" t="s">
        <v>93</v>
      </c>
      <c r="E15" s="92"/>
      <c r="F15" s="92"/>
      <c r="G15" s="92">
        <v>1</v>
      </c>
      <c r="H15" s="92"/>
      <c r="I15" s="92"/>
      <c r="J15" s="92">
        <v>1</v>
      </c>
      <c r="K15" s="92"/>
      <c r="L15" s="92"/>
      <c r="M15" s="92">
        <v>1</v>
      </c>
      <c r="N15" s="92"/>
      <c r="O15" s="92"/>
      <c r="P15" s="92">
        <v>1</v>
      </c>
      <c r="Q15" s="92"/>
      <c r="R15" s="92"/>
      <c r="S15" s="92">
        <v>1</v>
      </c>
      <c r="T15" s="90">
        <f>SUM(E15:S15)</f>
        <v>5</v>
      </c>
    </row>
    <row r="16" spans="1:20" ht="38.25" customHeight="1" x14ac:dyDescent="0.2">
      <c r="A16" s="74">
        <v>4</v>
      </c>
      <c r="B16" s="1048"/>
      <c r="C16" s="1049"/>
      <c r="D16" s="91" t="s">
        <v>94</v>
      </c>
      <c r="E16" s="94"/>
      <c r="F16" s="94">
        <v>1</v>
      </c>
      <c r="G16" s="94"/>
      <c r="H16" s="94"/>
      <c r="I16" s="94">
        <v>1</v>
      </c>
      <c r="J16" s="94"/>
      <c r="K16" s="94"/>
      <c r="L16" s="94">
        <v>1</v>
      </c>
      <c r="M16" s="94"/>
      <c r="N16" s="94"/>
      <c r="O16" s="94">
        <v>1</v>
      </c>
      <c r="P16" s="94"/>
      <c r="Q16" s="94"/>
      <c r="R16" s="94">
        <v>1</v>
      </c>
      <c r="S16" s="94"/>
      <c r="T16" s="90">
        <f>SUM(E16:S16)</f>
        <v>5</v>
      </c>
    </row>
    <row r="17" spans="1:20" ht="18" customHeight="1" x14ac:dyDescent="0.2">
      <c r="B17" s="1048"/>
      <c r="C17" s="1049"/>
      <c r="D17" s="95" t="s">
        <v>4</v>
      </c>
      <c r="E17" s="96">
        <f>SUM(E13:E16)</f>
        <v>1</v>
      </c>
      <c r="F17" s="96">
        <f t="shared" ref="F17:S17" si="0">SUM(F13:F16)</f>
        <v>2</v>
      </c>
      <c r="G17" s="96">
        <f t="shared" si="0"/>
        <v>1</v>
      </c>
      <c r="H17" s="96">
        <f t="shared" si="0"/>
        <v>1</v>
      </c>
      <c r="I17" s="96">
        <f t="shared" si="0"/>
        <v>2</v>
      </c>
      <c r="J17" s="96">
        <f t="shared" si="0"/>
        <v>1</v>
      </c>
      <c r="K17" s="96">
        <f t="shared" si="0"/>
        <v>1</v>
      </c>
      <c r="L17" s="96">
        <f t="shared" si="0"/>
        <v>2</v>
      </c>
      <c r="M17" s="96">
        <f t="shared" si="0"/>
        <v>1</v>
      </c>
      <c r="N17" s="96">
        <f t="shared" si="0"/>
        <v>1</v>
      </c>
      <c r="O17" s="96">
        <f t="shared" si="0"/>
        <v>2</v>
      </c>
      <c r="P17" s="96">
        <f t="shared" si="0"/>
        <v>1</v>
      </c>
      <c r="Q17" s="96">
        <f t="shared" si="0"/>
        <v>1</v>
      </c>
      <c r="R17" s="96">
        <f t="shared" si="0"/>
        <v>2</v>
      </c>
      <c r="S17" s="96">
        <f t="shared" si="0"/>
        <v>1</v>
      </c>
      <c r="T17" s="90">
        <f>SUM(E17:S17)</f>
        <v>20</v>
      </c>
    </row>
    <row r="18" spans="1:20" ht="37.5" customHeight="1" x14ac:dyDescent="0.2">
      <c r="B18" s="1048"/>
      <c r="C18" s="1049"/>
      <c r="D18" s="97" t="s">
        <v>95</v>
      </c>
      <c r="E18" s="1042"/>
      <c r="F18" s="1043"/>
      <c r="G18" s="1044"/>
      <c r="H18" s="1042"/>
      <c r="I18" s="1043"/>
      <c r="J18" s="1044"/>
      <c r="K18" s="1042"/>
      <c r="L18" s="1043"/>
      <c r="M18" s="1044"/>
      <c r="N18" s="1042"/>
      <c r="O18" s="1043"/>
      <c r="P18" s="1044"/>
      <c r="Q18" s="1042"/>
      <c r="R18" s="1043"/>
      <c r="S18" s="1044"/>
      <c r="T18" s="90"/>
    </row>
    <row r="19" spans="1:20" ht="18" customHeight="1" x14ac:dyDescent="0.2">
      <c r="B19" s="1048" t="s">
        <v>96</v>
      </c>
      <c r="C19" s="1049"/>
      <c r="D19" s="98" t="s">
        <v>96</v>
      </c>
      <c r="E19" s="99" t="s">
        <v>0</v>
      </c>
      <c r="F19" s="100" t="s">
        <v>1</v>
      </c>
      <c r="G19" s="101" t="s">
        <v>2</v>
      </c>
      <c r="H19" s="99" t="s">
        <v>0</v>
      </c>
      <c r="I19" s="100" t="s">
        <v>1</v>
      </c>
      <c r="J19" s="101" t="s">
        <v>2</v>
      </c>
      <c r="K19" s="99" t="s">
        <v>0</v>
      </c>
      <c r="L19" s="100" t="s">
        <v>1</v>
      </c>
      <c r="M19" s="101" t="s">
        <v>2</v>
      </c>
      <c r="N19" s="99" t="s">
        <v>0</v>
      </c>
      <c r="O19" s="100" t="s">
        <v>1</v>
      </c>
      <c r="P19" s="101" t="s">
        <v>2</v>
      </c>
      <c r="Q19" s="99" t="s">
        <v>0</v>
      </c>
      <c r="R19" s="100" t="s">
        <v>1</v>
      </c>
      <c r="S19" s="101" t="s">
        <v>2</v>
      </c>
      <c r="T19" s="90"/>
    </row>
    <row r="20" spans="1:20" s="105" customFormat="1" ht="77.25" customHeight="1" x14ac:dyDescent="0.2">
      <c r="A20" s="102">
        <v>1</v>
      </c>
      <c r="B20" s="1048"/>
      <c r="C20" s="1049"/>
      <c r="D20" s="103" t="s">
        <v>97</v>
      </c>
      <c r="E20" s="104">
        <v>1</v>
      </c>
      <c r="F20" s="104"/>
      <c r="G20" s="104"/>
      <c r="H20" s="104">
        <v>1</v>
      </c>
      <c r="I20" s="104"/>
      <c r="J20" s="104"/>
      <c r="K20" s="104">
        <v>1</v>
      </c>
      <c r="L20" s="104"/>
      <c r="M20" s="104"/>
      <c r="N20" s="104">
        <v>1</v>
      </c>
      <c r="O20" s="104"/>
      <c r="P20" s="104"/>
      <c r="Q20" s="104">
        <v>1</v>
      </c>
      <c r="R20" s="104"/>
      <c r="S20" s="104"/>
      <c r="T20" s="90">
        <f t="shared" ref="T20:T26" si="1">SUM(E20:S20)</f>
        <v>5</v>
      </c>
    </row>
    <row r="21" spans="1:20" ht="81" customHeight="1" x14ac:dyDescent="0.2">
      <c r="A21" s="74">
        <v>2</v>
      </c>
      <c r="B21" s="1048"/>
      <c r="C21" s="1049"/>
      <c r="D21" s="106" t="s">
        <v>98</v>
      </c>
      <c r="E21" s="107"/>
      <c r="F21" s="108">
        <v>1</v>
      </c>
      <c r="G21" s="108"/>
      <c r="H21" s="107"/>
      <c r="I21" s="108">
        <v>1</v>
      </c>
      <c r="J21" s="108"/>
      <c r="K21" s="107"/>
      <c r="L21" s="108">
        <v>1</v>
      </c>
      <c r="M21" s="108"/>
      <c r="N21" s="107"/>
      <c r="O21" s="108">
        <v>1</v>
      </c>
      <c r="P21" s="108"/>
      <c r="Q21" s="107"/>
      <c r="R21" s="108">
        <v>1</v>
      </c>
      <c r="S21" s="108"/>
      <c r="T21" s="90">
        <f t="shared" si="1"/>
        <v>5</v>
      </c>
    </row>
    <row r="22" spans="1:20" ht="50.25" customHeight="1" x14ac:dyDescent="0.2">
      <c r="A22" s="74">
        <v>3</v>
      </c>
      <c r="B22" s="1048"/>
      <c r="C22" s="1049"/>
      <c r="D22" s="106" t="s">
        <v>99</v>
      </c>
      <c r="E22" s="107"/>
      <c r="F22" s="107"/>
      <c r="G22" s="107">
        <v>1</v>
      </c>
      <c r="H22" s="107"/>
      <c r="I22" s="107"/>
      <c r="J22" s="107">
        <v>1</v>
      </c>
      <c r="K22" s="107"/>
      <c r="L22" s="107"/>
      <c r="M22" s="107">
        <v>1</v>
      </c>
      <c r="N22" s="107"/>
      <c r="O22" s="107"/>
      <c r="P22" s="107">
        <v>1</v>
      </c>
      <c r="Q22" s="107"/>
      <c r="R22" s="107"/>
      <c r="S22" s="107">
        <v>1</v>
      </c>
      <c r="T22" s="90">
        <f t="shared" si="1"/>
        <v>5</v>
      </c>
    </row>
    <row r="23" spans="1:20" ht="50.25" customHeight="1" x14ac:dyDescent="0.2">
      <c r="A23" s="74">
        <v>4</v>
      </c>
      <c r="B23" s="1048"/>
      <c r="C23" s="1049"/>
      <c r="D23" s="106" t="s">
        <v>100</v>
      </c>
      <c r="E23" s="107"/>
      <c r="F23" s="107">
        <v>1</v>
      </c>
      <c r="G23" s="107"/>
      <c r="H23" s="107"/>
      <c r="I23" s="107">
        <v>1</v>
      </c>
      <c r="J23" s="107"/>
      <c r="K23" s="107"/>
      <c r="L23" s="107">
        <v>1</v>
      </c>
      <c r="M23" s="107"/>
      <c r="N23" s="107"/>
      <c r="O23" s="107">
        <v>1</v>
      </c>
      <c r="P23" s="107"/>
      <c r="Q23" s="107"/>
      <c r="R23" s="107">
        <v>1</v>
      </c>
      <c r="S23" s="107"/>
      <c r="T23" s="90">
        <f t="shared" si="1"/>
        <v>5</v>
      </c>
    </row>
    <row r="24" spans="1:20" ht="52.5" customHeight="1" x14ac:dyDescent="0.2">
      <c r="A24" s="74">
        <v>5</v>
      </c>
      <c r="B24" s="1048"/>
      <c r="C24" s="1049"/>
      <c r="D24" s="106" t="s">
        <v>101</v>
      </c>
      <c r="E24" s="107">
        <v>1</v>
      </c>
      <c r="F24" s="107"/>
      <c r="G24" s="107"/>
      <c r="H24" s="107">
        <v>1</v>
      </c>
      <c r="I24" s="107"/>
      <c r="J24" s="107"/>
      <c r="K24" s="107">
        <v>1</v>
      </c>
      <c r="L24" s="107"/>
      <c r="M24" s="107"/>
      <c r="N24" s="107">
        <v>1</v>
      </c>
      <c r="O24" s="107"/>
      <c r="P24" s="107"/>
      <c r="Q24" s="107">
        <v>1</v>
      </c>
      <c r="R24" s="107"/>
      <c r="S24" s="107"/>
      <c r="T24" s="90">
        <f t="shared" si="1"/>
        <v>5</v>
      </c>
    </row>
    <row r="25" spans="1:20" ht="56.25" customHeight="1" x14ac:dyDescent="0.2">
      <c r="A25" s="74">
        <v>6</v>
      </c>
      <c r="B25" s="1048"/>
      <c r="C25" s="1049"/>
      <c r="D25" s="106" t="s">
        <v>102</v>
      </c>
      <c r="E25" s="107">
        <v>1</v>
      </c>
      <c r="F25" s="107"/>
      <c r="G25" s="107"/>
      <c r="H25" s="107">
        <v>1</v>
      </c>
      <c r="I25" s="107"/>
      <c r="J25" s="107"/>
      <c r="K25" s="107">
        <v>1</v>
      </c>
      <c r="L25" s="107"/>
      <c r="M25" s="107"/>
      <c r="N25" s="107">
        <v>1</v>
      </c>
      <c r="O25" s="107"/>
      <c r="P25" s="107"/>
      <c r="Q25" s="107">
        <v>1</v>
      </c>
      <c r="R25" s="107"/>
      <c r="S25" s="107"/>
      <c r="T25" s="90">
        <f t="shared" si="1"/>
        <v>5</v>
      </c>
    </row>
    <row r="26" spans="1:20" ht="18" customHeight="1" x14ac:dyDescent="0.2">
      <c r="B26" s="1048"/>
      <c r="C26" s="1049"/>
      <c r="D26" s="109" t="s">
        <v>4</v>
      </c>
      <c r="E26" s="110">
        <f>SUM(E20:E25)</f>
        <v>3</v>
      </c>
      <c r="F26" s="110">
        <f t="shared" ref="F26:S26" si="2">SUM(F20:F25)</f>
        <v>2</v>
      </c>
      <c r="G26" s="110">
        <f t="shared" si="2"/>
        <v>1</v>
      </c>
      <c r="H26" s="110">
        <f t="shared" si="2"/>
        <v>3</v>
      </c>
      <c r="I26" s="110">
        <f t="shared" si="2"/>
        <v>2</v>
      </c>
      <c r="J26" s="110">
        <f t="shared" si="2"/>
        <v>1</v>
      </c>
      <c r="K26" s="110">
        <f t="shared" si="2"/>
        <v>3</v>
      </c>
      <c r="L26" s="110">
        <f t="shared" si="2"/>
        <v>2</v>
      </c>
      <c r="M26" s="110">
        <f t="shared" si="2"/>
        <v>1</v>
      </c>
      <c r="N26" s="110">
        <f t="shared" si="2"/>
        <v>3</v>
      </c>
      <c r="O26" s="110">
        <f t="shared" si="2"/>
        <v>2</v>
      </c>
      <c r="P26" s="110">
        <f t="shared" si="2"/>
        <v>1</v>
      </c>
      <c r="Q26" s="110">
        <f t="shared" si="2"/>
        <v>3</v>
      </c>
      <c r="R26" s="110">
        <f t="shared" si="2"/>
        <v>2</v>
      </c>
      <c r="S26" s="110">
        <f t="shared" si="2"/>
        <v>1</v>
      </c>
      <c r="T26" s="90">
        <f t="shared" si="1"/>
        <v>30</v>
      </c>
    </row>
    <row r="27" spans="1:20" ht="37.5" customHeight="1" x14ac:dyDescent="0.2">
      <c r="B27" s="1048"/>
      <c r="C27" s="1049"/>
      <c r="D27" s="98" t="s">
        <v>95</v>
      </c>
      <c r="E27" s="1056"/>
      <c r="F27" s="1057"/>
      <c r="G27" s="1058"/>
      <c r="H27" s="1056"/>
      <c r="I27" s="1057"/>
      <c r="J27" s="1058"/>
      <c r="K27" s="1056"/>
      <c r="L27" s="1057"/>
      <c r="M27" s="1058"/>
      <c r="N27" s="1056"/>
      <c r="O27" s="1057"/>
      <c r="P27" s="1058"/>
      <c r="Q27" s="1056"/>
      <c r="R27" s="1057"/>
      <c r="S27" s="1058"/>
      <c r="T27" s="90"/>
    </row>
    <row r="28" spans="1:20" ht="18" customHeight="1" x14ac:dyDescent="0.2">
      <c r="B28" s="1048" t="s">
        <v>6</v>
      </c>
      <c r="C28" s="1049"/>
      <c r="D28" s="98" t="s">
        <v>6</v>
      </c>
      <c r="E28" s="99" t="s">
        <v>0</v>
      </c>
      <c r="F28" s="100" t="s">
        <v>1</v>
      </c>
      <c r="G28" s="101" t="s">
        <v>2</v>
      </c>
      <c r="H28" s="99" t="s">
        <v>0</v>
      </c>
      <c r="I28" s="100" t="s">
        <v>1</v>
      </c>
      <c r="J28" s="101" t="s">
        <v>2</v>
      </c>
      <c r="K28" s="99" t="s">
        <v>0</v>
      </c>
      <c r="L28" s="100" t="s">
        <v>1</v>
      </c>
      <c r="M28" s="101" t="s">
        <v>2</v>
      </c>
      <c r="N28" s="99" t="s">
        <v>0</v>
      </c>
      <c r="O28" s="100" t="s">
        <v>1</v>
      </c>
      <c r="P28" s="101" t="s">
        <v>2</v>
      </c>
      <c r="Q28" s="99" t="s">
        <v>0</v>
      </c>
      <c r="R28" s="100" t="s">
        <v>1</v>
      </c>
      <c r="S28" s="101" t="s">
        <v>2</v>
      </c>
      <c r="T28" s="90">
        <v>10</v>
      </c>
    </row>
    <row r="29" spans="1:20" ht="40.5" customHeight="1" x14ac:dyDescent="0.2">
      <c r="A29" s="74">
        <v>1</v>
      </c>
      <c r="B29" s="1048"/>
      <c r="C29" s="1049"/>
      <c r="D29" s="111" t="s">
        <v>103</v>
      </c>
      <c r="E29" s="112">
        <v>1</v>
      </c>
      <c r="F29" s="112"/>
      <c r="G29" s="112"/>
      <c r="H29" s="112">
        <v>1</v>
      </c>
      <c r="I29" s="112"/>
      <c r="J29" s="112"/>
      <c r="K29" s="112">
        <v>1</v>
      </c>
      <c r="L29" s="112"/>
      <c r="M29" s="112"/>
      <c r="N29" s="112">
        <v>1</v>
      </c>
      <c r="O29" s="112"/>
      <c r="P29" s="112"/>
      <c r="Q29" s="112">
        <v>1</v>
      </c>
      <c r="R29" s="112"/>
      <c r="S29" s="112"/>
      <c r="T29" s="90">
        <f t="shared" ref="T29:T34" si="3">SUM(E29:S29)</f>
        <v>5</v>
      </c>
    </row>
    <row r="30" spans="1:20" ht="48.75" customHeight="1" x14ac:dyDescent="0.2">
      <c r="A30" s="74">
        <v>2</v>
      </c>
      <c r="B30" s="1048"/>
      <c r="C30" s="1049"/>
      <c r="D30" s="111" t="s">
        <v>104</v>
      </c>
      <c r="E30" s="112"/>
      <c r="F30" s="112">
        <v>1</v>
      </c>
      <c r="G30" s="112"/>
      <c r="H30" s="112"/>
      <c r="I30" s="112">
        <v>1</v>
      </c>
      <c r="J30" s="112"/>
      <c r="K30" s="112"/>
      <c r="L30" s="112">
        <v>1</v>
      </c>
      <c r="M30" s="112"/>
      <c r="N30" s="112"/>
      <c r="O30" s="112">
        <v>1</v>
      </c>
      <c r="P30" s="112"/>
      <c r="Q30" s="112"/>
      <c r="R30" s="112">
        <v>1</v>
      </c>
      <c r="S30" s="112"/>
      <c r="T30" s="90">
        <f t="shared" si="3"/>
        <v>5</v>
      </c>
    </row>
    <row r="31" spans="1:20" ht="62.25" customHeight="1" x14ac:dyDescent="0.2">
      <c r="A31" s="74">
        <v>3</v>
      </c>
      <c r="B31" s="1048"/>
      <c r="C31" s="1049"/>
      <c r="D31" s="111" t="s">
        <v>105</v>
      </c>
      <c r="E31" s="112"/>
      <c r="F31" s="112"/>
      <c r="G31" s="112">
        <v>1</v>
      </c>
      <c r="H31" s="112"/>
      <c r="I31" s="112"/>
      <c r="J31" s="112">
        <v>1</v>
      </c>
      <c r="K31" s="112"/>
      <c r="L31" s="112"/>
      <c r="M31" s="112">
        <v>1</v>
      </c>
      <c r="N31" s="112"/>
      <c r="O31" s="112"/>
      <c r="P31" s="112">
        <v>1</v>
      </c>
      <c r="Q31" s="112"/>
      <c r="R31" s="112"/>
      <c r="S31" s="112">
        <v>1</v>
      </c>
      <c r="T31" s="90">
        <f t="shared" si="3"/>
        <v>5</v>
      </c>
    </row>
    <row r="32" spans="1:20" ht="41.25" customHeight="1" x14ac:dyDescent="0.2">
      <c r="A32" s="74">
        <v>4</v>
      </c>
      <c r="B32" s="1048"/>
      <c r="C32" s="1049"/>
      <c r="D32" s="111" t="s">
        <v>106</v>
      </c>
      <c r="E32" s="112"/>
      <c r="F32" s="112">
        <v>1</v>
      </c>
      <c r="G32" s="112"/>
      <c r="H32" s="112"/>
      <c r="I32" s="112">
        <v>1</v>
      </c>
      <c r="J32" s="112"/>
      <c r="K32" s="112"/>
      <c r="L32" s="112">
        <v>1</v>
      </c>
      <c r="M32" s="112"/>
      <c r="N32" s="112"/>
      <c r="O32" s="112">
        <v>1</v>
      </c>
      <c r="P32" s="112"/>
      <c r="Q32" s="112"/>
      <c r="R32" s="112">
        <v>1</v>
      </c>
      <c r="S32" s="112"/>
      <c r="T32" s="90">
        <f t="shared" si="3"/>
        <v>5</v>
      </c>
    </row>
    <row r="33" spans="1:20" ht="61.5" customHeight="1" x14ac:dyDescent="0.2">
      <c r="A33" s="74">
        <v>5</v>
      </c>
      <c r="B33" s="1048"/>
      <c r="C33" s="1049"/>
      <c r="D33" s="111" t="s">
        <v>107</v>
      </c>
      <c r="E33" s="112">
        <v>1</v>
      </c>
      <c r="F33" s="112"/>
      <c r="G33" s="112"/>
      <c r="H33" s="112">
        <v>1</v>
      </c>
      <c r="I33" s="112"/>
      <c r="J33" s="112"/>
      <c r="K33" s="112">
        <v>1</v>
      </c>
      <c r="L33" s="112"/>
      <c r="M33" s="112"/>
      <c r="N33" s="112">
        <v>1</v>
      </c>
      <c r="O33" s="112"/>
      <c r="P33" s="112"/>
      <c r="Q33" s="112">
        <v>1</v>
      </c>
      <c r="R33" s="112"/>
      <c r="S33" s="112"/>
      <c r="T33" s="90">
        <f t="shared" si="3"/>
        <v>5</v>
      </c>
    </row>
    <row r="34" spans="1:20" ht="18" customHeight="1" x14ac:dyDescent="0.2">
      <c r="B34" s="1048"/>
      <c r="C34" s="1049"/>
      <c r="D34" s="109" t="s">
        <v>4</v>
      </c>
      <c r="E34" s="110">
        <f>SUM(E29:E33)</f>
        <v>2</v>
      </c>
      <c r="F34" s="110">
        <f t="shared" ref="F34:S34" si="4">SUM(F29:F33)</f>
        <v>2</v>
      </c>
      <c r="G34" s="110">
        <f t="shared" si="4"/>
        <v>1</v>
      </c>
      <c r="H34" s="110">
        <f t="shared" si="4"/>
        <v>2</v>
      </c>
      <c r="I34" s="110">
        <f t="shared" si="4"/>
        <v>2</v>
      </c>
      <c r="J34" s="110">
        <f t="shared" si="4"/>
        <v>1</v>
      </c>
      <c r="K34" s="110">
        <f t="shared" si="4"/>
        <v>2</v>
      </c>
      <c r="L34" s="110">
        <f t="shared" si="4"/>
        <v>2</v>
      </c>
      <c r="M34" s="110">
        <f t="shared" si="4"/>
        <v>1</v>
      </c>
      <c r="N34" s="110">
        <f t="shared" si="4"/>
        <v>2</v>
      </c>
      <c r="O34" s="110">
        <f t="shared" si="4"/>
        <v>2</v>
      </c>
      <c r="P34" s="110">
        <f t="shared" si="4"/>
        <v>1</v>
      </c>
      <c r="Q34" s="110">
        <f t="shared" si="4"/>
        <v>2</v>
      </c>
      <c r="R34" s="110">
        <f t="shared" si="4"/>
        <v>2</v>
      </c>
      <c r="S34" s="110">
        <f t="shared" si="4"/>
        <v>1</v>
      </c>
      <c r="T34" s="90">
        <f t="shared" si="3"/>
        <v>25</v>
      </c>
    </row>
    <row r="35" spans="1:20" ht="37.5" customHeight="1" x14ac:dyDescent="0.2">
      <c r="B35" s="1048"/>
      <c r="C35" s="1049"/>
      <c r="D35" s="98" t="s">
        <v>95</v>
      </c>
      <c r="E35" s="1053"/>
      <c r="F35" s="1054"/>
      <c r="G35" s="1055"/>
      <c r="H35" s="1053"/>
      <c r="I35" s="1054"/>
      <c r="J35" s="1055"/>
      <c r="K35" s="1053"/>
      <c r="L35" s="1054"/>
      <c r="M35" s="1055"/>
      <c r="N35" s="1053"/>
      <c r="O35" s="1054"/>
      <c r="P35" s="1055"/>
      <c r="Q35" s="1053"/>
      <c r="R35" s="1054"/>
      <c r="S35" s="1055"/>
      <c r="T35" s="90"/>
    </row>
    <row r="36" spans="1:20" ht="18" customHeight="1" x14ac:dyDescent="0.2">
      <c r="B36" s="1048" t="s">
        <v>7</v>
      </c>
      <c r="C36" s="1049"/>
      <c r="D36" s="98" t="s">
        <v>7</v>
      </c>
      <c r="E36" s="99" t="s">
        <v>0</v>
      </c>
      <c r="F36" s="100" t="s">
        <v>1</v>
      </c>
      <c r="G36" s="101" t="s">
        <v>2</v>
      </c>
      <c r="H36" s="99" t="s">
        <v>0</v>
      </c>
      <c r="I36" s="100" t="s">
        <v>1</v>
      </c>
      <c r="J36" s="101" t="s">
        <v>2</v>
      </c>
      <c r="K36" s="99" t="s">
        <v>0</v>
      </c>
      <c r="L36" s="100" t="s">
        <v>1</v>
      </c>
      <c r="M36" s="101" t="s">
        <v>2</v>
      </c>
      <c r="N36" s="99" t="s">
        <v>0</v>
      </c>
      <c r="O36" s="100" t="s">
        <v>1</v>
      </c>
      <c r="P36" s="101" t="s">
        <v>2</v>
      </c>
      <c r="Q36" s="99" t="s">
        <v>0</v>
      </c>
      <c r="R36" s="100" t="s">
        <v>1</v>
      </c>
      <c r="S36" s="101" t="s">
        <v>2</v>
      </c>
      <c r="T36" s="90">
        <v>10</v>
      </c>
    </row>
    <row r="37" spans="1:20" ht="93" customHeight="1" x14ac:dyDescent="0.2">
      <c r="A37" s="74">
        <v>1</v>
      </c>
      <c r="B37" s="1048"/>
      <c r="C37" s="1049"/>
      <c r="D37" s="111" t="s">
        <v>108</v>
      </c>
      <c r="E37" s="113">
        <v>1</v>
      </c>
      <c r="F37" s="114"/>
      <c r="G37" s="115"/>
      <c r="H37" s="113">
        <v>1</v>
      </c>
      <c r="I37" s="114"/>
      <c r="J37" s="115"/>
      <c r="K37" s="113">
        <v>1</v>
      </c>
      <c r="L37" s="114"/>
      <c r="M37" s="115"/>
      <c r="N37" s="113">
        <v>1</v>
      </c>
      <c r="O37" s="114"/>
      <c r="P37" s="115"/>
      <c r="Q37" s="113">
        <v>1</v>
      </c>
      <c r="R37" s="114"/>
      <c r="S37" s="115"/>
      <c r="T37" s="90">
        <f t="shared" ref="T37:T43" si="5">SUM(E37:S37)</f>
        <v>5</v>
      </c>
    </row>
    <row r="38" spans="1:20" ht="57" customHeight="1" x14ac:dyDescent="0.2">
      <c r="A38" s="74">
        <v>2</v>
      </c>
      <c r="B38" s="1048"/>
      <c r="C38" s="1049"/>
      <c r="D38" s="111" t="s">
        <v>109</v>
      </c>
      <c r="E38" s="104"/>
      <c r="F38" s="104">
        <v>1</v>
      </c>
      <c r="G38" s="104"/>
      <c r="H38" s="104"/>
      <c r="I38" s="104">
        <v>1</v>
      </c>
      <c r="J38" s="104"/>
      <c r="K38" s="104"/>
      <c r="L38" s="104">
        <v>1</v>
      </c>
      <c r="M38" s="104"/>
      <c r="N38" s="104"/>
      <c r="O38" s="104">
        <v>1</v>
      </c>
      <c r="P38" s="104"/>
      <c r="Q38" s="104"/>
      <c r="R38" s="104">
        <v>1</v>
      </c>
      <c r="S38" s="104"/>
      <c r="T38" s="90">
        <f t="shared" si="5"/>
        <v>5</v>
      </c>
    </row>
    <row r="39" spans="1:20" ht="78.75" customHeight="1" x14ac:dyDescent="0.2">
      <c r="A39" s="74">
        <v>3</v>
      </c>
      <c r="B39" s="1048"/>
      <c r="C39" s="1049"/>
      <c r="D39" s="111" t="s">
        <v>110</v>
      </c>
      <c r="E39" s="116"/>
      <c r="F39" s="116"/>
      <c r="G39" s="116">
        <v>1</v>
      </c>
      <c r="H39" s="116"/>
      <c r="I39" s="116"/>
      <c r="J39" s="116">
        <v>1</v>
      </c>
      <c r="K39" s="116"/>
      <c r="L39" s="116"/>
      <c r="M39" s="116">
        <v>1</v>
      </c>
      <c r="N39" s="116"/>
      <c r="O39" s="116"/>
      <c r="P39" s="116">
        <v>1</v>
      </c>
      <c r="Q39" s="116"/>
      <c r="R39" s="116"/>
      <c r="S39" s="116">
        <v>1</v>
      </c>
      <c r="T39" s="90">
        <f t="shared" si="5"/>
        <v>5</v>
      </c>
    </row>
    <row r="40" spans="1:20" ht="70.5" customHeight="1" x14ac:dyDescent="0.2">
      <c r="A40" s="74">
        <v>4</v>
      </c>
      <c r="B40" s="1048"/>
      <c r="C40" s="1049"/>
      <c r="D40" s="111" t="s">
        <v>111</v>
      </c>
      <c r="E40" s="116"/>
      <c r="F40" s="116">
        <v>1</v>
      </c>
      <c r="G40" s="116"/>
      <c r="H40" s="116"/>
      <c r="I40" s="116">
        <v>1</v>
      </c>
      <c r="J40" s="116"/>
      <c r="K40" s="116"/>
      <c r="L40" s="116">
        <v>1</v>
      </c>
      <c r="M40" s="116"/>
      <c r="N40" s="116"/>
      <c r="O40" s="116">
        <v>1</v>
      </c>
      <c r="P40" s="116"/>
      <c r="Q40" s="116"/>
      <c r="R40" s="116">
        <v>1</v>
      </c>
      <c r="S40" s="116"/>
      <c r="T40" s="90">
        <f t="shared" si="5"/>
        <v>5</v>
      </c>
    </row>
    <row r="41" spans="1:20" ht="87.75" customHeight="1" x14ac:dyDescent="0.2">
      <c r="A41" s="74">
        <v>5</v>
      </c>
      <c r="B41" s="1048"/>
      <c r="C41" s="1049"/>
      <c r="D41" s="111" t="s">
        <v>112</v>
      </c>
      <c r="E41" s="116">
        <v>1</v>
      </c>
      <c r="F41" s="116"/>
      <c r="G41" s="116"/>
      <c r="H41" s="116">
        <v>1</v>
      </c>
      <c r="I41" s="116"/>
      <c r="J41" s="116"/>
      <c r="K41" s="116">
        <v>1</v>
      </c>
      <c r="L41" s="116"/>
      <c r="M41" s="116"/>
      <c r="N41" s="116">
        <v>1</v>
      </c>
      <c r="O41" s="116"/>
      <c r="P41" s="116"/>
      <c r="Q41" s="116">
        <v>1</v>
      </c>
      <c r="R41" s="116"/>
      <c r="S41" s="116"/>
      <c r="T41" s="90">
        <f t="shared" si="5"/>
        <v>5</v>
      </c>
    </row>
    <row r="42" spans="1:20" ht="66.75" customHeight="1" x14ac:dyDescent="0.2">
      <c r="A42" s="74">
        <v>6</v>
      </c>
      <c r="B42" s="1048"/>
      <c r="C42" s="1049"/>
      <c r="D42" s="111" t="s">
        <v>113</v>
      </c>
      <c r="E42" s="116"/>
      <c r="F42" s="116">
        <v>1</v>
      </c>
      <c r="G42" s="116"/>
      <c r="H42" s="116"/>
      <c r="I42" s="116">
        <v>1</v>
      </c>
      <c r="J42" s="116"/>
      <c r="K42" s="116"/>
      <c r="L42" s="116">
        <v>1</v>
      </c>
      <c r="M42" s="116"/>
      <c r="N42" s="116"/>
      <c r="O42" s="116">
        <v>1</v>
      </c>
      <c r="P42" s="116"/>
      <c r="Q42" s="116"/>
      <c r="R42" s="116">
        <v>1</v>
      </c>
      <c r="S42" s="116"/>
      <c r="T42" s="90">
        <f t="shared" si="5"/>
        <v>5</v>
      </c>
    </row>
    <row r="43" spans="1:20" ht="18" customHeight="1" x14ac:dyDescent="0.2">
      <c r="B43" s="1048"/>
      <c r="C43" s="1049"/>
      <c r="D43" s="109" t="s">
        <v>4</v>
      </c>
      <c r="E43" s="117">
        <f>SUM(E37:E42)</f>
        <v>2</v>
      </c>
      <c r="F43" s="117">
        <f t="shared" ref="F43:S43" si="6">SUM(F37:F42)</f>
        <v>3</v>
      </c>
      <c r="G43" s="117">
        <f t="shared" si="6"/>
        <v>1</v>
      </c>
      <c r="H43" s="117">
        <f t="shared" si="6"/>
        <v>2</v>
      </c>
      <c r="I43" s="117">
        <f t="shared" si="6"/>
        <v>3</v>
      </c>
      <c r="J43" s="117">
        <f t="shared" si="6"/>
        <v>1</v>
      </c>
      <c r="K43" s="117">
        <f t="shared" si="6"/>
        <v>2</v>
      </c>
      <c r="L43" s="117">
        <f t="shared" si="6"/>
        <v>3</v>
      </c>
      <c r="M43" s="117">
        <f t="shared" si="6"/>
        <v>1</v>
      </c>
      <c r="N43" s="117">
        <f t="shared" si="6"/>
        <v>2</v>
      </c>
      <c r="O43" s="117">
        <f t="shared" si="6"/>
        <v>3</v>
      </c>
      <c r="P43" s="117">
        <f t="shared" si="6"/>
        <v>1</v>
      </c>
      <c r="Q43" s="117">
        <f t="shared" si="6"/>
        <v>2</v>
      </c>
      <c r="R43" s="117">
        <f t="shared" si="6"/>
        <v>3</v>
      </c>
      <c r="S43" s="117">
        <f t="shared" si="6"/>
        <v>1</v>
      </c>
      <c r="T43" s="118">
        <f t="shared" si="5"/>
        <v>30</v>
      </c>
    </row>
    <row r="44" spans="1:20" ht="37.5" customHeight="1" x14ac:dyDescent="0.2">
      <c r="B44" s="1048"/>
      <c r="C44" s="1049"/>
      <c r="D44" s="98" t="s">
        <v>95</v>
      </c>
      <c r="E44" s="1050"/>
      <c r="F44" s="1051"/>
      <c r="G44" s="1052"/>
      <c r="H44" s="1050"/>
      <c r="I44" s="1051"/>
      <c r="J44" s="1052"/>
      <c r="K44" s="1050"/>
      <c r="L44" s="1051"/>
      <c r="M44" s="1052"/>
      <c r="N44" s="1050"/>
      <c r="O44" s="1051"/>
      <c r="P44" s="1052"/>
      <c r="Q44" s="1050"/>
      <c r="R44" s="1051"/>
      <c r="S44" s="1052"/>
      <c r="T44" s="90"/>
    </row>
    <row r="45" spans="1:20" ht="18" customHeight="1" x14ac:dyDescent="0.2">
      <c r="B45" s="1048" t="s">
        <v>8</v>
      </c>
      <c r="C45" s="1049"/>
      <c r="D45" s="98" t="s">
        <v>8</v>
      </c>
      <c r="E45" s="99" t="s">
        <v>0</v>
      </c>
      <c r="F45" s="100" t="s">
        <v>1</v>
      </c>
      <c r="G45" s="101" t="s">
        <v>2</v>
      </c>
      <c r="H45" s="99" t="s">
        <v>0</v>
      </c>
      <c r="I45" s="100" t="s">
        <v>1</v>
      </c>
      <c r="J45" s="101" t="s">
        <v>2</v>
      </c>
      <c r="K45" s="99" t="s">
        <v>0</v>
      </c>
      <c r="L45" s="100" t="s">
        <v>1</v>
      </c>
      <c r="M45" s="101" t="s">
        <v>2</v>
      </c>
      <c r="N45" s="99" t="s">
        <v>0</v>
      </c>
      <c r="O45" s="100" t="s">
        <v>1</v>
      </c>
      <c r="P45" s="101" t="s">
        <v>2</v>
      </c>
      <c r="Q45" s="99" t="s">
        <v>0</v>
      </c>
      <c r="R45" s="100" t="s">
        <v>1</v>
      </c>
      <c r="S45" s="101" t="s">
        <v>2</v>
      </c>
      <c r="T45" s="90">
        <v>10</v>
      </c>
    </row>
    <row r="46" spans="1:20" ht="33" customHeight="1" x14ac:dyDescent="0.2">
      <c r="A46" s="74">
        <v>1</v>
      </c>
      <c r="B46" s="1048"/>
      <c r="C46" s="1049"/>
      <c r="D46" s="103" t="s">
        <v>114</v>
      </c>
      <c r="E46" s="116">
        <v>1</v>
      </c>
      <c r="F46" s="116"/>
      <c r="G46" s="116"/>
      <c r="H46" s="116">
        <v>1</v>
      </c>
      <c r="I46" s="116"/>
      <c r="J46" s="116"/>
      <c r="K46" s="116">
        <v>1</v>
      </c>
      <c r="L46" s="116"/>
      <c r="M46" s="116"/>
      <c r="N46" s="116">
        <v>1</v>
      </c>
      <c r="O46" s="116"/>
      <c r="P46" s="116"/>
      <c r="Q46" s="116">
        <v>1</v>
      </c>
      <c r="R46" s="116"/>
      <c r="S46" s="116"/>
      <c r="T46" s="90">
        <f>SUM(E46:S46)</f>
        <v>5</v>
      </c>
    </row>
    <row r="47" spans="1:20" ht="18" customHeight="1" x14ac:dyDescent="0.2">
      <c r="B47" s="1048"/>
      <c r="C47" s="1049"/>
      <c r="D47" s="109" t="s">
        <v>4</v>
      </c>
      <c r="E47" s="119">
        <f>+E46</f>
        <v>1</v>
      </c>
      <c r="F47" s="119">
        <f t="shared" ref="F47:S47" si="7">+F46</f>
        <v>0</v>
      </c>
      <c r="G47" s="119">
        <f t="shared" si="7"/>
        <v>0</v>
      </c>
      <c r="H47" s="119">
        <f t="shared" si="7"/>
        <v>1</v>
      </c>
      <c r="I47" s="119">
        <f t="shared" si="7"/>
        <v>0</v>
      </c>
      <c r="J47" s="119">
        <f t="shared" si="7"/>
        <v>0</v>
      </c>
      <c r="K47" s="119">
        <f t="shared" si="7"/>
        <v>1</v>
      </c>
      <c r="L47" s="119">
        <f t="shared" si="7"/>
        <v>0</v>
      </c>
      <c r="M47" s="119">
        <f t="shared" si="7"/>
        <v>0</v>
      </c>
      <c r="N47" s="119">
        <f t="shared" si="7"/>
        <v>1</v>
      </c>
      <c r="O47" s="119">
        <f t="shared" si="7"/>
        <v>0</v>
      </c>
      <c r="P47" s="119">
        <f t="shared" si="7"/>
        <v>0</v>
      </c>
      <c r="Q47" s="119">
        <f t="shared" si="7"/>
        <v>1</v>
      </c>
      <c r="R47" s="119">
        <f t="shared" si="7"/>
        <v>0</v>
      </c>
      <c r="S47" s="119">
        <f t="shared" si="7"/>
        <v>0</v>
      </c>
      <c r="T47" s="120">
        <f>SUM(E47:S47)</f>
        <v>5</v>
      </c>
    </row>
    <row r="48" spans="1:20" ht="44.25" customHeight="1" x14ac:dyDescent="0.2">
      <c r="B48" s="1048"/>
      <c r="C48" s="1049"/>
      <c r="D48" s="98" t="s">
        <v>95</v>
      </c>
      <c r="E48" s="1042"/>
      <c r="F48" s="1043"/>
      <c r="G48" s="1044"/>
      <c r="H48" s="1042"/>
      <c r="I48" s="1043"/>
      <c r="J48" s="1044"/>
      <c r="K48" s="1042"/>
      <c r="L48" s="1043"/>
      <c r="M48" s="1044"/>
      <c r="N48" s="1042"/>
      <c r="O48" s="1043"/>
      <c r="P48" s="1044"/>
      <c r="Q48" s="1042"/>
      <c r="R48" s="1043"/>
      <c r="S48" s="1044"/>
      <c r="T48" s="90"/>
    </row>
    <row r="49" spans="1:20" ht="18" customHeight="1" x14ac:dyDescent="0.2">
      <c r="B49" s="1045" t="s">
        <v>56</v>
      </c>
      <c r="C49" s="1046"/>
      <c r="D49" s="98" t="s">
        <v>56</v>
      </c>
      <c r="E49" s="99" t="s">
        <v>0</v>
      </c>
      <c r="F49" s="100" t="s">
        <v>1</v>
      </c>
      <c r="G49" s="101" t="s">
        <v>2</v>
      </c>
      <c r="H49" s="99" t="s">
        <v>0</v>
      </c>
      <c r="I49" s="100" t="s">
        <v>1</v>
      </c>
      <c r="J49" s="101" t="s">
        <v>2</v>
      </c>
      <c r="K49" s="99" t="s">
        <v>0</v>
      </c>
      <c r="L49" s="100" t="s">
        <v>1</v>
      </c>
      <c r="M49" s="101" t="s">
        <v>2</v>
      </c>
      <c r="N49" s="99" t="s">
        <v>0</v>
      </c>
      <c r="O49" s="100" t="s">
        <v>1</v>
      </c>
      <c r="P49" s="101" t="s">
        <v>2</v>
      </c>
      <c r="Q49" s="99" t="s">
        <v>0</v>
      </c>
      <c r="R49" s="100" t="s">
        <v>1</v>
      </c>
      <c r="S49" s="101" t="s">
        <v>2</v>
      </c>
      <c r="T49" s="90">
        <v>10</v>
      </c>
    </row>
    <row r="50" spans="1:20" ht="84.75" customHeight="1" x14ac:dyDescent="0.2">
      <c r="A50" s="74">
        <v>1</v>
      </c>
      <c r="B50" s="1045"/>
      <c r="C50" s="1046"/>
      <c r="D50" s="111" t="s">
        <v>115</v>
      </c>
      <c r="E50" s="116">
        <v>1</v>
      </c>
      <c r="F50" s="116"/>
      <c r="G50" s="116"/>
      <c r="H50" s="116">
        <v>1</v>
      </c>
      <c r="I50" s="116"/>
      <c r="J50" s="116"/>
      <c r="K50" s="116">
        <v>1</v>
      </c>
      <c r="L50" s="116"/>
      <c r="M50" s="116"/>
      <c r="N50" s="116">
        <v>1</v>
      </c>
      <c r="O50" s="116"/>
      <c r="P50" s="116"/>
      <c r="Q50" s="116">
        <v>1</v>
      </c>
      <c r="R50" s="116"/>
      <c r="S50" s="116"/>
      <c r="T50" s="90">
        <f>SUM(E50:S50)</f>
        <v>5</v>
      </c>
    </row>
    <row r="51" spans="1:20" ht="54" customHeight="1" x14ac:dyDescent="0.2">
      <c r="A51" s="74">
        <v>2</v>
      </c>
      <c r="B51" s="1045"/>
      <c r="C51" s="1046"/>
      <c r="D51" s="121"/>
      <c r="E51" s="116"/>
      <c r="F51" s="116">
        <v>1</v>
      </c>
      <c r="G51" s="116"/>
      <c r="H51" s="116"/>
      <c r="I51" s="116">
        <v>1</v>
      </c>
      <c r="J51" s="116"/>
      <c r="K51" s="116"/>
      <c r="L51" s="116">
        <v>1</v>
      </c>
      <c r="M51" s="116"/>
      <c r="N51" s="116"/>
      <c r="O51" s="116">
        <v>1</v>
      </c>
      <c r="P51" s="116"/>
      <c r="Q51" s="116"/>
      <c r="R51" s="116">
        <v>1</v>
      </c>
      <c r="S51" s="116"/>
      <c r="T51" s="90">
        <f>SUM(E51:S51)</f>
        <v>5</v>
      </c>
    </row>
    <row r="52" spans="1:20" ht="30" customHeight="1" x14ac:dyDescent="0.2">
      <c r="B52" s="1045"/>
      <c r="C52" s="1046"/>
      <c r="D52" s="109" t="s">
        <v>4</v>
      </c>
      <c r="E52" s="119">
        <f>SUM(E50:E51)</f>
        <v>1</v>
      </c>
      <c r="F52" s="119">
        <f t="shared" ref="F52:S52" si="8">SUM(F50:F51)</f>
        <v>1</v>
      </c>
      <c r="G52" s="119">
        <f t="shared" si="8"/>
        <v>0</v>
      </c>
      <c r="H52" s="119">
        <f t="shared" si="8"/>
        <v>1</v>
      </c>
      <c r="I52" s="119">
        <f t="shared" si="8"/>
        <v>1</v>
      </c>
      <c r="J52" s="119">
        <f t="shared" si="8"/>
        <v>0</v>
      </c>
      <c r="K52" s="119">
        <f t="shared" si="8"/>
        <v>1</v>
      </c>
      <c r="L52" s="119">
        <f t="shared" si="8"/>
        <v>1</v>
      </c>
      <c r="M52" s="119">
        <f t="shared" si="8"/>
        <v>0</v>
      </c>
      <c r="N52" s="119">
        <f t="shared" si="8"/>
        <v>1</v>
      </c>
      <c r="O52" s="119">
        <f t="shared" si="8"/>
        <v>1</v>
      </c>
      <c r="P52" s="119">
        <f t="shared" si="8"/>
        <v>0</v>
      </c>
      <c r="Q52" s="119">
        <f t="shared" si="8"/>
        <v>1</v>
      </c>
      <c r="R52" s="119">
        <f t="shared" si="8"/>
        <v>1</v>
      </c>
      <c r="S52" s="119">
        <f t="shared" si="8"/>
        <v>0</v>
      </c>
      <c r="T52" s="90">
        <f>SUM(E52:S52)</f>
        <v>10</v>
      </c>
    </row>
    <row r="53" spans="1:20" ht="51" customHeight="1" x14ac:dyDescent="0.2">
      <c r="B53" s="1045"/>
      <c r="C53" s="1046"/>
      <c r="D53" s="98" t="s">
        <v>95</v>
      </c>
      <c r="E53" s="87"/>
      <c r="F53" s="88"/>
      <c r="G53" s="89"/>
      <c r="H53" s="87"/>
      <c r="I53" s="88"/>
      <c r="J53" s="89"/>
      <c r="K53" s="87"/>
      <c r="L53" s="88"/>
      <c r="M53" s="89"/>
      <c r="N53" s="87"/>
      <c r="O53" s="88"/>
      <c r="P53" s="89"/>
      <c r="Q53" s="87"/>
      <c r="R53" s="88"/>
      <c r="S53" s="89"/>
      <c r="T53" s="90"/>
    </row>
    <row r="54" spans="1:20" x14ac:dyDescent="0.25">
      <c r="E54" s="202">
        <f>+E52+E47+E43+E34+E26+E17</f>
        <v>10</v>
      </c>
      <c r="F54" s="202">
        <f t="shared" ref="F54:S54" si="9">+F52+F47+F43+F34+F26+F17</f>
        <v>10</v>
      </c>
      <c r="G54" s="202">
        <f t="shared" si="9"/>
        <v>4</v>
      </c>
      <c r="H54" s="202">
        <f t="shared" si="9"/>
        <v>10</v>
      </c>
      <c r="I54" s="202">
        <f t="shared" si="9"/>
        <v>10</v>
      </c>
      <c r="J54" s="202">
        <f t="shared" si="9"/>
        <v>4</v>
      </c>
      <c r="K54" s="202">
        <f t="shared" si="9"/>
        <v>10</v>
      </c>
      <c r="L54" s="202">
        <f t="shared" si="9"/>
        <v>10</v>
      </c>
      <c r="M54" s="202">
        <f t="shared" si="9"/>
        <v>4</v>
      </c>
      <c r="N54" s="202">
        <f t="shared" si="9"/>
        <v>10</v>
      </c>
      <c r="O54" s="202">
        <f t="shared" si="9"/>
        <v>10</v>
      </c>
      <c r="P54" s="202">
        <f t="shared" si="9"/>
        <v>4</v>
      </c>
      <c r="Q54" s="202">
        <f t="shared" si="9"/>
        <v>10</v>
      </c>
      <c r="R54" s="202">
        <f t="shared" si="9"/>
        <v>10</v>
      </c>
      <c r="S54" s="202">
        <f t="shared" si="9"/>
        <v>4</v>
      </c>
    </row>
    <row r="55" spans="1:20" s="74" customFormat="1" x14ac:dyDescent="0.25">
      <c r="A55" s="74">
        <f>+A51+A46+A42+A33+A25+A16</f>
        <v>24</v>
      </c>
      <c r="E55" s="1047">
        <f>+E54+F54+G54</f>
        <v>24</v>
      </c>
      <c r="F55" s="1047"/>
      <c r="G55" s="1047"/>
      <c r="H55" s="1047">
        <f t="shared" ref="H55" si="10">+H54+I54+J54</f>
        <v>24</v>
      </c>
      <c r="I55" s="1047"/>
      <c r="J55" s="1047"/>
      <c r="K55" s="1047">
        <f t="shared" ref="K55" si="11">+K54+L54+M54</f>
        <v>24</v>
      </c>
      <c r="L55" s="1047"/>
      <c r="M55" s="1047"/>
      <c r="N55" s="1047">
        <f t="shared" ref="N55" si="12">+N54+O54+P54</f>
        <v>24</v>
      </c>
      <c r="O55" s="1047"/>
      <c r="P55" s="1047"/>
      <c r="Q55" s="1047">
        <f t="shared" ref="Q55" si="13">+Q54+R54+S54</f>
        <v>24</v>
      </c>
      <c r="R55" s="1047"/>
      <c r="S55" s="1047"/>
      <c r="T55" s="622"/>
    </row>
    <row r="56" spans="1:20" x14ac:dyDescent="0.25">
      <c r="D56" s="123" t="s">
        <v>0</v>
      </c>
      <c r="E56" s="124">
        <f>+H54+K54+N54+Q54</f>
        <v>40</v>
      </c>
      <c r="F56" s="125">
        <f>+E56/$E$59</f>
        <v>0.36363636363636365</v>
      </c>
    </row>
    <row r="57" spans="1:20" x14ac:dyDescent="0.25">
      <c r="D57" s="123" t="s">
        <v>1</v>
      </c>
      <c r="E57" s="124">
        <f>+F54+I54+L54+O54+R54</f>
        <v>50</v>
      </c>
      <c r="F57" s="125">
        <f t="shared" ref="F57:F59" si="14">+E57/$E$59</f>
        <v>0.45454545454545453</v>
      </c>
    </row>
    <row r="58" spans="1:20" x14ac:dyDescent="0.25">
      <c r="D58" s="123" t="s">
        <v>2</v>
      </c>
      <c r="E58" s="124">
        <f>+G54+J54+M54+P54+S54</f>
        <v>20</v>
      </c>
      <c r="F58" s="125">
        <f t="shared" si="14"/>
        <v>0.18181818181818182</v>
      </c>
    </row>
    <row r="59" spans="1:20" x14ac:dyDescent="0.25">
      <c r="E59" s="124">
        <f>SUM(E56:E58)</f>
        <v>110</v>
      </c>
      <c r="F59" s="125">
        <f t="shared" si="14"/>
        <v>1</v>
      </c>
    </row>
    <row r="61" spans="1:20" x14ac:dyDescent="0.25">
      <c r="D61" s="345" t="s">
        <v>620</v>
      </c>
      <c r="E61" s="306"/>
      <c r="F61" s="592">
        <f>+F56+F58</f>
        <v>0.54545454545454541</v>
      </c>
    </row>
    <row r="105" spans="1:20" ht="12.75" x14ac:dyDescent="0.2">
      <c r="A105" s="74" t="e">
        <f>+'[1]11. CA COLORECTAL'!A49+'[1]11. CA COLORECTAL'!A45+'[1]11. CA COLORECTAL'!#REF!+'[1]11. CA COLORECTAL'!A41+'[1]11. CA COLORECTAL'!A36+'[1]11. CA COLORECTAL'!A30+'[1]11. CA COLORECTAL'!A26+'[1]11. CA COLORECTAL'!A18+A56+A50+#REF!+A47+A43+A36+A30+A22</f>
        <v>#REF!</v>
      </c>
      <c r="E105" s="129"/>
      <c r="F105" s="129"/>
      <c r="G105" s="129"/>
      <c r="H105" s="129"/>
      <c r="I105" s="129"/>
      <c r="J105" s="129"/>
      <c r="K105" s="129"/>
      <c r="L105" s="129"/>
      <c r="M105" s="129"/>
      <c r="N105" s="129"/>
      <c r="O105" s="129"/>
      <c r="P105" s="129"/>
      <c r="Q105" s="129"/>
      <c r="R105" s="129"/>
      <c r="S105" s="129"/>
      <c r="T105" s="83"/>
    </row>
  </sheetData>
  <dataConsolidate/>
  <mergeCells count="41">
    <mergeCell ref="E2:T4"/>
    <mergeCell ref="C7:E7"/>
    <mergeCell ref="C9:E9"/>
    <mergeCell ref="C10:E10"/>
    <mergeCell ref="B11:C12"/>
    <mergeCell ref="Q27:S27"/>
    <mergeCell ref="Q18:S18"/>
    <mergeCell ref="B19:C27"/>
    <mergeCell ref="E27:G27"/>
    <mergeCell ref="H27:J27"/>
    <mergeCell ref="K27:M27"/>
    <mergeCell ref="N27:P27"/>
    <mergeCell ref="B13:C18"/>
    <mergeCell ref="E18:G18"/>
    <mergeCell ref="H18:J18"/>
    <mergeCell ref="K18:M18"/>
    <mergeCell ref="N18:P18"/>
    <mergeCell ref="Q44:S44"/>
    <mergeCell ref="Q35:S35"/>
    <mergeCell ref="B36:C44"/>
    <mergeCell ref="E44:G44"/>
    <mergeCell ref="H44:J44"/>
    <mergeCell ref="K44:M44"/>
    <mergeCell ref="N44:P44"/>
    <mergeCell ref="B28:C35"/>
    <mergeCell ref="E35:G35"/>
    <mergeCell ref="H35:J35"/>
    <mergeCell ref="K35:M35"/>
    <mergeCell ref="N35:P35"/>
    <mergeCell ref="Q48:S48"/>
    <mergeCell ref="B49:C53"/>
    <mergeCell ref="E55:G55"/>
    <mergeCell ref="H55:J55"/>
    <mergeCell ref="K55:M55"/>
    <mergeCell ref="N55:P55"/>
    <mergeCell ref="Q55:S55"/>
    <mergeCell ref="B45:C48"/>
    <mergeCell ref="E48:G48"/>
    <mergeCell ref="H48:J48"/>
    <mergeCell ref="K48:M48"/>
    <mergeCell ref="N48:P48"/>
  </mergeCells>
  <conditionalFormatting sqref="T13:T53">
    <cfRule type="cellIs" dxfId="7" priority="5" operator="notEqual">
      <formula>$T$11</formula>
    </cfRule>
  </conditionalFormatting>
  <conditionalFormatting sqref="E55:S55">
    <cfRule type="cellIs" dxfId="6" priority="26" operator="notEqual">
      <formula>$A$55</formula>
    </cfRule>
    <cfRule type="cellIs" priority="27" operator="notEqual">
      <formula>$A$55</formula>
    </cfRule>
  </conditionalFormatting>
  <dataValidations count="3">
    <dataValidation type="whole" operator="equal" allowBlank="1" showInputMessage="1" showErrorMessage="1" errorTitle="REGISTRO ERRADO" error="SOLO PUEDE REGISTRAR 1 " sqref="E46:S46 E50:S51 E13:S16">
      <formula1>1</formula1>
    </dataValidation>
    <dataValidation type="whole" operator="equal" allowBlank="1" showInputMessage="1" showErrorMessage="1" errorTitle="REGISTRO ERRADO" error="SOLO PUEDE MARCAR 1" sqref="E37:S42 E29:S33">
      <formula1>1</formula1>
    </dataValidation>
    <dataValidation type="whole" operator="equal" allowBlank="1" showInputMessage="1" showErrorMessage="1" errorTitle="REGISTRO ERRADO" error="SOLO PUEDE REGISTRAR 1" sqref="E20:S25">
      <formula1>1</formula1>
    </dataValidation>
  </dataValidations>
  <pageMargins left="0.7" right="0.7" top="0.75" bottom="0.75" header="0.3" footer="0.3"/>
  <pageSetup paperSize="9" orientation="portrait" horizontalDpi="300" verticalDpi="300"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0"/>
  <sheetViews>
    <sheetView zoomScale="115" zoomScaleNormal="115" workbookViewId="0">
      <selection activeCell="Q7" sqref="Q7"/>
    </sheetView>
  </sheetViews>
  <sheetFormatPr baseColWidth="10" defaultRowHeight="15" x14ac:dyDescent="0.25"/>
  <cols>
    <col min="1" max="1" width="4.42578125" style="148" customWidth="1"/>
    <col min="2" max="2" width="3.85546875" style="126" customWidth="1"/>
    <col min="3" max="3" width="2.7109375" style="126" customWidth="1"/>
    <col min="4" max="4" width="32.140625" style="126" customWidth="1"/>
    <col min="5" max="5" width="5.5703125" style="126" customWidth="1"/>
    <col min="6" max="6" width="5.7109375" style="126" customWidth="1"/>
    <col min="7" max="7" width="3.28515625" style="126" customWidth="1"/>
    <col min="8" max="8" width="3.140625" style="126" customWidth="1"/>
    <col min="9" max="10" width="3.28515625" style="126" customWidth="1"/>
    <col min="11" max="11" width="3.140625" style="126" customWidth="1"/>
    <col min="12" max="12" width="3.42578125" style="126" customWidth="1"/>
    <col min="13" max="13" width="4" style="126" customWidth="1"/>
    <col min="14" max="14" width="3.85546875" style="126" customWidth="1"/>
    <col min="15" max="15" width="4.28515625" style="126" customWidth="1"/>
    <col min="16" max="16" width="4" style="126" customWidth="1"/>
    <col min="17" max="17" width="3.28515625" style="126" customWidth="1"/>
    <col min="18" max="18" width="4" style="126" customWidth="1"/>
    <col min="19" max="19" width="4.28515625" style="126" customWidth="1"/>
    <col min="20" max="20" width="8.7109375" style="128" customWidth="1"/>
    <col min="21" max="16384" width="11.42578125" style="126"/>
  </cols>
  <sheetData>
    <row r="1" spans="1:20" s="75" customFormat="1" ht="12.75" x14ac:dyDescent="0.2">
      <c r="A1" s="74"/>
      <c r="E1" s="76"/>
      <c r="F1" s="76"/>
      <c r="G1" s="76"/>
      <c r="H1" s="76"/>
      <c r="I1" s="76"/>
      <c r="J1" s="76"/>
      <c r="K1" s="77"/>
      <c r="L1" s="77"/>
      <c r="M1" s="77"/>
      <c r="N1" s="76"/>
      <c r="O1" s="76"/>
      <c r="P1" s="76"/>
      <c r="Q1" s="76"/>
      <c r="R1" s="76"/>
      <c r="S1" s="76"/>
      <c r="T1" s="78"/>
    </row>
    <row r="2" spans="1:20" s="75" customFormat="1" ht="15" customHeight="1" x14ac:dyDescent="0.2">
      <c r="A2" s="74"/>
      <c r="E2" s="1061" t="s">
        <v>88</v>
      </c>
      <c r="F2" s="1062"/>
      <c r="G2" s="1062"/>
      <c r="H2" s="1062"/>
      <c r="I2" s="1062"/>
      <c r="J2" s="1062"/>
      <c r="K2" s="1062"/>
      <c r="L2" s="1062"/>
      <c r="M2" s="1062"/>
      <c r="N2" s="1062"/>
      <c r="O2" s="1062"/>
      <c r="P2" s="1062"/>
      <c r="Q2" s="1062"/>
      <c r="R2" s="1062"/>
      <c r="S2" s="1062"/>
      <c r="T2" s="1063"/>
    </row>
    <row r="3" spans="1:20" s="75" customFormat="1" ht="15" customHeight="1" x14ac:dyDescent="0.2">
      <c r="A3" s="74"/>
      <c r="E3" s="1064"/>
      <c r="F3" s="1065"/>
      <c r="G3" s="1065"/>
      <c r="H3" s="1065"/>
      <c r="I3" s="1065"/>
      <c r="J3" s="1065"/>
      <c r="K3" s="1065"/>
      <c r="L3" s="1065"/>
      <c r="M3" s="1065"/>
      <c r="N3" s="1065"/>
      <c r="O3" s="1065"/>
      <c r="P3" s="1065"/>
      <c r="Q3" s="1065"/>
      <c r="R3" s="1065"/>
      <c r="S3" s="1065"/>
      <c r="T3" s="1066"/>
    </row>
    <row r="4" spans="1:20" s="75" customFormat="1" ht="15" customHeight="1" x14ac:dyDescent="0.2">
      <c r="A4" s="74"/>
      <c r="E4" s="1080"/>
      <c r="F4" s="1081"/>
      <c r="G4" s="1081"/>
      <c r="H4" s="1081"/>
      <c r="I4" s="1081"/>
      <c r="J4" s="1081"/>
      <c r="K4" s="1081"/>
      <c r="L4" s="1081"/>
      <c r="M4" s="1081"/>
      <c r="N4" s="1081"/>
      <c r="O4" s="1081"/>
      <c r="P4" s="1081"/>
      <c r="Q4" s="1081"/>
      <c r="R4" s="1081"/>
      <c r="S4" s="1081"/>
      <c r="T4" s="1082"/>
    </row>
    <row r="5" spans="1:20" s="75" customFormat="1" ht="12.75" x14ac:dyDescent="0.2">
      <c r="A5" s="74"/>
      <c r="E5" s="79"/>
      <c r="F5" s="79"/>
      <c r="G5" s="79"/>
      <c r="H5" s="80"/>
      <c r="I5" s="80"/>
      <c r="J5" s="80"/>
      <c r="K5" s="81"/>
      <c r="L5" s="81"/>
      <c r="M5" s="81"/>
      <c r="N5" s="79"/>
      <c r="O5" s="79"/>
      <c r="P5" s="79"/>
      <c r="Q5" s="79"/>
      <c r="R5" s="79"/>
      <c r="S5" s="79"/>
      <c r="T5" s="82"/>
    </row>
    <row r="6" spans="1:20" s="75" customFormat="1" ht="21.75" customHeight="1" x14ac:dyDescent="0.2">
      <c r="A6" s="74"/>
      <c r="E6" s="79"/>
      <c r="F6" s="79"/>
      <c r="G6" s="79"/>
      <c r="H6" s="79"/>
      <c r="I6" s="79"/>
      <c r="J6" s="79"/>
      <c r="K6" s="81"/>
      <c r="L6" s="81"/>
      <c r="M6" s="81"/>
      <c r="N6" s="79"/>
      <c r="O6" s="79"/>
      <c r="P6" s="79"/>
      <c r="Q6" s="79"/>
      <c r="R6" s="79"/>
      <c r="S6" s="79"/>
      <c r="T6" s="82"/>
    </row>
    <row r="7" spans="1:20" s="75" customFormat="1" ht="12.75" x14ac:dyDescent="0.2">
      <c r="A7" s="74"/>
      <c r="C7" s="1067" t="s">
        <v>9</v>
      </c>
      <c r="D7" s="1067"/>
      <c r="E7" s="1067"/>
      <c r="K7" s="83"/>
      <c r="T7" s="83"/>
    </row>
    <row r="8" spans="1:20" s="75" customFormat="1" ht="14.25" customHeight="1" x14ac:dyDescent="0.2">
      <c r="A8" s="74"/>
      <c r="C8" s="84" t="s">
        <v>116</v>
      </c>
      <c r="D8" s="84"/>
      <c r="E8" s="84"/>
      <c r="K8" s="83"/>
      <c r="T8" s="83"/>
    </row>
    <row r="9" spans="1:20" s="75" customFormat="1" ht="12.75" x14ac:dyDescent="0.2">
      <c r="A9" s="74"/>
      <c r="C9" s="1068" t="s">
        <v>90</v>
      </c>
      <c r="D9" s="1068"/>
      <c r="E9" s="1068"/>
      <c r="K9" s="83"/>
      <c r="T9" s="83"/>
    </row>
    <row r="10" spans="1:20" s="75" customFormat="1" ht="12.75" x14ac:dyDescent="0.2">
      <c r="A10" s="74"/>
      <c r="C10" s="1068" t="s">
        <v>12</v>
      </c>
      <c r="D10" s="1068"/>
      <c r="E10" s="1068"/>
      <c r="K10" s="83"/>
      <c r="T10" s="83"/>
    </row>
    <row r="11" spans="1:20" s="75" customFormat="1" ht="12.75" x14ac:dyDescent="0.2">
      <c r="A11" s="74"/>
      <c r="B11" s="1083" t="s">
        <v>117</v>
      </c>
      <c r="C11" s="1084"/>
      <c r="D11" s="1084"/>
      <c r="E11" s="1084"/>
      <c r="F11" s="1084"/>
      <c r="G11" s="1084"/>
      <c r="H11" s="1084"/>
      <c r="I11" s="1084"/>
      <c r="J11" s="129"/>
      <c r="K11" s="130"/>
      <c r="T11" s="83"/>
    </row>
    <row r="12" spans="1:20" s="75" customFormat="1" ht="12.75" x14ac:dyDescent="0.2">
      <c r="A12" s="74"/>
      <c r="B12" s="1083"/>
      <c r="C12" s="1084"/>
      <c r="D12" s="1084"/>
      <c r="E12" s="1084"/>
      <c r="F12" s="1084"/>
      <c r="G12" s="1084"/>
      <c r="H12" s="1084"/>
      <c r="I12" s="1084"/>
      <c r="J12" s="129"/>
      <c r="K12" s="130"/>
      <c r="T12" s="83"/>
    </row>
    <row r="13" spans="1:20" s="75" customFormat="1" ht="13.5" thickBot="1" x14ac:dyDescent="0.25">
      <c r="A13" s="74"/>
      <c r="B13" s="131"/>
      <c r="C13" s="131"/>
      <c r="D13" s="131"/>
      <c r="E13" s="129"/>
      <c r="F13" s="129"/>
      <c r="G13" s="129"/>
      <c r="H13" s="129"/>
      <c r="I13" s="129"/>
      <c r="J13" s="129"/>
      <c r="K13" s="130"/>
      <c r="T13" s="83"/>
    </row>
    <row r="14" spans="1:20" s="75" customFormat="1" ht="14.25" customHeight="1" x14ac:dyDescent="0.2">
      <c r="A14" s="74"/>
      <c r="B14" s="132"/>
      <c r="C14" s="133"/>
      <c r="D14" s="134" t="s">
        <v>14</v>
      </c>
      <c r="E14" s="1085" t="s">
        <v>682</v>
      </c>
      <c r="F14" s="1086"/>
      <c r="G14" s="1087"/>
      <c r="H14" s="1085" t="s">
        <v>683</v>
      </c>
      <c r="I14" s="1086"/>
      <c r="J14" s="1087"/>
      <c r="K14" s="1085" t="s">
        <v>684</v>
      </c>
      <c r="L14" s="1086"/>
      <c r="M14" s="1087"/>
      <c r="N14" s="1085" t="s">
        <v>685</v>
      </c>
      <c r="O14" s="1086"/>
      <c r="P14" s="1087"/>
      <c r="Q14" s="1085" t="s">
        <v>686</v>
      </c>
      <c r="R14" s="1086"/>
      <c r="S14" s="1087"/>
      <c r="T14" s="135"/>
    </row>
    <row r="15" spans="1:20" s="75" customFormat="1" ht="25.5" x14ac:dyDescent="0.2">
      <c r="A15" s="74"/>
      <c r="B15" s="1079" t="s">
        <v>15</v>
      </c>
      <c r="C15" s="1046"/>
      <c r="D15" s="136" t="s">
        <v>16</v>
      </c>
      <c r="E15" s="123" t="s">
        <v>0</v>
      </c>
      <c r="F15" s="123" t="s">
        <v>1</v>
      </c>
      <c r="G15" s="123" t="s">
        <v>2</v>
      </c>
      <c r="H15" s="123" t="s">
        <v>0</v>
      </c>
      <c r="I15" s="123" t="s">
        <v>1</v>
      </c>
      <c r="J15" s="123" t="s">
        <v>2</v>
      </c>
      <c r="K15" s="123" t="s">
        <v>0</v>
      </c>
      <c r="L15" s="123" t="s">
        <v>1</v>
      </c>
      <c r="M15" s="123" t="s">
        <v>2</v>
      </c>
      <c r="N15" s="123" t="s">
        <v>0</v>
      </c>
      <c r="O15" s="123" t="s">
        <v>1</v>
      </c>
      <c r="P15" s="123" t="s">
        <v>2</v>
      </c>
      <c r="Q15" s="123" t="s">
        <v>0</v>
      </c>
      <c r="R15" s="123" t="s">
        <v>1</v>
      </c>
      <c r="S15" s="123" t="s">
        <v>2</v>
      </c>
      <c r="T15" s="135">
        <v>5</v>
      </c>
    </row>
    <row r="16" spans="1:20" s="75" customFormat="1" ht="50.25" customHeight="1" x14ac:dyDescent="0.2">
      <c r="A16" s="74">
        <v>1</v>
      </c>
      <c r="B16" s="1079"/>
      <c r="C16" s="1046"/>
      <c r="D16" s="137" t="s">
        <v>91</v>
      </c>
      <c r="E16" s="138">
        <v>1</v>
      </c>
      <c r="F16" s="138"/>
      <c r="G16" s="138"/>
      <c r="H16" s="138">
        <v>1</v>
      </c>
      <c r="I16" s="138"/>
      <c r="J16" s="138"/>
      <c r="K16" s="138">
        <v>1</v>
      </c>
      <c r="L16" s="138"/>
      <c r="M16" s="138"/>
      <c r="N16" s="138">
        <v>1</v>
      </c>
      <c r="O16" s="138"/>
      <c r="P16" s="138"/>
      <c r="Q16" s="138">
        <v>1</v>
      </c>
      <c r="R16" s="138"/>
      <c r="S16" s="138"/>
      <c r="T16" s="135">
        <f>SUM(E16:S16)</f>
        <v>5</v>
      </c>
    </row>
    <row r="17" spans="1:20" s="75" customFormat="1" ht="51" customHeight="1" x14ac:dyDescent="0.2">
      <c r="A17" s="74">
        <v>2</v>
      </c>
      <c r="B17" s="1079"/>
      <c r="C17" s="1046"/>
      <c r="D17" s="139" t="s">
        <v>92</v>
      </c>
      <c r="E17" s="138"/>
      <c r="F17" s="138">
        <v>1</v>
      </c>
      <c r="G17" s="138"/>
      <c r="H17" s="138"/>
      <c r="I17" s="138">
        <v>1</v>
      </c>
      <c r="J17" s="138"/>
      <c r="K17" s="138"/>
      <c r="L17" s="138">
        <v>1</v>
      </c>
      <c r="M17" s="138"/>
      <c r="N17" s="138"/>
      <c r="O17" s="138">
        <v>1</v>
      </c>
      <c r="P17" s="138"/>
      <c r="Q17" s="138"/>
      <c r="R17" s="138">
        <v>1</v>
      </c>
      <c r="S17" s="138"/>
      <c r="T17" s="135">
        <f>SUM(E17:S17)</f>
        <v>5</v>
      </c>
    </row>
    <row r="18" spans="1:20" s="75" customFormat="1" ht="66" customHeight="1" x14ac:dyDescent="0.2">
      <c r="A18" s="74">
        <v>3</v>
      </c>
      <c r="B18" s="1079"/>
      <c r="C18" s="1046"/>
      <c r="D18" s="139" t="s">
        <v>93</v>
      </c>
      <c r="E18" s="140"/>
      <c r="F18" s="140"/>
      <c r="G18" s="140">
        <v>1</v>
      </c>
      <c r="H18" s="140"/>
      <c r="I18" s="140"/>
      <c r="J18" s="140">
        <v>1</v>
      </c>
      <c r="K18" s="140"/>
      <c r="L18" s="140"/>
      <c r="M18" s="140">
        <v>1</v>
      </c>
      <c r="N18" s="140"/>
      <c r="O18" s="140"/>
      <c r="P18" s="140">
        <v>1</v>
      </c>
      <c r="Q18" s="140"/>
      <c r="R18" s="140"/>
      <c r="S18" s="140">
        <v>1</v>
      </c>
      <c r="T18" s="135">
        <f>SUM(E18:S18)</f>
        <v>5</v>
      </c>
    </row>
    <row r="19" spans="1:20" s="75" customFormat="1" ht="18" customHeight="1" x14ac:dyDescent="0.2">
      <c r="A19" s="74"/>
      <c r="B19" s="1079"/>
      <c r="C19" s="1046"/>
      <c r="D19" s="141" t="s">
        <v>4</v>
      </c>
      <c r="E19" s="140">
        <f t="shared" ref="E19:S19" si="0">SUM(E16:E18)</f>
        <v>1</v>
      </c>
      <c r="F19" s="140">
        <f t="shared" si="0"/>
        <v>1</v>
      </c>
      <c r="G19" s="140">
        <f t="shared" si="0"/>
        <v>1</v>
      </c>
      <c r="H19" s="140">
        <f t="shared" si="0"/>
        <v>1</v>
      </c>
      <c r="I19" s="140">
        <f t="shared" si="0"/>
        <v>1</v>
      </c>
      <c r="J19" s="140">
        <f t="shared" si="0"/>
        <v>1</v>
      </c>
      <c r="K19" s="140">
        <f t="shared" si="0"/>
        <v>1</v>
      </c>
      <c r="L19" s="140">
        <f t="shared" si="0"/>
        <v>1</v>
      </c>
      <c r="M19" s="140">
        <f t="shared" si="0"/>
        <v>1</v>
      </c>
      <c r="N19" s="140">
        <f t="shared" si="0"/>
        <v>1</v>
      </c>
      <c r="O19" s="140">
        <f t="shared" si="0"/>
        <v>1</v>
      </c>
      <c r="P19" s="140">
        <f t="shared" si="0"/>
        <v>1</v>
      </c>
      <c r="Q19" s="140">
        <f t="shared" si="0"/>
        <v>1</v>
      </c>
      <c r="R19" s="140">
        <f t="shared" si="0"/>
        <v>1</v>
      </c>
      <c r="S19" s="140">
        <f t="shared" si="0"/>
        <v>1</v>
      </c>
      <c r="T19" s="135">
        <f>SUM(E19:S19)</f>
        <v>15</v>
      </c>
    </row>
    <row r="20" spans="1:20" s="75" customFormat="1" ht="37.5" customHeight="1" x14ac:dyDescent="0.2">
      <c r="A20" s="74"/>
      <c r="B20" s="1079"/>
      <c r="C20" s="1046"/>
      <c r="D20" s="142" t="s">
        <v>95</v>
      </c>
      <c r="E20" s="1076"/>
      <c r="F20" s="1076"/>
      <c r="G20" s="1076"/>
      <c r="H20" s="1076"/>
      <c r="I20" s="1076"/>
      <c r="J20" s="1076"/>
      <c r="K20" s="1076"/>
      <c r="L20" s="1076"/>
      <c r="M20" s="1076"/>
      <c r="N20" s="1076"/>
      <c r="O20" s="1076"/>
      <c r="P20" s="1076"/>
      <c r="Q20" s="1076"/>
      <c r="R20" s="1076"/>
      <c r="S20" s="1076"/>
    </row>
    <row r="21" spans="1:20" s="75" customFormat="1" ht="18" customHeight="1" x14ac:dyDescent="0.2">
      <c r="A21" s="74"/>
      <c r="B21" s="1079" t="s">
        <v>96</v>
      </c>
      <c r="C21" s="1046"/>
      <c r="D21" s="142" t="s">
        <v>96</v>
      </c>
      <c r="E21" s="123" t="s">
        <v>0</v>
      </c>
      <c r="F21" s="123" t="s">
        <v>1</v>
      </c>
      <c r="G21" s="123" t="s">
        <v>2</v>
      </c>
      <c r="H21" s="123" t="s">
        <v>0</v>
      </c>
      <c r="I21" s="123" t="s">
        <v>1</v>
      </c>
      <c r="J21" s="123" t="s">
        <v>2</v>
      </c>
      <c r="K21" s="123" t="s">
        <v>0</v>
      </c>
      <c r="L21" s="123" t="s">
        <v>1</v>
      </c>
      <c r="M21" s="123" t="s">
        <v>2</v>
      </c>
      <c r="N21" s="123" t="s">
        <v>0</v>
      </c>
      <c r="O21" s="123" t="s">
        <v>1</v>
      </c>
      <c r="P21" s="123" t="s">
        <v>2</v>
      </c>
      <c r="Q21" s="123" t="s">
        <v>0</v>
      </c>
      <c r="R21" s="123" t="s">
        <v>1</v>
      </c>
      <c r="S21" s="123" t="s">
        <v>2</v>
      </c>
      <c r="T21" s="135">
        <v>10</v>
      </c>
    </row>
    <row r="22" spans="1:20" s="75" customFormat="1" ht="114" customHeight="1" x14ac:dyDescent="0.2">
      <c r="A22" s="74">
        <v>1</v>
      </c>
      <c r="B22" s="1079"/>
      <c r="C22" s="1046"/>
      <c r="D22" s="143" t="s">
        <v>118</v>
      </c>
      <c r="E22" s="138">
        <v>1</v>
      </c>
      <c r="F22" s="138"/>
      <c r="G22" s="138"/>
      <c r="H22" s="138">
        <v>1</v>
      </c>
      <c r="I22" s="138"/>
      <c r="J22" s="138"/>
      <c r="K22" s="138">
        <v>1</v>
      </c>
      <c r="L22" s="138"/>
      <c r="M22" s="138"/>
      <c r="N22" s="138">
        <v>1</v>
      </c>
      <c r="O22" s="138"/>
      <c r="P22" s="138"/>
      <c r="Q22" s="138">
        <v>1</v>
      </c>
      <c r="R22" s="138"/>
      <c r="S22" s="138"/>
      <c r="T22" s="135">
        <f t="shared" ref="T22:T27" si="1">SUM(E22:S22)</f>
        <v>5</v>
      </c>
    </row>
    <row r="23" spans="1:20" s="75" customFormat="1" ht="105.75" customHeight="1" x14ac:dyDescent="0.2">
      <c r="A23" s="74">
        <v>2</v>
      </c>
      <c r="B23" s="1079"/>
      <c r="C23" s="1046"/>
      <c r="D23" s="143" t="s">
        <v>119</v>
      </c>
      <c r="E23" s="138"/>
      <c r="F23" s="138">
        <v>1</v>
      </c>
      <c r="G23" s="138"/>
      <c r="H23" s="138"/>
      <c r="I23" s="138">
        <v>1</v>
      </c>
      <c r="J23" s="138"/>
      <c r="K23" s="138"/>
      <c r="L23" s="138">
        <v>1</v>
      </c>
      <c r="M23" s="138"/>
      <c r="N23" s="138"/>
      <c r="O23" s="138">
        <v>1</v>
      </c>
      <c r="P23" s="138"/>
      <c r="Q23" s="138"/>
      <c r="R23" s="138">
        <v>1</v>
      </c>
      <c r="S23" s="138"/>
      <c r="T23" s="135">
        <f t="shared" si="1"/>
        <v>5</v>
      </c>
    </row>
    <row r="24" spans="1:20" s="75" customFormat="1" ht="48.75" customHeight="1" x14ac:dyDescent="0.2">
      <c r="A24" s="74">
        <v>3</v>
      </c>
      <c r="B24" s="1079"/>
      <c r="C24" s="1046"/>
      <c r="D24" s="106" t="s">
        <v>120</v>
      </c>
      <c r="E24" s="140"/>
      <c r="F24" s="140"/>
      <c r="G24" s="140">
        <v>1</v>
      </c>
      <c r="H24" s="140"/>
      <c r="I24" s="140"/>
      <c r="J24" s="140">
        <v>1</v>
      </c>
      <c r="K24" s="140"/>
      <c r="L24" s="140"/>
      <c r="M24" s="140">
        <v>1</v>
      </c>
      <c r="N24" s="140"/>
      <c r="O24" s="140"/>
      <c r="P24" s="140">
        <v>1</v>
      </c>
      <c r="Q24" s="140"/>
      <c r="R24" s="140"/>
      <c r="S24" s="140">
        <v>1</v>
      </c>
      <c r="T24" s="135">
        <f t="shared" si="1"/>
        <v>5</v>
      </c>
    </row>
    <row r="25" spans="1:20" s="75" customFormat="1" ht="47.25" customHeight="1" x14ac:dyDescent="0.2">
      <c r="A25" s="74">
        <v>4</v>
      </c>
      <c r="B25" s="1079"/>
      <c r="C25" s="1046"/>
      <c r="D25" s="106" t="s">
        <v>121</v>
      </c>
      <c r="E25" s="138"/>
      <c r="F25" s="138">
        <v>1</v>
      </c>
      <c r="G25" s="138"/>
      <c r="H25" s="138"/>
      <c r="I25" s="138">
        <v>1</v>
      </c>
      <c r="J25" s="138"/>
      <c r="K25" s="138"/>
      <c r="L25" s="138">
        <v>1</v>
      </c>
      <c r="M25" s="138"/>
      <c r="N25" s="138"/>
      <c r="O25" s="138">
        <v>1</v>
      </c>
      <c r="P25" s="138"/>
      <c r="Q25" s="138"/>
      <c r="R25" s="138">
        <v>1</v>
      </c>
      <c r="S25" s="138"/>
      <c r="T25" s="135">
        <f t="shared" si="1"/>
        <v>5</v>
      </c>
    </row>
    <row r="26" spans="1:20" s="75" customFormat="1" ht="75" customHeight="1" x14ac:dyDescent="0.2">
      <c r="A26" s="74">
        <v>5</v>
      </c>
      <c r="B26" s="1079"/>
      <c r="C26" s="1046"/>
      <c r="D26" s="143" t="s">
        <v>122</v>
      </c>
      <c r="E26" s="138">
        <v>1</v>
      </c>
      <c r="F26" s="138"/>
      <c r="G26" s="138"/>
      <c r="H26" s="138">
        <v>1</v>
      </c>
      <c r="I26" s="138"/>
      <c r="J26" s="138"/>
      <c r="K26" s="138">
        <v>1</v>
      </c>
      <c r="L26" s="138"/>
      <c r="M26" s="138"/>
      <c r="N26" s="138">
        <v>1</v>
      </c>
      <c r="O26" s="138"/>
      <c r="P26" s="138"/>
      <c r="Q26" s="138">
        <v>1</v>
      </c>
      <c r="R26" s="138"/>
      <c r="S26" s="138"/>
      <c r="T26" s="135">
        <f t="shared" si="1"/>
        <v>5</v>
      </c>
    </row>
    <row r="27" spans="1:20" s="75" customFormat="1" ht="18" customHeight="1" x14ac:dyDescent="0.2">
      <c r="A27" s="74"/>
      <c r="B27" s="1079"/>
      <c r="C27" s="1046"/>
      <c r="D27" s="141" t="s">
        <v>4</v>
      </c>
      <c r="E27" s="140">
        <f t="shared" ref="E27:S27" si="2">SUM(E22:E26)</f>
        <v>2</v>
      </c>
      <c r="F27" s="140">
        <f t="shared" si="2"/>
        <v>2</v>
      </c>
      <c r="G27" s="140">
        <f t="shared" si="2"/>
        <v>1</v>
      </c>
      <c r="H27" s="140">
        <f t="shared" si="2"/>
        <v>2</v>
      </c>
      <c r="I27" s="140">
        <f t="shared" si="2"/>
        <v>2</v>
      </c>
      <c r="J27" s="140">
        <f t="shared" si="2"/>
        <v>1</v>
      </c>
      <c r="K27" s="140">
        <f t="shared" si="2"/>
        <v>2</v>
      </c>
      <c r="L27" s="140">
        <f t="shared" si="2"/>
        <v>2</v>
      </c>
      <c r="M27" s="140">
        <f t="shared" si="2"/>
        <v>1</v>
      </c>
      <c r="N27" s="140">
        <f t="shared" si="2"/>
        <v>2</v>
      </c>
      <c r="O27" s="140">
        <f t="shared" si="2"/>
        <v>2</v>
      </c>
      <c r="P27" s="140">
        <f t="shared" si="2"/>
        <v>1</v>
      </c>
      <c r="Q27" s="140">
        <f t="shared" si="2"/>
        <v>2</v>
      </c>
      <c r="R27" s="140">
        <f t="shared" si="2"/>
        <v>2</v>
      </c>
      <c r="S27" s="140">
        <f t="shared" si="2"/>
        <v>1</v>
      </c>
      <c r="T27" s="135">
        <f t="shared" si="1"/>
        <v>25</v>
      </c>
    </row>
    <row r="28" spans="1:20" s="75" customFormat="1" ht="48.75" customHeight="1" x14ac:dyDescent="0.2">
      <c r="A28" s="74"/>
      <c r="B28" s="1079"/>
      <c r="C28" s="1046"/>
      <c r="D28" s="142" t="s">
        <v>95</v>
      </c>
      <c r="E28" s="1073"/>
      <c r="F28" s="1074"/>
      <c r="G28" s="1075"/>
      <c r="H28" s="1073"/>
      <c r="I28" s="1074"/>
      <c r="J28" s="1075"/>
      <c r="K28" s="1073"/>
      <c r="L28" s="1074"/>
      <c r="M28" s="1075"/>
      <c r="N28" s="1073"/>
      <c r="O28" s="1074"/>
      <c r="P28" s="1075"/>
      <c r="Q28" s="1073"/>
      <c r="R28" s="1074"/>
      <c r="S28" s="1075"/>
    </row>
    <row r="29" spans="1:20" s="75" customFormat="1" ht="18" customHeight="1" x14ac:dyDescent="0.2">
      <c r="A29" s="74"/>
      <c r="B29" s="1079" t="s">
        <v>6</v>
      </c>
      <c r="C29" s="1046"/>
      <c r="D29" s="142" t="s">
        <v>6</v>
      </c>
      <c r="E29" s="123" t="s">
        <v>0</v>
      </c>
      <c r="F29" s="123" t="s">
        <v>1</v>
      </c>
      <c r="G29" s="123" t="s">
        <v>2</v>
      </c>
      <c r="H29" s="123" t="s">
        <v>0</v>
      </c>
      <c r="I29" s="123" t="s">
        <v>1</v>
      </c>
      <c r="J29" s="123" t="s">
        <v>2</v>
      </c>
      <c r="K29" s="123" t="s">
        <v>0</v>
      </c>
      <c r="L29" s="123" t="s">
        <v>1</v>
      </c>
      <c r="M29" s="123" t="s">
        <v>2</v>
      </c>
      <c r="N29" s="123" t="s">
        <v>0</v>
      </c>
      <c r="O29" s="123" t="s">
        <v>1</v>
      </c>
      <c r="P29" s="123" t="s">
        <v>2</v>
      </c>
      <c r="Q29" s="123" t="s">
        <v>0</v>
      </c>
      <c r="R29" s="123" t="s">
        <v>1</v>
      </c>
      <c r="S29" s="123" t="s">
        <v>2</v>
      </c>
    </row>
    <row r="30" spans="1:20" s="75" customFormat="1" ht="88.5" customHeight="1" x14ac:dyDescent="0.2">
      <c r="A30" s="74">
        <v>1</v>
      </c>
      <c r="B30" s="1079"/>
      <c r="C30" s="1046"/>
      <c r="D30" s="143" t="s">
        <v>123</v>
      </c>
      <c r="E30" s="140">
        <v>1</v>
      </c>
      <c r="F30" s="140"/>
      <c r="G30" s="140"/>
      <c r="H30" s="140">
        <v>1</v>
      </c>
      <c r="I30" s="140"/>
      <c r="J30" s="140"/>
      <c r="K30" s="140">
        <v>1</v>
      </c>
      <c r="L30" s="140"/>
      <c r="M30" s="140"/>
      <c r="N30" s="140">
        <v>1</v>
      </c>
      <c r="O30" s="140"/>
      <c r="P30" s="140"/>
      <c r="Q30" s="140">
        <v>1</v>
      </c>
      <c r="R30" s="140"/>
      <c r="S30" s="140"/>
      <c r="T30" s="135">
        <f>SUM(E30:S30)</f>
        <v>5</v>
      </c>
    </row>
    <row r="31" spans="1:20" s="75" customFormat="1" ht="18" customHeight="1" x14ac:dyDescent="0.2">
      <c r="A31" s="74"/>
      <c r="B31" s="1079"/>
      <c r="C31" s="1046"/>
      <c r="D31" s="141" t="s">
        <v>4</v>
      </c>
      <c r="E31" s="140">
        <f t="shared" ref="E31:S31" si="3">SUM(E30:E30)</f>
        <v>1</v>
      </c>
      <c r="F31" s="140">
        <f t="shared" si="3"/>
        <v>0</v>
      </c>
      <c r="G31" s="140">
        <f t="shared" si="3"/>
        <v>0</v>
      </c>
      <c r="H31" s="140">
        <f t="shared" si="3"/>
        <v>1</v>
      </c>
      <c r="I31" s="140">
        <f t="shared" si="3"/>
        <v>0</v>
      </c>
      <c r="J31" s="140">
        <f t="shared" si="3"/>
        <v>0</v>
      </c>
      <c r="K31" s="140">
        <f t="shared" si="3"/>
        <v>1</v>
      </c>
      <c r="L31" s="140">
        <f t="shared" si="3"/>
        <v>0</v>
      </c>
      <c r="M31" s="140">
        <f t="shared" si="3"/>
        <v>0</v>
      </c>
      <c r="N31" s="140">
        <f t="shared" si="3"/>
        <v>1</v>
      </c>
      <c r="O31" s="140">
        <f t="shared" si="3"/>
        <v>0</v>
      </c>
      <c r="P31" s="140">
        <f t="shared" si="3"/>
        <v>0</v>
      </c>
      <c r="Q31" s="140">
        <f t="shared" si="3"/>
        <v>1</v>
      </c>
      <c r="R31" s="140">
        <f t="shared" si="3"/>
        <v>0</v>
      </c>
      <c r="S31" s="140">
        <f t="shared" si="3"/>
        <v>0</v>
      </c>
      <c r="T31" s="135">
        <f>SUM(E31:S31)</f>
        <v>5</v>
      </c>
    </row>
    <row r="32" spans="1:20" s="75" customFormat="1" ht="37.5" customHeight="1" x14ac:dyDescent="0.2">
      <c r="A32" s="74"/>
      <c r="B32" s="1079"/>
      <c r="C32" s="1046"/>
      <c r="D32" s="142" t="s">
        <v>95</v>
      </c>
      <c r="E32" s="1073"/>
      <c r="F32" s="1074"/>
      <c r="G32" s="1075"/>
      <c r="H32" s="1073"/>
      <c r="I32" s="1074"/>
      <c r="J32" s="1075"/>
      <c r="K32" s="1073"/>
      <c r="L32" s="1074"/>
      <c r="M32" s="1075"/>
      <c r="N32" s="1073"/>
      <c r="O32" s="1074"/>
      <c r="P32" s="1075"/>
      <c r="Q32" s="1073"/>
      <c r="R32" s="1074"/>
      <c r="S32" s="1075"/>
    </row>
    <row r="33" spans="1:20" s="75" customFormat="1" ht="18" customHeight="1" x14ac:dyDescent="0.2">
      <c r="A33" s="74"/>
      <c r="B33" s="1079" t="s">
        <v>7</v>
      </c>
      <c r="C33" s="1046"/>
      <c r="D33" s="142" t="s">
        <v>7</v>
      </c>
      <c r="E33" s="123" t="s">
        <v>0</v>
      </c>
      <c r="F33" s="123" t="s">
        <v>1</v>
      </c>
      <c r="G33" s="123" t="s">
        <v>2</v>
      </c>
      <c r="H33" s="123" t="s">
        <v>0</v>
      </c>
      <c r="I33" s="123" t="s">
        <v>1</v>
      </c>
      <c r="J33" s="123" t="s">
        <v>2</v>
      </c>
      <c r="K33" s="123" t="s">
        <v>0</v>
      </c>
      <c r="L33" s="123" t="s">
        <v>1</v>
      </c>
      <c r="M33" s="123" t="s">
        <v>2</v>
      </c>
      <c r="N33" s="123" t="s">
        <v>0</v>
      </c>
      <c r="O33" s="123" t="s">
        <v>1</v>
      </c>
      <c r="P33" s="123" t="s">
        <v>2</v>
      </c>
      <c r="Q33" s="123" t="s">
        <v>0</v>
      </c>
      <c r="R33" s="123" t="s">
        <v>1</v>
      </c>
      <c r="S33" s="123" t="s">
        <v>2</v>
      </c>
    </row>
    <row r="34" spans="1:20" s="75" customFormat="1" ht="81" customHeight="1" x14ac:dyDescent="0.2">
      <c r="A34" s="74">
        <v>1</v>
      </c>
      <c r="B34" s="1079"/>
      <c r="C34" s="1046"/>
      <c r="D34" s="144" t="s">
        <v>124</v>
      </c>
      <c r="E34" s="140">
        <v>1</v>
      </c>
      <c r="F34" s="140"/>
      <c r="G34" s="140"/>
      <c r="H34" s="140">
        <v>1</v>
      </c>
      <c r="I34" s="140"/>
      <c r="J34" s="140"/>
      <c r="K34" s="140">
        <v>1</v>
      </c>
      <c r="L34" s="140"/>
      <c r="M34" s="140"/>
      <c r="N34" s="140">
        <v>1</v>
      </c>
      <c r="O34" s="140"/>
      <c r="P34" s="140"/>
      <c r="Q34" s="140">
        <v>1</v>
      </c>
      <c r="R34" s="140"/>
      <c r="S34" s="140"/>
      <c r="T34" s="135">
        <f>SUM(E34:S34)</f>
        <v>5</v>
      </c>
    </row>
    <row r="35" spans="1:20" s="75" customFormat="1" ht="81" customHeight="1" x14ac:dyDescent="0.2">
      <c r="A35" s="74">
        <v>2</v>
      </c>
      <c r="B35" s="1079"/>
      <c r="C35" s="1046"/>
      <c r="D35" s="111" t="s">
        <v>125</v>
      </c>
      <c r="E35" s="140"/>
      <c r="F35" s="140">
        <v>1</v>
      </c>
      <c r="G35" s="140"/>
      <c r="H35" s="140"/>
      <c r="I35" s="140">
        <v>1</v>
      </c>
      <c r="J35" s="140"/>
      <c r="K35" s="140"/>
      <c r="L35" s="140">
        <v>1</v>
      </c>
      <c r="M35" s="140"/>
      <c r="N35" s="140"/>
      <c r="O35" s="140">
        <v>1</v>
      </c>
      <c r="P35" s="140"/>
      <c r="Q35" s="140"/>
      <c r="R35" s="140">
        <v>1</v>
      </c>
      <c r="S35" s="140"/>
      <c r="T35" s="135">
        <f>SUM(E35:S35)</f>
        <v>5</v>
      </c>
    </row>
    <row r="36" spans="1:20" s="75" customFormat="1" ht="91.5" customHeight="1" x14ac:dyDescent="0.2">
      <c r="A36" s="74">
        <v>3</v>
      </c>
      <c r="B36" s="1079"/>
      <c r="C36" s="1046"/>
      <c r="D36" s="144" t="s">
        <v>126</v>
      </c>
      <c r="E36" s="140"/>
      <c r="F36" s="140"/>
      <c r="G36" s="140">
        <v>1</v>
      </c>
      <c r="H36" s="140"/>
      <c r="I36" s="140"/>
      <c r="J36" s="140">
        <v>1</v>
      </c>
      <c r="K36" s="140"/>
      <c r="L36" s="140"/>
      <c r="M36" s="140">
        <v>1</v>
      </c>
      <c r="N36" s="140"/>
      <c r="O36" s="140"/>
      <c r="P36" s="140">
        <v>1</v>
      </c>
      <c r="Q36" s="140"/>
      <c r="R36" s="140"/>
      <c r="S36" s="140">
        <v>1</v>
      </c>
      <c r="T36" s="135">
        <f>SUM(E36:S36)</f>
        <v>5</v>
      </c>
    </row>
    <row r="37" spans="1:20" s="75" customFormat="1" ht="18" customHeight="1" x14ac:dyDescent="0.2">
      <c r="A37" s="74"/>
      <c r="B37" s="1079"/>
      <c r="C37" s="1046"/>
      <c r="D37" s="141" t="s">
        <v>4</v>
      </c>
      <c r="E37" s="140">
        <f t="shared" ref="E37:S37" si="4">SUM(E34:E36)</f>
        <v>1</v>
      </c>
      <c r="F37" s="140">
        <f t="shared" si="4"/>
        <v>1</v>
      </c>
      <c r="G37" s="140">
        <f t="shared" si="4"/>
        <v>1</v>
      </c>
      <c r="H37" s="140">
        <f t="shared" si="4"/>
        <v>1</v>
      </c>
      <c r="I37" s="140">
        <f t="shared" si="4"/>
        <v>1</v>
      </c>
      <c r="J37" s="140">
        <f t="shared" si="4"/>
        <v>1</v>
      </c>
      <c r="K37" s="140">
        <f t="shared" si="4"/>
        <v>1</v>
      </c>
      <c r="L37" s="140">
        <f t="shared" si="4"/>
        <v>1</v>
      </c>
      <c r="M37" s="140">
        <f t="shared" si="4"/>
        <v>1</v>
      </c>
      <c r="N37" s="140">
        <f t="shared" si="4"/>
        <v>1</v>
      </c>
      <c r="O37" s="140">
        <f t="shared" si="4"/>
        <v>1</v>
      </c>
      <c r="P37" s="140">
        <f t="shared" si="4"/>
        <v>1</v>
      </c>
      <c r="Q37" s="140">
        <f t="shared" si="4"/>
        <v>1</v>
      </c>
      <c r="R37" s="140">
        <f t="shared" si="4"/>
        <v>1</v>
      </c>
      <c r="S37" s="140">
        <f t="shared" si="4"/>
        <v>1</v>
      </c>
      <c r="T37" s="135">
        <f>SUM(E37:S37)</f>
        <v>15</v>
      </c>
    </row>
    <row r="38" spans="1:20" s="75" customFormat="1" ht="46.5" customHeight="1" x14ac:dyDescent="0.2">
      <c r="A38" s="74"/>
      <c r="B38" s="1079"/>
      <c r="C38" s="1046"/>
      <c r="D38" s="142" t="s">
        <v>95</v>
      </c>
      <c r="E38" s="1073"/>
      <c r="F38" s="1074"/>
      <c r="G38" s="1075"/>
      <c r="H38" s="1073"/>
      <c r="I38" s="1074"/>
      <c r="J38" s="1075"/>
      <c r="K38" s="1073"/>
      <c r="L38" s="1074"/>
      <c r="M38" s="1075"/>
      <c r="N38" s="1073"/>
      <c r="O38" s="1074"/>
      <c r="P38" s="1075"/>
      <c r="Q38" s="1073"/>
      <c r="R38" s="1074"/>
      <c r="S38" s="1075"/>
    </row>
    <row r="39" spans="1:20" s="75" customFormat="1" ht="18" customHeight="1" x14ac:dyDescent="0.2">
      <c r="A39" s="74"/>
      <c r="B39" s="1048" t="s">
        <v>8</v>
      </c>
      <c r="C39" s="1049"/>
      <c r="D39" s="142" t="s">
        <v>8</v>
      </c>
      <c r="E39" s="123" t="s">
        <v>0</v>
      </c>
      <c r="F39" s="123" t="s">
        <v>1</v>
      </c>
      <c r="G39" s="123" t="s">
        <v>2</v>
      </c>
      <c r="H39" s="123" t="s">
        <v>0</v>
      </c>
      <c r="I39" s="123" t="s">
        <v>1</v>
      </c>
      <c r="J39" s="123" t="s">
        <v>2</v>
      </c>
      <c r="K39" s="123" t="s">
        <v>0</v>
      </c>
      <c r="L39" s="123" t="s">
        <v>1</v>
      </c>
      <c r="M39" s="123" t="s">
        <v>2</v>
      </c>
      <c r="N39" s="123" t="s">
        <v>0</v>
      </c>
      <c r="O39" s="123" t="s">
        <v>1</v>
      </c>
      <c r="P39" s="123" t="s">
        <v>2</v>
      </c>
      <c r="Q39" s="123" t="s">
        <v>0</v>
      </c>
      <c r="R39" s="123" t="s">
        <v>1</v>
      </c>
      <c r="S39" s="123" t="s">
        <v>2</v>
      </c>
    </row>
    <row r="40" spans="1:20" s="75" customFormat="1" ht="54" customHeight="1" x14ac:dyDescent="0.2">
      <c r="A40" s="74">
        <v>1</v>
      </c>
      <c r="B40" s="1048"/>
      <c r="C40" s="1049"/>
      <c r="D40" s="143" t="s">
        <v>127</v>
      </c>
      <c r="E40" s="140">
        <v>1</v>
      </c>
      <c r="F40" s="140"/>
      <c r="G40" s="140"/>
      <c r="H40" s="140">
        <v>1</v>
      </c>
      <c r="I40" s="140"/>
      <c r="J40" s="140"/>
      <c r="K40" s="140">
        <v>1</v>
      </c>
      <c r="L40" s="140"/>
      <c r="M40" s="140"/>
      <c r="N40" s="140">
        <v>1</v>
      </c>
      <c r="O40" s="140"/>
      <c r="P40" s="140"/>
      <c r="Q40" s="140">
        <v>1</v>
      </c>
      <c r="R40" s="140"/>
      <c r="S40" s="140"/>
      <c r="T40" s="135">
        <f>SUM(E40:S40)</f>
        <v>5</v>
      </c>
    </row>
    <row r="41" spans="1:20" s="75" customFormat="1" ht="39.75" customHeight="1" x14ac:dyDescent="0.2">
      <c r="A41" s="74">
        <v>2</v>
      </c>
      <c r="B41" s="1048"/>
      <c r="C41" s="1049"/>
      <c r="D41" s="145" t="s">
        <v>128</v>
      </c>
      <c r="E41" s="140"/>
      <c r="F41" s="140">
        <v>1</v>
      </c>
      <c r="G41" s="140"/>
      <c r="H41" s="140"/>
      <c r="I41" s="140">
        <v>1</v>
      </c>
      <c r="J41" s="140"/>
      <c r="K41" s="140"/>
      <c r="L41" s="140">
        <v>1</v>
      </c>
      <c r="M41" s="140"/>
      <c r="N41" s="140"/>
      <c r="O41" s="140">
        <v>1</v>
      </c>
      <c r="P41" s="140"/>
      <c r="Q41" s="140"/>
      <c r="R41" s="140">
        <v>1</v>
      </c>
      <c r="S41" s="140"/>
      <c r="T41" s="135">
        <f>SUM(E41:S41)</f>
        <v>5</v>
      </c>
    </row>
    <row r="42" spans="1:20" s="75" customFormat="1" ht="18" customHeight="1" x14ac:dyDescent="0.2">
      <c r="A42" s="74"/>
      <c r="B42" s="1048"/>
      <c r="C42" s="1049"/>
      <c r="D42" s="141" t="s">
        <v>4</v>
      </c>
      <c r="E42" s="140">
        <f t="shared" ref="E42:S42" si="5">SUM(E40:E41)</f>
        <v>1</v>
      </c>
      <c r="F42" s="140">
        <f t="shared" si="5"/>
        <v>1</v>
      </c>
      <c r="G42" s="140">
        <f t="shared" si="5"/>
        <v>0</v>
      </c>
      <c r="H42" s="140">
        <f t="shared" si="5"/>
        <v>1</v>
      </c>
      <c r="I42" s="140">
        <f t="shared" si="5"/>
        <v>1</v>
      </c>
      <c r="J42" s="140">
        <f t="shared" si="5"/>
        <v>0</v>
      </c>
      <c r="K42" s="140">
        <f t="shared" si="5"/>
        <v>1</v>
      </c>
      <c r="L42" s="140">
        <f t="shared" si="5"/>
        <v>1</v>
      </c>
      <c r="M42" s="140">
        <f t="shared" si="5"/>
        <v>0</v>
      </c>
      <c r="N42" s="140">
        <f t="shared" si="5"/>
        <v>1</v>
      </c>
      <c r="O42" s="140">
        <f t="shared" si="5"/>
        <v>1</v>
      </c>
      <c r="P42" s="140">
        <f t="shared" si="5"/>
        <v>0</v>
      </c>
      <c r="Q42" s="140">
        <f t="shared" si="5"/>
        <v>1</v>
      </c>
      <c r="R42" s="140">
        <f t="shared" si="5"/>
        <v>1</v>
      </c>
      <c r="S42" s="140">
        <f t="shared" si="5"/>
        <v>0</v>
      </c>
      <c r="T42" s="135">
        <f>SUM(E42:S42)</f>
        <v>10</v>
      </c>
    </row>
    <row r="43" spans="1:20" s="75" customFormat="1" ht="38.25" customHeight="1" x14ac:dyDescent="0.2">
      <c r="A43" s="74"/>
      <c r="B43" s="1048"/>
      <c r="C43" s="1049"/>
      <c r="D43" s="142" t="s">
        <v>95</v>
      </c>
      <c r="E43" s="1076"/>
      <c r="F43" s="1076"/>
      <c r="G43" s="1076"/>
      <c r="H43" s="1076"/>
      <c r="I43" s="1076"/>
      <c r="J43" s="1076"/>
      <c r="K43" s="1076"/>
      <c r="L43" s="1076"/>
      <c r="M43" s="1076"/>
      <c r="N43" s="1076"/>
      <c r="O43" s="1076"/>
      <c r="P43" s="1076"/>
      <c r="Q43" s="1076"/>
      <c r="R43" s="1076"/>
      <c r="S43" s="1076"/>
    </row>
    <row r="44" spans="1:20" s="75" customFormat="1" ht="37.5" customHeight="1" x14ac:dyDescent="0.2">
      <c r="A44" s="74"/>
      <c r="B44" s="1078" t="s">
        <v>50</v>
      </c>
      <c r="C44" s="1049"/>
      <c r="D44" s="142" t="s">
        <v>50</v>
      </c>
      <c r="E44" s="123" t="s">
        <v>0</v>
      </c>
      <c r="F44" s="123" t="s">
        <v>1</v>
      </c>
      <c r="G44" s="123" t="s">
        <v>2</v>
      </c>
      <c r="H44" s="123" t="s">
        <v>0</v>
      </c>
      <c r="I44" s="123" t="s">
        <v>1</v>
      </c>
      <c r="J44" s="123" t="s">
        <v>2</v>
      </c>
      <c r="K44" s="123" t="s">
        <v>0</v>
      </c>
      <c r="L44" s="123" t="s">
        <v>1</v>
      </c>
      <c r="M44" s="123" t="s">
        <v>2</v>
      </c>
      <c r="N44" s="123" t="s">
        <v>0</v>
      </c>
      <c r="O44" s="123" t="s">
        <v>1</v>
      </c>
      <c r="P44" s="123" t="s">
        <v>2</v>
      </c>
      <c r="Q44" s="123" t="s">
        <v>0</v>
      </c>
      <c r="R44" s="123" t="s">
        <v>1</v>
      </c>
      <c r="S44" s="123" t="s">
        <v>2</v>
      </c>
    </row>
    <row r="45" spans="1:20" s="75" customFormat="1" ht="57" customHeight="1" x14ac:dyDescent="0.2">
      <c r="A45" s="74">
        <v>1</v>
      </c>
      <c r="B45" s="1078"/>
      <c r="C45" s="1049"/>
      <c r="D45" s="146" t="s">
        <v>129</v>
      </c>
      <c r="E45" s="140">
        <v>1</v>
      </c>
      <c r="F45" s="140"/>
      <c r="G45" s="140"/>
      <c r="H45" s="140">
        <v>1</v>
      </c>
      <c r="I45" s="140"/>
      <c r="J45" s="140"/>
      <c r="K45" s="140">
        <v>1</v>
      </c>
      <c r="L45" s="140"/>
      <c r="M45" s="140"/>
      <c r="N45" s="140">
        <v>1</v>
      </c>
      <c r="O45" s="140"/>
      <c r="P45" s="140"/>
      <c r="Q45" s="140">
        <v>1</v>
      </c>
      <c r="R45" s="140"/>
      <c r="S45" s="140"/>
      <c r="T45" s="135">
        <f>SUM(E45:S45)</f>
        <v>5</v>
      </c>
    </row>
    <row r="46" spans="1:20" s="75" customFormat="1" ht="18" customHeight="1" x14ac:dyDescent="0.2">
      <c r="A46" s="74"/>
      <c r="B46" s="1078"/>
      <c r="C46" s="1049"/>
      <c r="D46" s="141" t="s">
        <v>4</v>
      </c>
      <c r="E46" s="140">
        <f t="shared" ref="E46:S46" si="6">SUM(E45:E45)</f>
        <v>1</v>
      </c>
      <c r="F46" s="140">
        <f t="shared" si="6"/>
        <v>0</v>
      </c>
      <c r="G46" s="140">
        <f t="shared" si="6"/>
        <v>0</v>
      </c>
      <c r="H46" s="140">
        <f t="shared" si="6"/>
        <v>1</v>
      </c>
      <c r="I46" s="140">
        <f t="shared" si="6"/>
        <v>0</v>
      </c>
      <c r="J46" s="140">
        <f t="shared" si="6"/>
        <v>0</v>
      </c>
      <c r="K46" s="140">
        <f t="shared" si="6"/>
        <v>1</v>
      </c>
      <c r="L46" s="140">
        <f t="shared" si="6"/>
        <v>0</v>
      </c>
      <c r="M46" s="140">
        <f t="shared" si="6"/>
        <v>0</v>
      </c>
      <c r="N46" s="140">
        <f t="shared" si="6"/>
        <v>1</v>
      </c>
      <c r="O46" s="140">
        <f t="shared" si="6"/>
        <v>0</v>
      </c>
      <c r="P46" s="140">
        <f t="shared" si="6"/>
        <v>0</v>
      </c>
      <c r="Q46" s="140">
        <f t="shared" si="6"/>
        <v>1</v>
      </c>
      <c r="R46" s="140">
        <f t="shared" si="6"/>
        <v>0</v>
      </c>
      <c r="S46" s="140">
        <f t="shared" si="6"/>
        <v>0</v>
      </c>
      <c r="T46" s="135">
        <f>SUM(E46:S46)</f>
        <v>5</v>
      </c>
    </row>
    <row r="47" spans="1:20" s="75" customFormat="1" ht="37.5" customHeight="1" x14ac:dyDescent="0.2">
      <c r="A47" s="74"/>
      <c r="B47" s="1078"/>
      <c r="C47" s="1049"/>
      <c r="D47" s="142" t="s">
        <v>95</v>
      </c>
      <c r="E47" s="1076"/>
      <c r="F47" s="1076"/>
      <c r="G47" s="1076"/>
      <c r="H47" s="1076"/>
      <c r="I47" s="1076"/>
      <c r="J47" s="1076"/>
      <c r="K47" s="1076"/>
      <c r="L47" s="1076"/>
      <c r="M47" s="1076"/>
      <c r="N47" s="1076"/>
      <c r="O47" s="1076"/>
      <c r="P47" s="1076"/>
      <c r="Q47" s="1076"/>
      <c r="R47" s="1076"/>
      <c r="S47" s="1076"/>
      <c r="T47" s="135"/>
    </row>
    <row r="48" spans="1:20" s="75" customFormat="1" ht="18" customHeight="1" x14ac:dyDescent="0.2">
      <c r="A48" s="74"/>
      <c r="B48" s="1045" t="s">
        <v>56</v>
      </c>
      <c r="C48" s="1046"/>
      <c r="D48" s="142" t="s">
        <v>130</v>
      </c>
      <c r="E48" s="123" t="s">
        <v>0</v>
      </c>
      <c r="F48" s="123" t="s">
        <v>1</v>
      </c>
      <c r="G48" s="123" t="s">
        <v>2</v>
      </c>
      <c r="H48" s="123" t="s">
        <v>0</v>
      </c>
      <c r="I48" s="123" t="s">
        <v>1</v>
      </c>
      <c r="J48" s="123" t="s">
        <v>2</v>
      </c>
      <c r="K48" s="123" t="s">
        <v>0</v>
      </c>
      <c r="L48" s="123" t="s">
        <v>1</v>
      </c>
      <c r="M48" s="123" t="s">
        <v>2</v>
      </c>
      <c r="N48" s="123" t="s">
        <v>0</v>
      </c>
      <c r="O48" s="123" t="s">
        <v>1</v>
      </c>
      <c r="P48" s="123" t="s">
        <v>2</v>
      </c>
      <c r="Q48" s="123" t="s">
        <v>0</v>
      </c>
      <c r="R48" s="123" t="s">
        <v>1</v>
      </c>
      <c r="S48" s="123" t="s">
        <v>2</v>
      </c>
      <c r="T48" s="135"/>
    </row>
    <row r="49" spans="1:20" s="75" customFormat="1" ht="75" customHeight="1" x14ac:dyDescent="0.2">
      <c r="A49" s="74">
        <v>1</v>
      </c>
      <c r="B49" s="1045"/>
      <c r="C49" s="1046"/>
      <c r="D49" s="111" t="s">
        <v>131</v>
      </c>
      <c r="E49" s="140">
        <v>1</v>
      </c>
      <c r="F49" s="140"/>
      <c r="G49" s="140"/>
      <c r="H49" s="140">
        <v>1</v>
      </c>
      <c r="I49" s="140"/>
      <c r="J49" s="140"/>
      <c r="K49" s="140">
        <v>1</v>
      </c>
      <c r="L49" s="140"/>
      <c r="M49" s="140"/>
      <c r="N49" s="140">
        <v>1</v>
      </c>
      <c r="O49" s="140"/>
      <c r="P49" s="140"/>
      <c r="Q49" s="140">
        <v>1</v>
      </c>
      <c r="R49" s="140"/>
      <c r="S49" s="140"/>
      <c r="T49" s="135">
        <f>SUM(E49:S49)</f>
        <v>5</v>
      </c>
    </row>
    <row r="50" spans="1:20" s="75" customFormat="1" ht="79.5" customHeight="1" x14ac:dyDescent="0.2">
      <c r="A50" s="74">
        <v>2</v>
      </c>
      <c r="B50" s="1045"/>
      <c r="C50" s="1046"/>
      <c r="D50" s="147" t="s">
        <v>132</v>
      </c>
      <c r="E50" s="140"/>
      <c r="F50" s="140">
        <v>1</v>
      </c>
      <c r="G50" s="140"/>
      <c r="H50" s="140"/>
      <c r="I50" s="140">
        <v>1</v>
      </c>
      <c r="J50" s="140"/>
      <c r="K50" s="140"/>
      <c r="L50" s="140">
        <v>1</v>
      </c>
      <c r="M50" s="140"/>
      <c r="N50" s="140"/>
      <c r="O50" s="140">
        <v>1</v>
      </c>
      <c r="P50" s="140"/>
      <c r="Q50" s="140"/>
      <c r="R50" s="140">
        <v>1</v>
      </c>
      <c r="S50" s="140"/>
      <c r="T50" s="135">
        <f>SUM(E50:S50)</f>
        <v>5</v>
      </c>
    </row>
    <row r="51" spans="1:20" s="75" customFormat="1" ht="18" customHeight="1" x14ac:dyDescent="0.2">
      <c r="A51" s="74"/>
      <c r="B51" s="1045"/>
      <c r="C51" s="1046"/>
      <c r="D51" s="141" t="s">
        <v>4</v>
      </c>
      <c r="E51" s="140">
        <f t="shared" ref="E51:S51" si="7">SUM(E49:E50)</f>
        <v>1</v>
      </c>
      <c r="F51" s="140">
        <f t="shared" si="7"/>
        <v>1</v>
      </c>
      <c r="G51" s="140">
        <f t="shared" si="7"/>
        <v>0</v>
      </c>
      <c r="H51" s="140">
        <f t="shared" si="7"/>
        <v>1</v>
      </c>
      <c r="I51" s="140">
        <f t="shared" si="7"/>
        <v>1</v>
      </c>
      <c r="J51" s="140">
        <f t="shared" si="7"/>
        <v>0</v>
      </c>
      <c r="K51" s="140">
        <f t="shared" si="7"/>
        <v>1</v>
      </c>
      <c r="L51" s="140">
        <f t="shared" si="7"/>
        <v>1</v>
      </c>
      <c r="M51" s="140">
        <f t="shared" si="7"/>
        <v>0</v>
      </c>
      <c r="N51" s="140">
        <f t="shared" si="7"/>
        <v>1</v>
      </c>
      <c r="O51" s="140">
        <f t="shared" si="7"/>
        <v>1</v>
      </c>
      <c r="P51" s="140">
        <f t="shared" si="7"/>
        <v>0</v>
      </c>
      <c r="Q51" s="140">
        <f t="shared" si="7"/>
        <v>1</v>
      </c>
      <c r="R51" s="140">
        <f t="shared" si="7"/>
        <v>1</v>
      </c>
      <c r="S51" s="140">
        <f t="shared" si="7"/>
        <v>0</v>
      </c>
      <c r="T51" s="135">
        <f>SUM(E51:S51)</f>
        <v>10</v>
      </c>
    </row>
    <row r="52" spans="1:20" s="75" customFormat="1" ht="58.5" customHeight="1" x14ac:dyDescent="0.2">
      <c r="A52" s="74"/>
      <c r="B52" s="1045"/>
      <c r="C52" s="1046"/>
      <c r="D52" s="142" t="s">
        <v>95</v>
      </c>
      <c r="E52" s="1073"/>
      <c r="F52" s="1074"/>
      <c r="G52" s="1075"/>
      <c r="H52" s="1073"/>
      <c r="I52" s="1074"/>
      <c r="J52" s="1075"/>
      <c r="K52" s="1073"/>
      <c r="L52" s="1074"/>
      <c r="M52" s="1075"/>
      <c r="N52" s="1073"/>
      <c r="O52" s="1074"/>
      <c r="P52" s="1075"/>
      <c r="Q52" s="1073"/>
      <c r="R52" s="1074"/>
      <c r="S52" s="1075"/>
    </row>
    <row r="53" spans="1:20" x14ac:dyDescent="0.25">
      <c r="E53" s="126">
        <f>+E51+E46+E42+E37+E31+E27+E19</f>
        <v>8</v>
      </c>
      <c r="F53" s="126">
        <f t="shared" ref="F53:G53" si="8">+F51+F46+F42+F37+F31+F27+F19</f>
        <v>6</v>
      </c>
      <c r="G53" s="126">
        <f t="shared" si="8"/>
        <v>3</v>
      </c>
      <c r="H53" s="126">
        <f>+H51+H46+H42+H37+H31+H27+H19</f>
        <v>8</v>
      </c>
      <c r="I53" s="126">
        <f t="shared" ref="I53:J53" si="9">+I51+I46+I42+I37+I31+I27+I19</f>
        <v>6</v>
      </c>
      <c r="J53" s="126">
        <f t="shared" si="9"/>
        <v>3</v>
      </c>
      <c r="K53" s="126">
        <f>+K51+K46+K42+K37+K31+K27+K19</f>
        <v>8</v>
      </c>
      <c r="L53" s="126">
        <f t="shared" ref="L53:M53" si="10">+L51+L46+L42+L37+L31+L27+L19</f>
        <v>6</v>
      </c>
      <c r="M53" s="126">
        <f t="shared" si="10"/>
        <v>3</v>
      </c>
      <c r="N53" s="126">
        <f>+N51+N46+N42+N37+N31+N27+N19</f>
        <v>8</v>
      </c>
      <c r="O53" s="126">
        <f t="shared" ref="O53:P53" si="11">+O51+O46+O42+O37+O31+O27+O19</f>
        <v>6</v>
      </c>
      <c r="P53" s="126">
        <f t="shared" si="11"/>
        <v>3</v>
      </c>
      <c r="Q53" s="126">
        <f>+Q51+Q46+Q42+Q37+Q31+Q27+Q19</f>
        <v>8</v>
      </c>
      <c r="R53" s="126">
        <f t="shared" ref="R53:S53" si="12">+R51+R46+R42+R37+R31+R27+R19</f>
        <v>6</v>
      </c>
      <c r="S53" s="126">
        <f t="shared" si="12"/>
        <v>3</v>
      </c>
    </row>
    <row r="54" spans="1:20" s="148" customFormat="1" x14ac:dyDescent="0.25">
      <c r="A54" s="148">
        <f>+A50+A45+A41+A36+A30+A26+A18</f>
        <v>17</v>
      </c>
      <c r="E54" s="1077">
        <f>+E53+F53+G53</f>
        <v>17</v>
      </c>
      <c r="F54" s="1077"/>
      <c r="G54" s="1077"/>
      <c r="H54" s="1077">
        <f>+H53+I53+J53</f>
        <v>17</v>
      </c>
      <c r="I54" s="1077"/>
      <c r="J54" s="1077"/>
      <c r="K54" s="1077">
        <f>+K53+L53+M53</f>
        <v>17</v>
      </c>
      <c r="L54" s="1077"/>
      <c r="M54" s="1077"/>
      <c r="N54" s="1077">
        <f>+N53+O53+P53</f>
        <v>17</v>
      </c>
      <c r="O54" s="1077"/>
      <c r="P54" s="1077"/>
      <c r="Q54" s="1077">
        <f>+Q53+R53+S53</f>
        <v>17</v>
      </c>
      <c r="R54" s="1077"/>
      <c r="S54" s="1077"/>
      <c r="T54" s="622"/>
    </row>
    <row r="55" spans="1:20" x14ac:dyDescent="0.25">
      <c r="D55" s="123" t="s">
        <v>0</v>
      </c>
      <c r="E55" s="126">
        <f>+E53+H53+K53+N53+Q53</f>
        <v>40</v>
      </c>
      <c r="F55" s="125">
        <f>+E55/$E$58</f>
        <v>0.47058823529411764</v>
      </c>
    </row>
    <row r="56" spans="1:20" x14ac:dyDescent="0.25">
      <c r="D56" s="123" t="s">
        <v>1</v>
      </c>
      <c r="E56" s="126">
        <f>+F53+I53+L53+O53+R53</f>
        <v>30</v>
      </c>
      <c r="F56" s="125">
        <f t="shared" ref="F56:F58" si="13">+E56/$E$58</f>
        <v>0.35294117647058826</v>
      </c>
    </row>
    <row r="57" spans="1:20" x14ac:dyDescent="0.25">
      <c r="D57" s="123" t="s">
        <v>2</v>
      </c>
      <c r="E57" s="126">
        <f>+G53+J53+M53+P53+S53</f>
        <v>15</v>
      </c>
      <c r="F57" s="125">
        <f t="shared" si="13"/>
        <v>0.17647058823529413</v>
      </c>
    </row>
    <row r="58" spans="1:20" x14ac:dyDescent="0.25">
      <c r="E58" s="126">
        <f>+E57+E56+E55</f>
        <v>85</v>
      </c>
      <c r="F58" s="125">
        <f t="shared" si="13"/>
        <v>1</v>
      </c>
    </row>
    <row r="60" spans="1:20" x14ac:dyDescent="0.25">
      <c r="D60" s="345" t="s">
        <v>620</v>
      </c>
      <c r="E60" s="306"/>
      <c r="F60" s="592">
        <f>+F55+F57</f>
        <v>0.6470588235294118</v>
      </c>
    </row>
  </sheetData>
  <mergeCells count="57">
    <mergeCell ref="E2:T4"/>
    <mergeCell ref="B15:C20"/>
    <mergeCell ref="E20:G20"/>
    <mergeCell ref="H20:J20"/>
    <mergeCell ref="K20:M20"/>
    <mergeCell ref="N20:P20"/>
    <mergeCell ref="C7:E7"/>
    <mergeCell ref="C9:E9"/>
    <mergeCell ref="C10:E10"/>
    <mergeCell ref="B11:I12"/>
    <mergeCell ref="E14:G14"/>
    <mergeCell ref="H14:J14"/>
    <mergeCell ref="K14:M14"/>
    <mergeCell ref="N14:P14"/>
    <mergeCell ref="Q14:S14"/>
    <mergeCell ref="Q20:S20"/>
    <mergeCell ref="H28:J28"/>
    <mergeCell ref="K28:M28"/>
    <mergeCell ref="N28:P28"/>
    <mergeCell ref="B29:C32"/>
    <mergeCell ref="E32:G32"/>
    <mergeCell ref="H32:J32"/>
    <mergeCell ref="K32:M32"/>
    <mergeCell ref="N32:P32"/>
    <mergeCell ref="Q32:S32"/>
    <mergeCell ref="Q28:S28"/>
    <mergeCell ref="B39:C43"/>
    <mergeCell ref="E43:G43"/>
    <mergeCell ref="H43:J43"/>
    <mergeCell ref="K43:M43"/>
    <mergeCell ref="N43:P43"/>
    <mergeCell ref="B33:C38"/>
    <mergeCell ref="E38:G38"/>
    <mergeCell ref="H38:J38"/>
    <mergeCell ref="K38:M38"/>
    <mergeCell ref="N38:P38"/>
    <mergeCell ref="Q43:S43"/>
    <mergeCell ref="Q38:S38"/>
    <mergeCell ref="B21:C28"/>
    <mergeCell ref="E28:G28"/>
    <mergeCell ref="B48:C52"/>
    <mergeCell ref="E52:G52"/>
    <mergeCell ref="H52:J52"/>
    <mergeCell ref="K52:M52"/>
    <mergeCell ref="N52:P52"/>
    <mergeCell ref="B44:C47"/>
    <mergeCell ref="E47:G47"/>
    <mergeCell ref="H47:J47"/>
    <mergeCell ref="K47:M47"/>
    <mergeCell ref="N47:P47"/>
    <mergeCell ref="Q52:S52"/>
    <mergeCell ref="Q47:S47"/>
    <mergeCell ref="E54:G54"/>
    <mergeCell ref="H54:J54"/>
    <mergeCell ref="K54:M54"/>
    <mergeCell ref="N54:P54"/>
    <mergeCell ref="Q54:S54"/>
  </mergeCells>
  <conditionalFormatting sqref="T16">
    <cfRule type="cellIs" dxfId="5" priority="10" operator="notEqual">
      <formula>$T$15</formula>
    </cfRule>
  </conditionalFormatting>
  <conditionalFormatting sqref="E54:S54">
    <cfRule type="cellIs" dxfId="4" priority="6" operator="notEqual">
      <formula>$A$54</formula>
    </cfRule>
    <cfRule type="cellIs" dxfId="3" priority="7" operator="greaterThan">
      <formula>$A$54</formula>
    </cfRule>
  </conditionalFormatting>
  <conditionalFormatting sqref="T16">
    <cfRule type="cellIs" priority="5" operator="equal">
      <formula>$T$15</formula>
    </cfRule>
    <cfRule type="cellIs" dxfId="2" priority="4" operator="notEqual">
      <formula>$T$15</formula>
    </cfRule>
  </conditionalFormatting>
  <conditionalFormatting sqref="T17:T19 T21:T27 T30:T31 T34:T37 T40:T42 T45:T51">
    <cfRule type="cellIs" dxfId="1" priority="3" operator="notEqual">
      <formula>$T$15</formula>
    </cfRule>
  </conditionalFormatting>
  <conditionalFormatting sqref="T17:T19 T21:T27 T30:T31 T34:T37 T40:T42 T45:T51">
    <cfRule type="cellIs" dxfId="0" priority="1" operator="notEqual">
      <formula>$T$15</formula>
    </cfRule>
    <cfRule type="cellIs" priority="2" operator="equal">
      <formula>$T$15</formula>
    </cfRule>
  </conditionalFormatting>
  <dataValidations count="6">
    <dataValidation type="whole" operator="equal" allowBlank="1" showInputMessage="1" showErrorMessage="1" errorTitle="REGISTRO ERRADO " error="SOLO PUEDE MARCAR 1" sqref="E49:S50">
      <formula1>1</formula1>
    </dataValidation>
    <dataValidation type="whole" operator="equal" allowBlank="1" showInputMessage="1" showErrorMessage="1" errorTitle="REGISTRO ERRAD0" error="SOLO PUEDE MARCAR 1 " sqref="E45:S45">
      <formula1>1</formula1>
    </dataValidation>
    <dataValidation type="whole" operator="equal" allowBlank="1" showInputMessage="1" showErrorMessage="1" errorTitle="REGISTRO ERRADO" error="SOLO PUEDE REGISTRAR 1 " sqref="E40:S41">
      <formula1>1</formula1>
    </dataValidation>
    <dataValidation type="whole" operator="equal" allowBlank="1" showInputMessage="1" showErrorMessage="1" errorTitle="REGISTRO ERRADO" error="SOLO PUEDE MARCAR 1" sqref="E34:S36">
      <formula1>1</formula1>
    </dataValidation>
    <dataValidation type="whole" operator="equal" allowBlank="1" showInputMessage="1" showErrorMessage="1" errorTitle="REGISTRO ERRADO" error="SOLO PUEDE REGISTRAR 1" sqref="E30:S30 E22:S26">
      <formula1>1</formula1>
    </dataValidation>
    <dataValidation type="whole" operator="equal" allowBlank="1" showInputMessage="1" showErrorMessage="1" errorTitle="REGISTRO ERRADO" error="SOLO SE PUEDE REGISTRAR 1" sqref="E16:S18">
      <formula1>1</formula1>
    </dataValidation>
  </dataValidations>
  <pageMargins left="0.7" right="0.7" top="0.75" bottom="0.75" header="0.3" footer="0.3"/>
  <pageSetup paperSize="9" orientation="portrait" horizontalDpi="300" verticalDpi="300"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RESUMEN </vt:lpstr>
      <vt:lpstr>1.PRI INF </vt:lpstr>
      <vt:lpstr>2. PAI - AIEPI </vt:lpstr>
      <vt:lpstr>3. PLANIFICACION </vt:lpstr>
      <vt:lpstr>4. RUTA MATERNO - P</vt:lpstr>
      <vt:lpstr>5. SALUD BUCAL</vt:lpstr>
      <vt:lpstr>6. SALUD MENTAL DEPRESION </vt:lpstr>
      <vt:lpstr>6. SALUD MENTAL CONDUCTA SUICID</vt:lpstr>
      <vt:lpstr>7. ENF RES EPOC </vt:lpstr>
      <vt:lpstr>7. ENF RESP ASMA </vt:lpstr>
      <vt:lpstr>9. TB Y LEPRA </vt:lpstr>
      <vt:lpstr>10. SALUD VISUAL </vt:lpstr>
      <vt:lpstr>10. SALUD AUDITIVA</vt:lpstr>
      <vt:lpstr>9. HTA </vt:lpstr>
      <vt:lpstr>9. DIABETES </vt:lpstr>
      <vt:lpstr>11.CA PROSTATA</vt:lpstr>
      <vt:lpstr>11. CA COLORECTAL</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dc:creator>
  <cp:lastModifiedBy>FliaGómezMárquez</cp:lastModifiedBy>
  <dcterms:created xsi:type="dcterms:W3CDTF">2006-09-12T12:46:56Z</dcterms:created>
  <dcterms:modified xsi:type="dcterms:W3CDTF">2021-06-10T03:44:27Z</dcterms:modified>
</cp:coreProperties>
</file>