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IPS\VISITAS IPS JULIO\VISITA PS FONDA CENTRAL\"/>
    </mc:Choice>
  </mc:AlternateContent>
  <bookViews>
    <workbookView xWindow="0" yWindow="0" windowWidth="19440" windowHeight="5355" activeTab="1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<sst xmlns="http://schemas.openxmlformats.org/spreadsheetml/2006/main" count="496" uniqueCount="141">
  <si>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</si>
  <si>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</si>
  <si>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</si>
  <si>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</si>
  <si>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</si>
  <si>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</si>
  <si>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</si>
  <si>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</si>
  <si>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</si>
  <si>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</si>
  <si>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</si>
  <si>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</si>
  <si>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</si>
  <si>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</si>
  <si>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</si>
  <si>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</si>
  <si>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</si>
  <si>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</si>
  <si>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</si>
  <si>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</si>
  <si>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</si>
  <si>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</si>
  <si>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</si>
  <si>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</si>
  <si>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</si>
  <si>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</si>
  <si>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</si>
  <si>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</si>
  <si>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</si>
  <si>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</si>
  <si>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</si>
  <si>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</si>
  <si>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</si>
  <si>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</si>
  <si>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</si>
  <si>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</si>
  <si>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</si>
  <si>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</si>
  <si>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</si>
  <si>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</si>
  <si>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</si>
  <si>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</si>
  <si>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</si>
  <si>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</si>
  <si>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</si>
  <si>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</si>
  <si>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</si>
  <si>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</si>
  <si>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</si>
  <si>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</si>
  <si>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</si>
  <si>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</si>
  <si>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</si>
  <si>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</si>
  <si>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</si>
  <si>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</si>
  <si>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</si>
  <si>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</si>
  <si>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</si>
  <si>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</si>
  <si>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</si>
  <si>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</si>
  <si>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</si>
  <si>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</si>
  <si>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</si>
  <si>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</si>
  <si>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</si>
  <si>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</si>
  <si>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</si>
  <si>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</si>
  <si>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</si>
  <si>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</si>
  <si>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</si>
  <si>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</si>
  <si>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</si>
  <si>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</si>
  <si>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</si>
  <si>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</si>
  <si>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</si>
  <si>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</si>
  <si>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</si>
  <si>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</si>
  <si>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</si>
  <si>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</si>
  <si>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</si>
  <si>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</si>
  <si>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</si>
  <si>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</si>
  <si>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</si>
  <si>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</si>
  <si>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</si>
  <si>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</si>
  <si>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</si>
  <si>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</si>
  <si>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</si>
  <si>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</si>
  <si>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</si>
  <si>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</si>
  <si>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</si>
  <si>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</si>
  <si>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</si>
  <si>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</si>
  <si>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</si>
  <si>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</si>
  <si>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</si>
  <si>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</si>
  <si>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</si>
  <si>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</si>
  <si>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</si>
  <si>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se evidencia remisión audiometría </t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</si>
  <si>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</si>
  <si>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</si>
  <si>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</si>
  <si>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</si>
  <si>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</si>
  <si>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t xml:space="preserve">historia de pediatría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</si>
  <si>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</si>
  <si>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</si>
  <si>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</si>
  <si>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</si>
  <si>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</si>
  <si>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</si>
  <si>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</si>
  <si>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</si>
  <si>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</si>
  <si>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</si>
  <si>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</si>
  <si>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</si>
  <si>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</si>
  <si>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</si>
  <si>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>Fecha: 14-07-2021</t>
  </si>
  <si>
    <t xml:space="preserve">Institución: PS FONDA CENTRAL </t>
  </si>
  <si>
    <t xml:space="preserve"> CC 71633313</t>
  </si>
  <si>
    <t>CC 42104967</t>
  </si>
  <si>
    <t>CC 42074158</t>
  </si>
  <si>
    <t>TI 1114786329</t>
  </si>
  <si>
    <t>CC 42160561</t>
  </si>
  <si>
    <t>CC 1010109286</t>
  </si>
  <si>
    <t>TI 1089102412</t>
  </si>
  <si>
    <t>CC 42069157</t>
  </si>
  <si>
    <t>TI 1088832770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</si>
</sst>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5" t="s">
        <v>20</v>
      </c>
      <c r="E2" s="65"/>
      <c r="F2" s="65"/>
      <c r="G2" s="65"/>
      <c r="H2" s="65"/>
      <c r="I2" s="65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5"/>
      <c r="E3" s="65"/>
      <c r="F3" s="65"/>
      <c r="G3" s="65"/>
      <c r="H3" s="65"/>
      <c r="I3" s="65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5"/>
      <c r="E4" s="65"/>
      <c r="F4" s="65"/>
      <c r="G4" s="65"/>
      <c r="H4" s="65"/>
      <c r="I4" s="65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1" t="s">
        <v>60</v>
      </c>
      <c r="E10" s="61"/>
      <c r="F10" s="61"/>
      <c r="G10" s="61"/>
      <c r="H10" s="61"/>
      <c r="I10" s="6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1"/>
      <c r="E11" s="61"/>
      <c r="F11" s="61"/>
      <c r="G11" s="61"/>
      <c r="H11" s="61"/>
      <c r="I11" s="61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6" t="s">
        <v>14</v>
      </c>
      <c r="C18" s="67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62" t="s">
        <v>15</v>
      </c>
      <c r="C19" s="57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62" t="s">
        <v>48</v>
      </c>
      <c r="C20" s="57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62" t="s">
        <v>49</v>
      </c>
      <c r="C21" s="57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62" t="s">
        <v>50</v>
      </c>
      <c r="C22" s="57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57" t="s">
        <v>51</v>
      </c>
      <c r="C23" s="58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57" t="s">
        <v>57</v>
      </c>
      <c r="C24" s="58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57" t="s">
        <v>58</v>
      </c>
      <c r="C25" s="58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57" t="s">
        <v>52</v>
      </c>
      <c r="C26" s="58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57" t="s">
        <v>53</v>
      </c>
      <c r="C27" s="58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59" t="s">
        <v>56</v>
      </c>
      <c r="C28" s="60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62" t="s">
        <v>46</v>
      </c>
      <c r="C29" s="57"/>
      <c r="D29" s="31">
        <f>+'10. SALUD VISUAL '!A70</f>
        <v>30</v>
      </c>
      <c r="E29" s="32">
        <f>+'10. SALUD VISUAL '!F72</f>
        <v>0.3671497584541063</v>
      </c>
      <c r="F29" s="32">
        <f>+'10. SALUD VISUAL '!F73</f>
        <v>0.3140096618357488</v>
      </c>
      <c r="G29" s="32">
        <f>+'10. SALUD VISUAL '!F74</f>
        <v>0.3188405797101449</v>
      </c>
      <c r="H29" s="32">
        <f>+'10. SALUD VISUAL '!F77</f>
        <v>0.68599033816425115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0.6</v>
      </c>
      <c r="F30" s="32">
        <f>+'10. SALUD AUDITIVA'!F68</f>
        <v>3.2000000000000001E-2</v>
      </c>
      <c r="G30" s="32">
        <f>+'10. SALUD AUDITIVA'!F69</f>
        <v>0.36799999999999999</v>
      </c>
      <c r="H30" s="32">
        <f>+'10. SALUD AUDITIVA'!F72</f>
        <v>0.96799999999999997</v>
      </c>
    </row>
    <row r="31" spans="2:8" x14ac:dyDescent="0.25">
      <c r="B31" s="62" t="s">
        <v>54</v>
      </c>
      <c r="C31" s="57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62" t="s">
        <v>55</v>
      </c>
      <c r="C32" s="57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62" t="s">
        <v>23</v>
      </c>
      <c r="C33" s="57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62" t="s">
        <v>24</v>
      </c>
      <c r="C34" s="57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3" t="s">
        <v>3</v>
      </c>
      <c r="C35" s="64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  <mergeCell ref="B34:C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abSelected="1" topLeftCell="A49" zoomScaleNormal="100" workbookViewId="0">
      <selection activeCell="Q49" sqref="Q49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130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131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8" t="s">
        <v>28</v>
      </c>
      <c r="C12" s="79"/>
      <c r="D12" s="80"/>
      <c r="E12" s="18"/>
      <c r="F12" s="18"/>
      <c r="G12" s="18"/>
      <c r="H12" s="18"/>
      <c r="I12" s="18"/>
      <c r="J12" s="18"/>
    </row>
    <row r="13" spans="1:20" ht="31.5" customHeight="1" x14ac:dyDescent="0.2">
      <c r="B13" s="81"/>
      <c r="C13" s="82"/>
      <c r="D13" s="83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76" t="s">
        <v>137</v>
      </c>
      <c r="F14" s="76"/>
      <c r="G14" s="76"/>
      <c r="H14" s="76" t="s">
        <v>138</v>
      </c>
      <c r="I14" s="76"/>
      <c r="J14" s="76"/>
      <c r="K14" s="76" t="s">
        <v>139</v>
      </c>
      <c r="L14" s="76"/>
      <c r="M14" s="76"/>
      <c r="N14" s="76" t="s">
        <v>140</v>
      </c>
      <c r="O14" s="76"/>
      <c r="P14" s="76"/>
      <c r="Q14" s="76" t="s">
        <v>139</v>
      </c>
      <c r="R14" s="76"/>
      <c r="S14" s="76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3"/>
      <c r="C17" s="73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72" t="s">
        <v>22</v>
      </c>
      <c r="C20" s="72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2"/>
      <c r="C21" s="72"/>
      <c r="D21" s="49" t="s">
        <v>101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72"/>
      <c r="C22" s="72"/>
      <c r="D22" s="49" t="s">
        <v>102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2"/>
      <c r="C23" s="72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2"/>
      <c r="C24" s="72"/>
      <c r="D24" s="42" t="s">
        <v>21</v>
      </c>
      <c r="E24" s="74" t="s">
        <v>87</v>
      </c>
      <c r="F24" s="74"/>
      <c r="G24" s="74"/>
      <c r="H24" s="74" t="s">
        <v>103</v>
      </c>
      <c r="I24" s="74"/>
      <c r="J24" s="74"/>
      <c r="K24" s="74" t="s">
        <v>88</v>
      </c>
      <c r="L24" s="74"/>
      <c r="M24" s="74"/>
      <c r="N24" s="74" t="s">
        <v>89</v>
      </c>
      <c r="O24" s="74"/>
      <c r="P24" s="74"/>
      <c r="Q24" s="74" t="s">
        <v>61</v>
      </c>
      <c r="R24" s="74"/>
      <c r="S24" s="74"/>
    </row>
    <row r="25" spans="1:20" ht="31.5" customHeight="1" x14ac:dyDescent="0.2">
      <c r="B25" s="72" t="s">
        <v>5</v>
      </c>
      <c r="C25" s="72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2"/>
      <c r="C26" s="72"/>
      <c r="D26" s="51" t="s">
        <v>67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2"/>
      <c r="C27" s="72"/>
      <c r="D27" s="51" t="s">
        <v>68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25.5" x14ac:dyDescent="0.2">
      <c r="A28" s="4">
        <v>3</v>
      </c>
      <c r="B28" s="72"/>
      <c r="C28" s="72"/>
      <c r="D28" s="51" t="s">
        <v>69</v>
      </c>
      <c r="E28" s="45"/>
      <c r="F28" s="45"/>
      <c r="G28" s="44">
        <v>1</v>
      </c>
      <c r="H28" s="45">
        <v>1</v>
      </c>
      <c r="I28" s="45"/>
      <c r="J28" s="45"/>
      <c r="K28" s="45"/>
      <c r="L28" s="45"/>
      <c r="M28" s="44">
        <v>1</v>
      </c>
      <c r="N28" s="45">
        <v>1</v>
      </c>
      <c r="O28" s="45"/>
      <c r="P28" s="44"/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2"/>
      <c r="C29" s="72"/>
      <c r="D29" s="51" t="s">
        <v>70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72"/>
      <c r="C30" s="72"/>
      <c r="D30" s="51" t="s">
        <v>71</v>
      </c>
      <c r="E30" s="45">
        <v>1</v>
      </c>
      <c r="F30" s="45"/>
      <c r="G30" s="45"/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72"/>
      <c r="C31" s="72"/>
      <c r="D31" s="51" t="s">
        <v>72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72"/>
      <c r="C32" s="72"/>
      <c r="D32" s="51" t="s">
        <v>73</v>
      </c>
      <c r="E32" s="45"/>
      <c r="F32" s="45"/>
      <c r="G32" s="45">
        <v>1</v>
      </c>
      <c r="H32" s="45"/>
      <c r="I32" s="45"/>
      <c r="J32" s="44">
        <v>1</v>
      </c>
      <c r="K32" s="45">
        <v>1</v>
      </c>
      <c r="L32" s="45"/>
      <c r="M32" s="44"/>
      <c r="N32" s="45"/>
      <c r="O32" s="45"/>
      <c r="P32" s="44">
        <v>1</v>
      </c>
      <c r="Q32" s="45">
        <v>1</v>
      </c>
      <c r="R32" s="45"/>
      <c r="S32" s="44"/>
      <c r="T32" s="18">
        <f t="shared" si="2"/>
        <v>5</v>
      </c>
    </row>
    <row r="33" spans="1:20" ht="31.5" customHeight="1" x14ac:dyDescent="0.2">
      <c r="B33" s="72"/>
      <c r="C33" s="72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2"/>
      <c r="C34" s="72"/>
      <c r="D34" s="42" t="s">
        <v>21</v>
      </c>
      <c r="E34" s="74" t="s">
        <v>90</v>
      </c>
      <c r="F34" s="74"/>
      <c r="G34" s="74"/>
      <c r="H34" s="74" t="s">
        <v>91</v>
      </c>
      <c r="I34" s="74"/>
      <c r="J34" s="74"/>
      <c r="K34" s="74" t="s">
        <v>90</v>
      </c>
      <c r="L34" s="74"/>
      <c r="M34" s="74"/>
      <c r="N34" s="74" t="s">
        <v>91</v>
      </c>
      <c r="O34" s="74"/>
      <c r="P34" s="74"/>
      <c r="Q34" s="74" t="s">
        <v>90</v>
      </c>
      <c r="R34" s="74"/>
      <c r="S34" s="74"/>
    </row>
    <row r="35" spans="1:20" ht="31.5" customHeight="1" x14ac:dyDescent="0.2">
      <c r="B35" s="72" t="s">
        <v>6</v>
      </c>
      <c r="C35" s="72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2"/>
      <c r="C36" s="72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72"/>
      <c r="C37" s="72"/>
      <c r="D37" s="54" t="s">
        <v>32</v>
      </c>
      <c r="E37" s="45"/>
      <c r="F37" s="45">
        <v>1</v>
      </c>
      <c r="G37" s="45"/>
      <c r="H37" s="45">
        <v>1</v>
      </c>
      <c r="I37" s="45"/>
      <c r="J37" s="45"/>
      <c r="K37" s="45">
        <v>1</v>
      </c>
      <c r="L37" s="45"/>
      <c r="M37" s="45"/>
      <c r="N37" s="45">
        <v>1</v>
      </c>
      <c r="O37" s="45"/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72"/>
      <c r="C38" s="72"/>
      <c r="D38" s="55" t="s">
        <v>74</v>
      </c>
      <c r="E38" s="45">
        <v>1</v>
      </c>
      <c r="F38" s="45"/>
      <c r="G38" s="45"/>
      <c r="H38" s="45"/>
      <c r="I38" s="45"/>
      <c r="J38" s="45">
        <v>1</v>
      </c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72"/>
      <c r="C39" s="72"/>
      <c r="D39" s="54" t="s">
        <v>33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2"/>
      <c r="C40" s="72"/>
      <c r="D40" s="47" t="s">
        <v>4</v>
      </c>
      <c r="E40" s="48">
        <f t="shared" ref="E40:S40" si="4">SUM(E36:E39)</f>
        <v>3</v>
      </c>
      <c r="F40" s="48">
        <f t="shared" si="4"/>
        <v>1</v>
      </c>
      <c r="G40" s="48">
        <f t="shared" si="4"/>
        <v>0</v>
      </c>
      <c r="H40" s="48">
        <f t="shared" si="4"/>
        <v>3</v>
      </c>
      <c r="I40" s="48">
        <f t="shared" si="4"/>
        <v>0</v>
      </c>
      <c r="J40" s="48">
        <f t="shared" si="4"/>
        <v>1</v>
      </c>
      <c r="K40" s="48">
        <f t="shared" si="4"/>
        <v>4</v>
      </c>
      <c r="L40" s="48">
        <f t="shared" si="4"/>
        <v>0</v>
      </c>
      <c r="M40" s="48">
        <f t="shared" si="4"/>
        <v>0</v>
      </c>
      <c r="N40" s="48">
        <f t="shared" si="4"/>
        <v>4</v>
      </c>
      <c r="O40" s="48">
        <f t="shared" si="4"/>
        <v>0</v>
      </c>
      <c r="P40" s="48">
        <f t="shared" si="4"/>
        <v>0</v>
      </c>
      <c r="Q40" s="48">
        <f t="shared" si="4"/>
        <v>3</v>
      </c>
      <c r="R40" s="48">
        <f t="shared" si="4"/>
        <v>1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72"/>
      <c r="C41" s="72"/>
      <c r="D41" s="42" t="s">
        <v>21</v>
      </c>
      <c r="E41" s="69" t="s">
        <v>63</v>
      </c>
      <c r="F41" s="69"/>
      <c r="G41" s="69"/>
      <c r="H41" s="69" t="s">
        <v>92</v>
      </c>
      <c r="I41" s="69"/>
      <c r="J41" s="69"/>
      <c r="K41" s="69" t="s">
        <v>93</v>
      </c>
      <c r="L41" s="69"/>
      <c r="M41" s="69"/>
      <c r="N41" s="69" t="s">
        <v>92</v>
      </c>
      <c r="O41" s="69"/>
      <c r="P41" s="69"/>
      <c r="Q41" s="69" t="s">
        <v>92</v>
      </c>
      <c r="R41" s="69"/>
      <c r="S41" s="69"/>
    </row>
    <row r="42" spans="1:20" ht="31.5" customHeight="1" x14ac:dyDescent="0.2">
      <c r="B42" s="73" t="s">
        <v>7</v>
      </c>
      <c r="C42" s="73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3"/>
      <c r="C43" s="73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3"/>
      <c r="C44" s="73"/>
      <c r="D44" s="51" t="s">
        <v>76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3"/>
      <c r="C45" s="73"/>
      <c r="D45" s="51" t="s">
        <v>77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3"/>
      <c r="C46" s="73"/>
      <c r="D46" s="51" t="s">
        <v>78</v>
      </c>
      <c r="E46" s="45"/>
      <c r="F46" s="45"/>
      <c r="G46" s="45">
        <v>1</v>
      </c>
      <c r="H46" s="45">
        <v>1</v>
      </c>
      <c r="I46" s="45"/>
      <c r="J46" s="45"/>
      <c r="K46" s="45"/>
      <c r="L46" s="45"/>
      <c r="M46" s="45">
        <v>1</v>
      </c>
      <c r="N46" s="45">
        <v>1</v>
      </c>
      <c r="O46" s="45"/>
      <c r="P46" s="45"/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3"/>
      <c r="C47" s="73"/>
      <c r="D47" s="51" t="s">
        <v>79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3"/>
      <c r="C48" s="73"/>
      <c r="D48" s="51" t="s">
        <v>80</v>
      </c>
      <c r="E48" s="45">
        <v>1</v>
      </c>
      <c r="F48" s="45"/>
      <c r="G48" s="45"/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3"/>
      <c r="C49" s="73"/>
      <c r="D49" s="51" t="s">
        <v>81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3"/>
      <c r="C50" s="73"/>
      <c r="D50" s="51" t="s">
        <v>82</v>
      </c>
      <c r="E50" s="45"/>
      <c r="F50" s="45"/>
      <c r="G50" s="45">
        <v>1</v>
      </c>
      <c r="H50" s="45"/>
      <c r="I50" s="45"/>
      <c r="J50" s="45">
        <v>1</v>
      </c>
      <c r="K50" s="45">
        <v>1</v>
      </c>
      <c r="L50" s="45"/>
      <c r="M50" s="45"/>
      <c r="N50" s="45"/>
      <c r="O50" s="45"/>
      <c r="P50" s="45">
        <v>1</v>
      </c>
      <c r="Q50" s="45">
        <v>1</v>
      </c>
      <c r="R50" s="45"/>
      <c r="S50" s="45"/>
      <c r="T50" s="18">
        <f t="shared" si="5"/>
        <v>5</v>
      </c>
    </row>
    <row r="51" spans="1:20" ht="31.5" customHeight="1" x14ac:dyDescent="0.2">
      <c r="B51" s="73"/>
      <c r="C51" s="73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3"/>
      <c r="C52" s="73"/>
      <c r="D52" s="42" t="s">
        <v>21</v>
      </c>
      <c r="E52" s="69" t="s">
        <v>83</v>
      </c>
      <c r="F52" s="69"/>
      <c r="G52" s="69"/>
      <c r="H52" s="69" t="s">
        <v>84</v>
      </c>
      <c r="I52" s="69"/>
      <c r="J52" s="69"/>
      <c r="K52" s="69" t="s">
        <v>98</v>
      </c>
      <c r="L52" s="69"/>
      <c r="M52" s="69"/>
      <c r="N52" s="69" t="s">
        <v>98</v>
      </c>
      <c r="O52" s="69"/>
      <c r="P52" s="69"/>
      <c r="Q52" s="69" t="s">
        <v>83</v>
      </c>
      <c r="R52" s="69"/>
      <c r="S52" s="69"/>
    </row>
    <row r="53" spans="1:20" ht="31.5" customHeight="1" x14ac:dyDescent="0.2">
      <c r="B53" s="73" t="s">
        <v>10</v>
      </c>
      <c r="C53" s="73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3"/>
      <c r="C54" s="73"/>
      <c r="D54" s="53" t="s">
        <v>34</v>
      </c>
      <c r="E54" s="45"/>
      <c r="F54" s="45">
        <v>1</v>
      </c>
      <c r="G54" s="45"/>
      <c r="H54" s="45">
        <v>1</v>
      </c>
      <c r="I54" s="45"/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3"/>
      <c r="C55" s="73"/>
      <c r="D55" s="53" t="s">
        <v>35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3"/>
      <c r="C56" s="73"/>
      <c r="D56" s="53" t="s">
        <v>36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3"/>
      <c r="C57" s="73"/>
      <c r="D57" s="53" t="s">
        <v>37</v>
      </c>
      <c r="E57" s="45"/>
      <c r="F57" s="45">
        <v>1</v>
      </c>
      <c r="G57" s="45"/>
      <c r="H57" s="45">
        <v>1</v>
      </c>
      <c r="I57" s="45"/>
      <c r="J57" s="45"/>
      <c r="K57" s="45">
        <v>1</v>
      </c>
      <c r="L57" s="45"/>
      <c r="M57" s="45"/>
      <c r="N57" s="45">
        <v>1</v>
      </c>
      <c r="O57" s="45"/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3"/>
      <c r="C58" s="73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4</v>
      </c>
      <c r="I58" s="48">
        <f t="shared" si="7"/>
        <v>0</v>
      </c>
      <c r="J58" s="48">
        <f t="shared" si="7"/>
        <v>0</v>
      </c>
      <c r="K58" s="48">
        <f t="shared" si="7"/>
        <v>3</v>
      </c>
      <c r="L58" s="48">
        <f t="shared" si="7"/>
        <v>1</v>
      </c>
      <c r="M58" s="48">
        <f t="shared" si="7"/>
        <v>0</v>
      </c>
      <c r="N58" s="48">
        <f t="shared" si="7"/>
        <v>3</v>
      </c>
      <c r="O58" s="48">
        <f t="shared" si="7"/>
        <v>1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3"/>
      <c r="C59" s="73"/>
      <c r="D59" s="42" t="s">
        <v>21</v>
      </c>
      <c r="E59" s="69" t="s">
        <v>94</v>
      </c>
      <c r="F59" s="69"/>
      <c r="G59" s="69"/>
      <c r="H59" s="69" t="s">
        <v>94</v>
      </c>
      <c r="I59" s="69"/>
      <c r="J59" s="69"/>
      <c r="K59" s="69" t="s">
        <v>94</v>
      </c>
      <c r="L59" s="69"/>
      <c r="M59" s="69"/>
      <c r="N59" s="69" t="s">
        <v>94</v>
      </c>
      <c r="O59" s="69"/>
      <c r="P59" s="69"/>
      <c r="Q59" s="69" t="s">
        <v>94</v>
      </c>
      <c r="R59" s="69"/>
      <c r="S59" s="69"/>
    </row>
    <row r="60" spans="1:20" ht="31.5" customHeight="1" x14ac:dyDescent="0.2">
      <c r="B60" s="73" t="s">
        <v>11</v>
      </c>
      <c r="C60" s="73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3"/>
      <c r="C61" s="73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3"/>
      <c r="C62" s="73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3"/>
      <c r="C63" s="73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3"/>
      <c r="C64" s="73"/>
      <c r="D64" s="42" t="s">
        <v>21</v>
      </c>
      <c r="E64" s="69" t="s">
        <v>85</v>
      </c>
      <c r="F64" s="69"/>
      <c r="G64" s="69"/>
      <c r="H64" s="69" t="s">
        <v>86</v>
      </c>
      <c r="I64" s="69"/>
      <c r="J64" s="69"/>
      <c r="K64" s="69" t="s">
        <v>86</v>
      </c>
      <c r="L64" s="69"/>
      <c r="M64" s="69"/>
      <c r="N64" s="69" t="s">
        <v>86</v>
      </c>
      <c r="O64" s="69"/>
      <c r="P64" s="69"/>
      <c r="Q64" s="69" t="s">
        <v>86</v>
      </c>
      <c r="R64" s="69"/>
      <c r="S64" s="69"/>
    </row>
    <row r="65" spans="1:20" ht="31.5" customHeight="1" x14ac:dyDescent="0.2">
      <c r="B65" s="72" t="s">
        <v>12</v>
      </c>
      <c r="C65" s="72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72"/>
      <c r="C66" s="72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2"/>
      <c r="C67" s="72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72"/>
      <c r="C68" s="72"/>
      <c r="D68" s="42" t="s">
        <v>21</v>
      </c>
      <c r="E68" s="71" t="s">
        <v>95</v>
      </c>
      <c r="F68" s="71"/>
      <c r="G68" s="71"/>
      <c r="H68" s="71" t="s">
        <v>96</v>
      </c>
      <c r="I68" s="71"/>
      <c r="J68" s="71"/>
      <c r="K68" s="71" t="s">
        <v>96</v>
      </c>
      <c r="L68" s="71"/>
      <c r="M68" s="71"/>
      <c r="N68" s="71" t="s">
        <v>96</v>
      </c>
      <c r="O68" s="71"/>
      <c r="P68" s="71"/>
      <c r="Q68" s="71" t="s">
        <v>96</v>
      </c>
      <c r="R68" s="71"/>
      <c r="S68" s="71"/>
    </row>
    <row r="70" spans="1:20" x14ac:dyDescent="0.2">
      <c r="A70" s="4">
        <f>+A66+A62+A57+A50+A39+A32+A22+A17</f>
        <v>30</v>
      </c>
      <c r="E70" s="20">
        <f>+E67+E63+E58+E51+E40+E33+E23+E18</f>
        <v>14</v>
      </c>
      <c r="F70" s="20">
        <f t="shared" ref="F70:S70" si="10">+F67+F63+F58+F51+F40+F33+F23+F18</f>
        <v>3</v>
      </c>
      <c r="G70" s="20">
        <f t="shared" si="10"/>
        <v>13</v>
      </c>
      <c r="H70" s="20">
        <f t="shared" si="10"/>
        <v>16</v>
      </c>
      <c r="I70" s="20">
        <f t="shared" si="10"/>
        <v>0</v>
      </c>
      <c r="J70" s="20">
        <f t="shared" si="10"/>
        <v>14</v>
      </c>
      <c r="K70" s="20">
        <f t="shared" si="10"/>
        <v>16</v>
      </c>
      <c r="L70" s="20">
        <f t="shared" si="10"/>
        <v>1</v>
      </c>
      <c r="M70" s="20">
        <f t="shared" si="10"/>
        <v>13</v>
      </c>
      <c r="N70" s="20">
        <f t="shared" si="10"/>
        <v>16</v>
      </c>
      <c r="O70" s="20">
        <f t="shared" si="10"/>
        <v>1</v>
      </c>
      <c r="P70" s="20">
        <f t="shared" si="10"/>
        <v>13</v>
      </c>
      <c r="Q70" s="20">
        <f t="shared" si="10"/>
        <v>14</v>
      </c>
      <c r="R70" s="20">
        <f t="shared" si="10"/>
        <v>3</v>
      </c>
      <c r="S70" s="20">
        <f t="shared" si="10"/>
        <v>13</v>
      </c>
    </row>
    <row r="71" spans="1:20" x14ac:dyDescent="0.2">
      <c r="E71" s="70">
        <f>+E70+F70+G70</f>
        <v>30</v>
      </c>
      <c r="F71" s="70"/>
      <c r="G71" s="70"/>
      <c r="H71" s="70">
        <f>+H70+I70+J70</f>
        <v>30</v>
      </c>
      <c r="I71" s="70"/>
      <c r="J71" s="70"/>
      <c r="K71" s="70">
        <f>+K70+L70+M70</f>
        <v>30</v>
      </c>
      <c r="L71" s="70"/>
      <c r="M71" s="70"/>
      <c r="N71" s="70">
        <f>+N70+O70+P70</f>
        <v>30</v>
      </c>
      <c r="O71" s="70"/>
      <c r="P71" s="70"/>
      <c r="Q71" s="70">
        <f>+Q70+R70+S70</f>
        <v>30</v>
      </c>
      <c r="R71" s="70"/>
      <c r="S71" s="70"/>
    </row>
    <row r="72" spans="1:20" x14ac:dyDescent="0.2">
      <c r="D72" s="17" t="s">
        <v>0</v>
      </c>
      <c r="E72" s="20">
        <f>+E70+H70+K70+N70+Q70</f>
        <v>76</v>
      </c>
      <c r="F72" s="21">
        <f>+E72/$E$75</f>
        <v>0.3671497584541063</v>
      </c>
    </row>
    <row r="73" spans="1:20" x14ac:dyDescent="0.2">
      <c r="D73" s="17" t="s">
        <v>1</v>
      </c>
      <c r="E73" s="20">
        <f>+F70+H70+K70+N70+Q70</f>
        <v>65</v>
      </c>
      <c r="F73" s="21">
        <f t="shared" ref="F73:F75" si="11">+E73/$E$75</f>
        <v>0.3140096618357488</v>
      </c>
    </row>
    <row r="74" spans="1:20" x14ac:dyDescent="0.2">
      <c r="D74" s="17" t="s">
        <v>2</v>
      </c>
      <c r="E74" s="20">
        <f>+G70+J70+M70+P70+S70</f>
        <v>66</v>
      </c>
      <c r="F74" s="21">
        <f t="shared" si="11"/>
        <v>0.3188405797101449</v>
      </c>
    </row>
    <row r="75" spans="1:20" x14ac:dyDescent="0.2">
      <c r="E75" s="20">
        <f>SUM(E72:E74)</f>
        <v>207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0.68599033816425115</v>
      </c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20:C24"/>
    <mergeCell ref="E24:G24"/>
    <mergeCell ref="H24:J24"/>
    <mergeCell ref="K24:M24"/>
    <mergeCell ref="N24:P24"/>
    <mergeCell ref="B15:C19"/>
    <mergeCell ref="E19:G19"/>
    <mergeCell ref="H19:J19"/>
    <mergeCell ref="K19:M19"/>
    <mergeCell ref="N19:P19"/>
    <mergeCell ref="B42:C52"/>
    <mergeCell ref="E52:G52"/>
    <mergeCell ref="H52:J52"/>
    <mergeCell ref="K52:M52"/>
    <mergeCell ref="N52:P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Q34:S34"/>
    <mergeCell ref="N34:P34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Q52:S52"/>
    <mergeCell ref="Q24:S2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opLeftCell="A57" zoomScale="90" zoomScaleNormal="90" workbookViewId="0">
      <selection activeCell="R68" sqref="R68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130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131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91" t="s">
        <v>41</v>
      </c>
      <c r="C12" s="92"/>
      <c r="D12" s="92"/>
      <c r="E12" s="18"/>
      <c r="F12" s="18"/>
      <c r="G12" s="18"/>
      <c r="H12" s="18"/>
      <c r="I12" s="18"/>
      <c r="J12" s="18"/>
    </row>
    <row r="13" spans="1:20" ht="31.5" customHeight="1" x14ac:dyDescent="0.2">
      <c r="B13" s="93"/>
      <c r="C13" s="94"/>
      <c r="D13" s="9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87" t="s">
        <v>132</v>
      </c>
      <c r="F14" s="88"/>
      <c r="G14" s="89"/>
      <c r="H14" s="90" t="s">
        <v>133</v>
      </c>
      <c r="I14" s="90"/>
      <c r="J14" s="90"/>
      <c r="K14" s="90" t="s">
        <v>134</v>
      </c>
      <c r="L14" s="90"/>
      <c r="M14" s="90"/>
      <c r="N14" s="90" t="s">
        <v>135</v>
      </c>
      <c r="O14" s="90"/>
      <c r="P14" s="90"/>
      <c r="Q14" s="90" t="s">
        <v>136</v>
      </c>
      <c r="R14" s="90"/>
      <c r="S14" s="90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3"/>
      <c r="C17" s="73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72" t="s">
        <v>22</v>
      </c>
      <c r="C20" s="72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72"/>
      <c r="C21" s="72"/>
      <c r="D21" s="49" t="s">
        <v>104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72"/>
      <c r="C22" s="72"/>
      <c r="D22" s="49" t="s">
        <v>105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2"/>
      <c r="C23" s="72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2"/>
      <c r="C24" s="72"/>
      <c r="D24" s="42" t="s">
        <v>21</v>
      </c>
      <c r="E24" s="74" t="s">
        <v>106</v>
      </c>
      <c r="F24" s="74"/>
      <c r="G24" s="74"/>
      <c r="H24" s="74" t="s">
        <v>106</v>
      </c>
      <c r="I24" s="74"/>
      <c r="J24" s="74"/>
      <c r="K24" s="84" t="s">
        <v>106</v>
      </c>
      <c r="L24" s="85"/>
      <c r="M24" s="86"/>
      <c r="N24" s="74" t="s">
        <v>106</v>
      </c>
      <c r="O24" s="74"/>
      <c r="P24" s="74"/>
      <c r="Q24" s="74" t="s">
        <v>106</v>
      </c>
      <c r="R24" s="74"/>
      <c r="S24" s="74"/>
    </row>
    <row r="25" spans="1:20" ht="31.5" customHeight="1" x14ac:dyDescent="0.2">
      <c r="B25" s="72" t="s">
        <v>5</v>
      </c>
      <c r="C25" s="72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2"/>
      <c r="C26" s="72"/>
      <c r="D26" s="51" t="s">
        <v>62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2"/>
      <c r="C27" s="72"/>
      <c r="D27" s="51" t="s">
        <v>107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2"/>
      <c r="C28" s="72"/>
      <c r="D28" s="51" t="s">
        <v>108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2"/>
      <c r="C29" s="72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2"/>
      <c r="C30" s="72"/>
      <c r="D30" s="42" t="s">
        <v>21</v>
      </c>
      <c r="E30" s="74" t="s">
        <v>109</v>
      </c>
      <c r="F30" s="74"/>
      <c r="G30" s="74"/>
      <c r="H30" s="74" t="s">
        <v>97</v>
      </c>
      <c r="I30" s="74"/>
      <c r="J30" s="74"/>
      <c r="K30" s="74" t="s">
        <v>110</v>
      </c>
      <c r="L30" s="74"/>
      <c r="M30" s="74"/>
      <c r="N30" s="74" t="s">
        <v>111</v>
      </c>
      <c r="O30" s="74"/>
      <c r="P30" s="74"/>
      <c r="Q30" s="74" t="s">
        <v>111</v>
      </c>
      <c r="R30" s="74"/>
      <c r="S30" s="74"/>
    </row>
    <row r="31" spans="1:20" ht="31.5" customHeight="1" x14ac:dyDescent="0.2">
      <c r="B31" s="72" t="s">
        <v>6</v>
      </c>
      <c r="C31" s="72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2"/>
      <c r="C32" s="72"/>
      <c r="D32" s="53" t="s">
        <v>31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72"/>
      <c r="C33" s="72"/>
      <c r="D33" s="54" t="s">
        <v>112</v>
      </c>
      <c r="E33" s="45">
        <v>1</v>
      </c>
      <c r="F33" s="45"/>
      <c r="G33" s="45"/>
      <c r="H33" s="45">
        <v>1</v>
      </c>
      <c r="I33" s="45"/>
      <c r="J33" s="45"/>
      <c r="K33" s="45">
        <v>1</v>
      </c>
      <c r="L33" s="45"/>
      <c r="M33" s="45"/>
      <c r="N33" s="45">
        <v>1</v>
      </c>
      <c r="O33" s="45"/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72"/>
      <c r="C34" s="72"/>
      <c r="D34" s="54" t="s">
        <v>33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2"/>
      <c r="C35" s="72"/>
      <c r="D35" s="47" t="s">
        <v>4</v>
      </c>
      <c r="E35" s="48">
        <f t="shared" ref="E35:S35" si="3">SUM(E32:E34)</f>
        <v>3</v>
      </c>
      <c r="F35" s="48">
        <f t="shared" si="3"/>
        <v>0</v>
      </c>
      <c r="G35" s="48">
        <f t="shared" si="3"/>
        <v>0</v>
      </c>
      <c r="H35" s="48">
        <f t="shared" si="3"/>
        <v>3</v>
      </c>
      <c r="I35" s="48">
        <f t="shared" si="3"/>
        <v>0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3</v>
      </c>
      <c r="O35" s="48">
        <f t="shared" si="3"/>
        <v>0</v>
      </c>
      <c r="P35" s="48">
        <f t="shared" si="3"/>
        <v>0</v>
      </c>
      <c r="Q35" s="48">
        <f t="shared" si="3"/>
        <v>3</v>
      </c>
      <c r="R35" s="48">
        <f t="shared" si="3"/>
        <v>0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2"/>
      <c r="C36" s="72"/>
      <c r="D36" s="42" t="s">
        <v>21</v>
      </c>
      <c r="E36" s="69" t="s">
        <v>113</v>
      </c>
      <c r="F36" s="69"/>
      <c r="G36" s="69"/>
      <c r="H36" s="69" t="s">
        <v>114</v>
      </c>
      <c r="I36" s="69"/>
      <c r="J36" s="69"/>
      <c r="K36" s="69" t="s">
        <v>115</v>
      </c>
      <c r="L36" s="69"/>
      <c r="M36" s="69"/>
      <c r="N36" s="69" t="s">
        <v>114</v>
      </c>
      <c r="O36" s="69"/>
      <c r="P36" s="69"/>
      <c r="Q36" s="69" t="s">
        <v>114</v>
      </c>
      <c r="R36" s="69"/>
      <c r="S36" s="69"/>
    </row>
    <row r="37" spans="1:20" ht="31.5" customHeight="1" x14ac:dyDescent="0.2">
      <c r="B37" s="73" t="s">
        <v>7</v>
      </c>
      <c r="C37" s="73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3"/>
      <c r="C38" s="73"/>
      <c r="D38" s="51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3"/>
      <c r="C39" s="73"/>
      <c r="D39" s="51" t="s">
        <v>65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3"/>
      <c r="C40" s="73"/>
      <c r="D40" s="51" t="s">
        <v>116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3"/>
      <c r="C41" s="73"/>
      <c r="D41" s="51" t="s">
        <v>66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>
        <v>1</v>
      </c>
      <c r="O41" s="45"/>
      <c r="P41" s="45"/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3"/>
      <c r="C42" s="73"/>
      <c r="D42" s="51" t="s">
        <v>117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>
        <v>1</v>
      </c>
      <c r="R42" s="45"/>
      <c r="S42" s="45"/>
      <c r="T42" s="18">
        <f t="shared" si="4"/>
        <v>5</v>
      </c>
    </row>
    <row r="43" spans="1:20" ht="38.25" x14ac:dyDescent="0.2">
      <c r="A43" s="4">
        <v>6</v>
      </c>
      <c r="B43" s="73"/>
      <c r="C43" s="73"/>
      <c r="D43" s="51" t="s">
        <v>118</v>
      </c>
      <c r="E43" s="45"/>
      <c r="F43" s="45"/>
      <c r="G43" s="45">
        <v>1</v>
      </c>
      <c r="H43" s="45">
        <v>1</v>
      </c>
      <c r="I43" s="45"/>
      <c r="J43" s="45"/>
      <c r="K43" s="45">
        <v>1</v>
      </c>
      <c r="L43" s="45"/>
      <c r="M43" s="45"/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3"/>
      <c r="C44" s="73"/>
      <c r="D44" s="51" t="s">
        <v>119</v>
      </c>
      <c r="E44" s="45">
        <v>1</v>
      </c>
      <c r="F44" s="45"/>
      <c r="G44" s="45"/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3"/>
      <c r="C45" s="73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3"/>
      <c r="C46" s="73"/>
      <c r="D46" s="42" t="s">
        <v>21</v>
      </c>
      <c r="E46" s="71" t="s">
        <v>120</v>
      </c>
      <c r="F46" s="71"/>
      <c r="G46" s="71"/>
      <c r="H46" s="71" t="s">
        <v>120</v>
      </c>
      <c r="I46" s="71"/>
      <c r="J46" s="71"/>
      <c r="K46" s="71" t="s">
        <v>120</v>
      </c>
      <c r="L46" s="71"/>
      <c r="M46" s="71"/>
      <c r="N46" s="71" t="s">
        <v>121</v>
      </c>
      <c r="O46" s="71"/>
      <c r="P46" s="71"/>
      <c r="Q46" s="71" t="s">
        <v>120</v>
      </c>
      <c r="R46" s="71"/>
      <c r="S46" s="71"/>
    </row>
    <row r="47" spans="1:20" ht="31.5" customHeight="1" x14ac:dyDescent="0.2">
      <c r="B47" s="73" t="s">
        <v>10</v>
      </c>
      <c r="C47" s="73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3"/>
      <c r="C48" s="73"/>
      <c r="D48" s="53" t="s">
        <v>42</v>
      </c>
      <c r="E48" s="45"/>
      <c r="F48" s="45"/>
      <c r="G48" s="45">
        <v>1</v>
      </c>
      <c r="H48" s="45"/>
      <c r="I48" s="45">
        <v>1</v>
      </c>
      <c r="J48" s="45"/>
      <c r="K48" s="45"/>
      <c r="L48" s="45"/>
      <c r="M48" s="45">
        <v>1</v>
      </c>
      <c r="N48" s="45"/>
      <c r="O48" s="45"/>
      <c r="P48" s="45">
        <v>1</v>
      </c>
      <c r="Q48" s="45"/>
      <c r="R48" s="45">
        <v>1</v>
      </c>
      <c r="S48" s="45"/>
      <c r="T48" s="18">
        <f>SUM(E48:S48)</f>
        <v>5</v>
      </c>
    </row>
    <row r="49" spans="1:20" ht="31.5" customHeight="1" x14ac:dyDescent="0.2">
      <c r="A49" s="4">
        <v>2</v>
      </c>
      <c r="B49" s="73"/>
      <c r="C49" s="73"/>
      <c r="D49" s="53" t="s">
        <v>43</v>
      </c>
      <c r="E49" s="45"/>
      <c r="F49" s="45"/>
      <c r="G49" s="45">
        <v>1</v>
      </c>
      <c r="H49" s="45"/>
      <c r="I49" s="45">
        <v>1</v>
      </c>
      <c r="J49" s="45"/>
      <c r="K49" s="45"/>
      <c r="L49" s="45"/>
      <c r="M49" s="45">
        <v>1</v>
      </c>
      <c r="N49" s="45"/>
      <c r="O49" s="45"/>
      <c r="P49" s="45">
        <v>1</v>
      </c>
      <c r="Q49" s="45"/>
      <c r="R49" s="45">
        <v>1</v>
      </c>
      <c r="S49" s="45"/>
      <c r="T49" s="18">
        <f>SUM(E49:S49)</f>
        <v>5</v>
      </c>
    </row>
    <row r="50" spans="1:20" ht="25.5" x14ac:dyDescent="0.2">
      <c r="A50" s="4">
        <v>3</v>
      </c>
      <c r="B50" s="73"/>
      <c r="C50" s="73"/>
      <c r="D50" s="53" t="s">
        <v>44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3"/>
      <c r="C51" s="73"/>
      <c r="D51" s="53" t="s">
        <v>122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3"/>
      <c r="C52" s="73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2</v>
      </c>
      <c r="J52" s="48">
        <f t="shared" si="6"/>
        <v>0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2</v>
      </c>
      <c r="S52" s="48">
        <f t="shared" si="6"/>
        <v>0</v>
      </c>
      <c r="T52" s="18">
        <f>SUM(E52:S52)</f>
        <v>20</v>
      </c>
    </row>
    <row r="53" spans="1:20" ht="31.5" customHeight="1" x14ac:dyDescent="0.2">
      <c r="B53" s="73"/>
      <c r="C53" s="73"/>
      <c r="D53" s="42" t="s">
        <v>21</v>
      </c>
      <c r="E53" s="71" t="s">
        <v>123</v>
      </c>
      <c r="F53" s="71"/>
      <c r="G53" s="71"/>
      <c r="H53" s="71" t="s">
        <v>123</v>
      </c>
      <c r="I53" s="71"/>
      <c r="J53" s="71"/>
      <c r="K53" s="71" t="s">
        <v>123</v>
      </c>
      <c r="L53" s="71"/>
      <c r="M53" s="71"/>
      <c r="N53" s="71" t="s">
        <v>124</v>
      </c>
      <c r="O53" s="71"/>
      <c r="P53" s="71"/>
      <c r="Q53" s="71" t="s">
        <v>124</v>
      </c>
      <c r="R53" s="71"/>
      <c r="S53" s="71"/>
    </row>
    <row r="54" spans="1:20" ht="31.5" customHeight="1" x14ac:dyDescent="0.2">
      <c r="B54" s="73" t="s">
        <v>11</v>
      </c>
      <c r="C54" s="73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3"/>
      <c r="C55" s="73"/>
      <c r="D55" s="49" t="s">
        <v>125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3"/>
      <c r="C56" s="73"/>
      <c r="D56" s="49" t="s">
        <v>126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3"/>
      <c r="C57" s="73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3"/>
      <c r="C58" s="73"/>
      <c r="D58" s="42" t="s">
        <v>21</v>
      </c>
      <c r="E58" s="71" t="s">
        <v>127</v>
      </c>
      <c r="F58" s="71"/>
      <c r="G58" s="71"/>
      <c r="H58" s="71" t="s">
        <v>127</v>
      </c>
      <c r="I58" s="71"/>
      <c r="J58" s="71"/>
      <c r="K58" s="71" t="s">
        <v>127</v>
      </c>
      <c r="L58" s="71"/>
      <c r="M58" s="71"/>
      <c r="N58" s="71" t="s">
        <v>127</v>
      </c>
      <c r="O58" s="71"/>
      <c r="P58" s="71"/>
      <c r="Q58" s="71" t="s">
        <v>127</v>
      </c>
      <c r="R58" s="71"/>
      <c r="S58" s="71"/>
    </row>
    <row r="59" spans="1:20" ht="31.5" customHeight="1" x14ac:dyDescent="0.2">
      <c r="B59" s="72" t="s">
        <v>12</v>
      </c>
      <c r="C59" s="72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72"/>
      <c r="C60" s="72"/>
      <c r="D60" s="53" t="s">
        <v>128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72"/>
      <c r="C61" s="72"/>
      <c r="D61" s="53" t="s">
        <v>45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72"/>
      <c r="C62" s="72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72"/>
      <c r="C63" s="72"/>
      <c r="D63" s="42" t="s">
        <v>21</v>
      </c>
      <c r="E63" s="71" t="s">
        <v>129</v>
      </c>
      <c r="F63" s="71"/>
      <c r="G63" s="71"/>
      <c r="H63" s="71" t="s">
        <v>129</v>
      </c>
      <c r="I63" s="71"/>
      <c r="J63" s="71"/>
      <c r="K63" s="71" t="s">
        <v>129</v>
      </c>
      <c r="L63" s="71"/>
      <c r="M63" s="71"/>
      <c r="N63" s="71" t="s">
        <v>129</v>
      </c>
      <c r="O63" s="71"/>
      <c r="P63" s="71"/>
      <c r="Q63" s="71" t="s">
        <v>99</v>
      </c>
      <c r="R63" s="71"/>
      <c r="S63" s="71"/>
    </row>
    <row r="65" spans="1:22" x14ac:dyDescent="0.2">
      <c r="E65" s="20">
        <f>+E62+E57+E52+E45+E35+E29+E23+E18</f>
        <v>15</v>
      </c>
      <c r="F65" s="20">
        <f t="shared" ref="F65:S65" si="9">+F62+F57+F52+F45+F35+F29+F23+F18</f>
        <v>0</v>
      </c>
      <c r="G65" s="20">
        <f t="shared" si="9"/>
        <v>10</v>
      </c>
      <c r="H65" s="20">
        <f t="shared" si="9"/>
        <v>15</v>
      </c>
      <c r="I65" s="20">
        <f t="shared" si="9"/>
        <v>2</v>
      </c>
      <c r="J65" s="20">
        <f t="shared" si="9"/>
        <v>8</v>
      </c>
      <c r="K65" s="20">
        <f t="shared" si="9"/>
        <v>15</v>
      </c>
      <c r="L65" s="20">
        <f t="shared" si="9"/>
        <v>0</v>
      </c>
      <c r="M65" s="20">
        <f t="shared" si="9"/>
        <v>10</v>
      </c>
      <c r="N65" s="20">
        <f t="shared" si="9"/>
        <v>15</v>
      </c>
      <c r="O65" s="20">
        <f t="shared" si="9"/>
        <v>0</v>
      </c>
      <c r="P65" s="20">
        <f t="shared" si="9"/>
        <v>10</v>
      </c>
      <c r="Q65" s="20">
        <f t="shared" si="9"/>
        <v>15</v>
      </c>
      <c r="R65" s="20">
        <f t="shared" si="9"/>
        <v>2</v>
      </c>
      <c r="S65" s="20">
        <f t="shared" si="9"/>
        <v>8</v>
      </c>
    </row>
    <row r="66" spans="1:22" x14ac:dyDescent="0.2">
      <c r="A66" s="4">
        <f>+A61+A56+A51+A44+A34+A28+A22+A17</f>
        <v>25</v>
      </c>
      <c r="E66" s="70">
        <f>+E65+F65+G65</f>
        <v>25</v>
      </c>
      <c r="F66" s="70"/>
      <c r="G66" s="70"/>
      <c r="H66" s="70">
        <f>+H65+I65+J65</f>
        <v>25</v>
      </c>
      <c r="I66" s="70"/>
      <c r="J66" s="70"/>
      <c r="K66" s="70">
        <f>+K65+L65+M65</f>
        <v>25</v>
      </c>
      <c r="L66" s="70"/>
      <c r="M66" s="70"/>
      <c r="N66" s="70">
        <f>+N65+O65+P65</f>
        <v>25</v>
      </c>
      <c r="O66" s="70"/>
      <c r="P66" s="70"/>
      <c r="Q66" s="70">
        <f>+Q65+R65+S65</f>
        <v>25</v>
      </c>
      <c r="R66" s="70"/>
      <c r="S66" s="70"/>
    </row>
    <row r="67" spans="1:22" x14ac:dyDescent="0.2">
      <c r="D67" s="17" t="s">
        <v>0</v>
      </c>
      <c r="E67" s="20">
        <f>+E65+H65+K65+N65+Q65</f>
        <v>75</v>
      </c>
      <c r="F67" s="21">
        <f>+E67/$E$70</f>
        <v>0.6</v>
      </c>
    </row>
    <row r="68" spans="1:22" x14ac:dyDescent="0.2">
      <c r="D68" s="17" t="s">
        <v>1</v>
      </c>
      <c r="E68" s="20">
        <f>+F65+I65+L65+O65+R65</f>
        <v>4</v>
      </c>
      <c r="F68" s="21">
        <f t="shared" ref="F68:F70" si="10">+E68/$E$70</f>
        <v>3.2000000000000001E-2</v>
      </c>
    </row>
    <row r="69" spans="1:22" x14ac:dyDescent="0.2">
      <c r="D69" s="17" t="s">
        <v>2</v>
      </c>
      <c r="E69" s="20">
        <f>+G65+J65+M65+P65+S65</f>
        <v>46</v>
      </c>
      <c r="F69" s="21">
        <f t="shared" si="10"/>
        <v>0.36799999999999999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59</v>
      </c>
      <c r="E72" s="26"/>
      <c r="F72" s="37">
        <f>+F67+F69</f>
        <v>0.96799999999999997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20:C24"/>
    <mergeCell ref="E24:G24"/>
    <mergeCell ref="H24:J24"/>
    <mergeCell ref="K24:M24"/>
    <mergeCell ref="N24:P24"/>
    <mergeCell ref="B15:C19"/>
    <mergeCell ref="E19:G19"/>
    <mergeCell ref="H19:J19"/>
    <mergeCell ref="K19:M19"/>
    <mergeCell ref="N19:P19"/>
    <mergeCell ref="B37:C46"/>
    <mergeCell ref="E46:G46"/>
    <mergeCell ref="H46:J46"/>
    <mergeCell ref="K46:M46"/>
    <mergeCell ref="N46:P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Q30:S30"/>
    <mergeCell ref="N30:P30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Q46:S46"/>
    <mergeCell ref="Q24:S2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2021-07-15T15:20:33Z</dcterms:modified>
</cp:coreProperties>
</file>