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CS SAN NICOLAS 1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<sst xmlns="http://schemas.openxmlformats.org/spreadsheetml/2006/main" count="496" uniqueCount="141">
  <si>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</si>
  <si>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</si>
  <si>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</si>
  <si>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</si>
  <si>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</si>
  <si>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</si>
  <si>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</si>
  <si>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</si>
  <si>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</si>
  <si>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</si>
  <si>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</si>
  <si>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</si>
  <si>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</si>
  <si>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</si>
  <si>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</si>
  <si>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</si>
  <si>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</si>
  <si>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</si>
  <si>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</si>
  <si>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</si>
  <si>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</si>
  <si>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</si>
  <si>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</si>
  <si>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</si>
  <si>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</si>
  <si>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</si>
  <si>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</si>
  <si>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</si>
  <si>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</si>
  <si>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</si>
  <si>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</si>
  <si>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</si>
  <si>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</si>
  <si>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</si>
  <si>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</si>
  <si>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</si>
  <si>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</si>
  <si>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</si>
  <si>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</si>
  <si>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</si>
  <si>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</si>
  <si>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</si>
  <si>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</si>
  <si>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</si>
  <si>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</si>
  <si>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</si>
  <si>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</si>
  <si>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</si>
  <si>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</si>
  <si>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</si>
  <si>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</si>
  <si>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</si>
  <si>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</si>
  <si>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</si>
  <si>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</si>
  <si>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</si>
  <si>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</si>
  <si>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</si>
  <si>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</si>
  <si>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</si>
  <si>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</si>
  <si>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</si>
  <si>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</si>
  <si>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</si>
  <si>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</si>
  <si>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</si>
  <si>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</si>
  <si>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</si>
  <si>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</si>
  <si>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</si>
  <si>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</si>
  <si>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</si>
  <si>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</si>
  <si>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</si>
  <si>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</si>
  <si>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</si>
  <si>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</si>
  <si>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</si>
  <si>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</si>
  <si>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</si>
  <si>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</si>
  <si>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</si>
  <si>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</si>
  <si>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</si>
  <si>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</si>
  <si>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</si>
  <si>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</si>
  <si>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</si>
  <si>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</si>
  <si>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</si>
  <si>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</si>
  <si>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</si>
  <si>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</si>
  <si>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</si>
  <si>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</si>
  <si>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</si>
  <si>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</si>
  <si>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</si>
  <si>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</si>
  <si>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</si>
  <si>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</si>
  <si>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</si>
  <si>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</si>
  <si>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Fecha: 02-07-2021</t>
  </si>
  <si>
    <t xml:space="preserve">Institución: CS SAN NICOLAS </t>
  </si>
  <si>
    <t>CC 42006683</t>
  </si>
  <si>
    <t>cc 4465714</t>
  </si>
  <si>
    <t>RC 1088883666</t>
  </si>
  <si>
    <t>CC 19125549</t>
  </si>
  <si>
    <t>CC 1112764417</t>
  </si>
  <si>
    <t>CC 14943539</t>
  </si>
  <si>
    <t>CC 18530540</t>
  </si>
  <si>
    <t>CC 42051875</t>
  </si>
  <si>
    <t>CC 10086507</t>
  </si>
  <si>
    <t>CC 10077113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</si>
  <si>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</si>
  <si>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</si>
  <si>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</si>
  <si>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</si>
  <si>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</si>
  <si>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</si>
  <si>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</si>
  <si>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</si>
  <si>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</si>
  <si>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</si>
  <si>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</si>
  <si>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oftalmoscopio.          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</si>
  <si>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</si>
  <si>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</si>
  <si>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</si>
  <si>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</si>
  <si>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</si>
  <si>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</si>
  <si>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 xml:space="preserve">se remite a consulta con oftalmólogo </t>
  </si>
  <si>
    <t>Se evidencia registro de, Test de agudeza visual con opto tipos como el HOTV o LEA symbols.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</si>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</sst>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2" t="s">
        <v>20</v>
      </c>
      <c r="E2" s="62"/>
      <c r="F2" s="62"/>
      <c r="G2" s="62"/>
      <c r="H2" s="62"/>
      <c r="I2" s="62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2"/>
      <c r="E3" s="62"/>
      <c r="F3" s="62"/>
      <c r="G3" s="62"/>
      <c r="H3" s="62"/>
      <c r="I3" s="62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2"/>
      <c r="E4" s="62"/>
      <c r="F4" s="62"/>
      <c r="G4" s="62"/>
      <c r="H4" s="62"/>
      <c r="I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7" t="s">
        <v>54</v>
      </c>
      <c r="E10" s="57"/>
      <c r="F10" s="57"/>
      <c r="G10" s="57"/>
      <c r="H10" s="57"/>
      <c r="I10" s="5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7"/>
      <c r="E11" s="57"/>
      <c r="F11" s="57"/>
      <c r="G11" s="57"/>
      <c r="H11" s="57"/>
      <c r="I11" s="5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3" t="s">
        <v>14</v>
      </c>
      <c r="C18" s="64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58" t="s">
        <v>15</v>
      </c>
      <c r="C19" s="59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58" t="s">
        <v>42</v>
      </c>
      <c r="C20" s="59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58" t="s">
        <v>43</v>
      </c>
      <c r="C21" s="59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58" t="s">
        <v>44</v>
      </c>
      <c r="C22" s="59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9" t="s">
        <v>45</v>
      </c>
      <c r="C23" s="65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9" t="s">
        <v>51</v>
      </c>
      <c r="C24" s="65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9" t="s">
        <v>52</v>
      </c>
      <c r="C25" s="65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9" t="s">
        <v>46</v>
      </c>
      <c r="C26" s="65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9" t="s">
        <v>47</v>
      </c>
      <c r="C27" s="65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6" t="s">
        <v>50</v>
      </c>
      <c r="C28" s="67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58" t="s">
        <v>40</v>
      </c>
      <c r="C29" s="59"/>
      <c r="D29" s="31">
        <f>+'10. SALUD VISUAL '!A70</f>
        <v>30</v>
      </c>
      <c r="E29" s="32">
        <f>+'10. SALUD VISUAL '!F72</f>
        <v>0.37745098039215685</v>
      </c>
      <c r="F29" s="32">
        <f>+'10. SALUD VISUAL '!F73</f>
        <v>0.30392156862745096</v>
      </c>
      <c r="G29" s="32">
        <f>+'10. SALUD VISUAL '!F74</f>
        <v>0.31862745098039214</v>
      </c>
      <c r="H29" s="32">
        <f>+'10. SALUD VISUAL '!F77</f>
        <v>0.69607843137254899</v>
      </c>
    </row>
    <row r="30" spans="2:8" s="23" customFormat="1" x14ac:dyDescent="0.25">
      <c r="B30" s="33" t="s">
        <v>41</v>
      </c>
      <c r="C30" s="29"/>
      <c r="D30" s="31">
        <f>+'10. SALUD AUDITIVA'!A66</f>
        <v>25</v>
      </c>
      <c r="E30" s="32">
        <f>+'10. SALUD AUDITIVA'!F67</f>
        <v>0.59199999999999997</v>
      </c>
      <c r="F30" s="32">
        <f>+'10. SALUD AUDITIVA'!F68</f>
        <v>2.4E-2</v>
      </c>
      <c r="G30" s="32">
        <f>+'10. SALUD AUDITIVA'!F69</f>
        <v>0.38400000000000001</v>
      </c>
      <c r="H30" s="32">
        <f>+'10. SALUD AUDITIVA'!F72</f>
        <v>0.97599999999999998</v>
      </c>
    </row>
    <row r="31" spans="2:8" x14ac:dyDescent="0.25">
      <c r="B31" s="58" t="s">
        <v>48</v>
      </c>
      <c r="C31" s="59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58" t="s">
        <v>49</v>
      </c>
      <c r="C32" s="59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58" t="s">
        <v>23</v>
      </c>
      <c r="C33" s="59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58" t="s">
        <v>24</v>
      </c>
      <c r="C34" s="59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0" t="s">
        <v>3</v>
      </c>
      <c r="C35" s="61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zoomScaleNormal="100" workbookViewId="0">
      <selection activeCell="H12" sqref="H1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94" t="s">
        <v>25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0" x14ac:dyDescent="0.2"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x14ac:dyDescent="0.2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8" t="s">
        <v>103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0" x14ac:dyDescent="0.2">
      <c r="C8" s="68" t="s">
        <v>26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x14ac:dyDescent="0.2">
      <c r="C9" s="68" t="s">
        <v>104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x14ac:dyDescent="0.2">
      <c r="C10" s="68" t="s">
        <v>27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 t="s">
        <v>105</v>
      </c>
      <c r="F14" s="77"/>
      <c r="G14" s="77"/>
      <c r="H14" s="77" t="s">
        <v>107</v>
      </c>
      <c r="I14" s="77"/>
      <c r="J14" s="77"/>
      <c r="K14" s="77" t="s">
        <v>112</v>
      </c>
      <c r="L14" s="77"/>
      <c r="M14" s="77"/>
      <c r="N14" s="77" t="s">
        <v>113</v>
      </c>
      <c r="O14" s="77"/>
      <c r="P14" s="77"/>
      <c r="Q14" s="77" t="s">
        <v>114</v>
      </c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73</v>
      </c>
      <c r="F19" s="76"/>
      <c r="G19" s="76"/>
      <c r="H19" s="76" t="s">
        <v>73</v>
      </c>
      <c r="I19" s="76"/>
      <c r="J19" s="76"/>
      <c r="K19" s="76" t="s">
        <v>73</v>
      </c>
      <c r="L19" s="76"/>
      <c r="M19" s="76"/>
      <c r="N19" s="76" t="s">
        <v>73</v>
      </c>
      <c r="O19" s="76"/>
      <c r="P19" s="76"/>
      <c r="Q19" s="76" t="s">
        <v>73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74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75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69</v>
      </c>
      <c r="F24" s="78"/>
      <c r="G24" s="78"/>
      <c r="H24" s="78" t="s">
        <v>76</v>
      </c>
      <c r="I24" s="78"/>
      <c r="J24" s="78"/>
      <c r="K24" s="78" t="s">
        <v>115</v>
      </c>
      <c r="L24" s="78"/>
      <c r="M24" s="78"/>
      <c r="N24" s="78" t="s">
        <v>116</v>
      </c>
      <c r="O24" s="78"/>
      <c r="P24" s="78"/>
      <c r="Q24" s="78" t="s">
        <v>55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117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118</v>
      </c>
      <c r="E28" s="45"/>
      <c r="F28" s="45"/>
      <c r="G28" s="44">
        <v>1</v>
      </c>
      <c r="H28" s="45">
        <v>1</v>
      </c>
      <c r="I28" s="45"/>
      <c r="J28" s="45"/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63</v>
      </c>
      <c r="E31" s="45">
        <v>1</v>
      </c>
      <c r="F31" s="45"/>
      <c r="G31" s="45"/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>
        <v>1</v>
      </c>
      <c r="L32" s="45"/>
      <c r="M32" s="44"/>
      <c r="N32" s="45">
        <v>1</v>
      </c>
      <c r="O32" s="45"/>
      <c r="P32" s="44"/>
      <c r="Q32" s="45">
        <v>1</v>
      </c>
      <c r="R32" s="45"/>
      <c r="S32" s="44"/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119</v>
      </c>
      <c r="F34" s="78"/>
      <c r="G34" s="78"/>
      <c r="H34" s="78" t="s">
        <v>120</v>
      </c>
      <c r="I34" s="78"/>
      <c r="J34" s="78"/>
      <c r="K34" s="78" t="s">
        <v>119</v>
      </c>
      <c r="L34" s="78"/>
      <c r="M34" s="78"/>
      <c r="N34" s="78" t="s">
        <v>120</v>
      </c>
      <c r="O34" s="78"/>
      <c r="P34" s="78"/>
      <c r="Q34" s="78" t="s">
        <v>119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121</v>
      </c>
      <c r="E37" s="45">
        <v>1</v>
      </c>
      <c r="F37" s="45"/>
      <c r="G37" s="45"/>
      <c r="H37" s="45">
        <v>1</v>
      </c>
      <c r="I37" s="45"/>
      <c r="J37" s="45"/>
      <c r="K37" s="45">
        <v>1</v>
      </c>
      <c r="L37" s="45"/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65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4</v>
      </c>
      <c r="F40" s="48">
        <f t="shared" si="4"/>
        <v>0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122</v>
      </c>
      <c r="F41" s="76"/>
      <c r="G41" s="76"/>
      <c r="H41" s="76" t="s">
        <v>123</v>
      </c>
      <c r="I41" s="76"/>
      <c r="J41" s="76"/>
      <c r="K41" s="76" t="s">
        <v>124</v>
      </c>
      <c r="L41" s="76"/>
      <c r="M41" s="76"/>
      <c r="N41" s="76" t="s">
        <v>123</v>
      </c>
      <c r="O41" s="76"/>
      <c r="P41" s="76"/>
      <c r="Q41" s="76" t="s">
        <v>123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125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126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127</v>
      </c>
      <c r="E46" s="45"/>
      <c r="F46" s="45"/>
      <c r="G46" s="45">
        <v>1</v>
      </c>
      <c r="H46" s="45">
        <v>1</v>
      </c>
      <c r="I46" s="45"/>
      <c r="J46" s="45"/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67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128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129</v>
      </c>
      <c r="E49" s="45">
        <v>1</v>
      </c>
      <c r="F49" s="45"/>
      <c r="G49" s="45"/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130</v>
      </c>
      <c r="E50" s="45"/>
      <c r="F50" s="45"/>
      <c r="G50" s="45">
        <v>1</v>
      </c>
      <c r="H50" s="45"/>
      <c r="I50" s="45"/>
      <c r="J50" s="45">
        <v>1</v>
      </c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131</v>
      </c>
      <c r="F52" s="76"/>
      <c r="G52" s="76"/>
      <c r="H52" s="76" t="s">
        <v>132</v>
      </c>
      <c r="I52" s="76"/>
      <c r="J52" s="76"/>
      <c r="K52" s="76" t="s">
        <v>133</v>
      </c>
      <c r="L52" s="76"/>
      <c r="M52" s="76"/>
      <c r="N52" s="76" t="s">
        <v>133</v>
      </c>
      <c r="O52" s="76"/>
      <c r="P52" s="76"/>
      <c r="Q52" s="76" t="s">
        <v>131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134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95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34</v>
      </c>
      <c r="E57" s="45">
        <v>1</v>
      </c>
      <c r="F57" s="45"/>
      <c r="G57" s="45"/>
      <c r="H57" s="45">
        <v>1</v>
      </c>
      <c r="I57" s="45"/>
      <c r="J57" s="45"/>
      <c r="K57" s="45">
        <v>1</v>
      </c>
      <c r="L57" s="45"/>
      <c r="M57" s="45"/>
      <c r="N57" s="45">
        <v>1</v>
      </c>
      <c r="O57" s="45"/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135</v>
      </c>
      <c r="F59" s="76"/>
      <c r="G59" s="76"/>
      <c r="H59" s="76" t="s">
        <v>135</v>
      </c>
      <c r="I59" s="76"/>
      <c r="J59" s="76"/>
      <c r="K59" s="76" t="s">
        <v>135</v>
      </c>
      <c r="L59" s="76"/>
      <c r="M59" s="76"/>
      <c r="N59" s="76" t="s">
        <v>135</v>
      </c>
      <c r="O59" s="76"/>
      <c r="P59" s="76"/>
      <c r="Q59" s="76" t="s">
        <v>135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136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137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68</v>
      </c>
      <c r="F64" s="76"/>
      <c r="G64" s="76"/>
      <c r="H64" s="76" t="s">
        <v>138</v>
      </c>
      <c r="I64" s="76"/>
      <c r="J64" s="76"/>
      <c r="K64" s="76" t="s">
        <v>138</v>
      </c>
      <c r="L64" s="76"/>
      <c r="M64" s="76"/>
      <c r="N64" s="76" t="s">
        <v>138</v>
      </c>
      <c r="O64" s="76"/>
      <c r="P64" s="76"/>
      <c r="Q64" s="76" t="s">
        <v>138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139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81" t="s">
        <v>70</v>
      </c>
      <c r="F68" s="81"/>
      <c r="G68" s="81"/>
      <c r="H68" s="81" t="s">
        <v>140</v>
      </c>
      <c r="I68" s="81"/>
      <c r="J68" s="81"/>
      <c r="K68" s="81" t="s">
        <v>140</v>
      </c>
      <c r="L68" s="81"/>
      <c r="M68" s="81"/>
      <c r="N68" s="81" t="s">
        <v>140</v>
      </c>
      <c r="O68" s="81"/>
      <c r="P68" s="81"/>
      <c r="Q68" s="81" t="s">
        <v>140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16</v>
      </c>
      <c r="F70" s="20">
        <f t="shared" ref="F70:S70" si="10">+F67+F63+F58+F51+F40+F33+F23+F18</f>
        <v>1</v>
      </c>
      <c r="G70" s="20">
        <f t="shared" si="10"/>
        <v>13</v>
      </c>
      <c r="H70" s="20">
        <f t="shared" si="10"/>
        <v>16</v>
      </c>
      <c r="I70" s="20">
        <f t="shared" si="10"/>
        <v>1</v>
      </c>
      <c r="J70" s="20">
        <f t="shared" si="10"/>
        <v>13</v>
      </c>
      <c r="K70" s="20">
        <f t="shared" si="10"/>
        <v>16</v>
      </c>
      <c r="L70" s="20">
        <f t="shared" si="10"/>
        <v>1</v>
      </c>
      <c r="M70" s="20">
        <f t="shared" si="10"/>
        <v>13</v>
      </c>
      <c r="N70" s="20">
        <f t="shared" si="10"/>
        <v>15</v>
      </c>
      <c r="O70" s="20">
        <f t="shared" si="10"/>
        <v>2</v>
      </c>
      <c r="P70" s="20">
        <f t="shared" si="10"/>
        <v>13</v>
      </c>
      <c r="Q70" s="20">
        <f t="shared" si="10"/>
        <v>14</v>
      </c>
      <c r="R70" s="20">
        <f t="shared" si="10"/>
        <v>3</v>
      </c>
      <c r="S70" s="20">
        <f t="shared" si="10"/>
        <v>13</v>
      </c>
    </row>
    <row r="71" spans="1:20" x14ac:dyDescent="0.2">
      <c r="E71" s="82">
        <f>+E70+F70+G70</f>
        <v>30</v>
      </c>
      <c r="F71" s="82"/>
      <c r="G71" s="82"/>
      <c r="H71" s="82">
        <f>+H70+I70+J70</f>
        <v>30</v>
      </c>
      <c r="I71" s="82"/>
      <c r="J71" s="82"/>
      <c r="K71" s="82">
        <f>+K70+L70+M70</f>
        <v>30</v>
      </c>
      <c r="L71" s="82"/>
      <c r="M71" s="82"/>
      <c r="N71" s="82">
        <f>+N70+O70+P70</f>
        <v>30</v>
      </c>
      <c r="O71" s="82"/>
      <c r="P71" s="82"/>
      <c r="Q71" s="82">
        <f>+Q70+R70+S70</f>
        <v>30</v>
      </c>
      <c r="R71" s="82"/>
      <c r="S71" s="82"/>
    </row>
    <row r="72" spans="1:20" x14ac:dyDescent="0.2">
      <c r="D72" s="17" t="s">
        <v>0</v>
      </c>
      <c r="E72" s="20">
        <f>+E70+H70+K70+N70+Q70</f>
        <v>77</v>
      </c>
      <c r="F72" s="21">
        <f>+E72/$E$75</f>
        <v>0.37745098039215685</v>
      </c>
    </row>
    <row r="73" spans="1:20" x14ac:dyDescent="0.2">
      <c r="D73" s="17" t="s">
        <v>1</v>
      </c>
      <c r="E73" s="20">
        <f>+F70+H70+K70+N70+Q70</f>
        <v>62</v>
      </c>
      <c r="F73" s="21">
        <f t="shared" ref="F73:F75" si="11">+E73/$E$75</f>
        <v>0.30392156862745096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0.31862745098039214</v>
      </c>
    </row>
    <row r="75" spans="1:20" x14ac:dyDescent="0.2">
      <c r="E75" s="20">
        <f>SUM(E72:E74)</f>
        <v>204</v>
      </c>
      <c r="F75" s="21">
        <f t="shared" si="11"/>
        <v>1</v>
      </c>
    </row>
    <row r="77" spans="1:20" x14ac:dyDescent="0.2">
      <c r="D77" s="27" t="s">
        <v>53</v>
      </c>
      <c r="E77" s="26"/>
      <c r="F77" s="37">
        <f>+F72+F74</f>
        <v>0.69607843137254899</v>
      </c>
    </row>
  </sheetData>
  <mergeCells count="65"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90" zoomScaleNormal="90" workbookViewId="0">
      <selection activeCell="C9" sqref="C9:S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94" t="s">
        <v>25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0" x14ac:dyDescent="0.2"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x14ac:dyDescent="0.2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8" t="s">
        <v>103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0" x14ac:dyDescent="0.2">
      <c r="C8" s="68" t="s">
        <v>26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x14ac:dyDescent="0.2">
      <c r="C9" s="68" t="s">
        <v>104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x14ac:dyDescent="0.2">
      <c r="C10" s="68" t="s">
        <v>27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35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106</v>
      </c>
      <c r="F14" s="88"/>
      <c r="G14" s="89"/>
      <c r="H14" s="90" t="s">
        <v>108</v>
      </c>
      <c r="I14" s="90"/>
      <c r="J14" s="90"/>
      <c r="K14" s="90" t="s">
        <v>109</v>
      </c>
      <c r="L14" s="90"/>
      <c r="M14" s="90"/>
      <c r="N14" s="90" t="s">
        <v>110</v>
      </c>
      <c r="O14" s="90"/>
      <c r="P14" s="90"/>
      <c r="Q14" s="90" t="s">
        <v>111</v>
      </c>
      <c r="R14" s="90"/>
      <c r="S14" s="90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73</v>
      </c>
      <c r="F19" s="76"/>
      <c r="G19" s="76"/>
      <c r="H19" s="76" t="s">
        <v>73</v>
      </c>
      <c r="I19" s="76"/>
      <c r="J19" s="76"/>
      <c r="K19" s="76" t="s">
        <v>73</v>
      </c>
      <c r="L19" s="76"/>
      <c r="M19" s="76"/>
      <c r="N19" s="76" t="s">
        <v>73</v>
      </c>
      <c r="O19" s="76"/>
      <c r="P19" s="76"/>
      <c r="Q19" s="76" t="s">
        <v>73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77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78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79</v>
      </c>
      <c r="F24" s="78"/>
      <c r="G24" s="78"/>
      <c r="H24" s="78" t="s">
        <v>79</v>
      </c>
      <c r="I24" s="78"/>
      <c r="J24" s="78"/>
      <c r="K24" s="91" t="s">
        <v>79</v>
      </c>
      <c r="L24" s="92"/>
      <c r="M24" s="93"/>
      <c r="N24" s="78" t="s">
        <v>79</v>
      </c>
      <c r="O24" s="78"/>
      <c r="P24" s="78"/>
      <c r="Q24" s="78" t="s">
        <v>79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80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81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82</v>
      </c>
      <c r="F30" s="78"/>
      <c r="G30" s="78"/>
      <c r="H30" s="78" t="s">
        <v>71</v>
      </c>
      <c r="I30" s="78"/>
      <c r="J30" s="78"/>
      <c r="K30" s="78" t="s">
        <v>83</v>
      </c>
      <c r="L30" s="78"/>
      <c r="M30" s="78"/>
      <c r="N30" s="78" t="s">
        <v>84</v>
      </c>
      <c r="O30" s="78"/>
      <c r="P30" s="78"/>
      <c r="Q30" s="78" t="s">
        <v>84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85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6" t="s">
        <v>86</v>
      </c>
      <c r="F36" s="76"/>
      <c r="G36" s="76"/>
      <c r="H36" s="76" t="s">
        <v>87</v>
      </c>
      <c r="I36" s="76"/>
      <c r="J36" s="76"/>
      <c r="K36" s="76" t="s">
        <v>88</v>
      </c>
      <c r="L36" s="76"/>
      <c r="M36" s="76"/>
      <c r="N36" s="76" t="s">
        <v>87</v>
      </c>
      <c r="O36" s="76"/>
      <c r="P36" s="76"/>
      <c r="Q36" s="76" t="s">
        <v>87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89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90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91</v>
      </c>
      <c r="E43" s="45"/>
      <c r="F43" s="45"/>
      <c r="G43" s="45">
        <v>1</v>
      </c>
      <c r="H43" s="45"/>
      <c r="I43" s="45"/>
      <c r="J43" s="45">
        <v>1</v>
      </c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92</v>
      </c>
      <c r="E44" s="45">
        <v>1</v>
      </c>
      <c r="F44" s="45"/>
      <c r="G44" s="45"/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93</v>
      </c>
      <c r="F46" s="81"/>
      <c r="G46" s="81"/>
      <c r="H46" s="81" t="s">
        <v>93</v>
      </c>
      <c r="I46" s="81"/>
      <c r="J46" s="81"/>
      <c r="K46" s="81" t="s">
        <v>93</v>
      </c>
      <c r="L46" s="81"/>
      <c r="M46" s="81"/>
      <c r="N46" s="81" t="s">
        <v>94</v>
      </c>
      <c r="O46" s="81"/>
      <c r="P46" s="81"/>
      <c r="Q46" s="81" t="s">
        <v>93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>
        <v>1</v>
      </c>
      <c r="M48" s="45"/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>
        <v>1</v>
      </c>
      <c r="M49" s="45"/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95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2</v>
      </c>
      <c r="M52" s="48">
        <f t="shared" si="6"/>
        <v>0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96</v>
      </c>
      <c r="F53" s="81"/>
      <c r="G53" s="81"/>
      <c r="H53" s="81" t="s">
        <v>96</v>
      </c>
      <c r="I53" s="81"/>
      <c r="J53" s="81"/>
      <c r="K53" s="81" t="s">
        <v>96</v>
      </c>
      <c r="L53" s="81"/>
      <c r="M53" s="81"/>
      <c r="N53" s="81" t="s">
        <v>97</v>
      </c>
      <c r="O53" s="81"/>
      <c r="P53" s="81"/>
      <c r="Q53" s="81" t="s">
        <v>97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98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99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100</v>
      </c>
      <c r="F58" s="81"/>
      <c r="G58" s="81"/>
      <c r="H58" s="81" t="s">
        <v>100</v>
      </c>
      <c r="I58" s="81"/>
      <c r="J58" s="81"/>
      <c r="K58" s="81" t="s">
        <v>100</v>
      </c>
      <c r="L58" s="81"/>
      <c r="M58" s="81"/>
      <c r="N58" s="81" t="s">
        <v>100</v>
      </c>
      <c r="O58" s="81"/>
      <c r="P58" s="81"/>
      <c r="Q58" s="81" t="s">
        <v>100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101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102</v>
      </c>
      <c r="F63" s="81"/>
      <c r="G63" s="81"/>
      <c r="H63" s="81" t="s">
        <v>102</v>
      </c>
      <c r="I63" s="81"/>
      <c r="J63" s="81"/>
      <c r="K63" s="81" t="s">
        <v>102</v>
      </c>
      <c r="L63" s="81"/>
      <c r="M63" s="81"/>
      <c r="N63" s="81" t="s">
        <v>102</v>
      </c>
      <c r="O63" s="81"/>
      <c r="P63" s="81"/>
      <c r="Q63" s="81" t="s">
        <v>72</v>
      </c>
      <c r="R63" s="81"/>
      <c r="S63" s="81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0</v>
      </c>
      <c r="J65" s="20">
        <f t="shared" si="9"/>
        <v>10</v>
      </c>
      <c r="K65" s="20">
        <f t="shared" si="9"/>
        <v>15</v>
      </c>
      <c r="L65" s="20">
        <f t="shared" si="9"/>
        <v>2</v>
      </c>
      <c r="M65" s="20">
        <f t="shared" si="9"/>
        <v>8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15</v>
      </c>
      <c r="R65" s="20">
        <f t="shared" si="9"/>
        <v>0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82">
        <f>+E65+F65+G65</f>
        <v>25</v>
      </c>
      <c r="F66" s="82"/>
      <c r="G66" s="82"/>
      <c r="H66" s="82">
        <f>+H65+I65+J65</f>
        <v>25</v>
      </c>
      <c r="I66" s="82"/>
      <c r="J66" s="82"/>
      <c r="K66" s="82">
        <f>+K65+L65+M65</f>
        <v>25</v>
      </c>
      <c r="L66" s="82"/>
      <c r="M66" s="82"/>
      <c r="N66" s="82">
        <f>+N65+O65+P65</f>
        <v>25</v>
      </c>
      <c r="O66" s="82"/>
      <c r="P66" s="82"/>
      <c r="Q66" s="82">
        <f>+Q65+R65+S65</f>
        <v>25</v>
      </c>
      <c r="R66" s="82"/>
      <c r="S66" s="82"/>
    </row>
    <row r="67" spans="1:22" x14ac:dyDescent="0.2">
      <c r="D67" s="17" t="s">
        <v>0</v>
      </c>
      <c r="E67" s="20">
        <f>+E65+H65+K65+N65+Q65</f>
        <v>74</v>
      </c>
      <c r="F67" s="21">
        <f>+E67/$E$70</f>
        <v>0.59199999999999997</v>
      </c>
    </row>
    <row r="68" spans="1:22" x14ac:dyDescent="0.2">
      <c r="D68" s="17" t="s">
        <v>1</v>
      </c>
      <c r="E68" s="20">
        <f>+F65+I65+L65+O65+R65</f>
        <v>3</v>
      </c>
      <c r="F68" s="21">
        <f t="shared" ref="F68:F70" si="10">+E68/$E$70</f>
        <v>2.4E-2</v>
      </c>
    </row>
    <row r="69" spans="1:22" x14ac:dyDescent="0.2">
      <c r="D69" s="17" t="s">
        <v>2</v>
      </c>
      <c r="E69" s="20">
        <f>+G65+J65+M65+P65+S65</f>
        <v>48</v>
      </c>
      <c r="F69" s="21">
        <f t="shared" si="10"/>
        <v>0.38400000000000001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53</v>
      </c>
      <c r="E72" s="26"/>
      <c r="F72" s="37">
        <f>+F67+F69</f>
        <v>0.97599999999999998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2021-07-14T16:47:35Z</dcterms:modified>
</cp:coreProperties>
</file>