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CS SAN CAMILO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<sst xmlns="http://schemas.openxmlformats.org/spreadsheetml/2006/main" count="496" uniqueCount="140">
  <si>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</si>
  <si>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</si>
  <si>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</si>
  <si>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</si>
  <si>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</si>
  <si>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</si>
  <si>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</si>
  <si>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</si>
  <si>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</si>
  <si>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</si>
  <si>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</si>
  <si>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</si>
  <si>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</si>
  <si>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</si>
  <si>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</si>
  <si>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</si>
  <si>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</si>
  <si>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</si>
  <si>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</si>
  <si>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</si>
  <si>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</si>
  <si>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</si>
  <si>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</si>
  <si>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</si>
  <si>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</si>
  <si>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</si>
  <si>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</si>
  <si>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</si>
  <si>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</si>
  <si>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</si>
  <si>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</si>
  <si>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</si>
  <si>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</si>
  <si>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</si>
  <si>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</si>
  <si>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</si>
  <si>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</si>
  <si>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</si>
  <si>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</si>
  <si>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</si>
  <si>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</si>
  <si>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</si>
  <si>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</si>
  <si>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</si>
  <si>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</si>
  <si>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</si>
  <si>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</si>
  <si>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</si>
  <si>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</si>
  <si>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</si>
  <si>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</si>
  <si>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</si>
  <si>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</si>
  <si>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</si>
  <si>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</si>
  <si>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</si>
  <si>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</si>
  <si>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</si>
  <si>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</si>
  <si>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</si>
  <si>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</si>
  <si>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</si>
  <si>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</si>
  <si>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</si>
  <si>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</si>
  <si>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</si>
  <si>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</si>
  <si>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</si>
  <si>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</si>
  <si>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</si>
  <si>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</si>
  <si>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</si>
  <si>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</si>
  <si>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</si>
  <si>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</si>
  <si>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</si>
  <si>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</si>
  <si>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</si>
  <si>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</si>
  <si>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</si>
  <si>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</si>
  <si>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</si>
  <si>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</si>
  <si>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</si>
  <si>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</si>
  <si>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</si>
  <si>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</si>
  <si>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</si>
  <si>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</si>
  <si>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</si>
  <si>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</si>
  <si>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</si>
  <si>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</si>
  <si>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</si>
  <si>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</si>
  <si>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</si>
  <si>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</si>
  <si>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</si>
  <si>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</si>
  <si>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</si>
  <si>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</si>
  <si>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</si>
  <si>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</si>
  <si>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</si>
  <si>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</si>
  <si>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</si>
  <si>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</si>
  <si>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</si>
  <si>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</si>
  <si>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</si>
  <si>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</si>
  <si>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</si>
  <si>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</si>
  <si>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</si>
  <si>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</si>
  <si>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</si>
  <si>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</si>
  <si>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</si>
  <si>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</si>
  <si>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</si>
  <si>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</si>
  <si>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</si>
  <si>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</si>
  <si>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</si>
  <si>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</si>
  <si>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</si>
  <si>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</si>
  <si>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</si>
  <si>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Institución: CS SAN CAMILO </t>
  </si>
  <si>
    <t>Fecha: 30-07-2021</t>
  </si>
  <si>
    <t>CC 1088270322</t>
  </si>
  <si>
    <t>CC 42062698</t>
  </si>
  <si>
    <t xml:space="preserve">tele consulta </t>
  </si>
  <si>
    <t>CC 10110958</t>
  </si>
  <si>
    <t>CC  42083896</t>
  </si>
  <si>
    <t>CC 1088351207</t>
  </si>
  <si>
    <t>CC 24944346</t>
  </si>
  <si>
    <t xml:space="preserve">TI 1089606646 </t>
  </si>
  <si>
    <t>CC CC 42065276</t>
  </si>
  <si>
    <t>CC 1004514956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</si>
</sst>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1" t="s">
        <v>60</v>
      </c>
      <c r="E10" s="61"/>
      <c r="F10" s="61"/>
      <c r="G10" s="61"/>
      <c r="H10" s="61"/>
      <c r="I10" s="6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1"/>
      <c r="E11" s="61"/>
      <c r="F11" s="61"/>
      <c r="G11" s="61"/>
      <c r="H11" s="61"/>
      <c r="I11" s="6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6" t="s">
        <v>14</v>
      </c>
      <c r="C18" s="67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2" t="s">
        <v>15</v>
      </c>
      <c r="C19" s="57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2" t="s">
        <v>48</v>
      </c>
      <c r="C20" s="57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2" t="s">
        <v>49</v>
      </c>
      <c r="C21" s="57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2" t="s">
        <v>50</v>
      </c>
      <c r="C22" s="57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7" t="s">
        <v>51</v>
      </c>
      <c r="C23" s="58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7" t="s">
        <v>57</v>
      </c>
      <c r="C24" s="58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7" t="s">
        <v>58</v>
      </c>
      <c r="C25" s="58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7" t="s">
        <v>52</v>
      </c>
      <c r="C26" s="58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7" t="s">
        <v>53</v>
      </c>
      <c r="C27" s="58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9" t="s">
        <v>56</v>
      </c>
      <c r="C28" s="60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2" t="s">
        <v>46</v>
      </c>
      <c r="C29" s="57"/>
      <c r="D29" s="31">
        <f>+'10. SALUD VISUAL '!A70</f>
        <v>30</v>
      </c>
      <c r="E29" s="32">
        <f>+'10. SALUD VISUAL '!F72</f>
        <v>0.36224489795918369</v>
      </c>
      <c r="F29" s="32">
        <f>+'10. SALUD VISUAL '!F73</f>
        <v>0.2857142857142857</v>
      </c>
      <c r="G29" s="32">
        <f>+'10. SALUD VISUAL '!F74</f>
        <v>0.35204081632653061</v>
      </c>
      <c r="H29" s="32">
        <f>+'10. SALUD VISUAL '!F77</f>
        <v>0.7142857142857143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0.59199999999999997</v>
      </c>
      <c r="F30" s="32">
        <f>+'10. SALUD AUDITIVA'!F68</f>
        <v>0.04</v>
      </c>
      <c r="G30" s="32">
        <f>+'10. SALUD AUDITIVA'!F69</f>
        <v>0.36799999999999999</v>
      </c>
      <c r="H30" s="32">
        <f>+'10. SALUD AUDITIVA'!F72</f>
        <v>0.96</v>
      </c>
    </row>
    <row r="31" spans="2:8" x14ac:dyDescent="0.25">
      <c r="B31" s="62" t="s">
        <v>54</v>
      </c>
      <c r="C31" s="57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2" t="s">
        <v>55</v>
      </c>
      <c r="C32" s="57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2" t="s">
        <v>23</v>
      </c>
      <c r="C33" s="57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2" t="s">
        <v>24</v>
      </c>
      <c r="C34" s="57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3" t="s">
        <v>3</v>
      </c>
      <c r="C35" s="64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7" zoomScaleNormal="100" workbookViewId="0">
      <selection activeCell="R13" sqref="R13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129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128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6" t="s">
        <v>130</v>
      </c>
      <c r="F14" s="76"/>
      <c r="G14" s="76"/>
      <c r="H14" s="76" t="s">
        <v>131</v>
      </c>
      <c r="I14" s="76"/>
      <c r="J14" s="76"/>
      <c r="K14" s="76" t="s">
        <v>136</v>
      </c>
      <c r="L14" s="76"/>
      <c r="M14" s="76"/>
      <c r="N14" s="76" t="s">
        <v>131</v>
      </c>
      <c r="O14" s="76"/>
      <c r="P14" s="76"/>
      <c r="Q14" s="76" t="s">
        <v>139</v>
      </c>
      <c r="R14" s="76"/>
      <c r="S14" s="7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/>
      <c r="R17" s="45">
        <v>1</v>
      </c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1</v>
      </c>
      <c r="R18" s="48">
        <f t="shared" si="0"/>
        <v>1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98</v>
      </c>
      <c r="F19" s="69"/>
      <c r="G19" s="69"/>
      <c r="H19" s="69" t="s">
        <v>98</v>
      </c>
      <c r="I19" s="69"/>
      <c r="J19" s="69"/>
      <c r="K19" s="69" t="s">
        <v>98</v>
      </c>
      <c r="L19" s="69"/>
      <c r="M19" s="69"/>
      <c r="N19" s="69" t="s">
        <v>98</v>
      </c>
      <c r="O19" s="69"/>
      <c r="P19" s="69"/>
      <c r="Q19" s="69" t="s">
        <v>98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2"/>
      <c r="C21" s="72"/>
      <c r="D21" s="49" t="s">
        <v>99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2"/>
      <c r="C22" s="72"/>
      <c r="D22" s="49" t="s">
        <v>100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86</v>
      </c>
      <c r="F24" s="74"/>
      <c r="G24" s="74"/>
      <c r="H24" s="74" t="s">
        <v>101</v>
      </c>
      <c r="I24" s="74"/>
      <c r="J24" s="74"/>
      <c r="K24" s="74" t="s">
        <v>87</v>
      </c>
      <c r="L24" s="74"/>
      <c r="M24" s="74"/>
      <c r="N24" s="74" t="s">
        <v>88</v>
      </c>
      <c r="O24" s="74"/>
      <c r="P24" s="74"/>
      <c r="Q24" s="74" t="s">
        <v>61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2"/>
      <c r="C27" s="72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2"/>
      <c r="C28" s="72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2"/>
      <c r="C29" s="72"/>
      <c r="D29" s="51" t="s">
        <v>70</v>
      </c>
      <c r="E29" s="45">
        <v>1</v>
      </c>
      <c r="F29" s="45"/>
      <c r="G29" s="45"/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2"/>
      <c r="C30" s="72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>
        <v>1</v>
      </c>
      <c r="R30" s="45"/>
      <c r="S30" s="44"/>
      <c r="T30" s="18">
        <f t="shared" si="2"/>
        <v>5</v>
      </c>
    </row>
    <row r="31" spans="1:20" ht="63.75" x14ac:dyDescent="0.2">
      <c r="A31" s="4">
        <v>6</v>
      </c>
      <c r="B31" s="72"/>
      <c r="C31" s="72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2"/>
      <c r="C32" s="72"/>
      <c r="D32" s="51" t="s">
        <v>73</v>
      </c>
      <c r="E32" s="45"/>
      <c r="F32" s="45"/>
      <c r="G32" s="45">
        <v>1</v>
      </c>
      <c r="H32" s="45"/>
      <c r="I32" s="45"/>
      <c r="J32" s="44">
        <v>1</v>
      </c>
      <c r="K32" s="45">
        <v>1</v>
      </c>
      <c r="L32" s="45"/>
      <c r="M32" s="44"/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2"/>
      <c r="C33" s="72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0</v>
      </c>
      <c r="I33" s="48">
        <f t="shared" si="3"/>
        <v>0</v>
      </c>
      <c r="J33" s="48">
        <f t="shared" si="3"/>
        <v>7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0</v>
      </c>
      <c r="O33" s="48">
        <f t="shared" si="3"/>
        <v>0</v>
      </c>
      <c r="P33" s="48">
        <f t="shared" si="3"/>
        <v>7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2"/>
      <c r="C34" s="72"/>
      <c r="D34" s="42" t="s">
        <v>21</v>
      </c>
      <c r="E34" s="74" t="s">
        <v>89</v>
      </c>
      <c r="F34" s="74"/>
      <c r="G34" s="74"/>
      <c r="H34" s="74" t="s">
        <v>132</v>
      </c>
      <c r="I34" s="74"/>
      <c r="J34" s="74"/>
      <c r="K34" s="74" t="s">
        <v>89</v>
      </c>
      <c r="L34" s="74"/>
      <c r="M34" s="74"/>
      <c r="N34" s="74" t="s">
        <v>132</v>
      </c>
      <c r="O34" s="74"/>
      <c r="P34" s="74"/>
      <c r="Q34" s="74" t="s">
        <v>89</v>
      </c>
      <c r="R34" s="74"/>
      <c r="S34" s="74"/>
    </row>
    <row r="35" spans="1:20" ht="31.5" customHeight="1" x14ac:dyDescent="0.2">
      <c r="B35" s="72" t="s">
        <v>6</v>
      </c>
      <c r="C35" s="72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2"/>
      <c r="C36" s="72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2"/>
      <c r="C37" s="72"/>
      <c r="D37" s="54" t="s">
        <v>32</v>
      </c>
      <c r="E37" s="45">
        <v>1</v>
      </c>
      <c r="F37" s="45"/>
      <c r="G37" s="45"/>
      <c r="H37" s="45"/>
      <c r="I37" s="45">
        <v>1</v>
      </c>
      <c r="J37" s="45"/>
      <c r="K37" s="45">
        <v>1</v>
      </c>
      <c r="L37" s="45"/>
      <c r="M37" s="45"/>
      <c r="N37" s="45">
        <v>1</v>
      </c>
      <c r="O37" s="45"/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72"/>
      <c r="C38" s="72"/>
      <c r="D38" s="55" t="s">
        <v>74</v>
      </c>
      <c r="E38" s="45">
        <v>1</v>
      </c>
      <c r="F38" s="45"/>
      <c r="G38" s="45"/>
      <c r="H38" s="45">
        <v>1</v>
      </c>
      <c r="I38" s="45"/>
      <c r="J38" s="45"/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2"/>
      <c r="C39" s="72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2"/>
      <c r="C40" s="72"/>
      <c r="D40" s="47" t="s">
        <v>4</v>
      </c>
      <c r="E40" s="48">
        <f t="shared" ref="E40:S40" si="4">SUM(E36:E39)</f>
        <v>4</v>
      </c>
      <c r="F40" s="48">
        <f t="shared" si="4"/>
        <v>0</v>
      </c>
      <c r="G40" s="48">
        <f t="shared" si="4"/>
        <v>0</v>
      </c>
      <c r="H40" s="48">
        <f t="shared" si="4"/>
        <v>3</v>
      </c>
      <c r="I40" s="48">
        <f t="shared" si="4"/>
        <v>1</v>
      </c>
      <c r="J40" s="48">
        <f t="shared" si="4"/>
        <v>0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4</v>
      </c>
      <c r="O40" s="48">
        <f t="shared" si="4"/>
        <v>0</v>
      </c>
      <c r="P40" s="48">
        <f t="shared" si="4"/>
        <v>0</v>
      </c>
      <c r="Q40" s="48">
        <f t="shared" si="4"/>
        <v>4</v>
      </c>
      <c r="R40" s="48">
        <f t="shared" si="4"/>
        <v>0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2"/>
      <c r="C41" s="72"/>
      <c r="D41" s="42" t="s">
        <v>21</v>
      </c>
      <c r="E41" s="69" t="s">
        <v>63</v>
      </c>
      <c r="F41" s="69"/>
      <c r="G41" s="69"/>
      <c r="H41" s="69" t="s">
        <v>132</v>
      </c>
      <c r="I41" s="69"/>
      <c r="J41" s="69"/>
      <c r="K41" s="69" t="s">
        <v>91</v>
      </c>
      <c r="L41" s="69"/>
      <c r="M41" s="69"/>
      <c r="N41" s="69" t="s">
        <v>90</v>
      </c>
      <c r="O41" s="69"/>
      <c r="P41" s="69"/>
      <c r="Q41" s="69" t="s">
        <v>90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79</v>
      </c>
      <c r="E47" s="45">
        <v>1</v>
      </c>
      <c r="F47" s="45"/>
      <c r="G47" s="45"/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>
        <v>1</v>
      </c>
      <c r="R48" s="45"/>
      <c r="S48" s="45"/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81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82</v>
      </c>
      <c r="E50" s="45"/>
      <c r="F50" s="45"/>
      <c r="G50" s="45">
        <v>1</v>
      </c>
      <c r="H50" s="45"/>
      <c r="I50" s="45"/>
      <c r="J50" s="45">
        <v>1</v>
      </c>
      <c r="K50" s="45">
        <v>1</v>
      </c>
      <c r="L50" s="45"/>
      <c r="M50" s="45"/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0</v>
      </c>
      <c r="I51" s="48">
        <f t="shared" si="6"/>
        <v>0</v>
      </c>
      <c r="J51" s="48">
        <f t="shared" si="6"/>
        <v>8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0</v>
      </c>
      <c r="O51" s="48">
        <f t="shared" si="6"/>
        <v>0</v>
      </c>
      <c r="P51" s="48">
        <f t="shared" si="6"/>
        <v>8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83</v>
      </c>
      <c r="F52" s="69"/>
      <c r="G52" s="69"/>
      <c r="H52" s="69" t="s">
        <v>132</v>
      </c>
      <c r="I52" s="69"/>
      <c r="J52" s="69"/>
      <c r="K52" s="69" t="s">
        <v>96</v>
      </c>
      <c r="L52" s="69"/>
      <c r="M52" s="69"/>
      <c r="N52" s="69" t="s">
        <v>132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37</v>
      </c>
      <c r="E57" s="45">
        <v>1</v>
      </c>
      <c r="F57" s="45"/>
      <c r="G57" s="45"/>
      <c r="H57" s="45"/>
      <c r="I57" s="45">
        <v>1</v>
      </c>
      <c r="J57" s="45"/>
      <c r="K57" s="45">
        <v>1</v>
      </c>
      <c r="L57" s="45"/>
      <c r="M57" s="45"/>
      <c r="N57" s="45"/>
      <c r="O57" s="45">
        <v>1</v>
      </c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92</v>
      </c>
      <c r="F59" s="69"/>
      <c r="G59" s="69"/>
      <c r="H59" s="69" t="s">
        <v>92</v>
      </c>
      <c r="I59" s="69"/>
      <c r="J59" s="69"/>
      <c r="K59" s="69" t="s">
        <v>92</v>
      </c>
      <c r="L59" s="69"/>
      <c r="M59" s="69"/>
      <c r="N59" s="69" t="s">
        <v>92</v>
      </c>
      <c r="O59" s="69"/>
      <c r="P59" s="69"/>
      <c r="Q59" s="69" t="s">
        <v>92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38</v>
      </c>
      <c r="E61" s="45">
        <v>1</v>
      </c>
      <c r="F61" s="45"/>
      <c r="G61" s="45"/>
      <c r="H61" s="45"/>
      <c r="I61" s="45">
        <v>1</v>
      </c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1</v>
      </c>
      <c r="I63" s="48">
        <f t="shared" si="8"/>
        <v>1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84</v>
      </c>
      <c r="F64" s="69"/>
      <c r="G64" s="69"/>
      <c r="H64" s="69" t="s">
        <v>85</v>
      </c>
      <c r="I64" s="69"/>
      <c r="J64" s="69"/>
      <c r="K64" s="69" t="s">
        <v>85</v>
      </c>
      <c r="L64" s="69"/>
      <c r="M64" s="69"/>
      <c r="N64" s="69" t="s">
        <v>85</v>
      </c>
      <c r="O64" s="69"/>
      <c r="P64" s="69"/>
      <c r="Q64" s="69" t="s">
        <v>85</v>
      </c>
      <c r="R64" s="69"/>
      <c r="S64" s="69"/>
    </row>
    <row r="65" spans="1:20" ht="31.5" customHeight="1" x14ac:dyDescent="0.2">
      <c r="B65" s="72" t="s">
        <v>12</v>
      </c>
      <c r="C65" s="72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2"/>
      <c r="C66" s="72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2"/>
      <c r="C67" s="72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2"/>
      <c r="C68" s="72"/>
      <c r="D68" s="42" t="s">
        <v>21</v>
      </c>
      <c r="E68" s="71" t="s">
        <v>93</v>
      </c>
      <c r="F68" s="71"/>
      <c r="G68" s="71"/>
      <c r="H68" s="71" t="s">
        <v>94</v>
      </c>
      <c r="I68" s="71"/>
      <c r="J68" s="71"/>
      <c r="K68" s="71" t="s">
        <v>94</v>
      </c>
      <c r="L68" s="71"/>
      <c r="M68" s="71"/>
      <c r="N68" s="71" t="s">
        <v>94</v>
      </c>
      <c r="O68" s="71"/>
      <c r="P68" s="71"/>
      <c r="Q68" s="71" t="s">
        <v>94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16</v>
      </c>
      <c r="F70" s="20">
        <f t="shared" ref="F70:S70" si="10">+F67+F63+F58+F51+F40+F33+F23+F18</f>
        <v>1</v>
      </c>
      <c r="G70" s="20">
        <f t="shared" si="10"/>
        <v>13</v>
      </c>
      <c r="H70" s="20">
        <f t="shared" si="10"/>
        <v>11</v>
      </c>
      <c r="I70" s="20">
        <f t="shared" si="10"/>
        <v>4</v>
      </c>
      <c r="J70" s="20">
        <f t="shared" si="10"/>
        <v>15</v>
      </c>
      <c r="K70" s="20">
        <f t="shared" si="10"/>
        <v>16</v>
      </c>
      <c r="L70" s="20">
        <f t="shared" si="10"/>
        <v>1</v>
      </c>
      <c r="M70" s="20">
        <f t="shared" si="10"/>
        <v>13</v>
      </c>
      <c r="N70" s="20">
        <f t="shared" si="10"/>
        <v>13</v>
      </c>
      <c r="O70" s="20">
        <f t="shared" si="10"/>
        <v>2</v>
      </c>
      <c r="P70" s="20">
        <f t="shared" si="10"/>
        <v>15</v>
      </c>
      <c r="Q70" s="20">
        <f t="shared" si="10"/>
        <v>15</v>
      </c>
      <c r="R70" s="20">
        <f t="shared" si="10"/>
        <v>2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71</v>
      </c>
      <c r="F72" s="21">
        <f>+E72/$E$75</f>
        <v>0.36224489795918369</v>
      </c>
    </row>
    <row r="73" spans="1:20" x14ac:dyDescent="0.2">
      <c r="D73" s="17" t="s">
        <v>1</v>
      </c>
      <c r="E73" s="20">
        <f>+F70+H70+K70+N70+Q70</f>
        <v>56</v>
      </c>
      <c r="F73" s="21">
        <f t="shared" ref="F73:F75" si="11">+E73/$E$75</f>
        <v>0.2857142857142857</v>
      </c>
    </row>
    <row r="74" spans="1:20" x14ac:dyDescent="0.2">
      <c r="D74" s="17" t="s">
        <v>2</v>
      </c>
      <c r="E74" s="20">
        <f>+G70+J70+M70+P70+S70</f>
        <v>69</v>
      </c>
      <c r="F74" s="21">
        <f t="shared" si="11"/>
        <v>0.35204081632653061</v>
      </c>
    </row>
    <row r="75" spans="1:20" x14ac:dyDescent="0.2">
      <c r="E75" s="20">
        <f>SUM(E72:E74)</f>
        <v>196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0.7142857142857143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opLeftCell="A12" zoomScale="90" zoomScaleNormal="90" workbookViewId="0">
      <selection activeCell="S67" sqref="S67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6" width="4.5703125" style="18" customWidth="1"/>
    <col min="17" max="17" width="6" style="18" customWidth="1"/>
    <col min="18" max="18" width="5.85546875" style="18" customWidth="1"/>
    <col min="19" max="19" width="6.285156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129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128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1" t="s">
        <v>41</v>
      </c>
      <c r="C12" s="92"/>
      <c r="D12" s="92"/>
      <c r="E12" s="18"/>
      <c r="F12" s="18"/>
      <c r="G12" s="18"/>
      <c r="H12" s="18"/>
      <c r="I12" s="18"/>
      <c r="J12" s="18"/>
    </row>
    <row r="13" spans="1:20" ht="31.5" customHeight="1" x14ac:dyDescent="0.2">
      <c r="B13" s="93"/>
      <c r="C13" s="94"/>
      <c r="D13" s="9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133</v>
      </c>
      <c r="F14" s="88"/>
      <c r="G14" s="89"/>
      <c r="H14" s="90" t="s">
        <v>134</v>
      </c>
      <c r="I14" s="90"/>
      <c r="J14" s="90"/>
      <c r="K14" s="90" t="s">
        <v>135</v>
      </c>
      <c r="L14" s="90"/>
      <c r="M14" s="90"/>
      <c r="N14" s="90" t="s">
        <v>137</v>
      </c>
      <c r="O14" s="90"/>
      <c r="P14" s="90"/>
      <c r="Q14" s="90" t="s">
        <v>138</v>
      </c>
      <c r="R14" s="90"/>
      <c r="S14" s="9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98</v>
      </c>
      <c r="F19" s="69"/>
      <c r="G19" s="69"/>
      <c r="H19" s="69" t="s">
        <v>98</v>
      </c>
      <c r="I19" s="69"/>
      <c r="J19" s="69"/>
      <c r="K19" s="69" t="s">
        <v>98</v>
      </c>
      <c r="L19" s="69"/>
      <c r="M19" s="69"/>
      <c r="N19" s="69" t="s">
        <v>98</v>
      </c>
      <c r="O19" s="69"/>
      <c r="P19" s="69"/>
      <c r="Q19" s="69" t="s">
        <v>98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2"/>
      <c r="C21" s="72"/>
      <c r="D21" s="49" t="s">
        <v>102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2"/>
      <c r="C22" s="72"/>
      <c r="D22" s="49" t="s">
        <v>103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104</v>
      </c>
      <c r="F24" s="74"/>
      <c r="G24" s="74"/>
      <c r="H24" s="74" t="s">
        <v>104</v>
      </c>
      <c r="I24" s="74"/>
      <c r="J24" s="74"/>
      <c r="K24" s="84" t="s">
        <v>104</v>
      </c>
      <c r="L24" s="85"/>
      <c r="M24" s="86"/>
      <c r="N24" s="74" t="s">
        <v>104</v>
      </c>
      <c r="O24" s="74"/>
      <c r="P24" s="74"/>
      <c r="Q24" s="74" t="s">
        <v>104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2"/>
      <c r="C27" s="72"/>
      <c r="D27" s="51" t="s">
        <v>105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2"/>
      <c r="C28" s="72"/>
      <c r="D28" s="51" t="s">
        <v>106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2"/>
      <c r="C29" s="72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2"/>
      <c r="C30" s="72"/>
      <c r="D30" s="42" t="s">
        <v>21</v>
      </c>
      <c r="E30" s="74" t="s">
        <v>107</v>
      </c>
      <c r="F30" s="74"/>
      <c r="G30" s="74"/>
      <c r="H30" s="74" t="s">
        <v>95</v>
      </c>
      <c r="I30" s="74"/>
      <c r="J30" s="74"/>
      <c r="K30" s="74" t="s">
        <v>108</v>
      </c>
      <c r="L30" s="74"/>
      <c r="M30" s="74"/>
      <c r="N30" s="74" t="s">
        <v>109</v>
      </c>
      <c r="O30" s="74"/>
      <c r="P30" s="74"/>
      <c r="Q30" s="74" t="s">
        <v>109</v>
      </c>
      <c r="R30" s="74"/>
      <c r="S30" s="74"/>
    </row>
    <row r="31" spans="1:20" ht="31.5" customHeight="1" x14ac:dyDescent="0.2">
      <c r="B31" s="72" t="s">
        <v>6</v>
      </c>
      <c r="C31" s="72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2"/>
      <c r="C32" s="72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2"/>
      <c r="C33" s="72"/>
      <c r="D33" s="54" t="s">
        <v>110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/>
      <c r="R33" s="45">
        <v>1</v>
      </c>
      <c r="S33" s="45"/>
      <c r="T33" s="18">
        <f>SUM(E33:S33)</f>
        <v>5</v>
      </c>
    </row>
    <row r="34" spans="1:20" ht="25.5" x14ac:dyDescent="0.2">
      <c r="A34" s="4">
        <v>3</v>
      </c>
      <c r="B34" s="72"/>
      <c r="C34" s="72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2"/>
      <c r="C35" s="72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2"/>
      <c r="C36" s="72"/>
      <c r="D36" s="42" t="s">
        <v>21</v>
      </c>
      <c r="E36" s="69" t="s">
        <v>111</v>
      </c>
      <c r="F36" s="69"/>
      <c r="G36" s="69"/>
      <c r="H36" s="69" t="s">
        <v>112</v>
      </c>
      <c r="I36" s="69"/>
      <c r="J36" s="69"/>
      <c r="K36" s="69" t="s">
        <v>113</v>
      </c>
      <c r="L36" s="69"/>
      <c r="M36" s="69"/>
      <c r="N36" s="69" t="s">
        <v>112</v>
      </c>
      <c r="O36" s="69"/>
      <c r="P36" s="69"/>
      <c r="Q36" s="69" t="s">
        <v>112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>
        <v>1</v>
      </c>
      <c r="O41" s="45"/>
      <c r="P41" s="45"/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>
        <v>1</v>
      </c>
      <c r="L42" s="45"/>
      <c r="M42" s="45"/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116</v>
      </c>
      <c r="E43" s="45"/>
      <c r="F43" s="45"/>
      <c r="G43" s="45">
        <v>1</v>
      </c>
      <c r="H43" s="45">
        <v>1</v>
      </c>
      <c r="I43" s="45"/>
      <c r="J43" s="45"/>
      <c r="K43" s="45"/>
      <c r="L43" s="45"/>
      <c r="M43" s="45">
        <v>1</v>
      </c>
      <c r="N43" s="45"/>
      <c r="O43" s="45"/>
      <c r="P43" s="45">
        <v>1</v>
      </c>
      <c r="Q43" s="45">
        <v>1</v>
      </c>
      <c r="R43" s="45"/>
      <c r="S43" s="45"/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117</v>
      </c>
      <c r="E44" s="45">
        <v>1</v>
      </c>
      <c r="F44" s="45"/>
      <c r="G44" s="45"/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1" t="s">
        <v>118</v>
      </c>
      <c r="F46" s="71"/>
      <c r="G46" s="71"/>
      <c r="H46" s="71" t="s">
        <v>118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42</v>
      </c>
      <c r="E48" s="45"/>
      <c r="F48" s="45"/>
      <c r="G48" s="45">
        <v>1</v>
      </c>
      <c r="H48" s="45"/>
      <c r="I48" s="45">
        <v>1</v>
      </c>
      <c r="J48" s="45"/>
      <c r="K48" s="45"/>
      <c r="L48" s="45">
        <v>1</v>
      </c>
      <c r="M48" s="45"/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43</v>
      </c>
      <c r="E49" s="45"/>
      <c r="F49" s="45"/>
      <c r="G49" s="45">
        <v>1</v>
      </c>
      <c r="H49" s="45"/>
      <c r="I49" s="45">
        <v>1</v>
      </c>
      <c r="J49" s="45"/>
      <c r="K49" s="45"/>
      <c r="L49" s="45">
        <v>1</v>
      </c>
      <c r="M49" s="45"/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3"/>
      <c r="C50" s="73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2</v>
      </c>
      <c r="J52" s="48">
        <f t="shared" si="6"/>
        <v>0</v>
      </c>
      <c r="K52" s="48">
        <f t="shared" si="6"/>
        <v>2</v>
      </c>
      <c r="L52" s="48">
        <f t="shared" si="6"/>
        <v>2</v>
      </c>
      <c r="M52" s="48">
        <f t="shared" si="6"/>
        <v>0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1" t="s">
        <v>121</v>
      </c>
      <c r="F53" s="71"/>
      <c r="G53" s="71"/>
      <c r="H53" s="71" t="s">
        <v>121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72" t="s">
        <v>12</v>
      </c>
      <c r="C59" s="72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2"/>
      <c r="C60" s="72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2"/>
      <c r="C61" s="72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2"/>
      <c r="C62" s="72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2"/>
      <c r="C63" s="72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97</v>
      </c>
      <c r="R63" s="71"/>
      <c r="S63" s="71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2</v>
      </c>
      <c r="J65" s="20">
        <f t="shared" si="9"/>
        <v>8</v>
      </c>
      <c r="K65" s="20">
        <f t="shared" si="9"/>
        <v>15</v>
      </c>
      <c r="L65" s="20">
        <f t="shared" si="9"/>
        <v>2</v>
      </c>
      <c r="M65" s="20">
        <f t="shared" si="9"/>
        <v>8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74</v>
      </c>
      <c r="F67" s="21">
        <f>+E67/$E$70</f>
        <v>0.59199999999999997</v>
      </c>
    </row>
    <row r="68" spans="1:22" x14ac:dyDescent="0.2">
      <c r="D68" s="17" t="s">
        <v>1</v>
      </c>
      <c r="E68" s="20">
        <f>+F65+I65+L65+O65+R65</f>
        <v>5</v>
      </c>
      <c r="F68" s="21">
        <f t="shared" ref="F68:F70" si="10">+E68/$E$70</f>
        <v>0.04</v>
      </c>
    </row>
    <row r="69" spans="1:22" x14ac:dyDescent="0.2">
      <c r="D69" s="17" t="s">
        <v>2</v>
      </c>
      <c r="E69" s="20">
        <f>+G65+J65+M65+P65+S65</f>
        <v>46</v>
      </c>
      <c r="F69" s="21">
        <f t="shared" si="10"/>
        <v>0.36799999999999999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0.96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2021-07-30T15:58:51Z</dcterms:modified>
</cp:coreProperties>
</file>