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CS PERLA DEL OTUN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<sst xmlns="http://schemas.openxmlformats.org/spreadsheetml/2006/main" count="496" uniqueCount="143">
  <si>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</si>
  <si>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</si>
  <si>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</si>
  <si>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</si>
  <si>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</si>
  <si>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</si>
  <si>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</si>
  <si>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</si>
  <si>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</si>
  <si>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</si>
  <si>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</si>
  <si>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</si>
  <si>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</si>
  <si>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</si>
  <si>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</si>
  <si>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</si>
  <si>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</si>
  <si>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</si>
  <si>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</si>
  <si>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</si>
  <si>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</si>
  <si>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</si>
  <si>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</si>
  <si>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</si>
  <si>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</si>
  <si>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</si>
  <si>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</si>
  <si>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</si>
  <si>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</si>
  <si>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</si>
  <si>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</si>
  <si>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</si>
  <si>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</si>
  <si>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</si>
  <si>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</si>
  <si>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</si>
  <si>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</si>
  <si>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</si>
  <si>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</si>
  <si>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</si>
  <si>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</si>
  <si>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</si>
  <si>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</si>
  <si>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</si>
  <si>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</si>
  <si>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</si>
  <si>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</si>
  <si>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</si>
  <si>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</si>
  <si>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</si>
  <si>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</si>
  <si>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</si>
  <si>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</si>
  <si>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</si>
  <si>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</si>
  <si>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</si>
  <si>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</si>
  <si>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</si>
  <si>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</si>
  <si>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</si>
  <si>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</si>
  <si>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</si>
  <si>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</si>
  <si>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</si>
  <si>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</si>
  <si>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</si>
  <si>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</si>
  <si>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</si>
  <si>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</si>
  <si>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</si>
  <si>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</si>
  <si>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</si>
  <si>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</si>
  <si>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</si>
  <si>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</si>
  <si>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</si>
  <si>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</si>
  <si>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</si>
  <si>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</si>
  <si>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</si>
  <si>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</si>
  <si>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</si>
  <si>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</si>
  <si>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</si>
  <si>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</si>
  <si>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</si>
  <si>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</si>
  <si>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</si>
  <si>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</si>
  <si>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</si>
  <si>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</si>
  <si>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</si>
  <si>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</si>
  <si>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</si>
  <si>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</si>
  <si>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</si>
  <si>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</si>
  <si>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</si>
  <si>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</si>
  <si>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</si>
  <si>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</si>
  <si>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</si>
  <si>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</si>
  <si>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</si>
  <si>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</si>
  <si>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</si>
  <si>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</si>
  <si>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</si>
  <si>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</si>
  <si>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</si>
  <si>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</si>
  <si>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</si>
  <si>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</si>
  <si>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</si>
  <si>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</si>
  <si>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</si>
  <si>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</si>
  <si>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</si>
  <si>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</si>
  <si>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</si>
  <si>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</si>
  <si>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</si>
  <si>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</si>
  <si>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</si>
  <si>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</si>
  <si>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</si>
  <si>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</si>
  <si>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</si>
  <si>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teleconsulta </t>
  </si>
  <si>
    <t xml:space="preserve">teleconsulta, se evidencia remisión a consulta presencial </t>
  </si>
  <si>
    <t xml:space="preserve">teleconsulta se remite a valoración presencial </t>
  </si>
  <si>
    <t xml:space="preserve">Institución: PERLA DEL OTUN </t>
  </si>
  <si>
    <t>Fecha: 22-07-2021</t>
  </si>
  <si>
    <t>CC 10097343</t>
  </si>
  <si>
    <t>cc 18394668</t>
  </si>
  <si>
    <t>cc 42106306</t>
  </si>
  <si>
    <t>cc 1030541020</t>
  </si>
  <si>
    <t>cc 1088332496</t>
  </si>
  <si>
    <t>CC 42059935</t>
  </si>
  <si>
    <t>cc 42090433</t>
  </si>
  <si>
    <t>cc 42059935</t>
  </si>
  <si>
    <t>cc 24914668</t>
  </si>
  <si>
    <t>cc 38203894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</si>
</sst>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  <family val="2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1" t="s">
        <v>60</v>
      </c>
      <c r="E10" s="61"/>
      <c r="F10" s="61"/>
      <c r="G10" s="61"/>
      <c r="H10" s="61"/>
      <c r="I10" s="6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1"/>
      <c r="E11" s="61"/>
      <c r="F11" s="61"/>
      <c r="G11" s="61"/>
      <c r="H11" s="61"/>
      <c r="I11" s="6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6" t="s">
        <v>14</v>
      </c>
      <c r="C18" s="67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2" t="s">
        <v>15</v>
      </c>
      <c r="C19" s="57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2" t="s">
        <v>48</v>
      </c>
      <c r="C20" s="57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2" t="s">
        <v>49</v>
      </c>
      <c r="C21" s="57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2" t="s">
        <v>50</v>
      </c>
      <c r="C22" s="57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7" t="s">
        <v>51</v>
      </c>
      <c r="C23" s="58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7" t="s">
        <v>57</v>
      </c>
      <c r="C24" s="58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7" t="s">
        <v>58</v>
      </c>
      <c r="C25" s="58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7" t="s">
        <v>52</v>
      </c>
      <c r="C26" s="58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7" t="s">
        <v>53</v>
      </c>
      <c r="C27" s="58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9" t="s">
        <v>56</v>
      </c>
      <c r="C28" s="60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2" t="s">
        <v>46</v>
      </c>
      <c r="C29" s="57"/>
      <c r="D29" s="31">
        <f>+'10. SALUD VISUAL '!A70</f>
        <v>30</v>
      </c>
      <c r="E29" s="32">
        <f>+'10. SALUD VISUAL '!F72</f>
        <v>0.3146067415730337</v>
      </c>
      <c r="F29" s="32">
        <f>+'10. SALUD VISUAL '!F73</f>
        <v>0.3146067415730337</v>
      </c>
      <c r="G29" s="32">
        <f>+'10. SALUD VISUAL '!F74</f>
        <v>0.3707865168539326</v>
      </c>
      <c r="H29" s="32">
        <f>+'10. SALUD VISUAL '!F77</f>
        <v>0.6853932584269663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0.46400000000000002</v>
      </c>
      <c r="F30" s="32">
        <f>+'10. SALUD AUDITIVA'!F68</f>
        <v>0.128</v>
      </c>
      <c r="G30" s="32">
        <f>+'10. SALUD AUDITIVA'!F69</f>
        <v>0.40799999999999997</v>
      </c>
      <c r="H30" s="32">
        <f>+'10. SALUD AUDITIVA'!F72</f>
        <v>0.872</v>
      </c>
    </row>
    <row r="31" spans="2:8" x14ac:dyDescent="0.25">
      <c r="B31" s="62" t="s">
        <v>54</v>
      </c>
      <c r="C31" s="57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2" t="s">
        <v>55</v>
      </c>
      <c r="C32" s="57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2" t="s">
        <v>23</v>
      </c>
      <c r="C33" s="57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2" t="s">
        <v>24</v>
      </c>
      <c r="C34" s="57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3" t="s">
        <v>3</v>
      </c>
      <c r="C35" s="64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zoomScaleNormal="100" workbookViewId="0">
      <selection activeCell="R1" sqref="R1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6" t="s">
        <v>133</v>
      </c>
      <c r="F14" s="76"/>
      <c r="G14" s="76"/>
      <c r="H14" s="76" t="s">
        <v>134</v>
      </c>
      <c r="I14" s="76"/>
      <c r="J14" s="76"/>
      <c r="K14" s="76" t="s">
        <v>135</v>
      </c>
      <c r="L14" s="76"/>
      <c r="M14" s="76"/>
      <c r="N14" s="76" t="s">
        <v>136</v>
      </c>
      <c r="O14" s="76"/>
      <c r="P14" s="76"/>
      <c r="Q14" s="76" t="s">
        <v>137</v>
      </c>
      <c r="R14" s="76"/>
      <c r="S14" s="7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2"/>
      <c r="C21" s="72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2"/>
      <c r="C22" s="72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87</v>
      </c>
      <c r="F24" s="74"/>
      <c r="G24" s="74"/>
      <c r="H24" s="74" t="s">
        <v>103</v>
      </c>
      <c r="I24" s="74"/>
      <c r="J24" s="74"/>
      <c r="K24" s="74" t="s">
        <v>88</v>
      </c>
      <c r="L24" s="74"/>
      <c r="M24" s="74"/>
      <c r="N24" s="74" t="s">
        <v>89</v>
      </c>
      <c r="O24" s="74"/>
      <c r="P24" s="74"/>
      <c r="Q24" s="74" t="s">
        <v>61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2"/>
      <c r="C27" s="72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2"/>
      <c r="C28" s="72"/>
      <c r="D28" s="51" t="s">
        <v>69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2"/>
      <c r="C29" s="72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2"/>
      <c r="C30" s="72"/>
      <c r="D30" s="51" t="s">
        <v>71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>
        <v>1</v>
      </c>
      <c r="O30" s="45"/>
      <c r="P30" s="44"/>
      <c r="Q30" s="45">
        <v>1</v>
      </c>
      <c r="R30" s="45"/>
      <c r="S30" s="44"/>
      <c r="T30" s="18">
        <f t="shared" si="2"/>
        <v>5</v>
      </c>
    </row>
    <row r="31" spans="1:20" ht="63.75" x14ac:dyDescent="0.2">
      <c r="A31" s="4">
        <v>6</v>
      </c>
      <c r="B31" s="72"/>
      <c r="C31" s="72"/>
      <c r="D31" s="51" t="s">
        <v>72</v>
      </c>
      <c r="E31" s="45"/>
      <c r="F31" s="45"/>
      <c r="G31" s="45">
        <v>1</v>
      </c>
      <c r="H31" s="45">
        <v>1</v>
      </c>
      <c r="I31" s="45"/>
      <c r="J31" s="44"/>
      <c r="K31" s="45">
        <v>1</v>
      </c>
      <c r="L31" s="45"/>
      <c r="M31" s="44"/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2"/>
      <c r="C32" s="72"/>
      <c r="D32" s="51" t="s">
        <v>73</v>
      </c>
      <c r="E32" s="45"/>
      <c r="F32" s="45"/>
      <c r="G32" s="45">
        <v>1</v>
      </c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2"/>
      <c r="C33" s="72"/>
      <c r="D33" s="47" t="s">
        <v>4</v>
      </c>
      <c r="E33" s="48">
        <f t="shared" ref="E33:S33" si="3">SUM(E26:E32)</f>
        <v>0</v>
      </c>
      <c r="F33" s="48">
        <f t="shared" si="3"/>
        <v>0</v>
      </c>
      <c r="G33" s="48">
        <f t="shared" si="3"/>
        <v>7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2"/>
      <c r="C34" s="72"/>
      <c r="D34" s="42" t="s">
        <v>21</v>
      </c>
      <c r="E34" s="74" t="s">
        <v>128</v>
      </c>
      <c r="F34" s="74"/>
      <c r="G34" s="74"/>
      <c r="H34" s="74" t="s">
        <v>91</v>
      </c>
      <c r="I34" s="74"/>
      <c r="J34" s="74"/>
      <c r="K34" s="74" t="s">
        <v>90</v>
      </c>
      <c r="L34" s="74"/>
      <c r="M34" s="74"/>
      <c r="N34" s="74" t="s">
        <v>91</v>
      </c>
      <c r="O34" s="74"/>
      <c r="P34" s="74"/>
      <c r="Q34" s="74" t="s">
        <v>90</v>
      </c>
      <c r="R34" s="74"/>
      <c r="S34" s="74"/>
    </row>
    <row r="35" spans="1:20" ht="31.5" customHeight="1" x14ac:dyDescent="0.2">
      <c r="B35" s="72" t="s">
        <v>6</v>
      </c>
      <c r="C35" s="72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2"/>
      <c r="C36" s="72"/>
      <c r="D36" s="53" t="s">
        <v>31</v>
      </c>
      <c r="E36" s="45"/>
      <c r="F36" s="45">
        <v>1</v>
      </c>
      <c r="G36" s="45"/>
      <c r="H36" s="45"/>
      <c r="I36" s="45">
        <v>1</v>
      </c>
      <c r="J36" s="45"/>
      <c r="K36" s="45">
        <v>1</v>
      </c>
      <c r="L36" s="45"/>
      <c r="M36" s="45"/>
      <c r="N36" s="45"/>
      <c r="O36" s="45">
        <v>1</v>
      </c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2"/>
      <c r="C37" s="72"/>
      <c r="D37" s="54" t="s">
        <v>32</v>
      </c>
      <c r="E37" s="45"/>
      <c r="F37" s="45">
        <v>1</v>
      </c>
      <c r="G37" s="45"/>
      <c r="H37" s="45"/>
      <c r="I37" s="45">
        <v>1</v>
      </c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2"/>
      <c r="C38" s="72"/>
      <c r="D38" s="55" t="s">
        <v>74</v>
      </c>
      <c r="E38" s="45"/>
      <c r="F38" s="45">
        <v>1</v>
      </c>
      <c r="G38" s="45"/>
      <c r="H38" s="45">
        <v>1</v>
      </c>
      <c r="I38" s="45"/>
      <c r="J38" s="45"/>
      <c r="K38" s="45"/>
      <c r="L38" s="45">
        <v>1</v>
      </c>
      <c r="M38" s="45"/>
      <c r="N38" s="45"/>
      <c r="O38" s="45">
        <v>1</v>
      </c>
      <c r="P38" s="45"/>
      <c r="Q38" s="45"/>
      <c r="R38" s="45">
        <v>1</v>
      </c>
      <c r="S38" s="45"/>
      <c r="T38" s="18">
        <f>SUM(E38:S38)</f>
        <v>5</v>
      </c>
    </row>
    <row r="39" spans="1:20" ht="25.5" x14ac:dyDescent="0.2">
      <c r="A39" s="4">
        <v>4</v>
      </c>
      <c r="B39" s="72"/>
      <c r="C39" s="72"/>
      <c r="D39" s="54" t="s">
        <v>33</v>
      </c>
      <c r="E39" s="45"/>
      <c r="F39" s="45">
        <v>1</v>
      </c>
      <c r="G39" s="45"/>
      <c r="H39" s="45">
        <v>1</v>
      </c>
      <c r="I39" s="45"/>
      <c r="J39" s="45"/>
      <c r="K39" s="45">
        <v>1</v>
      </c>
      <c r="L39" s="45"/>
      <c r="M39" s="45"/>
      <c r="N39" s="45"/>
      <c r="O39" s="45">
        <v>1</v>
      </c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2"/>
      <c r="C40" s="72"/>
      <c r="D40" s="47" t="s">
        <v>4</v>
      </c>
      <c r="E40" s="48">
        <f t="shared" ref="E40:S40" si="4">SUM(E36:E39)</f>
        <v>0</v>
      </c>
      <c r="F40" s="48">
        <f t="shared" si="4"/>
        <v>4</v>
      </c>
      <c r="G40" s="48">
        <f t="shared" si="4"/>
        <v>0</v>
      </c>
      <c r="H40" s="48">
        <f t="shared" si="4"/>
        <v>2</v>
      </c>
      <c r="I40" s="48">
        <f t="shared" si="4"/>
        <v>2</v>
      </c>
      <c r="J40" s="48">
        <f t="shared" si="4"/>
        <v>0</v>
      </c>
      <c r="K40" s="48">
        <f t="shared" si="4"/>
        <v>2</v>
      </c>
      <c r="L40" s="48">
        <f t="shared" si="4"/>
        <v>2</v>
      </c>
      <c r="M40" s="48">
        <f t="shared" si="4"/>
        <v>0</v>
      </c>
      <c r="N40" s="48">
        <f t="shared" si="4"/>
        <v>0</v>
      </c>
      <c r="O40" s="48">
        <f t="shared" si="4"/>
        <v>4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2"/>
      <c r="C41" s="72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78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80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>
        <v>1</v>
      </c>
      <c r="P48" s="45"/>
      <c r="Q48" s="45">
        <v>1</v>
      </c>
      <c r="R48" s="45"/>
      <c r="S48" s="45"/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81</v>
      </c>
      <c r="E49" s="45"/>
      <c r="F49" s="45"/>
      <c r="G49" s="45">
        <v>1</v>
      </c>
      <c r="H49" s="45">
        <v>1</v>
      </c>
      <c r="I49" s="45"/>
      <c r="J49" s="45"/>
      <c r="K49" s="45">
        <v>1</v>
      </c>
      <c r="L49" s="45"/>
      <c r="M49" s="45"/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82</v>
      </c>
      <c r="E50" s="45">
        <v>1</v>
      </c>
      <c r="F50" s="45"/>
      <c r="G50" s="45"/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0</v>
      </c>
      <c r="O51" s="48">
        <f t="shared" si="6"/>
        <v>1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34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35</v>
      </c>
      <c r="E55" s="45"/>
      <c r="F55" s="45">
        <v>1</v>
      </c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36</v>
      </c>
      <c r="E56" s="45"/>
      <c r="F56" s="45">
        <v>1</v>
      </c>
      <c r="G56" s="45"/>
      <c r="H56" s="45">
        <v>1</v>
      </c>
      <c r="I56" s="45"/>
      <c r="J56" s="45"/>
      <c r="K56" s="45"/>
      <c r="L56" s="45">
        <v>1</v>
      </c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37</v>
      </c>
      <c r="E57" s="45"/>
      <c r="F57" s="45">
        <v>1</v>
      </c>
      <c r="G57" s="45"/>
      <c r="H57" s="45"/>
      <c r="I57" s="45">
        <v>1</v>
      </c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0</v>
      </c>
      <c r="F58" s="48">
        <f t="shared" si="7"/>
        <v>4</v>
      </c>
      <c r="G58" s="48">
        <f t="shared" si="7"/>
        <v>0</v>
      </c>
      <c r="H58" s="48">
        <f t="shared" si="7"/>
        <v>2</v>
      </c>
      <c r="I58" s="48">
        <f t="shared" si="7"/>
        <v>2</v>
      </c>
      <c r="J58" s="48">
        <f t="shared" si="7"/>
        <v>0</v>
      </c>
      <c r="K58" s="48">
        <f t="shared" si="7"/>
        <v>1</v>
      </c>
      <c r="L58" s="48">
        <f t="shared" si="7"/>
        <v>3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72" t="s">
        <v>12</v>
      </c>
      <c r="C65" s="72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2"/>
      <c r="C66" s="72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2"/>
      <c r="C67" s="72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2"/>
      <c r="C68" s="72"/>
      <c r="D68" s="42" t="s">
        <v>21</v>
      </c>
      <c r="E68" s="71" t="s">
        <v>95</v>
      </c>
      <c r="F68" s="71"/>
      <c r="G68" s="71"/>
      <c r="H68" s="71" t="s">
        <v>96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8</v>
      </c>
      <c r="F70" s="20">
        <f t="shared" ref="F70:S70" si="10">+F67+F63+F58+F51+F40+F33+F23+F18</f>
        <v>8</v>
      </c>
      <c r="G70" s="20">
        <f t="shared" si="10"/>
        <v>14</v>
      </c>
      <c r="H70" s="20">
        <f t="shared" si="10"/>
        <v>13</v>
      </c>
      <c r="I70" s="20">
        <f t="shared" si="10"/>
        <v>4</v>
      </c>
      <c r="J70" s="20">
        <f t="shared" si="10"/>
        <v>13</v>
      </c>
      <c r="K70" s="20">
        <f t="shared" si="10"/>
        <v>12</v>
      </c>
      <c r="L70" s="20">
        <f t="shared" si="10"/>
        <v>5</v>
      </c>
      <c r="M70" s="20">
        <f t="shared" si="10"/>
        <v>13</v>
      </c>
      <c r="N70" s="20">
        <f t="shared" si="10"/>
        <v>10</v>
      </c>
      <c r="O70" s="20">
        <f t="shared" si="10"/>
        <v>7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56</v>
      </c>
      <c r="F72" s="21">
        <f>+E72/$E$75</f>
        <v>0.3146067415730337</v>
      </c>
    </row>
    <row r="73" spans="1:20" x14ac:dyDescent="0.2">
      <c r="D73" s="17" t="s">
        <v>1</v>
      </c>
      <c r="E73" s="20">
        <f>+F70+H70+K70+N70+Q70</f>
        <v>56</v>
      </c>
      <c r="F73" s="21">
        <f t="shared" ref="F73:F75" si="11">+E73/$E$75</f>
        <v>0.3146067415730337</v>
      </c>
    </row>
    <row r="74" spans="1:20" x14ac:dyDescent="0.2">
      <c r="D74" s="17" t="s">
        <v>2</v>
      </c>
      <c r="E74" s="20">
        <f>+G70+J70+M70+P70+S70</f>
        <v>66</v>
      </c>
      <c r="F74" s="21">
        <f t="shared" si="11"/>
        <v>0.3707865168539326</v>
      </c>
    </row>
    <row r="75" spans="1:20" x14ac:dyDescent="0.2">
      <c r="E75" s="20">
        <f>SUM(E72:E74)</f>
        <v>178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0.6853932584269663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abSelected="1" topLeftCell="A57" zoomScale="90" zoomScaleNormal="90" workbookViewId="0">
      <selection activeCell="Q68" sqref="Q6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1" t="s">
        <v>41</v>
      </c>
      <c r="C12" s="92"/>
      <c r="D12" s="92"/>
      <c r="E12" s="18"/>
      <c r="F12" s="18"/>
      <c r="G12" s="18"/>
      <c r="H12" s="18"/>
      <c r="I12" s="18"/>
      <c r="J12" s="18"/>
    </row>
    <row r="13" spans="1:20" ht="31.5" customHeight="1" x14ac:dyDescent="0.2">
      <c r="B13" s="93"/>
      <c r="C13" s="94"/>
      <c r="D13" s="9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138</v>
      </c>
      <c r="F14" s="88"/>
      <c r="G14" s="89"/>
      <c r="H14" s="90" t="s">
        <v>139</v>
      </c>
      <c r="I14" s="90"/>
      <c r="J14" s="90"/>
      <c r="K14" s="90" t="s">
        <v>140</v>
      </c>
      <c r="L14" s="90"/>
      <c r="M14" s="90"/>
      <c r="N14" s="90" t="s">
        <v>141</v>
      </c>
      <c r="O14" s="90"/>
      <c r="P14" s="90"/>
      <c r="Q14" s="90" t="s">
        <v>142</v>
      </c>
      <c r="R14" s="90"/>
      <c r="S14" s="9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2"/>
      <c r="C21" s="72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2"/>
      <c r="C22" s="72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106</v>
      </c>
      <c r="F24" s="74"/>
      <c r="G24" s="74"/>
      <c r="H24" s="74" t="s">
        <v>106</v>
      </c>
      <c r="I24" s="74"/>
      <c r="J24" s="74"/>
      <c r="K24" s="84" t="s">
        <v>106</v>
      </c>
      <c r="L24" s="85"/>
      <c r="M24" s="86"/>
      <c r="N24" s="74" t="s">
        <v>106</v>
      </c>
      <c r="O24" s="74"/>
      <c r="P24" s="74"/>
      <c r="Q24" s="74" t="s">
        <v>106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76.5" x14ac:dyDescent="0.2">
      <c r="A26" s="4">
        <v>1</v>
      </c>
      <c r="B26" s="72"/>
      <c r="C26" s="72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2"/>
      <c r="C27" s="72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2"/>
      <c r="C28" s="72"/>
      <c r="D28" s="51" t="s">
        <v>108</v>
      </c>
      <c r="E28" s="45"/>
      <c r="F28" s="45"/>
      <c r="G28" s="45">
        <v>1</v>
      </c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2"/>
      <c r="C29" s="72"/>
      <c r="D29" s="47" t="s">
        <v>4</v>
      </c>
      <c r="E29" s="48">
        <f t="shared" ref="E29:S29" si="2">SUM(E26:E28)</f>
        <v>0</v>
      </c>
      <c r="F29" s="48">
        <f t="shared" si="2"/>
        <v>0</v>
      </c>
      <c r="G29" s="48">
        <f t="shared" si="2"/>
        <v>3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2"/>
      <c r="C30" s="72"/>
      <c r="D30" s="42" t="s">
        <v>21</v>
      </c>
      <c r="E30" s="74" t="s">
        <v>128</v>
      </c>
      <c r="F30" s="74"/>
      <c r="G30" s="74"/>
      <c r="H30" s="74" t="s">
        <v>97</v>
      </c>
      <c r="I30" s="74"/>
      <c r="J30" s="74"/>
      <c r="K30" s="74" t="s">
        <v>109</v>
      </c>
      <c r="L30" s="74"/>
      <c r="M30" s="74"/>
      <c r="N30" s="74" t="s">
        <v>110</v>
      </c>
      <c r="O30" s="74"/>
      <c r="P30" s="74"/>
      <c r="Q30" s="74" t="s">
        <v>110</v>
      </c>
      <c r="R30" s="74"/>
      <c r="S30" s="74"/>
    </row>
    <row r="31" spans="1:20" ht="31.5" customHeight="1" x14ac:dyDescent="0.2">
      <c r="B31" s="72" t="s">
        <v>6</v>
      </c>
      <c r="C31" s="72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2"/>
      <c r="C32" s="72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/>
      <c r="L32" s="45">
        <v>1</v>
      </c>
      <c r="M32" s="45"/>
      <c r="N32" s="45"/>
      <c r="O32" s="45">
        <v>1</v>
      </c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72"/>
      <c r="C33" s="72"/>
      <c r="D33" s="54" t="s">
        <v>111</v>
      </c>
      <c r="E33" s="45"/>
      <c r="F33" s="45">
        <v>1</v>
      </c>
      <c r="G33" s="45"/>
      <c r="H33" s="45"/>
      <c r="I33" s="45">
        <v>1</v>
      </c>
      <c r="J33" s="45"/>
      <c r="K33" s="45">
        <v>1</v>
      </c>
      <c r="L33" s="45"/>
      <c r="M33" s="45"/>
      <c r="N33" s="45"/>
      <c r="O33" s="45">
        <v>1</v>
      </c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2"/>
      <c r="C34" s="72"/>
      <c r="D34" s="54" t="s">
        <v>33</v>
      </c>
      <c r="E34" s="45"/>
      <c r="F34" s="45">
        <v>1</v>
      </c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2"/>
      <c r="C35" s="72"/>
      <c r="D35" s="47" t="s">
        <v>4</v>
      </c>
      <c r="E35" s="48">
        <f t="shared" ref="E35:S35" si="3">SUM(E32:E34)</f>
        <v>0</v>
      </c>
      <c r="F35" s="48">
        <f t="shared" si="3"/>
        <v>3</v>
      </c>
      <c r="G35" s="48">
        <f t="shared" si="3"/>
        <v>0</v>
      </c>
      <c r="H35" s="48">
        <f t="shared" si="3"/>
        <v>1</v>
      </c>
      <c r="I35" s="48">
        <f t="shared" si="3"/>
        <v>2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1</v>
      </c>
      <c r="O35" s="48">
        <f t="shared" si="3"/>
        <v>2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2"/>
      <c r="C36" s="72"/>
      <c r="D36" s="42" t="s">
        <v>21</v>
      </c>
      <c r="E36" s="69" t="s">
        <v>112</v>
      </c>
      <c r="F36" s="69"/>
      <c r="G36" s="69"/>
      <c r="H36" s="69" t="s">
        <v>113</v>
      </c>
      <c r="I36" s="69"/>
      <c r="J36" s="69"/>
      <c r="K36" s="69" t="s">
        <v>130</v>
      </c>
      <c r="L36" s="69"/>
      <c r="M36" s="69"/>
      <c r="N36" s="69" t="s">
        <v>113</v>
      </c>
      <c r="O36" s="69"/>
      <c r="P36" s="69"/>
      <c r="Q36" s="69" t="s">
        <v>113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114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115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116</v>
      </c>
      <c r="E43" s="45"/>
      <c r="F43" s="45">
        <v>1</v>
      </c>
      <c r="G43" s="45"/>
      <c r="H43" s="45">
        <v>1</v>
      </c>
      <c r="I43" s="45"/>
      <c r="J43" s="45"/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117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0</v>
      </c>
      <c r="F45" s="48">
        <f t="shared" si="5"/>
        <v>1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1" t="s">
        <v>118</v>
      </c>
      <c r="F46" s="71"/>
      <c r="G46" s="71"/>
      <c r="H46" s="71" t="s">
        <v>119</v>
      </c>
      <c r="I46" s="71"/>
      <c r="J46" s="71"/>
      <c r="K46" s="71" t="s">
        <v>118</v>
      </c>
      <c r="L46" s="71"/>
      <c r="M46" s="71"/>
      <c r="N46" s="71" t="s">
        <v>119</v>
      </c>
      <c r="O46" s="71"/>
      <c r="P46" s="71"/>
      <c r="Q46" s="71" t="s">
        <v>118</v>
      </c>
      <c r="R46" s="71"/>
      <c r="S46" s="71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42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43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3"/>
      <c r="C50" s="73"/>
      <c r="D50" s="53" t="s">
        <v>44</v>
      </c>
      <c r="E50" s="45"/>
      <c r="F50" s="45">
        <v>1</v>
      </c>
      <c r="G50" s="45"/>
      <c r="H50" s="45"/>
      <c r="I50" s="45">
        <v>1</v>
      </c>
      <c r="J50" s="45"/>
      <c r="K50" s="45"/>
      <c r="L50" s="45">
        <v>1</v>
      </c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120</v>
      </c>
      <c r="E51" s="45">
        <v>1</v>
      </c>
      <c r="F51" s="45"/>
      <c r="G51" s="45"/>
      <c r="H51" s="45">
        <v>1</v>
      </c>
      <c r="I51" s="45"/>
      <c r="J51" s="45"/>
      <c r="K51" s="45"/>
      <c r="L51" s="45">
        <v>1</v>
      </c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1</v>
      </c>
      <c r="F52" s="48">
        <f t="shared" si="6"/>
        <v>1</v>
      </c>
      <c r="G52" s="48">
        <f t="shared" si="6"/>
        <v>2</v>
      </c>
      <c r="H52" s="48">
        <f t="shared" si="6"/>
        <v>1</v>
      </c>
      <c r="I52" s="48">
        <f t="shared" si="6"/>
        <v>1</v>
      </c>
      <c r="J52" s="48">
        <f t="shared" si="6"/>
        <v>2</v>
      </c>
      <c r="K52" s="48">
        <f t="shared" si="6"/>
        <v>0</v>
      </c>
      <c r="L52" s="48">
        <f t="shared" si="6"/>
        <v>2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1" t="s">
        <v>121</v>
      </c>
      <c r="F53" s="71"/>
      <c r="G53" s="71"/>
      <c r="H53" s="71" t="s">
        <v>129</v>
      </c>
      <c r="I53" s="71"/>
      <c r="J53" s="71"/>
      <c r="K53" s="71" t="s">
        <v>121</v>
      </c>
      <c r="L53" s="71"/>
      <c r="M53" s="71"/>
      <c r="N53" s="71" t="s">
        <v>122</v>
      </c>
      <c r="O53" s="71"/>
      <c r="P53" s="71"/>
      <c r="Q53" s="71" t="s">
        <v>122</v>
      </c>
      <c r="R53" s="71"/>
      <c r="S53" s="71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123</v>
      </c>
      <c r="E55" s="45">
        <v>1</v>
      </c>
      <c r="F55" s="45"/>
      <c r="G55" s="45"/>
      <c r="H55" s="45">
        <v>1</v>
      </c>
      <c r="I55" s="45"/>
      <c r="J55" s="45"/>
      <c r="K55" s="45"/>
      <c r="L55" s="45">
        <v>1</v>
      </c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124</v>
      </c>
      <c r="E56" s="45">
        <v>1</v>
      </c>
      <c r="F56" s="45"/>
      <c r="G56" s="45"/>
      <c r="H56" s="45">
        <v>1</v>
      </c>
      <c r="I56" s="45"/>
      <c r="J56" s="45"/>
      <c r="K56" s="45"/>
      <c r="L56" s="45">
        <v>1</v>
      </c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0</v>
      </c>
      <c r="L57" s="48">
        <f t="shared" si="7"/>
        <v>2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1" t="s">
        <v>125</v>
      </c>
      <c r="F58" s="71"/>
      <c r="G58" s="71"/>
      <c r="H58" s="71" t="s">
        <v>125</v>
      </c>
      <c r="I58" s="71"/>
      <c r="J58" s="71"/>
      <c r="K58" s="71" t="s">
        <v>125</v>
      </c>
      <c r="L58" s="71"/>
      <c r="M58" s="71"/>
      <c r="N58" s="71" t="s">
        <v>125</v>
      </c>
      <c r="O58" s="71"/>
      <c r="P58" s="71"/>
      <c r="Q58" s="71" t="s">
        <v>125</v>
      </c>
      <c r="R58" s="71"/>
      <c r="S58" s="71"/>
    </row>
    <row r="59" spans="1:20" ht="31.5" customHeight="1" x14ac:dyDescent="0.2">
      <c r="B59" s="72" t="s">
        <v>12</v>
      </c>
      <c r="C59" s="72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2"/>
      <c r="C60" s="72"/>
      <c r="D60" s="53" t="s">
        <v>126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2"/>
      <c r="C61" s="72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2"/>
      <c r="C62" s="72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2"/>
      <c r="C63" s="72"/>
      <c r="D63" s="42" t="s">
        <v>21</v>
      </c>
      <c r="E63" s="71" t="s">
        <v>127</v>
      </c>
      <c r="F63" s="71"/>
      <c r="G63" s="71"/>
      <c r="H63" s="71" t="s">
        <v>127</v>
      </c>
      <c r="I63" s="71"/>
      <c r="J63" s="71"/>
      <c r="K63" s="71" t="s">
        <v>127</v>
      </c>
      <c r="L63" s="71"/>
      <c r="M63" s="71"/>
      <c r="N63" s="71" t="s">
        <v>127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9</v>
      </c>
      <c r="F65" s="20">
        <f t="shared" ref="F65:S65" si="9">+F62+F57+F52+F45+F35+F29+F23+F18</f>
        <v>5</v>
      </c>
      <c r="G65" s="20">
        <f t="shared" si="9"/>
        <v>11</v>
      </c>
      <c r="H65" s="20">
        <f t="shared" si="9"/>
        <v>12</v>
      </c>
      <c r="I65" s="20">
        <f t="shared" si="9"/>
        <v>3</v>
      </c>
      <c r="J65" s="20">
        <f t="shared" si="9"/>
        <v>10</v>
      </c>
      <c r="K65" s="20">
        <f t="shared" si="9"/>
        <v>10</v>
      </c>
      <c r="L65" s="20">
        <f t="shared" si="9"/>
        <v>5</v>
      </c>
      <c r="M65" s="20">
        <f t="shared" si="9"/>
        <v>10</v>
      </c>
      <c r="N65" s="20">
        <f t="shared" si="9"/>
        <v>13</v>
      </c>
      <c r="O65" s="20">
        <f t="shared" si="9"/>
        <v>2</v>
      </c>
      <c r="P65" s="20">
        <f t="shared" si="9"/>
        <v>10</v>
      </c>
      <c r="Q65" s="20">
        <f t="shared" si="9"/>
        <v>14</v>
      </c>
      <c r="R65" s="20">
        <f t="shared" si="9"/>
        <v>1</v>
      </c>
      <c r="S65" s="20">
        <f t="shared" si="9"/>
        <v>10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58</v>
      </c>
      <c r="F67" s="21">
        <f>+E67/$E$70</f>
        <v>0.46400000000000002</v>
      </c>
    </row>
    <row r="68" spans="1:22" x14ac:dyDescent="0.2">
      <c r="D68" s="17" t="s">
        <v>1</v>
      </c>
      <c r="E68" s="20">
        <f>+F65+I65+L65+O65+R65</f>
        <v>16</v>
      </c>
      <c r="F68" s="21">
        <f t="shared" ref="F68:F70" si="10">+E68/$E$70</f>
        <v>0.128</v>
      </c>
    </row>
    <row r="69" spans="1:22" x14ac:dyDescent="0.2">
      <c r="D69" s="17" t="s">
        <v>2</v>
      </c>
      <c r="E69" s="20">
        <f>+G65+J65+M65+P65+S65</f>
        <v>51</v>
      </c>
      <c r="F69" s="21">
        <f t="shared" si="10"/>
        <v>0.40799999999999997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0.872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2021-07-28T14:51:07Z</dcterms:modified>
</cp:coreProperties>
</file>