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PS VIREY SOLIS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 iterateDelta="1E-4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<sst xmlns="http://schemas.openxmlformats.org/spreadsheetml/2006/main" count="496" uniqueCount="137">
  <si>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</si>
  <si>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</si>
  <si>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</si>
  <si>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</si>
  <si>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</si>
  <si>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</si>
  <si>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</si>
  <si>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</si>
  <si>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Fecha: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</si>
  <si>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</si>
  <si>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</si>
  <si>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</si>
  <si>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</si>
  <si>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</si>
  <si>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</si>
  <si>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</si>
  <si>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</si>
  <si>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</si>
  <si>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</si>
  <si>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</si>
  <si>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</si>
  <si>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</si>
  <si>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</si>
  <si>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</si>
  <si>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</si>
  <si>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</si>
  <si>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</si>
  <si>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</si>
  <si>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</si>
  <si>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</si>
  <si>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</si>
  <si>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</si>
  <si>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</si>
  <si>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</si>
  <si>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</si>
  <si>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</si>
  <si>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</si>
  <si>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</si>
  <si>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</si>
  <si>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</si>
  <si>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</si>
  <si>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</si>
  <si>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</si>
  <si>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</si>
  <si>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</si>
  <si>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</si>
  <si>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</si>
  <si>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</si>
  <si>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</si>
  <si>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</si>
  <si>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</si>
  <si>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</si>
  <si>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</si>
  <si>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</si>
  <si>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</si>
  <si>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</si>
  <si>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</si>
  <si>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</si>
  <si>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</si>
  <si>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</si>
  <si>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</si>
  <si>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</si>
  <si>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</si>
  <si>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</si>
  <si>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</si>
  <si>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Fecha: 02-06-2021</t>
  </si>
  <si>
    <t>se evidencia adecuado registro en la identificacion completa, se cuenta con un sistema moderno y versatil que facilita este registro de forma oportuna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</si>
  <si>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audicion o lenguaje).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</si>
  <si>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audicion o lenguaje).</t>
    </r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</si>
  <si>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</si>
  <si>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</si>
  <si>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Audiometria Tonal, Logoaudiometria (Audiometria Verbal). 
</t>
    </r>
  </si>
  <si>
    <r>
      <rPr>
        <b/>
        <sz val="10"/>
        <color rgb="FF000000"/>
        <rFont val="Arial"/>
        <family val="2"/>
        <charset val="1"/>
      </rP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oido, audición y comunicación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</si>
  <si>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</si>
  <si>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</si>
  <si>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</si>
  <si>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</si>
  <si>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</si>
  <si>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</si>
  <si>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</si>
  <si>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</si>
  <si>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</si>
  <si>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</si>
  <si>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Retinopatias o problemas de refreacción).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</si>
  <si>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Retinopatias o problemas de refreacción).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</si>
  <si>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</si>
  <si>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</si>
  <si>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</si>
  <si>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</si>
  <si>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</si>
  <si>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</si>
  <si>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</si>
  <si>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</si>
  <si>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</si>
  <si>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</si>
  <si>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</si>
  <si>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</si>
  <si>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</si>
  <si>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</si>
  <si>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</si>
  <si>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</si>
  <si>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</si>
  <si>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</si>
  <si>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</si>
  <si>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</si>
  <si>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</si>
  <si>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el sistema agiliza en el manejo del tiempo en la consulta se evidencia adecuado ligenciamento en la informacion 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</si>
  <si>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</si>
  <si>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</si>
  <si>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</si>
  <si>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</si>
  <si>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</si>
  <si>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</si>
  <si>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</si>
  <si>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</si>
  <si>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</si>
  <si>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cuenta con modulo en el sistema que motiva el diligenciamiento de esta informacion </t>
  </si>
  <si>
    <t xml:space="preserve">adecuado regitro en HC otoscopia </t>
  </si>
  <si>
    <t xml:space="preserve">se evidencia registro de otoscopia </t>
  </si>
  <si>
    <t>adecuado registro de valoracion de audicion y comunicación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</si>
  <si>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</si>
  <si>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</si>
  <si>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</si>
  <si>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</si>
  <si>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</si>
  <si>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identifica con claridad la informacion registrada se debe reforzar educacion en promover ambientres tranquilos y el uso de proteccion para ruido </t>
  </si>
  <si>
    <t>rc 1089627954</t>
  </si>
  <si>
    <t>RC 1089941121</t>
  </si>
  <si>
    <t>RC1089392279</t>
  </si>
  <si>
    <t>RC 1089388178</t>
  </si>
  <si>
    <t>RC1025551232</t>
  </si>
  <si>
    <t>RC1089607315</t>
  </si>
  <si>
    <t>CC 42098652</t>
  </si>
  <si>
    <t>CC 36167909</t>
  </si>
  <si>
    <t>RC 1225094305</t>
  </si>
  <si>
    <t xml:space="preserve">Institución: IPS VIRREY SOLIS </t>
  </si>
  <si>
    <t xml:space="preserve">Institución: VIRREY SOLIS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</si>
</sst>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1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49" fontId="27" fillId="9" borderId="22" xfId="7" applyNumberFormat="1" applyFont="1" applyFill="1" applyBorder="1" applyAlignment="1" applyProtection="1">
      <alignment horizontal="center" vertical="center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58" t="s">
        <v>21</v>
      </c>
      <c r="E2" s="58"/>
      <c r="F2" s="58"/>
      <c r="G2" s="58"/>
      <c r="H2" s="58"/>
      <c r="I2" s="58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58"/>
      <c r="E3" s="58"/>
      <c r="F3" s="58"/>
      <c r="G3" s="58"/>
      <c r="H3" s="58"/>
      <c r="I3" s="58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58"/>
      <c r="E4" s="58"/>
      <c r="F4" s="58"/>
      <c r="G4" s="58"/>
      <c r="H4" s="58"/>
      <c r="I4" s="58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6" t="s">
        <v>64</v>
      </c>
      <c r="E10" s="66"/>
      <c r="F10" s="66"/>
      <c r="G10" s="66"/>
      <c r="H10" s="66"/>
      <c r="I10" s="6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6"/>
      <c r="E11" s="66"/>
      <c r="F11" s="66"/>
      <c r="G11" s="66"/>
      <c r="H11" s="66"/>
      <c r="I11" s="66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1" t="s">
        <v>15</v>
      </c>
      <c r="C18" s="62"/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14</v>
      </c>
    </row>
    <row r="19" spans="2:8" x14ac:dyDescent="0.25">
      <c r="B19" s="59" t="s">
        <v>16</v>
      </c>
      <c r="C19" s="60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59" t="s">
        <v>52</v>
      </c>
      <c r="C20" s="60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59" t="s">
        <v>53</v>
      </c>
      <c r="C21" s="60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59" t="s">
        <v>54</v>
      </c>
      <c r="C22" s="60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60" t="s">
        <v>55</v>
      </c>
      <c r="C23" s="63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60" t="s">
        <v>61</v>
      </c>
      <c r="C24" s="63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60" t="s">
        <v>62</v>
      </c>
      <c r="C25" s="63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60" t="s">
        <v>56</v>
      </c>
      <c r="C26" s="63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60" t="s">
        <v>57</v>
      </c>
      <c r="C27" s="63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64" t="s">
        <v>60</v>
      </c>
      <c r="C28" s="65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59" t="s">
        <v>50</v>
      </c>
      <c r="C29" s="60"/>
      <c r="D29" s="30">
        <f>+'10. SALUD VISUAL '!A70</f>
        <v>30</v>
      </c>
      <c r="E29" s="31">
        <f>+'10. SALUD VISUAL '!F72</f>
        <v>0.31638418079096048</v>
      </c>
      <c r="F29" s="31">
        <f>+'10. SALUD VISUAL '!F73</f>
        <v>0.2824858757062147</v>
      </c>
      <c r="G29" s="31">
        <f>+'10. SALUD VISUAL '!F74</f>
        <v>0.40112994350282488</v>
      </c>
      <c r="H29" s="31">
        <f>+'10. SALUD VISUAL '!F77</f>
        <v>0.71751412429378536</v>
      </c>
    </row>
    <row r="30" spans="2:8" s="23" customFormat="1" x14ac:dyDescent="0.25">
      <c r="B30" s="32" t="s">
        <v>51</v>
      </c>
      <c r="C30" s="28"/>
      <c r="D30" s="30">
        <f>+'10. SALUD AUDITIVA'!A66</f>
        <v>25</v>
      </c>
      <c r="E30" s="31">
        <f>+'10. SALUD AUDITIVA'!F67</f>
        <v>0.496</v>
      </c>
      <c r="F30" s="31">
        <f>+'10. SALUD AUDITIVA'!F68</f>
        <v>1.6E-2</v>
      </c>
      <c r="G30" s="31">
        <f>+'10. SALUD AUDITIVA'!F69</f>
        <v>0.48799999999999999</v>
      </c>
      <c r="H30" s="31">
        <f>+'10. SALUD AUDITIVA'!F72</f>
        <v>0.98399999999999999</v>
      </c>
    </row>
    <row r="31" spans="2:8" x14ac:dyDescent="0.25">
      <c r="B31" s="59" t="s">
        <v>58</v>
      </c>
      <c r="C31" s="60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59" t="s">
        <v>59</v>
      </c>
      <c r="C32" s="60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59" t="s">
        <v>24</v>
      </c>
      <c r="C33" s="60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59" t="s">
        <v>25</v>
      </c>
      <c r="C34" s="60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56" t="s">
        <v>3</v>
      </c>
      <c r="C35" s="57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workbookViewId="0">
      <selection activeCell="C9" sqref="C9:S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8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136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28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29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9</v>
      </c>
      <c r="E14" s="77" t="s">
        <v>126</v>
      </c>
      <c r="F14" s="77"/>
      <c r="G14" s="77"/>
      <c r="H14" s="77" t="s">
        <v>127</v>
      </c>
      <c r="I14" s="77"/>
      <c r="J14" s="77"/>
      <c r="K14" s="77" t="s">
        <v>127</v>
      </c>
      <c r="L14" s="77"/>
      <c r="M14" s="77"/>
      <c r="N14" s="77" t="s">
        <v>128</v>
      </c>
      <c r="O14" s="77"/>
      <c r="P14" s="77"/>
      <c r="Q14" s="77" t="s">
        <v>129</v>
      </c>
      <c r="R14" s="77"/>
      <c r="S14" s="77"/>
    </row>
    <row r="15" spans="1:20" ht="31.5" customHeight="1" x14ac:dyDescent="0.2">
      <c r="B15" s="79" t="s">
        <v>10</v>
      </c>
      <c r="C15" s="79"/>
      <c r="D15" s="42" t="s">
        <v>10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30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9"/>
      <c r="C17" s="79"/>
      <c r="D17" s="46" t="s">
        <v>31</v>
      </c>
      <c r="E17" s="44"/>
      <c r="F17" s="45">
        <v>1</v>
      </c>
      <c r="G17" s="45"/>
      <c r="H17" s="44"/>
      <c r="I17" s="45">
        <v>1</v>
      </c>
      <c r="J17" s="45"/>
      <c r="K17" s="44"/>
      <c r="L17" s="45">
        <v>1</v>
      </c>
      <c r="M17" s="45"/>
      <c r="N17" s="44"/>
      <c r="O17" s="45">
        <v>1</v>
      </c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1</v>
      </c>
      <c r="I18" s="48">
        <f t="shared" si="0"/>
        <v>1</v>
      </c>
      <c r="J18" s="48">
        <f t="shared" si="0"/>
        <v>0</v>
      </c>
      <c r="K18" s="48">
        <f t="shared" si="0"/>
        <v>1</v>
      </c>
      <c r="L18" s="48">
        <f t="shared" si="0"/>
        <v>1</v>
      </c>
      <c r="M18" s="48">
        <f t="shared" si="0"/>
        <v>0</v>
      </c>
      <c r="N18" s="48">
        <f t="shared" si="0"/>
        <v>1</v>
      </c>
      <c r="O18" s="48">
        <f t="shared" si="0"/>
        <v>1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22</v>
      </c>
      <c r="E19" s="76" t="s">
        <v>66</v>
      </c>
      <c r="F19" s="76"/>
      <c r="G19" s="76"/>
      <c r="H19" s="76" t="s">
        <v>66</v>
      </c>
      <c r="I19" s="76"/>
      <c r="J19" s="76"/>
      <c r="K19" s="76" t="s">
        <v>66</v>
      </c>
      <c r="L19" s="76"/>
      <c r="M19" s="76"/>
      <c r="N19" s="76" t="s">
        <v>66</v>
      </c>
      <c r="O19" s="76"/>
      <c r="P19" s="76"/>
      <c r="Q19" s="76" t="s">
        <v>66</v>
      </c>
      <c r="R19" s="76"/>
      <c r="S19" s="76"/>
    </row>
    <row r="20" spans="1:20" ht="31.5" customHeight="1" x14ac:dyDescent="0.2">
      <c r="B20" s="80" t="s">
        <v>23</v>
      </c>
      <c r="C20" s="80"/>
      <c r="D20" s="42" t="s">
        <v>23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83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84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22</v>
      </c>
      <c r="E24" s="78" t="s">
        <v>105</v>
      </c>
      <c r="F24" s="78"/>
      <c r="G24" s="78"/>
      <c r="H24" s="78" t="s">
        <v>106</v>
      </c>
      <c r="I24" s="78"/>
      <c r="J24" s="78"/>
      <c r="K24" s="78" t="s">
        <v>107</v>
      </c>
      <c r="L24" s="78"/>
      <c r="M24" s="78"/>
      <c r="N24" s="78" t="s">
        <v>108</v>
      </c>
      <c r="O24" s="78"/>
      <c r="P24" s="78"/>
      <c r="Q24" s="78" t="s">
        <v>69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85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63.75" x14ac:dyDescent="0.2">
      <c r="A27" s="4">
        <v>2</v>
      </c>
      <c r="B27" s="80"/>
      <c r="C27" s="80"/>
      <c r="D27" s="51" t="s">
        <v>86</v>
      </c>
      <c r="E27" s="45">
        <v>1</v>
      </c>
      <c r="F27" s="45"/>
      <c r="G27" s="44"/>
      <c r="H27" s="45">
        <v>1</v>
      </c>
      <c r="I27" s="45"/>
      <c r="J27" s="44"/>
      <c r="K27" s="44">
        <v>1</v>
      </c>
      <c r="L27" s="45"/>
      <c r="M27" s="45"/>
      <c r="N27" s="44">
        <v>1</v>
      </c>
      <c r="O27" s="45"/>
      <c r="P27" s="45"/>
      <c r="Q27" s="45"/>
      <c r="R27" s="45"/>
      <c r="S27" s="44">
        <v>1</v>
      </c>
      <c r="T27" s="18">
        <f t="shared" si="2"/>
        <v>5</v>
      </c>
    </row>
    <row r="28" spans="1:20" ht="25.5" x14ac:dyDescent="0.2">
      <c r="A28" s="4">
        <v>3</v>
      </c>
      <c r="B28" s="80"/>
      <c r="C28" s="80"/>
      <c r="D28" s="51" t="s">
        <v>87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>
        <v>1</v>
      </c>
      <c r="R28" s="45"/>
      <c r="S28" s="44"/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88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89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90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91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22</v>
      </c>
      <c r="E34" s="78" t="s">
        <v>109</v>
      </c>
      <c r="F34" s="78"/>
      <c r="G34" s="78"/>
      <c r="H34" s="78" t="s">
        <v>110</v>
      </c>
      <c r="I34" s="78"/>
      <c r="J34" s="78"/>
      <c r="K34" s="78" t="s">
        <v>109</v>
      </c>
      <c r="L34" s="78"/>
      <c r="M34" s="78"/>
      <c r="N34" s="78" t="s">
        <v>110</v>
      </c>
      <c r="O34" s="78"/>
      <c r="P34" s="78"/>
      <c r="Q34" s="78" t="s">
        <v>109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32</v>
      </c>
      <c r="E36" s="45"/>
      <c r="F36" s="45">
        <v>1</v>
      </c>
      <c r="G36" s="45"/>
      <c r="H36" s="45">
        <v>1</v>
      </c>
      <c r="I36" s="45"/>
      <c r="J36" s="45"/>
      <c r="K36" s="45"/>
      <c r="L36" s="45">
        <v>1</v>
      </c>
      <c r="M36" s="45"/>
      <c r="N36" s="45">
        <v>1</v>
      </c>
      <c r="O36" s="45"/>
      <c r="P36" s="45"/>
      <c r="Q36" s="45"/>
      <c r="R36" s="45">
        <v>1</v>
      </c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33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>
        <v>1</v>
      </c>
      <c r="O37" s="45"/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92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34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1</v>
      </c>
      <c r="F40" s="48">
        <f t="shared" si="4"/>
        <v>2</v>
      </c>
      <c r="G40" s="48">
        <f t="shared" si="4"/>
        <v>1</v>
      </c>
      <c r="H40" s="48">
        <f t="shared" si="4"/>
        <v>2</v>
      </c>
      <c r="I40" s="48">
        <f t="shared" si="4"/>
        <v>1</v>
      </c>
      <c r="J40" s="48">
        <f t="shared" si="4"/>
        <v>1</v>
      </c>
      <c r="K40" s="48">
        <f t="shared" si="4"/>
        <v>1</v>
      </c>
      <c r="L40" s="48">
        <f t="shared" si="4"/>
        <v>2</v>
      </c>
      <c r="M40" s="48">
        <f t="shared" si="4"/>
        <v>1</v>
      </c>
      <c r="N40" s="48">
        <f t="shared" si="4"/>
        <v>3</v>
      </c>
      <c r="O40" s="48">
        <f t="shared" si="4"/>
        <v>0</v>
      </c>
      <c r="P40" s="48">
        <f t="shared" si="4"/>
        <v>1</v>
      </c>
      <c r="Q40" s="48">
        <f t="shared" si="4"/>
        <v>1</v>
      </c>
      <c r="R40" s="48">
        <f t="shared" si="4"/>
        <v>2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22</v>
      </c>
      <c r="E41" s="76" t="s">
        <v>73</v>
      </c>
      <c r="F41" s="76"/>
      <c r="G41" s="76"/>
      <c r="H41" s="76" t="s">
        <v>111</v>
      </c>
      <c r="I41" s="76"/>
      <c r="J41" s="76"/>
      <c r="K41" s="76" t="s">
        <v>112</v>
      </c>
      <c r="L41" s="76"/>
      <c r="M41" s="76"/>
      <c r="N41" s="76" t="s">
        <v>111</v>
      </c>
      <c r="O41" s="76"/>
      <c r="P41" s="76"/>
      <c r="Q41" s="76" t="s">
        <v>111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93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89.25" x14ac:dyDescent="0.2">
      <c r="A44" s="4">
        <v>2</v>
      </c>
      <c r="B44" s="79"/>
      <c r="C44" s="79"/>
      <c r="D44" s="51" t="s">
        <v>94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>
        <v>1</v>
      </c>
      <c r="O44" s="45"/>
      <c r="P44" s="45"/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95</v>
      </c>
      <c r="E45" s="45">
        <v>1</v>
      </c>
      <c r="F45" s="45"/>
      <c r="G45" s="45"/>
      <c r="H45" s="45"/>
      <c r="I45" s="45">
        <v>1</v>
      </c>
      <c r="J45" s="45"/>
      <c r="K45" s="45">
        <v>1</v>
      </c>
      <c r="L45" s="45"/>
      <c r="M45" s="45"/>
      <c r="N45" s="45">
        <v>1</v>
      </c>
      <c r="O45" s="45"/>
      <c r="P45" s="45"/>
      <c r="Q45" s="45">
        <v>1</v>
      </c>
      <c r="R45" s="45"/>
      <c r="S45" s="45"/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96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>
        <v>1</v>
      </c>
      <c r="R46" s="45"/>
      <c r="S46" s="45"/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97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98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99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100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2</v>
      </c>
      <c r="F51" s="48">
        <f t="shared" si="6"/>
        <v>0</v>
      </c>
      <c r="G51" s="48">
        <f t="shared" si="6"/>
        <v>6</v>
      </c>
      <c r="H51" s="48">
        <f t="shared" si="6"/>
        <v>1</v>
      </c>
      <c r="I51" s="48">
        <f t="shared" si="6"/>
        <v>1</v>
      </c>
      <c r="J51" s="48">
        <f t="shared" si="6"/>
        <v>6</v>
      </c>
      <c r="K51" s="48">
        <f t="shared" si="6"/>
        <v>2</v>
      </c>
      <c r="L51" s="48">
        <f t="shared" si="6"/>
        <v>0</v>
      </c>
      <c r="M51" s="48">
        <f t="shared" si="6"/>
        <v>6</v>
      </c>
      <c r="N51" s="48">
        <f t="shared" si="6"/>
        <v>2</v>
      </c>
      <c r="O51" s="48">
        <f t="shared" si="6"/>
        <v>0</v>
      </c>
      <c r="P51" s="48">
        <f t="shared" si="6"/>
        <v>6</v>
      </c>
      <c r="Q51" s="48">
        <f t="shared" si="6"/>
        <v>2</v>
      </c>
      <c r="R51" s="48">
        <f t="shared" si="6"/>
        <v>0</v>
      </c>
      <c r="S51" s="48">
        <f t="shared" si="6"/>
        <v>6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22</v>
      </c>
      <c r="E52" s="76" t="s">
        <v>101</v>
      </c>
      <c r="F52" s="76"/>
      <c r="G52" s="76"/>
      <c r="H52" s="76" t="s">
        <v>102</v>
      </c>
      <c r="I52" s="76"/>
      <c r="J52" s="76"/>
      <c r="K52" s="76" t="s">
        <v>101</v>
      </c>
      <c r="L52" s="76"/>
      <c r="M52" s="76"/>
      <c r="N52" s="76" t="s">
        <v>101</v>
      </c>
      <c r="O52" s="76"/>
      <c r="P52" s="76"/>
      <c r="Q52" s="76" t="s">
        <v>101</v>
      </c>
      <c r="R52" s="76"/>
      <c r="S52" s="76"/>
    </row>
    <row r="53" spans="1:20" ht="31.5" customHeight="1" x14ac:dyDescent="0.2">
      <c r="B53" s="79" t="s">
        <v>11</v>
      </c>
      <c r="C53" s="79"/>
      <c r="D53" s="42" t="s">
        <v>11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35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36</v>
      </c>
      <c r="E55" s="45">
        <v>1</v>
      </c>
      <c r="F55" s="45"/>
      <c r="G55" s="45"/>
      <c r="H55" s="45">
        <v>1</v>
      </c>
      <c r="I55" s="45"/>
      <c r="J55" s="45"/>
      <c r="K55" s="45"/>
      <c r="L55" s="45"/>
      <c r="M55" s="45">
        <v>1</v>
      </c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9"/>
      <c r="C56" s="79"/>
      <c r="D56" s="53" t="s">
        <v>37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9"/>
      <c r="C57" s="79"/>
      <c r="D57" s="53" t="s">
        <v>38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1</v>
      </c>
      <c r="L58" s="48">
        <f t="shared" si="7"/>
        <v>2</v>
      </c>
      <c r="M58" s="48">
        <f t="shared" si="7"/>
        <v>1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22</v>
      </c>
      <c r="E59" s="76" t="s">
        <v>113</v>
      </c>
      <c r="F59" s="76"/>
      <c r="G59" s="76"/>
      <c r="H59" s="76" t="s">
        <v>113</v>
      </c>
      <c r="I59" s="76"/>
      <c r="J59" s="76"/>
      <c r="K59" s="76" t="s">
        <v>113</v>
      </c>
      <c r="L59" s="76"/>
      <c r="M59" s="76"/>
      <c r="N59" s="76" t="s">
        <v>113</v>
      </c>
      <c r="O59" s="76"/>
      <c r="P59" s="76"/>
      <c r="Q59" s="76" t="s">
        <v>113</v>
      </c>
      <c r="R59" s="76"/>
      <c r="S59" s="76"/>
    </row>
    <row r="60" spans="1:20" ht="31.5" customHeight="1" x14ac:dyDescent="0.2">
      <c r="B60" s="79" t="s">
        <v>12</v>
      </c>
      <c r="C60" s="79"/>
      <c r="D60" s="42" t="s">
        <v>12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39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/>
      <c r="O61" s="45"/>
      <c r="P61" s="45">
        <v>1</v>
      </c>
      <c r="Q61" s="45"/>
      <c r="R61" s="45"/>
      <c r="S61" s="45">
        <v>1</v>
      </c>
      <c r="T61" s="18">
        <f>SUM(E61:S61)</f>
        <v>5</v>
      </c>
    </row>
    <row r="62" spans="1:20" ht="38.25" x14ac:dyDescent="0.2">
      <c r="A62" s="4">
        <v>2</v>
      </c>
      <c r="B62" s="79"/>
      <c r="C62" s="79"/>
      <c r="D62" s="49" t="s">
        <v>40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1</v>
      </c>
      <c r="F63" s="48">
        <f t="shared" si="8"/>
        <v>0</v>
      </c>
      <c r="G63" s="48">
        <f t="shared" si="8"/>
        <v>1</v>
      </c>
      <c r="H63" s="48">
        <f t="shared" si="8"/>
        <v>1</v>
      </c>
      <c r="I63" s="48">
        <f t="shared" si="8"/>
        <v>0</v>
      </c>
      <c r="J63" s="48">
        <f t="shared" si="8"/>
        <v>1</v>
      </c>
      <c r="K63" s="48">
        <f t="shared" si="8"/>
        <v>1</v>
      </c>
      <c r="L63" s="48">
        <f t="shared" si="8"/>
        <v>0</v>
      </c>
      <c r="M63" s="48">
        <f t="shared" si="8"/>
        <v>1</v>
      </c>
      <c r="N63" s="48">
        <f t="shared" si="8"/>
        <v>1</v>
      </c>
      <c r="O63" s="48">
        <f t="shared" si="8"/>
        <v>0</v>
      </c>
      <c r="P63" s="48">
        <f t="shared" si="8"/>
        <v>1</v>
      </c>
      <c r="Q63" s="48">
        <f t="shared" si="8"/>
        <v>1</v>
      </c>
      <c r="R63" s="48">
        <f t="shared" si="8"/>
        <v>0</v>
      </c>
      <c r="S63" s="48">
        <f t="shared" si="8"/>
        <v>1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22</v>
      </c>
      <c r="E64" s="76" t="s">
        <v>103</v>
      </c>
      <c r="F64" s="76"/>
      <c r="G64" s="76"/>
      <c r="H64" s="76" t="s">
        <v>104</v>
      </c>
      <c r="I64" s="76"/>
      <c r="J64" s="76"/>
      <c r="K64" s="76" t="s">
        <v>104</v>
      </c>
      <c r="L64" s="76"/>
      <c r="M64" s="76"/>
      <c r="N64" s="76" t="s">
        <v>104</v>
      </c>
      <c r="O64" s="76"/>
      <c r="P64" s="76"/>
      <c r="Q64" s="76" t="s">
        <v>104</v>
      </c>
      <c r="R64" s="76"/>
      <c r="S64" s="76"/>
    </row>
    <row r="65" spans="1:20" ht="31.5" customHeight="1" x14ac:dyDescent="0.2">
      <c r="B65" s="80" t="s">
        <v>13</v>
      </c>
      <c r="C65" s="80"/>
      <c r="D65" s="42" t="s">
        <v>13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41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22</v>
      </c>
      <c r="E68" s="81" t="s">
        <v>114</v>
      </c>
      <c r="F68" s="81"/>
      <c r="G68" s="81"/>
      <c r="H68" s="81" t="s">
        <v>115</v>
      </c>
      <c r="I68" s="81"/>
      <c r="J68" s="81"/>
      <c r="K68" s="81" t="s">
        <v>115</v>
      </c>
      <c r="L68" s="81"/>
      <c r="M68" s="81"/>
      <c r="N68" s="81" t="s">
        <v>115</v>
      </c>
      <c r="O68" s="81"/>
      <c r="P68" s="81"/>
      <c r="Q68" s="81" t="s">
        <v>115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11</v>
      </c>
      <c r="F70" s="20">
        <f t="shared" ref="F70:S70" si="10">+F67+F63+F58+F51+F40+F33+F23+F18</f>
        <v>5</v>
      </c>
      <c r="G70" s="20">
        <f t="shared" si="10"/>
        <v>14</v>
      </c>
      <c r="H70" s="20">
        <f t="shared" si="10"/>
        <v>11</v>
      </c>
      <c r="I70" s="20">
        <f t="shared" si="10"/>
        <v>5</v>
      </c>
      <c r="J70" s="20">
        <f t="shared" si="10"/>
        <v>14</v>
      </c>
      <c r="K70" s="20">
        <f t="shared" si="10"/>
        <v>10</v>
      </c>
      <c r="L70" s="20">
        <f t="shared" si="10"/>
        <v>5</v>
      </c>
      <c r="M70" s="20">
        <f t="shared" si="10"/>
        <v>15</v>
      </c>
      <c r="N70" s="20">
        <f t="shared" si="10"/>
        <v>13</v>
      </c>
      <c r="O70" s="20">
        <f t="shared" si="10"/>
        <v>3</v>
      </c>
      <c r="P70" s="20">
        <f t="shared" si="10"/>
        <v>14</v>
      </c>
      <c r="Q70" s="20">
        <f t="shared" si="10"/>
        <v>11</v>
      </c>
      <c r="R70" s="20">
        <f t="shared" si="10"/>
        <v>5</v>
      </c>
      <c r="S70" s="20">
        <f t="shared" si="10"/>
        <v>14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56</v>
      </c>
      <c r="F72" s="21">
        <f>+E72/$E$75</f>
        <v>0.31638418079096048</v>
      </c>
    </row>
    <row r="73" spans="1:20" x14ac:dyDescent="0.2">
      <c r="D73" s="17" t="s">
        <v>1</v>
      </c>
      <c r="E73" s="20">
        <f>+F70+H70+K70+N70+Q70</f>
        <v>50</v>
      </c>
      <c r="F73" s="21">
        <f t="shared" ref="F73:F75" si="11">+E73/$E$75</f>
        <v>0.2824858757062147</v>
      </c>
    </row>
    <row r="74" spans="1:20" x14ac:dyDescent="0.2">
      <c r="D74" s="17" t="s">
        <v>2</v>
      </c>
      <c r="E74" s="20">
        <f>+G70+J70+M70+P70+S70</f>
        <v>71</v>
      </c>
      <c r="F74" s="21">
        <f t="shared" si="11"/>
        <v>0.40112994350282488</v>
      </c>
    </row>
    <row r="75" spans="1:20" x14ac:dyDescent="0.2">
      <c r="E75" s="20">
        <f>SUM(E72:E74)</f>
        <v>177</v>
      </c>
      <c r="F75" s="21">
        <f t="shared" si="11"/>
        <v>1</v>
      </c>
    </row>
    <row r="77" spans="1:20" x14ac:dyDescent="0.2">
      <c r="D77" s="27" t="s">
        <v>63</v>
      </c>
      <c r="E77" s="26"/>
      <c r="F77" s="36">
        <f>+F72+F74</f>
        <v>0.71751412429378536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4" zoomScale="87" zoomScaleNormal="87" workbookViewId="0">
      <selection activeCell="C9" sqref="C9:S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2" t="s">
        <v>65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20" x14ac:dyDescent="0.2">
      <c r="C8" s="82" t="s">
        <v>27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20" x14ac:dyDescent="0.2">
      <c r="C9" s="82" t="s">
        <v>135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20" x14ac:dyDescent="0.2">
      <c r="C10" s="82" t="s">
        <v>28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3" t="s">
        <v>42</v>
      </c>
      <c r="C12" s="84"/>
      <c r="D12" s="84"/>
      <c r="E12" s="18"/>
      <c r="F12" s="18"/>
      <c r="G12" s="18"/>
      <c r="H12" s="18"/>
      <c r="I12" s="18"/>
      <c r="J12" s="18"/>
    </row>
    <row r="13" spans="1:20" ht="31.5" customHeight="1" x14ac:dyDescent="0.2">
      <c r="B13" s="85"/>
      <c r="C13" s="86"/>
      <c r="D13" s="86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9</v>
      </c>
      <c r="E14" s="87" t="s">
        <v>130</v>
      </c>
      <c r="F14" s="87"/>
      <c r="G14" s="87"/>
      <c r="H14" s="87" t="s">
        <v>131</v>
      </c>
      <c r="I14" s="87"/>
      <c r="J14" s="87"/>
      <c r="K14" s="87" t="s">
        <v>132</v>
      </c>
      <c r="L14" s="87"/>
      <c r="M14" s="87"/>
      <c r="N14" s="87" t="s">
        <v>133</v>
      </c>
      <c r="O14" s="87"/>
      <c r="P14" s="87"/>
      <c r="Q14" s="87" t="s">
        <v>134</v>
      </c>
      <c r="R14" s="87"/>
      <c r="S14" s="87"/>
    </row>
    <row r="15" spans="1:20" ht="31.5" customHeight="1" x14ac:dyDescent="0.2">
      <c r="B15" s="79" t="s">
        <v>10</v>
      </c>
      <c r="C15" s="79"/>
      <c r="D15" s="42" t="s">
        <v>10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30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57" customHeight="1" x14ac:dyDescent="0.2">
      <c r="A17" s="4">
        <v>2</v>
      </c>
      <c r="B17" s="79"/>
      <c r="C17" s="79"/>
      <c r="D17" s="46" t="s">
        <v>31</v>
      </c>
      <c r="E17" s="45"/>
      <c r="F17" s="45">
        <v>1</v>
      </c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22</v>
      </c>
      <c r="E19" s="76" t="s">
        <v>66</v>
      </c>
      <c r="F19" s="76"/>
      <c r="G19" s="76"/>
      <c r="H19" s="76" t="s">
        <v>66</v>
      </c>
      <c r="I19" s="76"/>
      <c r="J19" s="76"/>
      <c r="K19" s="76" t="s">
        <v>66</v>
      </c>
      <c r="L19" s="76"/>
      <c r="M19" s="76"/>
      <c r="N19" s="76" t="s">
        <v>66</v>
      </c>
      <c r="O19" s="76"/>
      <c r="P19" s="76"/>
      <c r="Q19" s="76" t="s">
        <v>66</v>
      </c>
      <c r="R19" s="76"/>
      <c r="S19" s="76"/>
    </row>
    <row r="20" spans="1:20" ht="31.5" customHeight="1" x14ac:dyDescent="0.2">
      <c r="B20" s="80" t="s">
        <v>23</v>
      </c>
      <c r="C20" s="80"/>
      <c r="D20" s="42" t="s">
        <v>23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46.5" customHeight="1" x14ac:dyDescent="0.2">
      <c r="A21" s="4">
        <v>1</v>
      </c>
      <c r="B21" s="80"/>
      <c r="C21" s="80"/>
      <c r="D21" s="49" t="s">
        <v>67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41.25" customHeight="1" x14ac:dyDescent="0.2">
      <c r="A22" s="4">
        <v>2</v>
      </c>
      <c r="B22" s="80"/>
      <c r="C22" s="80"/>
      <c r="D22" s="49" t="s">
        <v>68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22</v>
      </c>
      <c r="E24" s="78" t="s">
        <v>116</v>
      </c>
      <c r="F24" s="78"/>
      <c r="G24" s="78"/>
      <c r="H24" s="78" t="s">
        <v>116</v>
      </c>
      <c r="I24" s="78"/>
      <c r="J24" s="78"/>
      <c r="K24" s="88" t="s">
        <v>116</v>
      </c>
      <c r="L24" s="89"/>
      <c r="M24" s="90"/>
      <c r="N24" s="78" t="s">
        <v>116</v>
      </c>
      <c r="O24" s="78"/>
      <c r="P24" s="78"/>
      <c r="Q24" s="78" t="s">
        <v>116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70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>
        <v>1</v>
      </c>
      <c r="R26" s="45"/>
      <c r="S26" s="45"/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71</v>
      </c>
      <c r="E27" s="45">
        <v>1</v>
      </c>
      <c r="F27" s="45"/>
      <c r="G27" s="45"/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72</v>
      </c>
      <c r="E28" s="45"/>
      <c r="F28" s="45"/>
      <c r="G28" s="45">
        <v>1</v>
      </c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22</v>
      </c>
      <c r="E30" s="78" t="s">
        <v>117</v>
      </c>
      <c r="F30" s="78"/>
      <c r="G30" s="78"/>
      <c r="H30" s="78" t="s">
        <v>118</v>
      </c>
      <c r="I30" s="78"/>
      <c r="J30" s="78"/>
      <c r="K30" s="78" t="s">
        <v>119</v>
      </c>
      <c r="L30" s="78"/>
      <c r="M30" s="78"/>
      <c r="N30" s="78" t="s">
        <v>117</v>
      </c>
      <c r="O30" s="78"/>
      <c r="P30" s="78"/>
      <c r="Q30" s="78" t="s">
        <v>117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32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43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34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22</v>
      </c>
      <c r="E36" s="76" t="s">
        <v>125</v>
      </c>
      <c r="F36" s="76"/>
      <c r="G36" s="76"/>
      <c r="H36" s="76" t="s">
        <v>124</v>
      </c>
      <c r="I36" s="76"/>
      <c r="J36" s="76"/>
      <c r="K36" s="76" t="s">
        <v>124</v>
      </c>
      <c r="L36" s="76"/>
      <c r="M36" s="76"/>
      <c r="N36" s="76" t="s">
        <v>124</v>
      </c>
      <c r="O36" s="76"/>
      <c r="P36" s="76"/>
      <c r="Q36" s="76" t="s">
        <v>124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74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75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>
        <v>1</v>
      </c>
      <c r="R39" s="45"/>
      <c r="S39" s="45"/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76</v>
      </c>
      <c r="E40" s="45">
        <v>1</v>
      </c>
      <c r="F40" s="45"/>
      <c r="G40" s="45"/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77</v>
      </c>
      <c r="E41" s="45"/>
      <c r="F41" s="45"/>
      <c r="G41" s="45">
        <v>1</v>
      </c>
      <c r="H41" s="45">
        <v>1</v>
      </c>
      <c r="I41" s="45"/>
      <c r="J41" s="45"/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78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79</v>
      </c>
      <c r="E43" s="45"/>
      <c r="F43" s="45"/>
      <c r="G43" s="45">
        <v>1</v>
      </c>
      <c r="H43" s="45"/>
      <c r="I43" s="45"/>
      <c r="J43" s="45">
        <v>1</v>
      </c>
      <c r="K43" s="45">
        <v>1</v>
      </c>
      <c r="L43" s="45"/>
      <c r="M43" s="45"/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80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>
        <v>1</v>
      </c>
      <c r="O44" s="45"/>
      <c r="P44" s="45"/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22</v>
      </c>
      <c r="E46" s="81" t="s">
        <v>120</v>
      </c>
      <c r="F46" s="81"/>
      <c r="G46" s="81"/>
      <c r="H46" s="81" t="s">
        <v>120</v>
      </c>
      <c r="I46" s="81"/>
      <c r="J46" s="81"/>
      <c r="K46" s="81" t="s">
        <v>120</v>
      </c>
      <c r="L46" s="81"/>
      <c r="M46" s="81"/>
      <c r="N46" s="81" t="s">
        <v>120</v>
      </c>
      <c r="O46" s="81"/>
      <c r="P46" s="81"/>
      <c r="Q46" s="81" t="s">
        <v>120</v>
      </c>
      <c r="R46" s="81"/>
      <c r="S46" s="81"/>
    </row>
    <row r="47" spans="1:20" ht="31.5" customHeight="1" x14ac:dyDescent="0.2">
      <c r="B47" s="79" t="s">
        <v>11</v>
      </c>
      <c r="C47" s="79"/>
      <c r="D47" s="42" t="s">
        <v>11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44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45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9"/>
      <c r="C50" s="79"/>
      <c r="D50" s="53" t="s">
        <v>46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37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22</v>
      </c>
      <c r="E53" s="81" t="s">
        <v>123</v>
      </c>
      <c r="F53" s="81"/>
      <c r="G53" s="81"/>
      <c r="H53" s="81" t="s">
        <v>123</v>
      </c>
      <c r="I53" s="81"/>
      <c r="J53" s="81"/>
      <c r="K53" s="81" t="s">
        <v>123</v>
      </c>
      <c r="L53" s="81"/>
      <c r="M53" s="81"/>
      <c r="N53" s="81" t="s">
        <v>81</v>
      </c>
      <c r="O53" s="81"/>
      <c r="P53" s="81"/>
      <c r="Q53" s="81" t="s">
        <v>81</v>
      </c>
      <c r="R53" s="81"/>
      <c r="S53" s="81"/>
    </row>
    <row r="54" spans="1:20" ht="31.5" customHeight="1" x14ac:dyDescent="0.2">
      <c r="B54" s="79" t="s">
        <v>12</v>
      </c>
      <c r="C54" s="79"/>
      <c r="D54" s="42" t="s">
        <v>12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47</v>
      </c>
      <c r="E55" s="45"/>
      <c r="F55" s="45"/>
      <c r="G55" s="45">
        <v>1</v>
      </c>
      <c r="H55" s="45"/>
      <c r="I55" s="45"/>
      <c r="J55" s="45">
        <v>1</v>
      </c>
      <c r="K55" s="45"/>
      <c r="L55" s="45"/>
      <c r="M55" s="50">
        <v>1</v>
      </c>
      <c r="N55" s="45"/>
      <c r="O55" s="45"/>
      <c r="P55" s="45">
        <v>1</v>
      </c>
      <c r="Q55" s="45"/>
      <c r="R55" s="45"/>
      <c r="S55" s="45">
        <v>1</v>
      </c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48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/>
      <c r="R56" s="45"/>
      <c r="S56" s="45">
        <v>1</v>
      </c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1</v>
      </c>
      <c r="F57" s="48">
        <f t="shared" si="7"/>
        <v>0</v>
      </c>
      <c r="G57" s="48">
        <f t="shared" si="7"/>
        <v>1</v>
      </c>
      <c r="H57" s="48">
        <f t="shared" si="7"/>
        <v>1</v>
      </c>
      <c r="I57" s="48">
        <f t="shared" si="7"/>
        <v>0</v>
      </c>
      <c r="J57" s="48">
        <f t="shared" si="7"/>
        <v>1</v>
      </c>
      <c r="K57" s="48">
        <f t="shared" si="7"/>
        <v>1</v>
      </c>
      <c r="L57" s="48">
        <f t="shared" si="7"/>
        <v>0</v>
      </c>
      <c r="M57" s="48">
        <f t="shared" si="7"/>
        <v>1</v>
      </c>
      <c r="N57" s="48">
        <f t="shared" si="7"/>
        <v>1</v>
      </c>
      <c r="O57" s="48">
        <f t="shared" si="7"/>
        <v>0</v>
      </c>
      <c r="P57" s="48">
        <f t="shared" si="7"/>
        <v>1</v>
      </c>
      <c r="Q57" s="48">
        <f t="shared" si="7"/>
        <v>0</v>
      </c>
      <c r="R57" s="48">
        <f t="shared" si="7"/>
        <v>0</v>
      </c>
      <c r="S57" s="48">
        <f t="shared" si="7"/>
        <v>2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22</v>
      </c>
      <c r="E58" s="81" t="s">
        <v>121</v>
      </c>
      <c r="F58" s="81"/>
      <c r="G58" s="81"/>
      <c r="H58" s="81" t="s">
        <v>121</v>
      </c>
      <c r="I58" s="81"/>
      <c r="J58" s="81"/>
      <c r="K58" s="81" t="s">
        <v>121</v>
      </c>
      <c r="L58" s="81"/>
      <c r="M58" s="81"/>
      <c r="N58" s="81" t="s">
        <v>121</v>
      </c>
      <c r="O58" s="81"/>
      <c r="P58" s="81"/>
      <c r="Q58" s="81" t="s">
        <v>121</v>
      </c>
      <c r="R58" s="81"/>
      <c r="S58" s="81"/>
    </row>
    <row r="59" spans="1:20" ht="31.5" customHeight="1" x14ac:dyDescent="0.2">
      <c r="B59" s="80" t="s">
        <v>13</v>
      </c>
      <c r="C59" s="80"/>
      <c r="D59" s="42" t="s">
        <v>13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80"/>
      <c r="C60" s="80"/>
      <c r="D60" s="53" t="s">
        <v>82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/>
      <c r="O60" s="45"/>
      <c r="P60" s="45">
        <v>1</v>
      </c>
      <c r="Q60" s="45">
        <v>1</v>
      </c>
      <c r="R60" s="45"/>
      <c r="S60" s="45"/>
      <c r="T60" s="18">
        <f>SUM(E60:S60)</f>
        <v>5</v>
      </c>
    </row>
    <row r="61" spans="1:20" ht="31.5" customHeight="1" x14ac:dyDescent="0.2">
      <c r="A61" s="4">
        <v>2</v>
      </c>
      <c r="B61" s="80"/>
      <c r="C61" s="80"/>
      <c r="D61" s="53" t="s">
        <v>49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>
        <v>1</v>
      </c>
      <c r="O61" s="45"/>
      <c r="P61" s="45"/>
      <c r="Q61" s="45"/>
      <c r="R61" s="45"/>
      <c r="S61" s="45">
        <v>1</v>
      </c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1</v>
      </c>
      <c r="F62" s="48">
        <f t="shared" si="8"/>
        <v>0</v>
      </c>
      <c r="G62" s="48">
        <f t="shared" si="8"/>
        <v>1</v>
      </c>
      <c r="H62" s="48">
        <f t="shared" si="8"/>
        <v>1</v>
      </c>
      <c r="I62" s="48">
        <f t="shared" si="8"/>
        <v>0</v>
      </c>
      <c r="J62" s="48">
        <f t="shared" si="8"/>
        <v>1</v>
      </c>
      <c r="K62" s="48">
        <f t="shared" si="8"/>
        <v>1</v>
      </c>
      <c r="L62" s="48">
        <f t="shared" si="8"/>
        <v>0</v>
      </c>
      <c r="M62" s="48">
        <f t="shared" si="8"/>
        <v>1</v>
      </c>
      <c r="N62" s="48">
        <f t="shared" si="8"/>
        <v>1</v>
      </c>
      <c r="O62" s="48">
        <f t="shared" si="8"/>
        <v>0</v>
      </c>
      <c r="P62" s="48">
        <f t="shared" si="8"/>
        <v>1</v>
      </c>
      <c r="Q62" s="48">
        <f t="shared" si="8"/>
        <v>1</v>
      </c>
      <c r="R62" s="48">
        <f t="shared" si="8"/>
        <v>0</v>
      </c>
      <c r="S62" s="48">
        <f t="shared" si="8"/>
        <v>1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22</v>
      </c>
      <c r="E63" s="81" t="s">
        <v>122</v>
      </c>
      <c r="F63" s="81"/>
      <c r="G63" s="81"/>
      <c r="H63" s="81" t="s">
        <v>122</v>
      </c>
      <c r="I63" s="81"/>
      <c r="J63" s="81"/>
      <c r="K63" s="81" t="s">
        <v>122</v>
      </c>
      <c r="L63" s="81"/>
      <c r="M63" s="81"/>
      <c r="N63" s="81" t="s">
        <v>122</v>
      </c>
      <c r="O63" s="81"/>
      <c r="P63" s="81"/>
      <c r="Q63" s="81" t="s">
        <v>122</v>
      </c>
      <c r="R63" s="81"/>
      <c r="S63" s="81"/>
    </row>
    <row r="65" spans="1:20" x14ac:dyDescent="0.2">
      <c r="E65" s="20">
        <f>+E62+E57+E52+E45+E35+E29+E23+E18</f>
        <v>12</v>
      </c>
      <c r="F65" s="20">
        <f t="shared" ref="F65:S65" si="9">+F62+F57+F52+F45+F35+F29+F23+F18</f>
        <v>1</v>
      </c>
      <c r="G65" s="20">
        <f t="shared" si="9"/>
        <v>12</v>
      </c>
      <c r="H65" s="20">
        <f t="shared" si="9"/>
        <v>13</v>
      </c>
      <c r="I65" s="20">
        <f t="shared" si="9"/>
        <v>0</v>
      </c>
      <c r="J65" s="20">
        <f t="shared" si="9"/>
        <v>12</v>
      </c>
      <c r="K65" s="20">
        <f t="shared" si="9"/>
        <v>13</v>
      </c>
      <c r="L65" s="20">
        <f t="shared" si="9"/>
        <v>0</v>
      </c>
      <c r="M65" s="20">
        <f t="shared" si="9"/>
        <v>12</v>
      </c>
      <c r="N65" s="20">
        <f t="shared" si="9"/>
        <v>13</v>
      </c>
      <c r="O65" s="20">
        <f t="shared" si="9"/>
        <v>0</v>
      </c>
      <c r="P65" s="20">
        <f t="shared" si="9"/>
        <v>12</v>
      </c>
      <c r="Q65" s="20">
        <f t="shared" si="9"/>
        <v>11</v>
      </c>
      <c r="R65" s="20">
        <f t="shared" si="9"/>
        <v>1</v>
      </c>
      <c r="S65" s="20">
        <f t="shared" si="9"/>
        <v>13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62</v>
      </c>
      <c r="F67" s="21">
        <f>+E67/$E$70</f>
        <v>0.496</v>
      </c>
    </row>
    <row r="68" spans="1:20" x14ac:dyDescent="0.2">
      <c r="D68" s="17" t="s">
        <v>1</v>
      </c>
      <c r="E68" s="20">
        <f>+F65+I65+L65+O65+R65</f>
        <v>2</v>
      </c>
      <c r="F68" s="21">
        <f t="shared" ref="F68:F70" si="10">+E68/$E$70</f>
        <v>1.6E-2</v>
      </c>
    </row>
    <row r="69" spans="1:20" x14ac:dyDescent="0.2">
      <c r="D69" s="17" t="s">
        <v>2</v>
      </c>
      <c r="E69" s="20">
        <f>+G65+J65+M65+P65+S65</f>
        <v>61</v>
      </c>
      <c r="F69" s="21">
        <f t="shared" si="10"/>
        <v>0.48799999999999999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63</v>
      </c>
      <c r="E72" s="26"/>
      <c r="F72" s="36">
        <f>+F67+F69</f>
        <v>0.98399999999999999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2021-07-01T15:22:35Z</dcterms:modified>
</cp:coreProperties>
</file>