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PS SAN SEBASTIAN\"/>
    </mc:Choice>
  </mc:AlternateContent>
  <bookViews>
    <workbookView xWindow="0" yWindow="0" windowWidth="19440" windowHeight="5355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<sst xmlns="http://schemas.openxmlformats.org/spreadsheetml/2006/main" count="486" uniqueCount="131">
  <si>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</si>
  <si>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</si>
  <si>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</si>
  <si>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</si>
  <si>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</si>
  <si>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</si>
  <si>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</si>
  <si>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</si>
  <si>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</si>
  <si>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</si>
  <si>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</si>
  <si>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</si>
  <si>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</si>
  <si>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</si>
  <si>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</si>
  <si>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</si>
  <si>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</si>
  <si>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</si>
  <si>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</si>
  <si>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</si>
  <si>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</si>
  <si>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</si>
  <si>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</si>
  <si>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</si>
  <si>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</si>
  <si>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</si>
  <si>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</si>
  <si>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</si>
  <si>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</si>
  <si>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</si>
  <si>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</si>
  <si>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</si>
  <si>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</si>
  <si>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</si>
  <si>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</si>
  <si>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</si>
  <si>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</si>
  <si>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</si>
  <si>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</si>
  <si>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</si>
  <si>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</si>
  <si>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</si>
  <si>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</si>
  <si>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</si>
  <si>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</si>
  <si>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</si>
  <si>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</si>
  <si>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</si>
  <si>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</si>
  <si>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</si>
  <si>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</si>
  <si>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</si>
  <si>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</si>
  <si>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</si>
  <si>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</si>
  <si>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</si>
  <si>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</si>
  <si>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</si>
  <si>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</si>
  <si>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</si>
  <si>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</si>
  <si>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</si>
  <si>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</si>
  <si>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</si>
  <si>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evidencia adecuado registro en la identificacion completa, se cuenta con un sistema moderno y versatil que facilita este registro de forma oportuna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</si>
  <si>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audicion o lenguaje).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</si>
  <si>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audicion o lenguaje).</t>
    </r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</si>
  <si>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</si>
  <si>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</si>
  <si>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Audiometria Tonal, Logoaudiometria (Audiometria Verbal). 
</t>
    </r>
  </si>
  <si>
    <r>
      <rPr>
        <b/>
        <sz val="10"/>
        <color rgb="FF000000"/>
        <rFont val="Arial"/>
        <family val="2"/>
        <charset val="1"/>
      </rP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oido, audición y comunicación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</si>
  <si>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</si>
  <si>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</si>
  <si>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</si>
  <si>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</si>
  <si>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</si>
  <si>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Audiometria Tonal Logoaudiometria (Audiometria Verbal).</t>
    </r>
  </si>
  <si>
    <r>
      <rPr>
        <b/>
        <sz val="10"/>
        <color rgb="FF000000"/>
        <rFont val="Arial"/>
        <family val="2"/>
        <charset val="1"/>
      </rPr>
      <t>ADUL:</t>
    </r>
    <r>
      <rPr>
        <sz val="10"/>
        <color rgb="FF000000"/>
        <rFont val="Arial"/>
        <family val="2"/>
        <charset val="1"/>
      </rPr>
      <t>Valoración de la agudeza auditiva  y desempeño comunicativo Realizar: Otoscopia, test de diapasones y audiometria tonal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</si>
  <si>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audiometria tonal.</t>
    </r>
  </si>
  <si>
    <t xml:space="preserve">se indentifican adecuadas actividades transversales en cuantro a deteccion temprana y proteccion especifia </t>
  </si>
  <si>
    <t>Se tiene un ítem donde se registre las remisiones a fono audilogia, Oftalmólogo u otras especialidades pertinentes y se evidencia seguimiento de contrareferencia.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</si>
  <si>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Retinopatias o problemas de refreacción).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</si>
  <si>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Retinopatias o problemas de refreacción).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</si>
  <si>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</si>
  <si>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</si>
  <si>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</si>
  <si>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</si>
  <si>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</si>
  <si>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</si>
  <si>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</si>
  <si>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</si>
  <si>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</si>
  <si>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</si>
  <si>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</si>
  <si>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</si>
  <si>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</si>
  <si>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</si>
  <si>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</si>
  <si>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</si>
  <si>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</si>
  <si>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</si>
  <si>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</si>
  <si>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</si>
  <si>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</si>
  <si>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el sistema agiliza en el manejo del tiempo en la consulta se evidencia adecuado ligenciamento en la informacion 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</si>
  <si>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</si>
  <si>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</si>
  <si>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</si>
  <si>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</si>
  <si>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</si>
  <si>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</si>
  <si>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</si>
  <si>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</si>
  <si>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</si>
  <si>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cuenta con modulo en el sistema que motiva el diligenciamiento de esta informacion </t>
  </si>
  <si>
    <t xml:space="preserve">adecuado regitro en HC otoscopia </t>
  </si>
  <si>
    <t xml:space="preserve">se evidencia registro de otoscopia </t>
  </si>
  <si>
    <t>adecuado registro de valoracion de audicion y comunicación</t>
  </si>
  <si>
    <t xml:space="preserve">HC revisada no aplica para purebas especificas </t>
  </si>
  <si>
    <t xml:space="preserve">no se identifican ateraciones auditivas </t>
  </si>
  <si>
    <t xml:space="preserve">se evidencia registro de referencia y contra referencia, para este caso no aplica remision </t>
  </si>
  <si>
    <t xml:space="preserve">se identifica oportunidad de mejora en cuato tamizaje auditivo </t>
  </si>
  <si>
    <t xml:space="preserve">se identifica con claridad la informacion registrada se debe reforzar educacionen promover ambientres tranquilos y el uso de proteccion para ruido </t>
  </si>
  <si>
    <t xml:space="preserve">se identifica con claridad la informacion registrada se debe reforzar educacion en promover ambientres tranquilos y el uso de proteccion para ruido </t>
  </si>
  <si>
    <t xml:space="preserve">se remite a consulta con oftalmologo </t>
  </si>
  <si>
    <t xml:space="preserve">se evidencia remisiona audiometria </t>
  </si>
  <si>
    <t xml:space="preserve">historia de pediatria </t>
  </si>
  <si>
    <t xml:space="preserve">se le realiza audiometria tonal </t>
  </si>
  <si>
    <t xml:space="preserve">se remite a otorrino </t>
  </si>
  <si>
    <t xml:space="preserve">Institución: SAN SEBASTIAN </t>
  </si>
  <si>
    <t>Fecha: 23-06-2021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</si>
</sst>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9" fillId="0" borderId="8" xfId="0" applyFont="1" applyBorder="1" applyAlignment="1">
      <alignment horizontal="left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topLeftCell="A17" workbookViewId="0">
      <selection activeCell="J28" sqref="J28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56" t="s">
        <v>20</v>
      </c>
      <c r="E2" s="56"/>
      <c r="F2" s="56"/>
      <c r="G2" s="56"/>
      <c r="H2" s="56"/>
      <c r="I2" s="56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56"/>
      <c r="E3" s="56"/>
      <c r="F3" s="56"/>
      <c r="G3" s="56"/>
      <c r="H3" s="56"/>
      <c r="I3" s="56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56"/>
      <c r="E4" s="56"/>
      <c r="F4" s="56"/>
      <c r="G4" s="56"/>
      <c r="H4" s="56"/>
      <c r="I4" s="56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4" t="s">
        <v>63</v>
      </c>
      <c r="E10" s="64"/>
      <c r="F10" s="64"/>
      <c r="G10" s="64"/>
      <c r="H10" s="64"/>
      <c r="I10" s="6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4"/>
      <c r="E11" s="64"/>
      <c r="F11" s="64"/>
      <c r="G11" s="64"/>
      <c r="H11" s="64"/>
      <c r="I11" s="64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59" t="s">
        <v>14</v>
      </c>
      <c r="C18" s="60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57" t="s">
        <v>15</v>
      </c>
      <c r="C19" s="58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57" t="s">
        <v>51</v>
      </c>
      <c r="C20" s="58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57" t="s">
        <v>52</v>
      </c>
      <c r="C21" s="58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57" t="s">
        <v>53</v>
      </c>
      <c r="C22" s="58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8" t="s">
        <v>54</v>
      </c>
      <c r="C23" s="61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8" t="s">
        <v>60</v>
      </c>
      <c r="C24" s="61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8" t="s">
        <v>61</v>
      </c>
      <c r="C25" s="61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8" t="s">
        <v>55</v>
      </c>
      <c r="C26" s="61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8" t="s">
        <v>56</v>
      </c>
      <c r="C27" s="61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62" t="s">
        <v>59</v>
      </c>
      <c r="C28" s="63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57" t="s">
        <v>49</v>
      </c>
      <c r="C29" s="58"/>
      <c r="D29" s="30">
        <f>+'10. SALUD VISUAL '!A70</f>
        <v>30</v>
      </c>
      <c r="E29" s="31">
        <f>+'10. SALUD VISUAL '!F72</f>
        <v>0.35353535353535354</v>
      </c>
      <c r="F29" s="31">
        <f>+'10. SALUD VISUAL '!F73</f>
        <v>0.31818181818181818</v>
      </c>
      <c r="G29" s="31">
        <f>+'10. SALUD VISUAL '!F74</f>
        <v>0.32828282828282829</v>
      </c>
      <c r="H29" s="31">
        <f>+'10. SALUD VISUAL '!F77</f>
        <v>0.68181818181818188</v>
      </c>
    </row>
    <row r="30" spans="2:8" s="23" customFormat="1" x14ac:dyDescent="0.25">
      <c r="B30" s="32" t="s">
        <v>50</v>
      </c>
      <c r="C30" s="28"/>
      <c r="D30" s="30">
        <f>+'10. SALUD AUDITIVA'!A66</f>
        <v>25</v>
      </c>
      <c r="E30" s="31">
        <f>+'10. SALUD AUDITIVA'!F67</f>
        <v>0.56799999999999995</v>
      </c>
      <c r="F30" s="31">
        <f>+'10. SALUD AUDITIVA'!F68</f>
        <v>3.2000000000000001E-2</v>
      </c>
      <c r="G30" s="31">
        <f>+'10. SALUD AUDITIVA'!F69</f>
        <v>0.4</v>
      </c>
      <c r="H30" s="31">
        <f>+'10. SALUD AUDITIVA'!F72</f>
        <v>0.96799999999999997</v>
      </c>
    </row>
    <row r="31" spans="2:8" x14ac:dyDescent="0.25">
      <c r="B31" s="57" t="s">
        <v>57</v>
      </c>
      <c r="C31" s="58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57" t="s">
        <v>58</v>
      </c>
      <c r="C32" s="58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57" t="s">
        <v>23</v>
      </c>
      <c r="C33" s="58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57" t="s">
        <v>24</v>
      </c>
      <c r="C34" s="58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5" t="s">
        <v>3</v>
      </c>
      <c r="C35" s="66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workbookViewId="0">
      <selection activeCell="C9" sqref="C9:S9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5" t="s">
        <v>130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x14ac:dyDescent="0.2">
      <c r="C8" s="75" t="s">
        <v>26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20" x14ac:dyDescent="0.2">
      <c r="C9" s="75" t="s">
        <v>129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20" x14ac:dyDescent="0.2">
      <c r="C10" s="75" t="s">
        <v>27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6" t="s">
        <v>28</v>
      </c>
      <c r="C12" s="77"/>
      <c r="D12" s="78"/>
      <c r="E12" s="18"/>
      <c r="F12" s="18"/>
      <c r="G12" s="18"/>
      <c r="H12" s="18"/>
      <c r="I12" s="18"/>
      <c r="J12" s="18"/>
    </row>
    <row r="13" spans="1:20" ht="31.5" customHeight="1" x14ac:dyDescent="0.2">
      <c r="B13" s="79"/>
      <c r="C13" s="80"/>
      <c r="D13" s="81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1" t="s">
        <v>8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20" ht="31.5" customHeight="1" x14ac:dyDescent="0.2">
      <c r="B15" s="71" t="s">
        <v>9</v>
      </c>
      <c r="C15" s="7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1"/>
      <c r="C16" s="7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1"/>
      <c r="C17" s="71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1"/>
      <c r="C18" s="7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1"/>
      <c r="C19" s="71"/>
      <c r="D19" s="42" t="s">
        <v>21</v>
      </c>
      <c r="E19" s="67" t="s">
        <v>64</v>
      </c>
      <c r="F19" s="67"/>
      <c r="G19" s="67"/>
      <c r="H19" s="67" t="s">
        <v>64</v>
      </c>
      <c r="I19" s="67"/>
      <c r="J19" s="67"/>
      <c r="K19" s="67" t="s">
        <v>64</v>
      </c>
      <c r="L19" s="67"/>
      <c r="M19" s="67"/>
      <c r="N19" s="67" t="s">
        <v>64</v>
      </c>
      <c r="O19" s="67"/>
      <c r="P19" s="67"/>
      <c r="Q19" s="67" t="s">
        <v>64</v>
      </c>
      <c r="R19" s="67"/>
      <c r="S19" s="67"/>
    </row>
    <row r="20" spans="1:20" ht="31.5" customHeight="1" x14ac:dyDescent="0.2">
      <c r="B20" s="70" t="s">
        <v>22</v>
      </c>
      <c r="C20" s="7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0"/>
      <c r="C21" s="70"/>
      <c r="D21" s="49" t="s">
        <v>81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0"/>
      <c r="C22" s="70"/>
      <c r="D22" s="49" t="s">
        <v>82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0"/>
      <c r="C23" s="7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0"/>
      <c r="C24" s="70"/>
      <c r="D24" s="42" t="s">
        <v>21</v>
      </c>
      <c r="E24" s="72" t="s">
        <v>103</v>
      </c>
      <c r="F24" s="72"/>
      <c r="G24" s="72"/>
      <c r="H24" s="72" t="s">
        <v>104</v>
      </c>
      <c r="I24" s="72"/>
      <c r="J24" s="72"/>
      <c r="K24" s="72" t="s">
        <v>105</v>
      </c>
      <c r="L24" s="72"/>
      <c r="M24" s="72"/>
      <c r="N24" s="72" t="s">
        <v>106</v>
      </c>
      <c r="O24" s="72"/>
      <c r="P24" s="72"/>
      <c r="Q24" s="72" t="s">
        <v>67</v>
      </c>
      <c r="R24" s="72"/>
      <c r="S24" s="72"/>
    </row>
    <row r="25" spans="1:20" ht="31.5" customHeight="1" x14ac:dyDescent="0.2">
      <c r="B25" s="70" t="s">
        <v>5</v>
      </c>
      <c r="C25" s="7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0"/>
      <c r="C26" s="70"/>
      <c r="D26" s="51" t="s">
        <v>83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0"/>
      <c r="C27" s="70"/>
      <c r="D27" s="51" t="s">
        <v>84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0"/>
      <c r="C28" s="70"/>
      <c r="D28" s="51" t="s">
        <v>85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0"/>
      <c r="C29" s="70"/>
      <c r="D29" s="51" t="s">
        <v>86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0"/>
      <c r="C30" s="70"/>
      <c r="D30" s="51" t="s">
        <v>87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0"/>
      <c r="C31" s="70"/>
      <c r="D31" s="51" t="s">
        <v>88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>
        <v>1</v>
      </c>
      <c r="O31" s="45"/>
      <c r="P31" s="44"/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70"/>
      <c r="C32" s="70"/>
      <c r="D32" s="51" t="s">
        <v>89</v>
      </c>
      <c r="E32" s="45">
        <v>1</v>
      </c>
      <c r="F32" s="45"/>
      <c r="G32" s="45"/>
      <c r="H32" s="45">
        <v>1</v>
      </c>
      <c r="I32" s="45"/>
      <c r="J32" s="44"/>
      <c r="K32" s="45">
        <v>1</v>
      </c>
      <c r="L32" s="45"/>
      <c r="M32" s="44"/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0"/>
      <c r="C33" s="7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0"/>
      <c r="C34" s="70"/>
      <c r="D34" s="42" t="s">
        <v>21</v>
      </c>
      <c r="E34" s="72" t="s">
        <v>107</v>
      </c>
      <c r="F34" s="72"/>
      <c r="G34" s="72"/>
      <c r="H34" s="72" t="s">
        <v>108</v>
      </c>
      <c r="I34" s="72"/>
      <c r="J34" s="72"/>
      <c r="K34" s="72" t="s">
        <v>107</v>
      </c>
      <c r="L34" s="72"/>
      <c r="M34" s="72"/>
      <c r="N34" s="72" t="s">
        <v>108</v>
      </c>
      <c r="O34" s="72"/>
      <c r="P34" s="72"/>
      <c r="Q34" s="72" t="s">
        <v>107</v>
      </c>
      <c r="R34" s="72"/>
      <c r="S34" s="72"/>
    </row>
    <row r="35" spans="1:20" ht="31.5" customHeight="1" x14ac:dyDescent="0.2">
      <c r="B35" s="70" t="s">
        <v>6</v>
      </c>
      <c r="C35" s="7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0"/>
      <c r="C36" s="70"/>
      <c r="D36" s="53" t="s">
        <v>31</v>
      </c>
      <c r="E36" s="45"/>
      <c r="F36" s="45">
        <v>1</v>
      </c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/>
      <c r="R36" s="45">
        <v>1</v>
      </c>
      <c r="S36" s="45"/>
      <c r="T36" s="18">
        <f>SUM(E36:S36)</f>
        <v>5</v>
      </c>
    </row>
    <row r="37" spans="1:20" ht="51" x14ac:dyDescent="0.2">
      <c r="A37" s="4">
        <v>2</v>
      </c>
      <c r="B37" s="70"/>
      <c r="C37" s="70"/>
      <c r="D37" s="54" t="s">
        <v>32</v>
      </c>
      <c r="E37" s="45"/>
      <c r="F37" s="45">
        <v>1</v>
      </c>
      <c r="G37" s="45"/>
      <c r="H37" s="45">
        <v>1</v>
      </c>
      <c r="I37" s="45"/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0"/>
      <c r="C38" s="70"/>
      <c r="D38" s="55" t="s">
        <v>90</v>
      </c>
      <c r="E38" s="45"/>
      <c r="F38" s="45">
        <v>1</v>
      </c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0"/>
      <c r="C39" s="70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0"/>
      <c r="C40" s="70"/>
      <c r="D40" s="47" t="s">
        <v>4</v>
      </c>
      <c r="E40" s="48">
        <f t="shared" ref="E40:S40" si="4">SUM(E36:E39)</f>
        <v>1</v>
      </c>
      <c r="F40" s="48">
        <f t="shared" si="4"/>
        <v>3</v>
      </c>
      <c r="G40" s="48">
        <f t="shared" si="4"/>
        <v>0</v>
      </c>
      <c r="H40" s="48">
        <f t="shared" si="4"/>
        <v>4</v>
      </c>
      <c r="I40" s="48">
        <f t="shared" si="4"/>
        <v>0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0"/>
      <c r="C41" s="70"/>
      <c r="D41" s="42" t="s">
        <v>21</v>
      </c>
      <c r="E41" s="67" t="s">
        <v>71</v>
      </c>
      <c r="F41" s="67"/>
      <c r="G41" s="67"/>
      <c r="H41" s="67" t="s">
        <v>109</v>
      </c>
      <c r="I41" s="67"/>
      <c r="J41" s="67"/>
      <c r="K41" s="67" t="s">
        <v>110</v>
      </c>
      <c r="L41" s="67"/>
      <c r="M41" s="67"/>
      <c r="N41" s="67" t="s">
        <v>109</v>
      </c>
      <c r="O41" s="67"/>
      <c r="P41" s="67"/>
      <c r="Q41" s="67" t="s">
        <v>109</v>
      </c>
      <c r="R41" s="67"/>
      <c r="S41" s="67"/>
    </row>
    <row r="42" spans="1:20" ht="31.5" customHeight="1" x14ac:dyDescent="0.2">
      <c r="B42" s="71" t="s">
        <v>7</v>
      </c>
      <c r="C42" s="7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1"/>
      <c r="C43" s="71"/>
      <c r="D43" s="51" t="s">
        <v>91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1"/>
      <c r="C44" s="71"/>
      <c r="D44" s="51" t="s">
        <v>92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1"/>
      <c r="C45" s="71"/>
      <c r="D45" s="51" t="s">
        <v>93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1"/>
      <c r="C46" s="71"/>
      <c r="D46" s="51" t="s">
        <v>94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1"/>
      <c r="C47" s="71"/>
      <c r="D47" s="51" t="s">
        <v>95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1"/>
      <c r="C48" s="71"/>
      <c r="D48" s="51" t="s">
        <v>96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1"/>
      <c r="C49" s="71"/>
      <c r="D49" s="51" t="s">
        <v>97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>
        <v>1</v>
      </c>
      <c r="O49" s="45"/>
      <c r="P49" s="45"/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71"/>
      <c r="C50" s="71"/>
      <c r="D50" s="51" t="s">
        <v>98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1"/>
      <c r="C51" s="71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1"/>
      <c r="C52" s="71"/>
      <c r="D52" s="42" t="s">
        <v>21</v>
      </c>
      <c r="E52" s="67" t="s">
        <v>99</v>
      </c>
      <c r="F52" s="67"/>
      <c r="G52" s="67"/>
      <c r="H52" s="67" t="s">
        <v>100</v>
      </c>
      <c r="I52" s="67"/>
      <c r="J52" s="67"/>
      <c r="K52" s="67" t="s">
        <v>124</v>
      </c>
      <c r="L52" s="67"/>
      <c r="M52" s="67"/>
      <c r="N52" s="67" t="s">
        <v>124</v>
      </c>
      <c r="O52" s="67"/>
      <c r="P52" s="67"/>
      <c r="Q52" s="67" t="s">
        <v>99</v>
      </c>
      <c r="R52" s="67"/>
      <c r="S52" s="67"/>
    </row>
    <row r="53" spans="1:20" ht="31.5" customHeight="1" x14ac:dyDescent="0.2">
      <c r="B53" s="71" t="s">
        <v>10</v>
      </c>
      <c r="C53" s="7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1"/>
      <c r="C54" s="71"/>
      <c r="D54" s="53" t="s">
        <v>34</v>
      </c>
      <c r="E54" s="45"/>
      <c r="F54" s="45">
        <v>1</v>
      </c>
      <c r="G54" s="45"/>
      <c r="H54" s="45">
        <v>1</v>
      </c>
      <c r="I54" s="45"/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1"/>
      <c r="C55" s="71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1"/>
      <c r="C56" s="71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1"/>
      <c r="C57" s="71"/>
      <c r="D57" s="53" t="s">
        <v>37</v>
      </c>
      <c r="E57" s="45"/>
      <c r="F57" s="45">
        <v>1</v>
      </c>
      <c r="G57" s="45"/>
      <c r="H57" s="45">
        <v>1</v>
      </c>
      <c r="I57" s="45"/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1"/>
      <c r="C58" s="71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4</v>
      </c>
      <c r="I58" s="48">
        <f t="shared" si="7"/>
        <v>0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1"/>
      <c r="C59" s="71"/>
      <c r="D59" s="42" t="s">
        <v>21</v>
      </c>
      <c r="E59" s="67" t="s">
        <v>111</v>
      </c>
      <c r="F59" s="67"/>
      <c r="G59" s="67"/>
      <c r="H59" s="67" t="s">
        <v>111</v>
      </c>
      <c r="I59" s="67"/>
      <c r="J59" s="67"/>
      <c r="K59" s="67" t="s">
        <v>111</v>
      </c>
      <c r="L59" s="67"/>
      <c r="M59" s="67"/>
      <c r="N59" s="67" t="s">
        <v>111</v>
      </c>
      <c r="O59" s="67"/>
      <c r="P59" s="67"/>
      <c r="Q59" s="67" t="s">
        <v>111</v>
      </c>
      <c r="R59" s="67"/>
      <c r="S59" s="67"/>
    </row>
    <row r="60" spans="1:20" ht="31.5" customHeight="1" x14ac:dyDescent="0.2">
      <c r="B60" s="71" t="s">
        <v>11</v>
      </c>
      <c r="C60" s="7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1"/>
      <c r="C61" s="71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1"/>
      <c r="C62" s="71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1"/>
      <c r="C63" s="71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1"/>
      <c r="C64" s="71"/>
      <c r="D64" s="42" t="s">
        <v>21</v>
      </c>
      <c r="E64" s="67" t="s">
        <v>101</v>
      </c>
      <c r="F64" s="67"/>
      <c r="G64" s="67"/>
      <c r="H64" s="67" t="s">
        <v>102</v>
      </c>
      <c r="I64" s="67"/>
      <c r="J64" s="67"/>
      <c r="K64" s="67" t="s">
        <v>102</v>
      </c>
      <c r="L64" s="67"/>
      <c r="M64" s="67"/>
      <c r="N64" s="67" t="s">
        <v>102</v>
      </c>
      <c r="O64" s="67"/>
      <c r="P64" s="67"/>
      <c r="Q64" s="67" t="s">
        <v>102</v>
      </c>
      <c r="R64" s="67"/>
      <c r="S64" s="67"/>
    </row>
    <row r="65" spans="1:20" ht="31.5" customHeight="1" x14ac:dyDescent="0.2">
      <c r="B65" s="70" t="s">
        <v>12</v>
      </c>
      <c r="C65" s="7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0"/>
      <c r="C66" s="7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0"/>
      <c r="C67" s="7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0"/>
      <c r="C68" s="70"/>
      <c r="D68" s="42" t="s">
        <v>21</v>
      </c>
      <c r="E68" s="69" t="s">
        <v>112</v>
      </c>
      <c r="F68" s="69"/>
      <c r="G68" s="69"/>
      <c r="H68" s="69" t="s">
        <v>113</v>
      </c>
      <c r="I68" s="69"/>
      <c r="J68" s="69"/>
      <c r="K68" s="69" t="s">
        <v>113</v>
      </c>
      <c r="L68" s="69"/>
      <c r="M68" s="69"/>
      <c r="N68" s="69" t="s">
        <v>113</v>
      </c>
      <c r="O68" s="69"/>
      <c r="P68" s="69"/>
      <c r="Q68" s="69" t="s">
        <v>113</v>
      </c>
      <c r="R68" s="69"/>
      <c r="S68" s="69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5</v>
      </c>
      <c r="G70" s="20">
        <f t="shared" si="10"/>
        <v>13</v>
      </c>
      <c r="H70" s="20">
        <f t="shared" si="10"/>
        <v>17</v>
      </c>
      <c r="I70" s="20">
        <f t="shared" si="10"/>
        <v>0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14</v>
      </c>
      <c r="O70" s="20">
        <f t="shared" si="10"/>
        <v>3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70</v>
      </c>
      <c r="F72" s="21">
        <f>+E72/$E$75</f>
        <v>0.35353535353535354</v>
      </c>
    </row>
    <row r="73" spans="1:20" x14ac:dyDescent="0.2">
      <c r="D73" s="17" t="s">
        <v>1</v>
      </c>
      <c r="E73" s="20">
        <f>+F70+H70+K70+N70+Q70</f>
        <v>63</v>
      </c>
      <c r="F73" s="21">
        <f t="shared" ref="F73:F75" si="11">+E73/$E$75</f>
        <v>0.31818181818181818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0.32828282828282829</v>
      </c>
    </row>
    <row r="75" spans="1:20" x14ac:dyDescent="0.2">
      <c r="E75" s="20">
        <f>SUM(E72:E74)</f>
        <v>198</v>
      </c>
      <c r="F75" s="21">
        <f t="shared" si="11"/>
        <v>1</v>
      </c>
    </row>
    <row r="77" spans="1:20" x14ac:dyDescent="0.2">
      <c r="D77" s="27" t="s">
        <v>62</v>
      </c>
      <c r="E77" s="26"/>
      <c r="F77" s="36">
        <f>+F72+F74</f>
        <v>0.68181818181818188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zoomScale="87" zoomScaleNormal="87" workbookViewId="0">
      <selection activeCell="F11" sqref="F1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9" t="s">
        <v>130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</row>
    <row r="8" spans="1:20" x14ac:dyDescent="0.2">
      <c r="C8" s="89" t="s">
        <v>26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</row>
    <row r="9" spans="1:20" x14ac:dyDescent="0.2">
      <c r="C9" s="89" t="s">
        <v>129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spans="1:20" x14ac:dyDescent="0.2">
      <c r="C10" s="89" t="s">
        <v>27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0" t="s">
        <v>41</v>
      </c>
      <c r="C12" s="91"/>
      <c r="D12" s="91"/>
      <c r="E12" s="18"/>
      <c r="F12" s="18"/>
      <c r="G12" s="18"/>
      <c r="H12" s="18"/>
      <c r="I12" s="18"/>
      <c r="J12" s="18"/>
    </row>
    <row r="13" spans="1:20" ht="31.5" customHeight="1" x14ac:dyDescent="0.2">
      <c r="B13" s="92"/>
      <c r="C13" s="93"/>
      <c r="D13" s="93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1" t="s">
        <v>8</v>
      </c>
      <c r="E14" s="85"/>
      <c r="F14" s="86"/>
      <c r="G14" s="87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20" ht="31.5" customHeight="1" x14ac:dyDescent="0.2">
      <c r="B15" s="71" t="s">
        <v>9</v>
      </c>
      <c r="C15" s="7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1"/>
      <c r="C16" s="7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1"/>
      <c r="C17" s="71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1"/>
      <c r="C18" s="7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1"/>
      <c r="C19" s="71"/>
      <c r="D19" s="42" t="s">
        <v>21</v>
      </c>
      <c r="E19" s="67" t="s">
        <v>64</v>
      </c>
      <c r="F19" s="67"/>
      <c r="G19" s="67"/>
      <c r="H19" s="67" t="s">
        <v>64</v>
      </c>
      <c r="I19" s="67"/>
      <c r="J19" s="67"/>
      <c r="K19" s="67" t="s">
        <v>64</v>
      </c>
      <c r="L19" s="67"/>
      <c r="M19" s="67"/>
      <c r="N19" s="67" t="s">
        <v>64</v>
      </c>
      <c r="O19" s="67"/>
      <c r="P19" s="67"/>
      <c r="Q19" s="67" t="s">
        <v>64</v>
      </c>
      <c r="R19" s="67"/>
      <c r="S19" s="67"/>
    </row>
    <row r="20" spans="1:20" ht="31.5" customHeight="1" x14ac:dyDescent="0.2">
      <c r="B20" s="70" t="s">
        <v>22</v>
      </c>
      <c r="C20" s="7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0"/>
      <c r="C21" s="70"/>
      <c r="D21" s="49" t="s">
        <v>65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0"/>
      <c r="C22" s="70"/>
      <c r="D22" s="49" t="s">
        <v>66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0"/>
      <c r="C23" s="7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0"/>
      <c r="C24" s="70"/>
      <c r="D24" s="42" t="s">
        <v>21</v>
      </c>
      <c r="E24" s="72" t="s">
        <v>114</v>
      </c>
      <c r="F24" s="72"/>
      <c r="G24" s="72"/>
      <c r="H24" s="72" t="s">
        <v>114</v>
      </c>
      <c r="I24" s="72"/>
      <c r="J24" s="72"/>
      <c r="K24" s="82" t="s">
        <v>114</v>
      </c>
      <c r="L24" s="83"/>
      <c r="M24" s="84"/>
      <c r="N24" s="72" t="s">
        <v>114</v>
      </c>
      <c r="O24" s="72"/>
      <c r="P24" s="72"/>
      <c r="Q24" s="72" t="s">
        <v>114</v>
      </c>
      <c r="R24" s="72"/>
      <c r="S24" s="72"/>
    </row>
    <row r="25" spans="1:20" ht="31.5" customHeight="1" x14ac:dyDescent="0.2">
      <c r="B25" s="70" t="s">
        <v>5</v>
      </c>
      <c r="C25" s="7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0"/>
      <c r="C26" s="70"/>
      <c r="D26" s="51" t="s">
        <v>68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0"/>
      <c r="C27" s="70"/>
      <c r="D27" s="51" t="s">
        <v>69</v>
      </c>
      <c r="E27" s="45"/>
      <c r="F27" s="45"/>
      <c r="G27" s="45">
        <v>1</v>
      </c>
      <c r="H27" s="45"/>
      <c r="I27" s="45"/>
      <c r="J27" s="45">
        <v>1</v>
      </c>
      <c r="K27" s="45">
        <v>1</v>
      </c>
      <c r="L27" s="45"/>
      <c r="M27" s="45"/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0"/>
      <c r="C28" s="70"/>
      <c r="D28" s="51" t="s">
        <v>70</v>
      </c>
      <c r="E28" s="45">
        <v>1</v>
      </c>
      <c r="F28" s="45"/>
      <c r="G28" s="45"/>
      <c r="H28" s="45">
        <v>1</v>
      </c>
      <c r="I28" s="45"/>
      <c r="J28" s="45"/>
      <c r="K28" s="45"/>
      <c r="L28" s="45"/>
      <c r="M28" s="45">
        <v>1</v>
      </c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0"/>
      <c r="C29" s="7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0"/>
      <c r="C30" s="70"/>
      <c r="D30" s="42" t="s">
        <v>21</v>
      </c>
      <c r="E30" s="72" t="s">
        <v>125</v>
      </c>
      <c r="F30" s="72"/>
      <c r="G30" s="72"/>
      <c r="H30" s="72" t="s">
        <v>116</v>
      </c>
      <c r="I30" s="72"/>
      <c r="J30" s="72"/>
      <c r="K30" s="72" t="s">
        <v>117</v>
      </c>
      <c r="L30" s="72"/>
      <c r="M30" s="72"/>
      <c r="N30" s="72" t="s">
        <v>115</v>
      </c>
      <c r="O30" s="72"/>
      <c r="P30" s="72"/>
      <c r="Q30" s="72" t="s">
        <v>115</v>
      </c>
      <c r="R30" s="72"/>
      <c r="S30" s="72"/>
    </row>
    <row r="31" spans="1:20" ht="31.5" customHeight="1" x14ac:dyDescent="0.2">
      <c r="B31" s="70" t="s">
        <v>6</v>
      </c>
      <c r="C31" s="7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0"/>
      <c r="C32" s="70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>
        <v>1</v>
      </c>
      <c r="L32" s="45"/>
      <c r="M32" s="45"/>
      <c r="N32" s="45">
        <v>1</v>
      </c>
      <c r="O32" s="45"/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70"/>
      <c r="C33" s="70"/>
      <c r="D33" s="54" t="s">
        <v>42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70"/>
      <c r="C34" s="70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0"/>
      <c r="C35" s="70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1</v>
      </c>
      <c r="R35" s="48">
        <f t="shared" si="3"/>
        <v>2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0"/>
      <c r="C36" s="70"/>
      <c r="D36" s="42" t="s">
        <v>21</v>
      </c>
      <c r="E36" s="67" t="s">
        <v>123</v>
      </c>
      <c r="F36" s="67"/>
      <c r="G36" s="67"/>
      <c r="H36" s="67" t="s">
        <v>122</v>
      </c>
      <c r="I36" s="67"/>
      <c r="J36" s="67"/>
      <c r="K36" s="67" t="s">
        <v>126</v>
      </c>
      <c r="L36" s="67"/>
      <c r="M36" s="67"/>
      <c r="N36" s="67" t="s">
        <v>122</v>
      </c>
      <c r="O36" s="67"/>
      <c r="P36" s="67"/>
      <c r="Q36" s="67" t="s">
        <v>122</v>
      </c>
      <c r="R36" s="67"/>
      <c r="S36" s="67"/>
    </row>
    <row r="37" spans="1:20" ht="31.5" customHeight="1" x14ac:dyDescent="0.2">
      <c r="B37" s="71" t="s">
        <v>7</v>
      </c>
      <c r="C37" s="7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1"/>
      <c r="C38" s="71"/>
      <c r="D38" s="51" t="s">
        <v>72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1"/>
      <c r="C39" s="71"/>
      <c r="D39" s="51" t="s">
        <v>73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1"/>
      <c r="C40" s="71"/>
      <c r="D40" s="51" t="s">
        <v>74</v>
      </c>
      <c r="E40" s="45"/>
      <c r="F40" s="45"/>
      <c r="G40" s="45">
        <v>1</v>
      </c>
      <c r="H40" s="45"/>
      <c r="I40" s="45"/>
      <c r="J40" s="45">
        <v>1</v>
      </c>
      <c r="K40" s="45">
        <v>1</v>
      </c>
      <c r="L40" s="45"/>
      <c r="M40" s="45"/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1"/>
      <c r="C41" s="71"/>
      <c r="D41" s="51" t="s">
        <v>75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1"/>
      <c r="C42" s="71"/>
      <c r="D42" s="51" t="s">
        <v>76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1"/>
      <c r="C43" s="71"/>
      <c r="D43" s="51" t="s">
        <v>77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1"/>
      <c r="C44" s="71"/>
      <c r="D44" s="51" t="s">
        <v>78</v>
      </c>
      <c r="E44" s="45">
        <v>1</v>
      </c>
      <c r="F44" s="45"/>
      <c r="G44" s="45"/>
      <c r="H44" s="45">
        <v>1</v>
      </c>
      <c r="I44" s="45"/>
      <c r="J44" s="45"/>
      <c r="K44" s="45"/>
      <c r="L44" s="45"/>
      <c r="M44" s="45">
        <v>1</v>
      </c>
      <c r="N44" s="45">
        <v>1</v>
      </c>
      <c r="O44" s="45"/>
      <c r="P44" s="45"/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1"/>
      <c r="C45" s="7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1"/>
      <c r="C46" s="71"/>
      <c r="D46" s="42" t="s">
        <v>21</v>
      </c>
      <c r="E46" s="69" t="s">
        <v>118</v>
      </c>
      <c r="F46" s="69"/>
      <c r="G46" s="69"/>
      <c r="H46" s="69" t="s">
        <v>118</v>
      </c>
      <c r="I46" s="69"/>
      <c r="J46" s="69"/>
      <c r="K46" s="69" t="s">
        <v>118</v>
      </c>
      <c r="L46" s="69"/>
      <c r="M46" s="69"/>
      <c r="N46" s="69" t="s">
        <v>127</v>
      </c>
      <c r="O46" s="69"/>
      <c r="P46" s="69"/>
      <c r="Q46" s="69" t="s">
        <v>118</v>
      </c>
      <c r="R46" s="69"/>
      <c r="S46" s="69"/>
    </row>
    <row r="47" spans="1:20" ht="31.5" customHeight="1" x14ac:dyDescent="0.2">
      <c r="B47" s="71" t="s">
        <v>10</v>
      </c>
      <c r="C47" s="7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1"/>
      <c r="C48" s="71"/>
      <c r="D48" s="53" t="s">
        <v>43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1"/>
      <c r="C49" s="71"/>
      <c r="D49" s="53" t="s">
        <v>44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1"/>
      <c r="C50" s="71"/>
      <c r="D50" s="53" t="s">
        <v>45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1"/>
      <c r="C51" s="71"/>
      <c r="D51" s="53" t="s">
        <v>36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1"/>
      <c r="C52" s="71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1"/>
      <c r="C53" s="71"/>
      <c r="D53" s="42" t="s">
        <v>21</v>
      </c>
      <c r="E53" s="69" t="s">
        <v>121</v>
      </c>
      <c r="F53" s="69"/>
      <c r="G53" s="69"/>
      <c r="H53" s="69" t="s">
        <v>121</v>
      </c>
      <c r="I53" s="69"/>
      <c r="J53" s="69"/>
      <c r="K53" s="69" t="s">
        <v>121</v>
      </c>
      <c r="L53" s="69"/>
      <c r="M53" s="69"/>
      <c r="N53" s="69" t="s">
        <v>79</v>
      </c>
      <c r="O53" s="69"/>
      <c r="P53" s="69"/>
      <c r="Q53" s="69" t="s">
        <v>79</v>
      </c>
      <c r="R53" s="69"/>
      <c r="S53" s="69"/>
    </row>
    <row r="54" spans="1:20" ht="31.5" customHeight="1" x14ac:dyDescent="0.2">
      <c r="B54" s="71" t="s">
        <v>11</v>
      </c>
      <c r="C54" s="7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1"/>
      <c r="C55" s="71"/>
      <c r="D55" s="49" t="s">
        <v>46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1"/>
      <c r="C56" s="71"/>
      <c r="D56" s="49" t="s">
        <v>47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1"/>
      <c r="C57" s="71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1"/>
      <c r="C58" s="71"/>
      <c r="D58" s="42" t="s">
        <v>21</v>
      </c>
      <c r="E58" s="69" t="s">
        <v>119</v>
      </c>
      <c r="F58" s="69"/>
      <c r="G58" s="69"/>
      <c r="H58" s="69" t="s">
        <v>119</v>
      </c>
      <c r="I58" s="69"/>
      <c r="J58" s="69"/>
      <c r="K58" s="69" t="s">
        <v>119</v>
      </c>
      <c r="L58" s="69"/>
      <c r="M58" s="69"/>
      <c r="N58" s="69" t="s">
        <v>119</v>
      </c>
      <c r="O58" s="69"/>
      <c r="P58" s="69"/>
      <c r="Q58" s="69" t="s">
        <v>119</v>
      </c>
      <c r="R58" s="69"/>
      <c r="S58" s="69"/>
    </row>
    <row r="59" spans="1:20" ht="31.5" customHeight="1" x14ac:dyDescent="0.2">
      <c r="B59" s="70" t="s">
        <v>12</v>
      </c>
      <c r="C59" s="7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0"/>
      <c r="C60" s="70"/>
      <c r="D60" s="53" t="s">
        <v>80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0"/>
      <c r="C61" s="70"/>
      <c r="D61" s="53" t="s">
        <v>48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0"/>
      <c r="C62" s="7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0"/>
      <c r="C63" s="70"/>
      <c r="D63" s="42" t="s">
        <v>21</v>
      </c>
      <c r="E63" s="69" t="s">
        <v>120</v>
      </c>
      <c r="F63" s="69"/>
      <c r="G63" s="69"/>
      <c r="H63" s="69" t="s">
        <v>120</v>
      </c>
      <c r="I63" s="69"/>
      <c r="J63" s="69"/>
      <c r="K63" s="69" t="s">
        <v>120</v>
      </c>
      <c r="L63" s="69"/>
      <c r="M63" s="69"/>
      <c r="N63" s="69" t="s">
        <v>120</v>
      </c>
      <c r="O63" s="69"/>
      <c r="P63" s="69"/>
      <c r="Q63" s="69" t="s">
        <v>128</v>
      </c>
      <c r="R63" s="69"/>
      <c r="S63" s="69"/>
    </row>
    <row r="65" spans="1:20" x14ac:dyDescent="0.2">
      <c r="E65" s="20">
        <f>+E62+E57+E52+E45+E35+E29+E23+E18</f>
        <v>14</v>
      </c>
      <c r="F65" s="20">
        <f t="shared" ref="F65:S65" si="9">+F62+F57+F52+F45+F35+F29+F23+F18</f>
        <v>1</v>
      </c>
      <c r="G65" s="20">
        <f t="shared" si="9"/>
        <v>10</v>
      </c>
      <c r="H65" s="20">
        <f t="shared" si="9"/>
        <v>14</v>
      </c>
      <c r="I65" s="20">
        <f t="shared" si="9"/>
        <v>1</v>
      </c>
      <c r="J65" s="20">
        <f t="shared" si="9"/>
        <v>10</v>
      </c>
      <c r="K65" s="20">
        <f t="shared" si="9"/>
        <v>15</v>
      </c>
      <c r="L65" s="20">
        <f t="shared" si="9"/>
        <v>0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71</v>
      </c>
      <c r="F67" s="21">
        <f>+E67/$E$70</f>
        <v>0.56799999999999995</v>
      </c>
    </row>
    <row r="68" spans="1:20" x14ac:dyDescent="0.2">
      <c r="D68" s="17" t="s">
        <v>1</v>
      </c>
      <c r="E68" s="20">
        <f>+F65+I65+L65+O65+R65</f>
        <v>4</v>
      </c>
      <c r="F68" s="21">
        <f t="shared" ref="F68:F70" si="10">+E68/$E$70</f>
        <v>3.2000000000000001E-2</v>
      </c>
    </row>
    <row r="69" spans="1:20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62</v>
      </c>
      <c r="E72" s="26"/>
      <c r="F72" s="36">
        <f>+F67+F69</f>
        <v>0.96799999999999997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2021-07-01T15:15:52Z</dcterms:modified>
</cp:coreProperties>
</file>