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ARCHIVOS ESCRITORIO\GUSTAVO\SECRETRAIA DE SALUD\CONTRATO 2215\INFORME 4\2. ALCANCE VISITAS IPS\10. VISITA IDIME MAYORCA\"/>
    </mc:Choice>
  </mc:AlternateContent>
  <bookViews>
    <workbookView xWindow="0" yWindow="0" windowWidth="19440" windowHeight="5355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 iterateDelta="1E-4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E22" i="14" l="1"/>
  <c r="F22" i="14" l="1"/>
  <c r="F26" i="14"/>
  <c r="E27" i="14"/>
  <c r="G27" i="14"/>
  <c r="F27" i="14"/>
  <c r="E26" i="14"/>
  <c r="G26" i="14"/>
  <c r="H22" i="14" l="1"/>
  <c r="G22" i="14"/>
  <c r="H27" i="14"/>
  <c r="H26" i="14"/>
  <c r="F25" i="14" l="1"/>
  <c r="G25" i="14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<sst xmlns="http://schemas.openxmlformats.org/spreadsheetml/2006/main" count="496" uniqueCount="143">
  <si>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</si>
  <si>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</si>
  <si>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</si>
  <si>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</si>
  <si>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</si>
  <si>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</si>
  <si>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</si>
  <si>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</si>
  <si>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Fecha: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</si>
  <si>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</si>
  <si>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</si>
  <si>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</si>
  <si>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</si>
  <si>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</si>
  <si>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</si>
  <si>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</si>
  <si>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</si>
  <si>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</si>
  <si>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</si>
  <si>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</si>
  <si>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</si>
  <si>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</si>
  <si>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</si>
  <si>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</si>
  <si>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</si>
  <si>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</si>
  <si>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</si>
  <si>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</si>
  <si>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</si>
  <si>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</si>
  <si>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</si>
  <si>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</si>
  <si>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</si>
  <si>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</si>
  <si>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</si>
  <si>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</si>
  <si>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</si>
  <si>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</si>
  <si>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</si>
  <si>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</si>
  <si>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</si>
  <si>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</si>
  <si>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</si>
  <si>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</si>
  <si>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</si>
  <si>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</si>
  <si>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</si>
  <si>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</si>
  <si>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</si>
  <si>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</si>
  <si>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</si>
  <si>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</si>
  <si>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</si>
  <si>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</si>
  <si>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</si>
  <si>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</si>
  <si>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</si>
  <si>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</si>
  <si>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</si>
  <si>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</si>
  <si>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</si>
  <si>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</si>
  <si>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</si>
  <si>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</si>
  <si>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</si>
  <si>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</si>
  <si>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</si>
  <si>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</si>
  <si>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</si>
  <si>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</si>
  <si>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</si>
  <si>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</si>
  <si>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 xml:space="preserve">Institución: IPS IDIME MAYORCA </t>
  </si>
  <si>
    <t>Fecha: 17-06-2021</t>
  </si>
  <si>
    <t xml:space="preserve">se evidencia adecuado registro en cuanto a EAD </t>
  </si>
  <si>
    <t>RC 1225094313</t>
  </si>
  <si>
    <t>RC 1089635804</t>
  </si>
  <si>
    <t>RC 10932298215</t>
  </si>
  <si>
    <t xml:space="preserve">Se evidencia adecuado registro de EAD </t>
  </si>
  <si>
    <t>RC 1236888677</t>
  </si>
  <si>
    <t xml:space="preserve">Se evidencia adecuado desarrollo de la EAD </t>
  </si>
  <si>
    <t>RC 1089941781</t>
  </si>
  <si>
    <t xml:space="preserve">Institución IDIME MAYORCA </t>
  </si>
  <si>
    <t>RC 1225094391</t>
  </si>
  <si>
    <t>RC 1233347065</t>
  </si>
  <si>
    <t>RC 1142525562</t>
  </si>
  <si>
    <t>RC 1233900536</t>
  </si>
  <si>
    <t>RC 1029297110</t>
  </si>
  <si>
    <t xml:space="preserve">no se identifican alteraciones auditivas </t>
  </si>
  <si>
    <t xml:space="preserve">se evidencia registro de referencia y contra referencia, para este caso no aplica remisión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</si>
  <si>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</si>
  <si>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</si>
  <si>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</si>
  <si>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</si>
  <si>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</si>
  <si>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</si>
  <si>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adecuado registro en HC otoscopia </t>
  </si>
  <si>
    <t>adecuado registro de valoración de audición y comunicación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</si>
  <si>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</si>
  <si>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</si>
  <si>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</si>
  <si>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otacústicas (EOA), 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</si>
  <si>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</si>
  <si>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</si>
  <si>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</si>
  <si>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</si>
  <si>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</si>
  <si>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</si>
  <si>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</si>
  <si>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</si>
  <si>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</si>
  <si>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</si>
  <si>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iteraciones auditivas </t>
  </si>
  <si>
    <t>Se tiene un ítem donde se registre las remisiones a fono audiología, Oftalmólogo u otras especialidades pertinentes y se evidencia seguimiento de contra referencia.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</si>
  <si>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</si>
  <si>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</si>
  <si>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ligenciamento en la información </t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</si>
  <si>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</si>
  <si>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</si>
  <si>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</si>
  <si>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</si>
  <si>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</si>
  <si>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</si>
  <si>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</si>
  <si>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</si>
  <si>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</si>
  <si>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</si>
  <si>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</si>
  <si>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oftalmoscopio.           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</si>
  <si>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</si>
  <si>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</si>
  <si>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</si>
  <si>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</si>
  <si>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</si>
  <si>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identifica remisión a optometría donde permite identificar la variable </t>
  </si>
  <si>
    <t>Se evidencia registro de, Test de agudeza visual con opto tipos como el HOTV o LEA symbols.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</si>
  <si>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</si>
  <si>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</si>
  <si>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</si>
  <si>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</si>
  <si>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 xml:space="preserve">remisión a optometría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</si>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</sst>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2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49" fontId="27" fillId="9" borderId="22" xfId="7" applyNumberFormat="1" applyFont="1" applyFill="1" applyBorder="1" applyAlignment="1" applyProtection="1">
      <alignment horizontal="center" vertical="center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/>
    </xf>
    <xf numFmtId="0" fontId="18" fillId="0" borderId="8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49" fontId="20" fillId="9" borderId="22" xfId="7" applyNumberFormat="1" applyFont="1" applyFill="1" applyBorder="1" applyAlignment="1" applyProtection="1">
      <alignment horizontal="center" vertical="center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abSelected="1" topLeftCell="A17" workbookViewId="0">
      <selection activeCell="J31" sqref="J3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21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55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15</v>
      </c>
      <c r="C18" s="66"/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14</v>
      </c>
    </row>
    <row r="19" spans="2:8" x14ac:dyDescent="0.25">
      <c r="B19" s="61" t="s">
        <v>16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43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44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45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46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52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53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47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48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51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41</v>
      </c>
      <c r="C29" s="56"/>
      <c r="D29" s="30">
        <f>+'10. SALUD VISUAL '!A70</f>
        <v>30</v>
      </c>
      <c r="E29" s="31">
        <f>+'10. SALUD VISUAL '!F72</f>
        <v>0.33663366336633666</v>
      </c>
      <c r="F29" s="31">
        <f>+'10. SALUD VISUAL '!F73</f>
        <v>0.28217821782178215</v>
      </c>
      <c r="G29" s="31">
        <f>+'10. SALUD VISUAL '!F74</f>
        <v>0.38118811881188119</v>
      </c>
      <c r="H29" s="31">
        <f>+'10. SALUD VISUAL '!F77</f>
        <v>0.71782178217821779</v>
      </c>
    </row>
    <row r="30" spans="2:8" s="23" customFormat="1" x14ac:dyDescent="0.25">
      <c r="B30" s="32" t="s">
        <v>42</v>
      </c>
      <c r="C30" s="28"/>
      <c r="D30" s="30">
        <f>+'10. SALUD AUDITIVA'!A66</f>
        <v>25</v>
      </c>
      <c r="E30" s="31">
        <f>+'10. SALUD AUDITIVA'!F67</f>
        <v>0.59199999999999997</v>
      </c>
      <c r="F30" s="31">
        <f>+'10. SALUD AUDITIVA'!F68</f>
        <v>0</v>
      </c>
      <c r="G30" s="31">
        <f>+'10. SALUD AUDITIVA'!F69</f>
        <v>0.40799999999999997</v>
      </c>
      <c r="H30" s="31">
        <f>+'10. SALUD AUDITIVA'!F72</f>
        <v>1</v>
      </c>
    </row>
    <row r="31" spans="2:8" x14ac:dyDescent="0.25">
      <c r="B31" s="61" t="s">
        <v>49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50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24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25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3" zoomScale="110" zoomScaleNormal="110" workbookViewId="0">
      <selection activeCell="D66" sqref="D66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8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27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82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28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29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9</v>
      </c>
      <c r="E14" s="77" t="s">
        <v>83</v>
      </c>
      <c r="F14" s="77"/>
      <c r="G14" s="77"/>
      <c r="H14" s="77" t="s">
        <v>84</v>
      </c>
      <c r="I14" s="77"/>
      <c r="J14" s="77"/>
      <c r="K14" s="77" t="s">
        <v>85</v>
      </c>
      <c r="L14" s="77"/>
      <c r="M14" s="77"/>
      <c r="N14" s="77" t="s">
        <v>86</v>
      </c>
      <c r="O14" s="77"/>
      <c r="P14" s="77"/>
      <c r="Q14" s="77" t="s">
        <v>87</v>
      </c>
      <c r="R14" s="77"/>
      <c r="S14" s="77"/>
    </row>
    <row r="15" spans="1:20" ht="31.5" customHeight="1" x14ac:dyDescent="0.2">
      <c r="B15" s="79" t="s">
        <v>10</v>
      </c>
      <c r="C15" s="79"/>
      <c r="D15" s="42" t="s">
        <v>10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30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31.5" customHeight="1" x14ac:dyDescent="0.2">
      <c r="A17" s="4">
        <v>2</v>
      </c>
      <c r="B17" s="79"/>
      <c r="C17" s="79"/>
      <c r="D17" s="46" t="s">
        <v>31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22</v>
      </c>
      <c r="E19" s="76" t="s">
        <v>90</v>
      </c>
      <c r="F19" s="76"/>
      <c r="G19" s="76"/>
      <c r="H19" s="76" t="s">
        <v>90</v>
      </c>
      <c r="I19" s="76"/>
      <c r="J19" s="76"/>
      <c r="K19" s="76" t="s">
        <v>90</v>
      </c>
      <c r="L19" s="76"/>
      <c r="M19" s="76"/>
      <c r="N19" s="76" t="s">
        <v>90</v>
      </c>
      <c r="O19" s="76"/>
      <c r="P19" s="76"/>
      <c r="Q19" s="76" t="s">
        <v>90</v>
      </c>
      <c r="R19" s="76"/>
      <c r="S19" s="76"/>
    </row>
    <row r="20" spans="1:20" ht="31.5" customHeight="1" x14ac:dyDescent="0.2">
      <c r="B20" s="80" t="s">
        <v>23</v>
      </c>
      <c r="C20" s="80"/>
      <c r="D20" s="42" t="s">
        <v>23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1.5" customHeight="1" x14ac:dyDescent="0.2">
      <c r="A21" s="4">
        <v>1</v>
      </c>
      <c r="B21" s="80"/>
      <c r="C21" s="80"/>
      <c r="D21" s="49" t="s">
        <v>114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31.5" customHeight="1" x14ac:dyDescent="0.2">
      <c r="A22" s="4">
        <v>2</v>
      </c>
      <c r="B22" s="80"/>
      <c r="C22" s="80"/>
      <c r="D22" s="49" t="s">
        <v>115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22</v>
      </c>
      <c r="E24" s="78" t="s">
        <v>69</v>
      </c>
      <c r="F24" s="78"/>
      <c r="G24" s="78"/>
      <c r="H24" s="78" t="s">
        <v>116</v>
      </c>
      <c r="I24" s="78"/>
      <c r="J24" s="78"/>
      <c r="K24" s="78" t="s">
        <v>117</v>
      </c>
      <c r="L24" s="78"/>
      <c r="M24" s="78"/>
      <c r="N24" s="78" t="s">
        <v>118</v>
      </c>
      <c r="O24" s="78"/>
      <c r="P24" s="78"/>
      <c r="Q24" s="78" t="s">
        <v>56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60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63.75" x14ac:dyDescent="0.2">
      <c r="A27" s="4">
        <v>2</v>
      </c>
      <c r="B27" s="80"/>
      <c r="C27" s="80"/>
      <c r="D27" s="51" t="s">
        <v>119</v>
      </c>
      <c r="E27" s="45">
        <v>1</v>
      </c>
      <c r="F27" s="45"/>
      <c r="G27" s="44"/>
      <c r="H27" s="45">
        <v>1</v>
      </c>
      <c r="I27" s="45"/>
      <c r="J27" s="44"/>
      <c r="K27" s="44">
        <v>1</v>
      </c>
      <c r="L27" s="45"/>
      <c r="M27" s="45"/>
      <c r="N27" s="44">
        <v>1</v>
      </c>
      <c r="O27" s="45"/>
      <c r="P27" s="45"/>
      <c r="Q27" s="45">
        <v>1</v>
      </c>
      <c r="R27" s="45"/>
      <c r="S27" s="44"/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120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61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62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63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64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22</v>
      </c>
      <c r="E34" s="78" t="s">
        <v>121</v>
      </c>
      <c r="F34" s="78"/>
      <c r="G34" s="78"/>
      <c r="H34" s="78" t="s">
        <v>122</v>
      </c>
      <c r="I34" s="78"/>
      <c r="J34" s="78"/>
      <c r="K34" s="78" t="s">
        <v>121</v>
      </c>
      <c r="L34" s="78"/>
      <c r="M34" s="78"/>
      <c r="N34" s="78" t="s">
        <v>122</v>
      </c>
      <c r="O34" s="78"/>
      <c r="P34" s="78"/>
      <c r="Q34" s="78" t="s">
        <v>121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32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123</v>
      </c>
      <c r="E37" s="45">
        <v>1</v>
      </c>
      <c r="F37" s="45"/>
      <c r="G37" s="45"/>
      <c r="H37" s="45">
        <v>1</v>
      </c>
      <c r="I37" s="45"/>
      <c r="J37" s="45"/>
      <c r="K37" s="45">
        <v>1</v>
      </c>
      <c r="L37" s="45"/>
      <c r="M37" s="45"/>
      <c r="N37" s="45">
        <v>1</v>
      </c>
      <c r="O37" s="45"/>
      <c r="P37" s="45"/>
      <c r="Q37" s="45">
        <v>1</v>
      </c>
      <c r="R37" s="45"/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65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33</v>
      </c>
      <c r="E39" s="45">
        <v>1</v>
      </c>
      <c r="F39" s="45"/>
      <c r="G39" s="45"/>
      <c r="H39" s="45">
        <v>1</v>
      </c>
      <c r="I39" s="45"/>
      <c r="J39" s="45"/>
      <c r="K39" s="45"/>
      <c r="L39" s="45"/>
      <c r="M39" s="45">
        <v>1</v>
      </c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3</v>
      </c>
      <c r="F40" s="48">
        <f t="shared" si="4"/>
        <v>0</v>
      </c>
      <c r="G40" s="48">
        <f t="shared" si="4"/>
        <v>1</v>
      </c>
      <c r="H40" s="48">
        <f t="shared" si="4"/>
        <v>3</v>
      </c>
      <c r="I40" s="48">
        <f t="shared" si="4"/>
        <v>0</v>
      </c>
      <c r="J40" s="48">
        <f t="shared" si="4"/>
        <v>1</v>
      </c>
      <c r="K40" s="48">
        <f t="shared" si="4"/>
        <v>2</v>
      </c>
      <c r="L40" s="48">
        <f t="shared" si="4"/>
        <v>0</v>
      </c>
      <c r="M40" s="48">
        <f t="shared" si="4"/>
        <v>2</v>
      </c>
      <c r="N40" s="48">
        <f t="shared" si="4"/>
        <v>3</v>
      </c>
      <c r="O40" s="48">
        <f t="shared" si="4"/>
        <v>0</v>
      </c>
      <c r="P40" s="48">
        <f t="shared" si="4"/>
        <v>1</v>
      </c>
      <c r="Q40" s="48">
        <f t="shared" si="4"/>
        <v>3</v>
      </c>
      <c r="R40" s="48">
        <f t="shared" si="4"/>
        <v>0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22</v>
      </c>
      <c r="E41" s="76" t="s">
        <v>124</v>
      </c>
      <c r="F41" s="76"/>
      <c r="G41" s="76"/>
      <c r="H41" s="76" t="s">
        <v>125</v>
      </c>
      <c r="I41" s="76"/>
      <c r="J41" s="76"/>
      <c r="K41" s="76" t="s">
        <v>126</v>
      </c>
      <c r="L41" s="76"/>
      <c r="M41" s="76"/>
      <c r="N41" s="76" t="s">
        <v>125</v>
      </c>
      <c r="O41" s="76"/>
      <c r="P41" s="76"/>
      <c r="Q41" s="76" t="s">
        <v>125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66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9"/>
      <c r="C44" s="79"/>
      <c r="D44" s="51" t="s">
        <v>127</v>
      </c>
      <c r="E44" s="45"/>
      <c r="F44" s="45"/>
      <c r="G44" s="45">
        <v>1</v>
      </c>
      <c r="H44" s="45">
        <v>1</v>
      </c>
      <c r="I44" s="45"/>
      <c r="J44" s="45"/>
      <c r="K44" s="45">
        <v>1</v>
      </c>
      <c r="L44" s="45"/>
      <c r="M44" s="45"/>
      <c r="N44" s="45">
        <v>1</v>
      </c>
      <c r="O44" s="45"/>
      <c r="P44" s="45"/>
      <c r="Q44" s="45">
        <v>1</v>
      </c>
      <c r="R44" s="45"/>
      <c r="S44" s="45"/>
      <c r="T44" s="18">
        <f t="shared" si="5"/>
        <v>5</v>
      </c>
    </row>
    <row r="45" spans="1:20" ht="42" customHeight="1" x14ac:dyDescent="0.2">
      <c r="A45" s="4">
        <v>3</v>
      </c>
      <c r="B45" s="79"/>
      <c r="C45" s="79"/>
      <c r="D45" s="51" t="s">
        <v>128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9"/>
      <c r="C46" s="79"/>
      <c r="D46" s="51" t="s">
        <v>129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67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130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131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132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22</v>
      </c>
      <c r="E52" s="76" t="s">
        <v>133</v>
      </c>
      <c r="F52" s="76"/>
      <c r="G52" s="76"/>
      <c r="H52" s="76" t="s">
        <v>134</v>
      </c>
      <c r="I52" s="76"/>
      <c r="J52" s="76"/>
      <c r="K52" s="76" t="s">
        <v>133</v>
      </c>
      <c r="L52" s="76"/>
      <c r="M52" s="76"/>
      <c r="N52" s="76" t="s">
        <v>133</v>
      </c>
      <c r="O52" s="76"/>
      <c r="P52" s="76"/>
      <c r="Q52" s="76" t="s">
        <v>133</v>
      </c>
      <c r="R52" s="76"/>
      <c r="S52" s="76"/>
    </row>
    <row r="53" spans="1:20" ht="31.5" customHeight="1" x14ac:dyDescent="0.2">
      <c r="B53" s="79" t="s">
        <v>11</v>
      </c>
      <c r="C53" s="79"/>
      <c r="D53" s="42" t="s">
        <v>11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135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3</v>
      </c>
      <c r="B56" s="79"/>
      <c r="C56" s="79"/>
      <c r="D56" s="53" t="s">
        <v>107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A57" s="4">
        <v>4</v>
      </c>
      <c r="B57" s="79"/>
      <c r="C57" s="79"/>
      <c r="D57" s="53" t="s">
        <v>35</v>
      </c>
      <c r="E57" s="45">
        <v>1</v>
      </c>
      <c r="F57" s="45"/>
      <c r="G57" s="45"/>
      <c r="H57" s="45">
        <v>1</v>
      </c>
      <c r="I57" s="45"/>
      <c r="J57" s="45"/>
      <c r="K57" s="45">
        <v>1</v>
      </c>
      <c r="L57" s="45"/>
      <c r="M57" s="45"/>
      <c r="N57" s="45">
        <v>1</v>
      </c>
      <c r="O57" s="45"/>
      <c r="P57" s="45"/>
      <c r="Q57" s="45">
        <v>1</v>
      </c>
      <c r="R57" s="45"/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3</v>
      </c>
      <c r="F58" s="48">
        <f t="shared" si="7"/>
        <v>1</v>
      </c>
      <c r="G58" s="48">
        <f t="shared" si="7"/>
        <v>0</v>
      </c>
      <c r="H58" s="48">
        <f t="shared" si="7"/>
        <v>3</v>
      </c>
      <c r="I58" s="48">
        <f t="shared" si="7"/>
        <v>1</v>
      </c>
      <c r="J58" s="48">
        <f t="shared" si="7"/>
        <v>0</v>
      </c>
      <c r="K58" s="48">
        <f t="shared" si="7"/>
        <v>3</v>
      </c>
      <c r="L58" s="48">
        <f t="shared" si="7"/>
        <v>1</v>
      </c>
      <c r="M58" s="48">
        <f t="shared" si="7"/>
        <v>0</v>
      </c>
      <c r="N58" s="48">
        <f t="shared" si="7"/>
        <v>3</v>
      </c>
      <c r="O58" s="48">
        <f t="shared" si="7"/>
        <v>1</v>
      </c>
      <c r="P58" s="48">
        <f t="shared" si="7"/>
        <v>0</v>
      </c>
      <c r="Q58" s="48">
        <f t="shared" si="7"/>
        <v>3</v>
      </c>
      <c r="R58" s="48">
        <f t="shared" si="7"/>
        <v>1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22</v>
      </c>
      <c r="E59" s="76" t="s">
        <v>136</v>
      </c>
      <c r="F59" s="76"/>
      <c r="G59" s="76"/>
      <c r="H59" s="76" t="s">
        <v>136</v>
      </c>
      <c r="I59" s="76"/>
      <c r="J59" s="76"/>
      <c r="K59" s="76" t="s">
        <v>136</v>
      </c>
      <c r="L59" s="76"/>
      <c r="M59" s="76"/>
      <c r="N59" s="76" t="s">
        <v>136</v>
      </c>
      <c r="O59" s="76"/>
      <c r="P59" s="76"/>
      <c r="Q59" s="76" t="s">
        <v>136</v>
      </c>
      <c r="R59" s="76"/>
      <c r="S59" s="76"/>
    </row>
    <row r="60" spans="1:20" ht="31.5" customHeight="1" x14ac:dyDescent="0.2">
      <c r="B60" s="79" t="s">
        <v>12</v>
      </c>
      <c r="C60" s="79"/>
      <c r="D60" s="42" t="s">
        <v>12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137</v>
      </c>
      <c r="E61" s="45"/>
      <c r="F61" s="45"/>
      <c r="G61" s="45">
        <v>1</v>
      </c>
      <c r="H61" s="45"/>
      <c r="I61" s="45"/>
      <c r="J61" s="45">
        <v>1</v>
      </c>
      <c r="K61" s="45"/>
      <c r="L61" s="45"/>
      <c r="M61" s="45">
        <v>1</v>
      </c>
      <c r="N61" s="45"/>
      <c r="O61" s="45"/>
      <c r="P61" s="45">
        <v>1</v>
      </c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A62" s="4">
        <v>2</v>
      </c>
      <c r="B62" s="79"/>
      <c r="C62" s="79"/>
      <c r="D62" s="49" t="s">
        <v>138</v>
      </c>
      <c r="E62" s="45"/>
      <c r="F62" s="45"/>
      <c r="G62" s="45">
        <v>1</v>
      </c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0</v>
      </c>
      <c r="F63" s="48">
        <f t="shared" si="8"/>
        <v>0</v>
      </c>
      <c r="G63" s="48">
        <f t="shared" si="8"/>
        <v>2</v>
      </c>
      <c r="H63" s="48">
        <f t="shared" si="8"/>
        <v>1</v>
      </c>
      <c r="I63" s="48">
        <f t="shared" si="8"/>
        <v>0</v>
      </c>
      <c r="J63" s="48">
        <f t="shared" si="8"/>
        <v>1</v>
      </c>
      <c r="K63" s="48">
        <f t="shared" si="8"/>
        <v>1</v>
      </c>
      <c r="L63" s="48">
        <f t="shared" si="8"/>
        <v>0</v>
      </c>
      <c r="M63" s="48">
        <f t="shared" si="8"/>
        <v>1</v>
      </c>
      <c r="N63" s="48">
        <f t="shared" si="8"/>
        <v>1</v>
      </c>
      <c r="O63" s="48">
        <f t="shared" si="8"/>
        <v>0</v>
      </c>
      <c r="P63" s="48">
        <f t="shared" si="8"/>
        <v>1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22</v>
      </c>
      <c r="E64" s="76" t="s">
        <v>68</v>
      </c>
      <c r="F64" s="76"/>
      <c r="G64" s="76"/>
      <c r="H64" s="76" t="s">
        <v>139</v>
      </c>
      <c r="I64" s="76"/>
      <c r="J64" s="76"/>
      <c r="K64" s="76" t="s">
        <v>139</v>
      </c>
      <c r="L64" s="76"/>
      <c r="M64" s="76"/>
      <c r="N64" s="76" t="s">
        <v>139</v>
      </c>
      <c r="O64" s="76"/>
      <c r="P64" s="76"/>
      <c r="Q64" s="76" t="s">
        <v>140</v>
      </c>
      <c r="R64" s="76"/>
      <c r="S64" s="76"/>
    </row>
    <row r="65" spans="1:20" ht="31.5" customHeight="1" x14ac:dyDescent="0.2">
      <c r="B65" s="80" t="s">
        <v>13</v>
      </c>
      <c r="C65" s="80"/>
      <c r="D65" s="42" t="s">
        <v>13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31.5" customHeight="1" x14ac:dyDescent="0.2">
      <c r="A66" s="4">
        <v>1</v>
      </c>
      <c r="B66" s="80"/>
      <c r="C66" s="80"/>
      <c r="D66" s="53" t="s">
        <v>141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22</v>
      </c>
      <c r="E68" s="81" t="s">
        <v>70</v>
      </c>
      <c r="F68" s="81"/>
      <c r="G68" s="81"/>
      <c r="H68" s="81" t="s">
        <v>142</v>
      </c>
      <c r="I68" s="81"/>
      <c r="J68" s="81"/>
      <c r="K68" s="81" t="s">
        <v>142</v>
      </c>
      <c r="L68" s="81"/>
      <c r="M68" s="81"/>
      <c r="N68" s="81" t="s">
        <v>142</v>
      </c>
      <c r="O68" s="81"/>
      <c r="P68" s="81"/>
      <c r="Q68" s="81" t="s">
        <v>142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1</v>
      </c>
      <c r="G70" s="20">
        <f t="shared" si="10"/>
        <v>17</v>
      </c>
      <c r="H70" s="20">
        <f t="shared" si="10"/>
        <v>14</v>
      </c>
      <c r="I70" s="20">
        <f t="shared" si="10"/>
        <v>1</v>
      </c>
      <c r="J70" s="20">
        <f t="shared" si="10"/>
        <v>15</v>
      </c>
      <c r="K70" s="20">
        <f t="shared" si="10"/>
        <v>13</v>
      </c>
      <c r="L70" s="20">
        <f t="shared" si="10"/>
        <v>1</v>
      </c>
      <c r="M70" s="20">
        <f t="shared" si="10"/>
        <v>16</v>
      </c>
      <c r="N70" s="20">
        <f t="shared" si="10"/>
        <v>14</v>
      </c>
      <c r="O70" s="20">
        <f t="shared" si="10"/>
        <v>1</v>
      </c>
      <c r="P70" s="20">
        <f t="shared" si="10"/>
        <v>15</v>
      </c>
      <c r="Q70" s="20">
        <f t="shared" si="10"/>
        <v>15</v>
      </c>
      <c r="R70" s="20">
        <f t="shared" si="10"/>
        <v>1</v>
      </c>
      <c r="S70" s="20">
        <f t="shared" si="10"/>
        <v>14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68</v>
      </c>
      <c r="F72" s="21">
        <f>+E72/$E$75</f>
        <v>0.33663366336633666</v>
      </c>
    </row>
    <row r="73" spans="1:20" x14ac:dyDescent="0.2">
      <c r="D73" s="17" t="s">
        <v>1</v>
      </c>
      <c r="E73" s="20">
        <f>+F70+H70+K70+N70+Q70</f>
        <v>57</v>
      </c>
      <c r="F73" s="21">
        <f t="shared" ref="F73:F75" si="11">+E73/$E$75</f>
        <v>0.28217821782178215</v>
      </c>
    </row>
    <row r="74" spans="1:20" x14ac:dyDescent="0.2">
      <c r="D74" s="17" t="s">
        <v>2</v>
      </c>
      <c r="E74" s="20">
        <f>+G70+J70+M70+P70+S70</f>
        <v>77</v>
      </c>
      <c r="F74" s="21">
        <f t="shared" si="11"/>
        <v>0.38118811881188119</v>
      </c>
    </row>
    <row r="75" spans="1:20" x14ac:dyDescent="0.2">
      <c r="E75" s="20">
        <f>SUM(E72:E74)</f>
        <v>202</v>
      </c>
      <c r="F75" s="21">
        <f t="shared" si="11"/>
        <v>1</v>
      </c>
    </row>
    <row r="77" spans="1:20" x14ac:dyDescent="0.2">
      <c r="D77" s="27" t="s">
        <v>54</v>
      </c>
      <c r="E77" s="26"/>
      <c r="F77" s="36">
        <f>+F72+F74</f>
        <v>0.71782178217821779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zoomScale="87" zoomScaleNormal="87" workbookViewId="0">
      <selection activeCell="D2" sqref="D2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5.28515625" style="18" customWidth="1"/>
    <col min="4" max="4" width="57" style="18" customWidth="1"/>
    <col min="5" max="5" width="5.28515625" style="20" customWidth="1"/>
    <col min="6" max="6" width="7.28515625" style="20" customWidth="1"/>
    <col min="7" max="9" width="4.5703125" style="20" customWidth="1"/>
    <col min="10" max="10" width="3.7109375" style="20" bestFit="1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82" t="s">
        <v>73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20" ht="18" customHeight="1" x14ac:dyDescent="0.2">
      <c r="C8" s="83" t="s">
        <v>27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20" x14ac:dyDescent="0.2">
      <c r="C9" s="82" t="s">
        <v>72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20" x14ac:dyDescent="0.2">
      <c r="C10" s="82" t="s">
        <v>28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4" t="s">
        <v>36</v>
      </c>
      <c r="C12" s="85"/>
      <c r="D12" s="85"/>
      <c r="E12" s="18"/>
      <c r="F12" s="18"/>
      <c r="G12" s="18"/>
      <c r="H12" s="18"/>
      <c r="I12" s="18"/>
      <c r="J12" s="18"/>
    </row>
    <row r="13" spans="1:20" ht="31.5" customHeight="1" x14ac:dyDescent="0.2">
      <c r="B13" s="86"/>
      <c r="C13" s="87"/>
      <c r="D13" s="87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9</v>
      </c>
      <c r="E14" s="88" t="s">
        <v>75</v>
      </c>
      <c r="F14" s="88"/>
      <c r="G14" s="88"/>
      <c r="H14" s="88" t="s">
        <v>76</v>
      </c>
      <c r="I14" s="88"/>
      <c r="J14" s="88"/>
      <c r="K14" s="88" t="s">
        <v>77</v>
      </c>
      <c r="L14" s="88"/>
      <c r="M14" s="88"/>
      <c r="N14" s="88" t="s">
        <v>79</v>
      </c>
      <c r="O14" s="88"/>
      <c r="P14" s="88"/>
      <c r="Q14" s="88" t="s">
        <v>81</v>
      </c>
      <c r="R14" s="88"/>
      <c r="S14" s="88"/>
    </row>
    <row r="15" spans="1:20" ht="31.5" customHeight="1" x14ac:dyDescent="0.2">
      <c r="B15" s="79" t="s">
        <v>10</v>
      </c>
      <c r="C15" s="79"/>
      <c r="D15" s="42" t="s">
        <v>10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30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9"/>
      <c r="C17" s="79"/>
      <c r="D17" s="46" t="s">
        <v>31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22</v>
      </c>
      <c r="E19" s="76" t="s">
        <v>90</v>
      </c>
      <c r="F19" s="76"/>
      <c r="G19" s="76"/>
      <c r="H19" s="76" t="s">
        <v>90</v>
      </c>
      <c r="I19" s="76"/>
      <c r="J19" s="76"/>
      <c r="K19" s="76" t="s">
        <v>90</v>
      </c>
      <c r="L19" s="76"/>
      <c r="M19" s="76"/>
      <c r="N19" s="76" t="s">
        <v>90</v>
      </c>
      <c r="O19" s="76"/>
      <c r="P19" s="76"/>
      <c r="Q19" s="76" t="s">
        <v>90</v>
      </c>
      <c r="R19" s="76"/>
      <c r="S19" s="76"/>
    </row>
    <row r="20" spans="1:20" ht="31.5" customHeight="1" x14ac:dyDescent="0.2">
      <c r="B20" s="80" t="s">
        <v>23</v>
      </c>
      <c r="C20" s="80"/>
      <c r="D20" s="42" t="s">
        <v>23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91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92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22</v>
      </c>
      <c r="E24" s="78" t="s">
        <v>93</v>
      </c>
      <c r="F24" s="78"/>
      <c r="G24" s="78"/>
      <c r="H24" s="78" t="s">
        <v>93</v>
      </c>
      <c r="I24" s="78"/>
      <c r="J24" s="78"/>
      <c r="K24" s="89" t="s">
        <v>93</v>
      </c>
      <c r="L24" s="90"/>
      <c r="M24" s="91"/>
      <c r="N24" s="78" t="s">
        <v>93</v>
      </c>
      <c r="O24" s="78"/>
      <c r="P24" s="78"/>
      <c r="Q24" s="78" t="s">
        <v>93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80"/>
      <c r="C26" s="80"/>
      <c r="D26" s="51" t="s">
        <v>57</v>
      </c>
      <c r="E26" s="45">
        <v>1</v>
      </c>
      <c r="F26" s="45"/>
      <c r="G26" s="45"/>
      <c r="H26" s="45">
        <v>1</v>
      </c>
      <c r="I26" s="45"/>
      <c r="J26" s="52"/>
      <c r="K26" s="45">
        <v>1</v>
      </c>
      <c r="L26" s="45"/>
      <c r="M26" s="45"/>
      <c r="N26" s="45">
        <v>1</v>
      </c>
      <c r="O26" s="45"/>
      <c r="P26" s="45"/>
      <c r="Q26" s="45">
        <v>1</v>
      </c>
      <c r="R26" s="45"/>
      <c r="S26" s="45"/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94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95</v>
      </c>
      <c r="E28" s="45"/>
      <c r="F28" s="45"/>
      <c r="G28" s="45">
        <v>1</v>
      </c>
      <c r="H28" s="45"/>
      <c r="I28" s="45"/>
      <c r="J28" s="45">
        <v>1</v>
      </c>
      <c r="K28" s="45"/>
      <c r="L28" s="45"/>
      <c r="M28" s="45">
        <v>1</v>
      </c>
      <c r="N28" s="45"/>
      <c r="O28" s="45"/>
      <c r="P28" s="45">
        <v>1</v>
      </c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22</v>
      </c>
      <c r="E30" s="78" t="s">
        <v>96</v>
      </c>
      <c r="F30" s="78"/>
      <c r="G30" s="78"/>
      <c r="H30" s="78" t="s">
        <v>71</v>
      </c>
      <c r="I30" s="78"/>
      <c r="J30" s="78"/>
      <c r="K30" s="78" t="s">
        <v>97</v>
      </c>
      <c r="L30" s="78"/>
      <c r="M30" s="78"/>
      <c r="N30" s="78" t="s">
        <v>96</v>
      </c>
      <c r="O30" s="78"/>
      <c r="P30" s="78"/>
      <c r="Q30" s="78" t="s">
        <v>96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32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98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33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22</v>
      </c>
      <c r="E36" s="76" t="s">
        <v>99</v>
      </c>
      <c r="F36" s="76"/>
      <c r="G36" s="76"/>
      <c r="H36" s="76" t="s">
        <v>100</v>
      </c>
      <c r="I36" s="76"/>
      <c r="J36" s="76"/>
      <c r="K36" s="76" t="s">
        <v>100</v>
      </c>
      <c r="L36" s="76"/>
      <c r="M36" s="76"/>
      <c r="N36" s="76" t="s">
        <v>100</v>
      </c>
      <c r="O36" s="76"/>
      <c r="P36" s="76"/>
      <c r="Q36" s="76" t="s">
        <v>100</v>
      </c>
      <c r="R36" s="76"/>
      <c r="S36" s="76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101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58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102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59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103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104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105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22</v>
      </c>
      <c r="E46" s="81" t="s">
        <v>74</v>
      </c>
      <c r="F46" s="81"/>
      <c r="G46" s="81"/>
      <c r="H46" s="81" t="s">
        <v>106</v>
      </c>
      <c r="I46" s="81"/>
      <c r="J46" s="81"/>
      <c r="K46" s="81" t="s">
        <v>78</v>
      </c>
      <c r="L46" s="81"/>
      <c r="M46" s="81"/>
      <c r="N46" s="81" t="s">
        <v>106</v>
      </c>
      <c r="O46" s="81"/>
      <c r="P46" s="81"/>
      <c r="Q46" s="81" t="s">
        <v>106</v>
      </c>
      <c r="R46" s="81"/>
      <c r="S46" s="81"/>
    </row>
    <row r="47" spans="1:20" ht="31.5" customHeight="1" x14ac:dyDescent="0.2">
      <c r="B47" s="79" t="s">
        <v>11</v>
      </c>
      <c r="C47" s="79"/>
      <c r="D47" s="42" t="s">
        <v>11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37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38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25.5" x14ac:dyDescent="0.2">
      <c r="A50" s="4">
        <v>3</v>
      </c>
      <c r="B50" s="79"/>
      <c r="C50" s="79"/>
      <c r="D50" s="53" t="s">
        <v>39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107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22</v>
      </c>
      <c r="E53" s="81" t="s">
        <v>108</v>
      </c>
      <c r="F53" s="81"/>
      <c r="G53" s="81"/>
      <c r="H53" s="81" t="s">
        <v>108</v>
      </c>
      <c r="I53" s="81"/>
      <c r="J53" s="81"/>
      <c r="K53" s="81" t="s">
        <v>108</v>
      </c>
      <c r="L53" s="81"/>
      <c r="M53" s="81"/>
      <c r="N53" s="81" t="s">
        <v>80</v>
      </c>
      <c r="O53" s="81"/>
      <c r="P53" s="81"/>
      <c r="Q53" s="81" t="s">
        <v>109</v>
      </c>
      <c r="R53" s="81"/>
      <c r="S53" s="81"/>
    </row>
    <row r="54" spans="1:20" ht="31.5" customHeight="1" x14ac:dyDescent="0.2">
      <c r="B54" s="79" t="s">
        <v>12</v>
      </c>
      <c r="C54" s="79"/>
      <c r="D54" s="42" t="s">
        <v>12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110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/>
      <c r="R55" s="45"/>
      <c r="S55" s="45">
        <v>1</v>
      </c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111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1</v>
      </c>
      <c r="R57" s="48">
        <f t="shared" si="7"/>
        <v>0</v>
      </c>
      <c r="S57" s="48">
        <f t="shared" si="7"/>
        <v>1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22</v>
      </c>
      <c r="E58" s="81" t="s">
        <v>88</v>
      </c>
      <c r="F58" s="81"/>
      <c r="G58" s="81"/>
      <c r="H58" s="81" t="s">
        <v>112</v>
      </c>
      <c r="I58" s="81"/>
      <c r="J58" s="81"/>
      <c r="K58" s="81" t="s">
        <v>88</v>
      </c>
      <c r="L58" s="81"/>
      <c r="M58" s="81"/>
      <c r="N58" s="81" t="s">
        <v>88</v>
      </c>
      <c r="O58" s="81"/>
      <c r="P58" s="81"/>
      <c r="Q58" s="81" t="s">
        <v>88</v>
      </c>
      <c r="R58" s="81"/>
      <c r="S58" s="81"/>
    </row>
    <row r="59" spans="1:20" ht="31.5" customHeight="1" x14ac:dyDescent="0.2">
      <c r="B59" s="80" t="s">
        <v>13</v>
      </c>
      <c r="C59" s="80"/>
      <c r="D59" s="42" t="s">
        <v>13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1.5" customHeight="1" x14ac:dyDescent="0.2">
      <c r="A60" s="4">
        <v>1</v>
      </c>
      <c r="B60" s="80"/>
      <c r="C60" s="80"/>
      <c r="D60" s="53" t="s">
        <v>113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1.5" customHeight="1" x14ac:dyDescent="0.2">
      <c r="A61" s="4">
        <v>2</v>
      </c>
      <c r="B61" s="80"/>
      <c r="C61" s="80"/>
      <c r="D61" s="53" t="s">
        <v>40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22</v>
      </c>
      <c r="E63" s="81" t="s">
        <v>89</v>
      </c>
      <c r="F63" s="81"/>
      <c r="G63" s="81"/>
      <c r="H63" s="81" t="s">
        <v>89</v>
      </c>
      <c r="I63" s="81"/>
      <c r="J63" s="81"/>
      <c r="K63" s="81" t="s">
        <v>89</v>
      </c>
      <c r="L63" s="81"/>
      <c r="M63" s="81"/>
      <c r="N63" s="81" t="s">
        <v>89</v>
      </c>
      <c r="O63" s="81"/>
      <c r="P63" s="81"/>
      <c r="Q63" s="81" t="s">
        <v>89</v>
      </c>
      <c r="R63" s="81"/>
      <c r="S63" s="81"/>
    </row>
    <row r="65" spans="1:20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15</v>
      </c>
      <c r="I65" s="20">
        <f t="shared" si="9"/>
        <v>0</v>
      </c>
      <c r="J65" s="20">
        <f t="shared" si="9"/>
        <v>10</v>
      </c>
      <c r="K65" s="20">
        <f t="shared" si="9"/>
        <v>15</v>
      </c>
      <c r="L65" s="20">
        <f t="shared" si="9"/>
        <v>0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14</v>
      </c>
      <c r="R65" s="20">
        <f t="shared" si="9"/>
        <v>0</v>
      </c>
      <c r="S65" s="20">
        <f t="shared" si="9"/>
        <v>11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74</v>
      </c>
      <c r="F67" s="21">
        <f>+E67/$E$70</f>
        <v>0.59199999999999997</v>
      </c>
    </row>
    <row r="68" spans="1:20" x14ac:dyDescent="0.2">
      <c r="D68" s="17" t="s">
        <v>1</v>
      </c>
      <c r="E68" s="20">
        <f>+F65+I65+L65+O65+R65</f>
        <v>0</v>
      </c>
      <c r="F68" s="21">
        <f t="shared" ref="F68:F70" si="10">+E68/$E$70</f>
        <v>0</v>
      </c>
    </row>
    <row r="69" spans="1:20" x14ac:dyDescent="0.2">
      <c r="D69" s="17" t="s">
        <v>2</v>
      </c>
      <c r="E69" s="20">
        <f>+G65+J65+M65+P65+S65</f>
        <v>51</v>
      </c>
      <c r="F69" s="21">
        <f t="shared" si="10"/>
        <v>0.40799999999999997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54</v>
      </c>
      <c r="E72" s="26"/>
      <c r="F72" s="36">
        <f>+F67+F69</f>
        <v>1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2021-07-01T14:58:53Z</dcterms:modified>
</cp:coreProperties>
</file>