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ARCHIVOS ESCRITORIO\GUSTAVO\SECRETRAIA DE SALUD\CONTRATO 2215\INFORME 4\2. ALCANCE VISITAS IPS\10. VISITA IDIME LA ELVIRA\"/>
    </mc:Choice>
  </mc:AlternateContent>
  <bookViews>
    <workbookView xWindow="0" yWindow="0" windowWidth="19440" windowHeight="5355" activeTab="1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 iterateDelta="1E-4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/>
  <c r="F29" i="14" s="1"/>
  <c r="F74" i="17"/>
  <c r="G29" i="14" s="1"/>
  <c r="F72" i="17"/>
  <c r="F69" i="18" l="1"/>
  <c r="G30" i="14" s="1"/>
  <c r="F67" i="18"/>
  <c r="E30" i="14" s="1"/>
  <c r="F68" i="18"/>
  <c r="F30" i="14" s="1"/>
  <c r="E34" i="14"/>
  <c r="F77" i="17"/>
  <c r="H29" i="14" s="1"/>
  <c r="E29" i="14"/>
  <c r="F34" i="14"/>
  <c r="E33" i="14"/>
  <c r="G33" i="14"/>
  <c r="F33" i="14"/>
  <c r="F72" i="18" l="1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resolucion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resolucion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<sst xmlns="http://schemas.openxmlformats.org/spreadsheetml/2006/main" count="496" uniqueCount="138">
  <si>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</si>
  <si>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</si>
  <si>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</si>
  <si>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</si>
  <si>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</si>
  <si>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</si>
  <si>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</si>
  <si>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</si>
  <si>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Fecha: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</si>
  <si>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</si>
  <si>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</si>
  <si>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</si>
  <si>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</si>
  <si>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</si>
  <si>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</si>
  <si>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</si>
  <si>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</si>
  <si>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</si>
  <si>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</si>
  <si>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</si>
  <si>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</si>
  <si>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</si>
  <si>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</si>
  <si>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</si>
  <si>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</si>
  <si>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</si>
  <si>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</si>
  <si>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</si>
  <si>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>Institución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</si>
  <si>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</si>
  <si>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</si>
  <si>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</si>
  <si>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</si>
  <si>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</si>
  <si>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</si>
  <si>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</si>
  <si>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</si>
  <si>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</si>
  <si>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</si>
  <si>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</si>
  <si>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</si>
  <si>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</si>
  <si>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</si>
  <si>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</si>
  <si>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 xml:space="preserve">Se evidencia el registro de educacion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</si>
  <si>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</si>
  <si>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</si>
  <si>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</si>
  <si>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registro, si hay alteraciones auditivas y se envía al especialista a los pacientes, continuidad al tratamiento indicado y seguimiento a la evolucion clínica .</t>
  </si>
  <si>
    <t>Se especifica plan de manejo farmacologico y no farmacologico segun los hallazgos encontrados en el control o consulta.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</si>
  <si>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</si>
  <si>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</si>
  <si>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</si>
  <si>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</si>
  <si>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</si>
  <si>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</si>
  <si>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</si>
  <si>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</si>
  <si>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</si>
  <si>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</si>
  <si>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</si>
  <si>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</si>
  <si>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</si>
  <si>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</si>
  <si>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</si>
  <si>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</si>
  <si>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Fecha: 02-06-2021</t>
  </si>
  <si>
    <t xml:space="preserve">Institución: IPS IDIME  LA ELVIRA </t>
  </si>
  <si>
    <t>4493282</t>
  </si>
  <si>
    <t>10061692</t>
  </si>
  <si>
    <t>15909047</t>
  </si>
  <si>
    <t>24935138</t>
  </si>
  <si>
    <t>1088029054</t>
  </si>
  <si>
    <t>se evidencia adecuado registro en la identificacion completa, se cuenta con un sistema moderno y versatil que facilita este registro de forma oportuna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</si>
  <si>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audicion o lenguaje).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</si>
  <si>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audicion o lenguaje).</t>
    </r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</si>
  <si>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</si>
  <si>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</si>
  <si>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Audiometria Tonal, Logoaudiometria (Audiometria Verbal). 
</t>
    </r>
  </si>
  <si>
    <r>
      <rPr>
        <b/>
        <sz val="10"/>
        <color rgb="FF000000"/>
        <rFont val="Arial"/>
        <family val="2"/>
        <charset val="1"/>
      </rP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oido, audición y comunicación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</si>
  <si>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</si>
  <si>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</si>
  <si>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</si>
  <si>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Audiometria Tonal Logoaudiometria (Audiometria Verbal), EAD o  instrumento de evaluación de la audición, habla, voz, lenguaje y comunicación.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</si>
  <si>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</si>
  <si>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Audiometria Tonal Logoaudiometria (Audiometria Verbal).</t>
    </r>
  </si>
  <si>
    <r>
      <rPr>
        <b/>
        <sz val="10"/>
        <color rgb="FF000000"/>
        <rFont val="Arial"/>
        <family val="2"/>
        <charset val="1"/>
      </rPr>
      <t>ADUL:</t>
    </r>
    <r>
      <rPr>
        <sz val="10"/>
        <color rgb="FF000000"/>
        <rFont val="Arial"/>
        <family val="2"/>
        <charset val="1"/>
      </rPr>
      <t>Valoración de la agudeza auditiva  y desempeño comunicativo Realizar: Otoscopia, test de diapasones y audiometria tonal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</si>
  <si>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audiometria tonal.</t>
    </r>
  </si>
  <si>
    <t xml:space="preserve">se indentifican adecuadas actividades transversales en cuantro a deteccion temprana y proteccion especifia </t>
  </si>
  <si>
    <t>Se tiene un ítem donde se registre las remisiones a fono audilogia, Oftalmólogo u otras especialidades pertinentes y se evidencia seguimiento de contrareferencia.</t>
  </si>
  <si>
    <t>10137996</t>
  </si>
  <si>
    <t>1120367533</t>
  </si>
  <si>
    <t>1142522896</t>
  </si>
  <si>
    <t xml:space="preserve">1142522896
</t>
  </si>
  <si>
    <t xml:space="preserve">1085716163
</t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</si>
  <si>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Retinopatias o problemas de refreacción).</t>
    </r>
  </si>
  <si>
    <r>
      <rPr>
        <sz val="10"/>
        <color rgb="FF000000"/>
        <rFont val="Arial"/>
        <family val="2"/>
        <charset val="1"/>
      </rP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Retinopatias o problemas de refreacción).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</si>
  <si>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</si>
  <si>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</si>
  <si>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</si>
  <si>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</si>
  <si>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</si>
  <si>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</si>
  <si>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</si>
  <si>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</si>
  <si>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</si>
  <si>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</si>
  <si>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</si>
  <si>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</si>
  <si>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</si>
  <si>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</si>
  <si>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</si>
  <si>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</si>
  <si>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</si>
  <si>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</si>
  <si>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</si>
  <si>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</si>
  <si>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</si>
  <si>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el sistema agiliza en el manejo del tiempo en la consulta se evidencia adecuado ligenciamento en la informacion 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</si>
  <si>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</si>
  <si>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</si>
  <si>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</si>
  <si>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</si>
  <si>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</si>
  <si>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</si>
  <si>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</si>
  <si>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</si>
  <si>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</si>
  <si>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cuenta con modulo en el sistema que motiva el diligenciamiento de esta informacion </t>
  </si>
  <si>
    <t xml:space="preserve">adecuado regitro en HC otoscopia </t>
  </si>
  <si>
    <t xml:space="preserve">se evidencia registro de otoscopia </t>
  </si>
  <si>
    <t>adecuado registro de valoracion de audicion y comunicación</t>
  </si>
  <si>
    <t xml:space="preserve">HC revisada no aplica para purebas especificas </t>
  </si>
  <si>
    <t xml:space="preserve">no se identifican ateraciones auditivas </t>
  </si>
  <si>
    <t xml:space="preserve">se evidencia registro de referencia y contra referencia, para este caso no aplica remision </t>
  </si>
  <si>
    <t xml:space="preserve">se identifica oportunidad de mejora en cuato tamizaje auditivo </t>
  </si>
  <si>
    <t xml:space="preserve">se identifica con claridad la informacion registrada se debe reforzar educacionen promover ambientres tranquilos y el uso de proteccion para ruido </t>
  </si>
  <si>
    <t xml:space="preserve">se identifica con claridad la informacion registrada se debe reforzar educacion en promover ambientres tranquilos y el uso de proteccion para ruido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</si>
</sst>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3" fillId="0" borderId="8" applyNumberFormat="0" applyFill="0" applyBorder="0" applyProtection="0"/>
    <xf numFmtId="9" fontId="1" fillId="0" borderId="8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8" applyNumberFormat="0" applyFill="0" applyBorder="0" applyProtection="0"/>
    <xf numFmtId="0" fontId="16" fillId="0" borderId="8"/>
    <xf numFmtId="0" fontId="3" fillId="0" borderId="8" applyNumberFormat="0" applyBorder="0" applyProtection="0"/>
    <xf numFmtId="9" fontId="9" fillId="0" borderId="8" applyFont="0" applyBorder="0" applyProtection="0"/>
  </cellStyleXfs>
  <cellXfs count="91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7" fillId="7" borderId="1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1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7" fillId="7" borderId="22" xfId="5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/>
    </xf>
    <xf numFmtId="0" fontId="8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17" fillId="0" borderId="0" xfId="0" applyFont="1" applyAlignment="1"/>
    <xf numFmtId="0" fontId="8" fillId="4" borderId="22" xfId="0" applyFont="1" applyFill="1" applyBorder="1" applyAlignment="1">
      <alignment horizontal="center" vertical="center"/>
    </xf>
    <xf numFmtId="9" fontId="8" fillId="4" borderId="22" xfId="0" applyNumberFormat="1" applyFont="1" applyFill="1" applyBorder="1" applyAlignment="1">
      <alignment horizontal="center" vertical="center"/>
    </xf>
    <xf numFmtId="9" fontId="7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2" fillId="6" borderId="0" xfId="0" applyFont="1" applyFill="1" applyAlignment="1">
      <alignment vertical="center" wrapText="1"/>
    </xf>
    <xf numFmtId="0" fontId="20" fillId="9" borderId="22" xfId="7" applyFont="1" applyFill="1" applyBorder="1" applyAlignment="1" applyProtection="1">
      <alignment horizontal="left" vertical="center" wrapText="1"/>
    </xf>
    <xf numFmtId="0" fontId="21" fillId="9" borderId="22" xfId="0" applyFont="1" applyFill="1" applyBorder="1" applyAlignment="1">
      <alignment vertical="center" wrapText="1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/>
    <xf numFmtId="0" fontId="18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0" fontId="21" fillId="9" borderId="2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 wrapText="1"/>
    </xf>
    <xf numFmtId="49" fontId="20" fillId="9" borderId="22" xfId="7" applyNumberFormat="1" applyFont="1" applyFill="1" applyBorder="1" applyAlignment="1" applyProtection="1">
      <alignment horizontal="left" vertical="center" wrapText="1"/>
    </xf>
    <xf numFmtId="0" fontId="11" fillId="0" borderId="13" xfId="0" applyFont="1" applyBorder="1" applyAlignment="1">
      <alignment horizontal="center"/>
    </xf>
    <xf numFmtId="49" fontId="27" fillId="9" borderId="22" xfId="7" applyNumberFormat="1" applyFont="1" applyFill="1" applyBorder="1" applyAlignment="1" applyProtection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49" fontId="20" fillId="9" borderId="21" xfId="7" applyNumberFormat="1" applyFont="1" applyFill="1" applyBorder="1" applyAlignment="1" applyProtection="1">
      <alignment horizontal="left" vertical="center" wrapText="1"/>
    </xf>
    <xf numFmtId="49" fontId="20" fillId="9" borderId="15" xfId="7" applyNumberFormat="1" applyFont="1" applyFill="1" applyBorder="1" applyAlignment="1" applyProtection="1">
      <alignment horizontal="left" vertical="center" wrapText="1"/>
    </xf>
    <xf numFmtId="49" fontId="20" fillId="9" borderId="20" xfId="7" applyNumberFormat="1" applyFont="1" applyFill="1" applyBorder="1" applyAlignment="1" applyProtection="1">
      <alignment horizontal="left" vertical="center" wrapText="1"/>
    </xf>
    <xf numFmtId="49" fontId="20" fillId="9" borderId="22" xfId="7" applyNumberFormat="1" applyFont="1" applyFill="1" applyBorder="1" applyAlignment="1" applyProtection="1">
      <alignment horizontal="center" vertical="center"/>
    </xf>
    <xf numFmtId="0" fontId="18" fillId="0" borderId="8" xfId="0" applyFont="1" applyBorder="1" applyAlignment="1">
      <alignment horizontal="left"/>
    </xf>
    <xf numFmtId="0" fontId="12" fillId="6" borderId="12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A10" sqref="A10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21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0" t="s">
        <v>65</v>
      </c>
      <c r="E10" s="60"/>
      <c r="F10" s="60"/>
      <c r="G10" s="60"/>
      <c r="H10" s="60"/>
      <c r="I10" s="6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0"/>
      <c r="E11" s="60"/>
      <c r="F11" s="60"/>
      <c r="G11" s="60"/>
      <c r="H11" s="60"/>
      <c r="I11" s="6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5" t="s">
        <v>15</v>
      </c>
      <c r="C18" s="66"/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14</v>
      </c>
    </row>
    <row r="19" spans="2:8" x14ac:dyDescent="0.25">
      <c r="B19" s="61" t="s">
        <v>16</v>
      </c>
      <c r="C19" s="56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61" t="s">
        <v>53</v>
      </c>
      <c r="C20" s="56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61" t="s">
        <v>54</v>
      </c>
      <c r="C21" s="56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61" t="s">
        <v>55</v>
      </c>
      <c r="C22" s="56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6" t="s">
        <v>56</v>
      </c>
      <c r="C23" s="57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6" t="s">
        <v>62</v>
      </c>
      <c r="C24" s="57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6" t="s">
        <v>63</v>
      </c>
      <c r="C25" s="57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6" t="s">
        <v>57</v>
      </c>
      <c r="C26" s="57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6" t="s">
        <v>58</v>
      </c>
      <c r="C27" s="57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58" t="s">
        <v>61</v>
      </c>
      <c r="C28" s="59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61" t="s">
        <v>51</v>
      </c>
      <c r="C29" s="56"/>
      <c r="D29" s="30">
        <f>+'10. SALUD VISUAL '!A70</f>
        <v>30</v>
      </c>
      <c r="E29" s="31">
        <f>+'10. SALUD VISUAL '!F72</f>
        <v>0.32275132275132273</v>
      </c>
      <c r="F29" s="31">
        <f>+'10. SALUD VISUAL '!F73</f>
        <v>0.26455026455026454</v>
      </c>
      <c r="G29" s="31">
        <f>+'10. SALUD VISUAL '!F74</f>
        <v>0.41269841269841268</v>
      </c>
      <c r="H29" s="31">
        <f>+'10. SALUD VISUAL '!F77</f>
        <v>0.73544973544973535</v>
      </c>
    </row>
    <row r="30" spans="2:8" s="23" customFormat="1" x14ac:dyDescent="0.25">
      <c r="B30" s="32" t="s">
        <v>52</v>
      </c>
      <c r="C30" s="28"/>
      <c r="D30" s="30">
        <f>+'10. SALUD AUDITIVA'!A66</f>
        <v>25</v>
      </c>
      <c r="E30" s="31">
        <f>+'10. SALUD AUDITIVA'!F67</f>
        <v>0.34399999999999997</v>
      </c>
      <c r="F30" s="31">
        <f>+'10. SALUD AUDITIVA'!F68</f>
        <v>5.6000000000000001E-2</v>
      </c>
      <c r="G30" s="31">
        <f>+'10. SALUD AUDITIVA'!F69</f>
        <v>0.6</v>
      </c>
      <c r="H30" s="31">
        <f>+'10. SALUD AUDITIVA'!F72</f>
        <v>0.94399999999999995</v>
      </c>
    </row>
    <row r="31" spans="2:8" x14ac:dyDescent="0.25">
      <c r="B31" s="61" t="s">
        <v>59</v>
      </c>
      <c r="C31" s="56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61" t="s">
        <v>60</v>
      </c>
      <c r="C32" s="56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61" t="s">
        <v>24</v>
      </c>
      <c r="C33" s="56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61" t="s">
        <v>25</v>
      </c>
      <c r="C34" s="56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2" t="s">
        <v>3</v>
      </c>
      <c r="C35" s="63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topLeftCell="A64" workbookViewId="0">
      <selection activeCell="D54" sqref="D54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8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28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29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6" t="s">
        <v>30</v>
      </c>
      <c r="C12" s="77"/>
      <c r="D12" s="78"/>
      <c r="E12" s="18"/>
      <c r="F12" s="18"/>
      <c r="G12" s="18"/>
      <c r="H12" s="18"/>
      <c r="I12" s="18"/>
      <c r="J12" s="18"/>
    </row>
    <row r="13" spans="1:20" ht="31.5" customHeight="1" x14ac:dyDescent="0.2">
      <c r="B13" s="79"/>
      <c r="C13" s="80"/>
      <c r="D13" s="81"/>
      <c r="E13" s="18"/>
      <c r="F13" s="18"/>
      <c r="G13" s="18"/>
      <c r="H13" s="18"/>
      <c r="I13" s="18"/>
      <c r="J13" s="18"/>
    </row>
    <row r="14" spans="1:20" ht="31.5" customHeight="1" x14ac:dyDescent="0.2">
      <c r="B14" s="74"/>
      <c r="C14" s="74"/>
      <c r="D14" s="41" t="s">
        <v>9</v>
      </c>
      <c r="E14" s="75" t="s">
        <v>90</v>
      </c>
      <c r="F14" s="75"/>
      <c r="G14" s="75"/>
      <c r="H14" s="75" t="s">
        <v>91</v>
      </c>
      <c r="I14" s="75"/>
      <c r="J14" s="75"/>
      <c r="K14" s="75" t="s">
        <v>92</v>
      </c>
      <c r="L14" s="75"/>
      <c r="M14" s="75"/>
      <c r="N14" s="75" t="s">
        <v>93</v>
      </c>
      <c r="O14" s="75"/>
      <c r="P14" s="75"/>
      <c r="Q14" s="75" t="s">
        <v>94</v>
      </c>
      <c r="R14" s="75"/>
      <c r="S14" s="75"/>
    </row>
    <row r="15" spans="1:20" ht="31.5" customHeight="1" x14ac:dyDescent="0.2">
      <c r="B15" s="72" t="s">
        <v>10</v>
      </c>
      <c r="C15" s="72"/>
      <c r="D15" s="42" t="s">
        <v>10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2"/>
      <c r="C16" s="72"/>
      <c r="D16" s="22" t="s">
        <v>31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31.5" customHeight="1" x14ac:dyDescent="0.2">
      <c r="A17" s="4">
        <v>2</v>
      </c>
      <c r="B17" s="72"/>
      <c r="C17" s="72"/>
      <c r="D17" s="46" t="s">
        <v>32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2"/>
      <c r="C18" s="72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2"/>
      <c r="C19" s="72"/>
      <c r="D19" s="42" t="s">
        <v>22</v>
      </c>
      <c r="E19" s="69" t="s">
        <v>73</v>
      </c>
      <c r="F19" s="69"/>
      <c r="G19" s="69"/>
      <c r="H19" s="69" t="s">
        <v>73</v>
      </c>
      <c r="I19" s="69"/>
      <c r="J19" s="69"/>
      <c r="K19" s="69" t="s">
        <v>73</v>
      </c>
      <c r="L19" s="69"/>
      <c r="M19" s="69"/>
      <c r="N19" s="69" t="s">
        <v>73</v>
      </c>
      <c r="O19" s="69"/>
      <c r="P19" s="69"/>
      <c r="Q19" s="69" t="s">
        <v>73</v>
      </c>
      <c r="R19" s="69"/>
      <c r="S19" s="69"/>
    </row>
    <row r="20" spans="1:20" ht="31.5" customHeight="1" x14ac:dyDescent="0.2">
      <c r="B20" s="71" t="s">
        <v>23</v>
      </c>
      <c r="C20" s="71"/>
      <c r="D20" s="42" t="s">
        <v>23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1.5" customHeight="1" x14ac:dyDescent="0.2">
      <c r="A21" s="4">
        <v>1</v>
      </c>
      <c r="B21" s="71"/>
      <c r="C21" s="71"/>
      <c r="D21" s="49" t="s">
        <v>95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31.5" customHeight="1" x14ac:dyDescent="0.2">
      <c r="A22" s="4">
        <v>2</v>
      </c>
      <c r="B22" s="71"/>
      <c r="C22" s="71"/>
      <c r="D22" s="49" t="s">
        <v>96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1"/>
      <c r="C23" s="71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1"/>
      <c r="C24" s="71"/>
      <c r="D24" s="42" t="s">
        <v>22</v>
      </c>
      <c r="E24" s="73" t="s">
        <v>117</v>
      </c>
      <c r="F24" s="73"/>
      <c r="G24" s="73"/>
      <c r="H24" s="73" t="s">
        <v>118</v>
      </c>
      <c r="I24" s="73"/>
      <c r="J24" s="73"/>
      <c r="K24" s="73" t="s">
        <v>119</v>
      </c>
      <c r="L24" s="73"/>
      <c r="M24" s="73"/>
      <c r="N24" s="73" t="s">
        <v>120</v>
      </c>
      <c r="O24" s="73"/>
      <c r="P24" s="73"/>
      <c r="Q24" s="73" t="s">
        <v>76</v>
      </c>
      <c r="R24" s="73"/>
      <c r="S24" s="73"/>
    </row>
    <row r="25" spans="1:20" ht="31.5" customHeight="1" x14ac:dyDescent="0.2">
      <c r="B25" s="71" t="s">
        <v>5</v>
      </c>
      <c r="C25" s="71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1"/>
      <c r="C26" s="71"/>
      <c r="D26" s="51" t="s">
        <v>97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1"/>
      <c r="C27" s="71"/>
      <c r="D27" s="51" t="s">
        <v>98</v>
      </c>
      <c r="E27" s="45"/>
      <c r="F27" s="45"/>
      <c r="G27" s="44">
        <v>1</v>
      </c>
      <c r="H27" s="45"/>
      <c r="I27" s="45"/>
      <c r="J27" s="44">
        <v>1</v>
      </c>
      <c r="K27" s="44">
        <v>1</v>
      </c>
      <c r="L27" s="45"/>
      <c r="M27" s="45"/>
      <c r="N27" s="44">
        <v>1</v>
      </c>
      <c r="O27" s="45"/>
      <c r="P27" s="45"/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71"/>
      <c r="C28" s="71"/>
      <c r="D28" s="51" t="s">
        <v>99</v>
      </c>
      <c r="E28" s="45"/>
      <c r="F28" s="45"/>
      <c r="G28" s="44">
        <v>1</v>
      </c>
      <c r="H28" s="45">
        <v>1</v>
      </c>
      <c r="I28" s="45"/>
      <c r="J28" s="45"/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1"/>
      <c r="C29" s="71"/>
      <c r="D29" s="51" t="s">
        <v>100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>
        <v>1</v>
      </c>
      <c r="R29" s="45"/>
      <c r="S29" s="45"/>
      <c r="T29" s="18">
        <f t="shared" si="2"/>
        <v>5</v>
      </c>
    </row>
    <row r="30" spans="1:20" ht="76.5" x14ac:dyDescent="0.2">
      <c r="A30" s="4">
        <v>5</v>
      </c>
      <c r="B30" s="71"/>
      <c r="C30" s="71"/>
      <c r="D30" s="51" t="s">
        <v>101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1"/>
      <c r="C31" s="71"/>
      <c r="D31" s="51" t="s">
        <v>102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1"/>
      <c r="C32" s="71"/>
      <c r="D32" s="51" t="s">
        <v>103</v>
      </c>
      <c r="E32" s="45">
        <v>1</v>
      </c>
      <c r="F32" s="45"/>
      <c r="G32" s="45"/>
      <c r="H32" s="45"/>
      <c r="I32" s="45"/>
      <c r="J32" s="44">
        <v>1</v>
      </c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71"/>
      <c r="C33" s="71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1"/>
      <c r="C34" s="71"/>
      <c r="D34" s="42" t="s">
        <v>22</v>
      </c>
      <c r="E34" s="73" t="s">
        <v>121</v>
      </c>
      <c r="F34" s="73"/>
      <c r="G34" s="73"/>
      <c r="H34" s="73" t="s">
        <v>122</v>
      </c>
      <c r="I34" s="73"/>
      <c r="J34" s="73"/>
      <c r="K34" s="73" t="s">
        <v>121</v>
      </c>
      <c r="L34" s="73"/>
      <c r="M34" s="73"/>
      <c r="N34" s="73" t="s">
        <v>122</v>
      </c>
      <c r="O34" s="73"/>
      <c r="P34" s="73"/>
      <c r="Q34" s="73" t="s">
        <v>121</v>
      </c>
      <c r="R34" s="73"/>
      <c r="S34" s="73"/>
    </row>
    <row r="35" spans="1:20" ht="31.5" customHeight="1" x14ac:dyDescent="0.2">
      <c r="B35" s="71" t="s">
        <v>6</v>
      </c>
      <c r="C35" s="71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1"/>
      <c r="C36" s="71"/>
      <c r="D36" s="53" t="s">
        <v>33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71"/>
      <c r="C37" s="71"/>
      <c r="D37" s="54" t="s">
        <v>34</v>
      </c>
      <c r="E37" s="45">
        <v>1</v>
      </c>
      <c r="F37" s="45"/>
      <c r="G37" s="45"/>
      <c r="H37" s="45">
        <v>1</v>
      </c>
      <c r="I37" s="45"/>
      <c r="J37" s="45"/>
      <c r="K37" s="45">
        <v>1</v>
      </c>
      <c r="L37" s="45"/>
      <c r="M37" s="45"/>
      <c r="N37" s="45">
        <v>1</v>
      </c>
      <c r="O37" s="45"/>
      <c r="P37" s="45"/>
      <c r="Q37" s="45">
        <v>1</v>
      </c>
      <c r="R37" s="45"/>
      <c r="S37" s="45"/>
      <c r="T37" s="18">
        <f>SUM(E37:S37)</f>
        <v>5</v>
      </c>
    </row>
    <row r="38" spans="1:20" ht="25.5" x14ac:dyDescent="0.2">
      <c r="A38" s="4">
        <v>3</v>
      </c>
      <c r="B38" s="71"/>
      <c r="C38" s="71"/>
      <c r="D38" s="55" t="s">
        <v>104</v>
      </c>
      <c r="E38" s="45">
        <v>1</v>
      </c>
      <c r="F38" s="45"/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71"/>
      <c r="C39" s="71"/>
      <c r="D39" s="54" t="s">
        <v>35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1"/>
      <c r="C40" s="71"/>
      <c r="D40" s="47" t="s">
        <v>4</v>
      </c>
      <c r="E40" s="48">
        <f t="shared" ref="E40:S40" si="4">SUM(E36:E39)</f>
        <v>4</v>
      </c>
      <c r="F40" s="48">
        <f t="shared" si="4"/>
        <v>0</v>
      </c>
      <c r="G40" s="48">
        <f t="shared" si="4"/>
        <v>0</v>
      </c>
      <c r="H40" s="48">
        <f t="shared" si="4"/>
        <v>4</v>
      </c>
      <c r="I40" s="48">
        <f t="shared" si="4"/>
        <v>0</v>
      </c>
      <c r="J40" s="48">
        <f t="shared" si="4"/>
        <v>0</v>
      </c>
      <c r="K40" s="48">
        <f t="shared" si="4"/>
        <v>4</v>
      </c>
      <c r="L40" s="48">
        <f t="shared" si="4"/>
        <v>0</v>
      </c>
      <c r="M40" s="48">
        <f t="shared" si="4"/>
        <v>0</v>
      </c>
      <c r="N40" s="48">
        <f t="shared" si="4"/>
        <v>4</v>
      </c>
      <c r="O40" s="48">
        <f t="shared" si="4"/>
        <v>0</v>
      </c>
      <c r="P40" s="48">
        <f t="shared" si="4"/>
        <v>0</v>
      </c>
      <c r="Q40" s="48">
        <f t="shared" si="4"/>
        <v>4</v>
      </c>
      <c r="R40" s="48">
        <f t="shared" si="4"/>
        <v>0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71"/>
      <c r="C41" s="71"/>
      <c r="D41" s="42" t="s">
        <v>22</v>
      </c>
      <c r="E41" s="69" t="s">
        <v>80</v>
      </c>
      <c r="F41" s="69"/>
      <c r="G41" s="69"/>
      <c r="H41" s="69" t="s">
        <v>123</v>
      </c>
      <c r="I41" s="69"/>
      <c r="J41" s="69"/>
      <c r="K41" s="69" t="s">
        <v>124</v>
      </c>
      <c r="L41" s="69"/>
      <c r="M41" s="69"/>
      <c r="N41" s="69" t="s">
        <v>123</v>
      </c>
      <c r="O41" s="69"/>
      <c r="P41" s="69"/>
      <c r="Q41" s="69" t="s">
        <v>123</v>
      </c>
      <c r="R41" s="69"/>
      <c r="S41" s="69"/>
    </row>
    <row r="42" spans="1:20" ht="31.5" customHeight="1" x14ac:dyDescent="0.2">
      <c r="B42" s="72" t="s">
        <v>7</v>
      </c>
      <c r="C42" s="72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2"/>
      <c r="C43" s="72"/>
      <c r="D43" s="51" t="s">
        <v>105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2"/>
      <c r="C44" s="72"/>
      <c r="D44" s="51" t="s">
        <v>106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2"/>
      <c r="C45" s="72"/>
      <c r="D45" s="51" t="s">
        <v>107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2"/>
      <c r="C46" s="72"/>
      <c r="D46" s="51" t="s">
        <v>108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2"/>
      <c r="C47" s="72"/>
      <c r="D47" s="51" t="s">
        <v>109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2"/>
      <c r="C48" s="72"/>
      <c r="D48" s="51" t="s">
        <v>110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2"/>
      <c r="C49" s="72"/>
      <c r="D49" s="51" t="s">
        <v>111</v>
      </c>
      <c r="E49" s="45"/>
      <c r="F49" s="45"/>
      <c r="G49" s="45">
        <v>1</v>
      </c>
      <c r="H49" s="45">
        <v>1</v>
      </c>
      <c r="I49" s="45"/>
      <c r="J49" s="45"/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2"/>
      <c r="C50" s="72"/>
      <c r="D50" s="51" t="s">
        <v>112</v>
      </c>
      <c r="E50" s="45"/>
      <c r="F50" s="45"/>
      <c r="G50" s="45">
        <v>1</v>
      </c>
      <c r="H50" s="45"/>
      <c r="I50" s="45"/>
      <c r="J50" s="45">
        <v>1</v>
      </c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2"/>
      <c r="C51" s="72"/>
      <c r="D51" s="47" t="s">
        <v>4</v>
      </c>
      <c r="E51" s="48">
        <f t="shared" ref="E51:S51" si="6">SUM(E43:E50)</f>
        <v>0</v>
      </c>
      <c r="F51" s="48">
        <f t="shared" si="6"/>
        <v>0</v>
      </c>
      <c r="G51" s="48">
        <f t="shared" si="6"/>
        <v>8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0</v>
      </c>
      <c r="L51" s="48">
        <f t="shared" si="6"/>
        <v>0</v>
      </c>
      <c r="M51" s="48">
        <f t="shared" si="6"/>
        <v>8</v>
      </c>
      <c r="N51" s="48">
        <f t="shared" si="6"/>
        <v>0</v>
      </c>
      <c r="O51" s="48">
        <f t="shared" si="6"/>
        <v>0</v>
      </c>
      <c r="P51" s="48">
        <f t="shared" si="6"/>
        <v>8</v>
      </c>
      <c r="Q51" s="48">
        <f t="shared" si="6"/>
        <v>0</v>
      </c>
      <c r="R51" s="48">
        <f t="shared" si="6"/>
        <v>0</v>
      </c>
      <c r="S51" s="48">
        <f t="shared" si="6"/>
        <v>8</v>
      </c>
      <c r="T51" s="18">
        <f t="shared" si="5"/>
        <v>40</v>
      </c>
    </row>
    <row r="52" spans="1:20" ht="31.5" customHeight="1" x14ac:dyDescent="0.2">
      <c r="B52" s="72"/>
      <c r="C52" s="72"/>
      <c r="D52" s="42" t="s">
        <v>22</v>
      </c>
      <c r="E52" s="69" t="s">
        <v>113</v>
      </c>
      <c r="F52" s="69"/>
      <c r="G52" s="69"/>
      <c r="H52" s="69" t="s">
        <v>114</v>
      </c>
      <c r="I52" s="69"/>
      <c r="J52" s="69"/>
      <c r="K52" s="69" t="s">
        <v>113</v>
      </c>
      <c r="L52" s="69"/>
      <c r="M52" s="69"/>
      <c r="N52" s="69" t="s">
        <v>113</v>
      </c>
      <c r="O52" s="69"/>
      <c r="P52" s="69"/>
      <c r="Q52" s="69" t="s">
        <v>113</v>
      </c>
      <c r="R52" s="69"/>
      <c r="S52" s="69"/>
    </row>
    <row r="53" spans="1:20" ht="31.5" customHeight="1" x14ac:dyDescent="0.2">
      <c r="B53" s="72" t="s">
        <v>11</v>
      </c>
      <c r="C53" s="72"/>
      <c r="D53" s="42" t="s">
        <v>11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2"/>
      <c r="C54" s="72"/>
      <c r="D54" s="53" t="s">
        <v>36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2"/>
      <c r="C55" s="72"/>
      <c r="D55" s="53" t="s">
        <v>37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3</v>
      </c>
      <c r="B56" s="72"/>
      <c r="C56" s="72"/>
      <c r="D56" s="53" t="s">
        <v>38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A57" s="4">
        <v>4</v>
      </c>
      <c r="B57" s="72"/>
      <c r="C57" s="72"/>
      <c r="D57" s="53" t="s">
        <v>39</v>
      </c>
      <c r="E57" s="45">
        <v>1</v>
      </c>
      <c r="F57" s="45"/>
      <c r="G57" s="45"/>
      <c r="H57" s="45">
        <v>1</v>
      </c>
      <c r="I57" s="45"/>
      <c r="J57" s="45"/>
      <c r="K57" s="45">
        <v>1</v>
      </c>
      <c r="L57" s="45"/>
      <c r="M57" s="45"/>
      <c r="N57" s="45">
        <v>1</v>
      </c>
      <c r="O57" s="45"/>
      <c r="P57" s="45"/>
      <c r="Q57" s="45">
        <v>1</v>
      </c>
      <c r="R57" s="45"/>
      <c r="S57" s="45"/>
      <c r="T57" s="18">
        <f>SUM(E57:S57)</f>
        <v>5</v>
      </c>
    </row>
    <row r="58" spans="1:20" ht="31.5" customHeight="1" x14ac:dyDescent="0.2">
      <c r="B58" s="72"/>
      <c r="C58" s="72"/>
      <c r="D58" s="47" t="s">
        <v>4</v>
      </c>
      <c r="E58" s="48">
        <f t="shared" ref="E58:S58" si="7">SUM(E54:E57)</f>
        <v>3</v>
      </c>
      <c r="F58" s="48">
        <f t="shared" si="7"/>
        <v>1</v>
      </c>
      <c r="G58" s="48">
        <f t="shared" si="7"/>
        <v>0</v>
      </c>
      <c r="H58" s="48">
        <f t="shared" si="7"/>
        <v>3</v>
      </c>
      <c r="I58" s="48">
        <f t="shared" si="7"/>
        <v>1</v>
      </c>
      <c r="J58" s="48">
        <f t="shared" si="7"/>
        <v>0</v>
      </c>
      <c r="K58" s="48">
        <f t="shared" si="7"/>
        <v>3</v>
      </c>
      <c r="L58" s="48">
        <f t="shared" si="7"/>
        <v>1</v>
      </c>
      <c r="M58" s="48">
        <f t="shared" si="7"/>
        <v>0</v>
      </c>
      <c r="N58" s="48">
        <f t="shared" si="7"/>
        <v>3</v>
      </c>
      <c r="O58" s="48">
        <f t="shared" si="7"/>
        <v>1</v>
      </c>
      <c r="P58" s="48">
        <f t="shared" si="7"/>
        <v>0</v>
      </c>
      <c r="Q58" s="48">
        <f t="shared" si="7"/>
        <v>3</v>
      </c>
      <c r="R58" s="48">
        <f t="shared" si="7"/>
        <v>1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2"/>
      <c r="C59" s="72"/>
      <c r="D59" s="42" t="s">
        <v>22</v>
      </c>
      <c r="E59" s="69" t="s">
        <v>125</v>
      </c>
      <c r="F59" s="69"/>
      <c r="G59" s="69"/>
      <c r="H59" s="69" t="s">
        <v>125</v>
      </c>
      <c r="I59" s="69"/>
      <c r="J59" s="69"/>
      <c r="K59" s="69" t="s">
        <v>125</v>
      </c>
      <c r="L59" s="69"/>
      <c r="M59" s="69"/>
      <c r="N59" s="69" t="s">
        <v>125</v>
      </c>
      <c r="O59" s="69"/>
      <c r="P59" s="69"/>
      <c r="Q59" s="69" t="s">
        <v>125</v>
      </c>
      <c r="R59" s="69"/>
      <c r="S59" s="69"/>
    </row>
    <row r="60" spans="1:20" ht="31.5" customHeight="1" x14ac:dyDescent="0.2">
      <c r="B60" s="72" t="s">
        <v>12</v>
      </c>
      <c r="C60" s="72"/>
      <c r="D60" s="42" t="s">
        <v>12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2"/>
      <c r="C61" s="72"/>
      <c r="D61" s="49" t="s">
        <v>40</v>
      </c>
      <c r="E61" s="45"/>
      <c r="F61" s="45"/>
      <c r="G61" s="45">
        <v>1</v>
      </c>
      <c r="H61" s="45"/>
      <c r="I61" s="45"/>
      <c r="J61" s="45">
        <v>1</v>
      </c>
      <c r="K61" s="45"/>
      <c r="L61" s="45">
        <v>1</v>
      </c>
      <c r="M61" s="45"/>
      <c r="N61" s="45"/>
      <c r="O61" s="45">
        <v>1</v>
      </c>
      <c r="P61" s="45"/>
      <c r="Q61" s="45"/>
      <c r="R61" s="45">
        <v>1</v>
      </c>
      <c r="S61" s="45"/>
      <c r="T61" s="18">
        <f>SUM(E61:S61)</f>
        <v>5</v>
      </c>
    </row>
    <row r="62" spans="1:20" ht="31.5" customHeight="1" x14ac:dyDescent="0.2">
      <c r="A62" s="4">
        <v>2</v>
      </c>
      <c r="B62" s="72"/>
      <c r="C62" s="72"/>
      <c r="D62" s="49" t="s">
        <v>41</v>
      </c>
      <c r="E62" s="45"/>
      <c r="F62" s="45"/>
      <c r="G62" s="45">
        <v>1</v>
      </c>
      <c r="H62" s="45"/>
      <c r="I62" s="45"/>
      <c r="J62" s="45">
        <v>1</v>
      </c>
      <c r="K62" s="45"/>
      <c r="L62" s="45">
        <v>1</v>
      </c>
      <c r="M62" s="45"/>
      <c r="N62" s="45"/>
      <c r="O62" s="45">
        <v>1</v>
      </c>
      <c r="P62" s="45"/>
      <c r="Q62" s="45"/>
      <c r="R62" s="45">
        <v>1</v>
      </c>
      <c r="S62" s="45"/>
      <c r="T62" s="18">
        <f>SUM(E62:S62)</f>
        <v>5</v>
      </c>
    </row>
    <row r="63" spans="1:20" ht="31.5" customHeight="1" x14ac:dyDescent="0.2">
      <c r="B63" s="72"/>
      <c r="C63" s="72"/>
      <c r="D63" s="47" t="s">
        <v>4</v>
      </c>
      <c r="E63" s="48">
        <f t="shared" ref="E63:S63" si="8">SUM(E61:E62)</f>
        <v>0</v>
      </c>
      <c r="F63" s="48">
        <f t="shared" si="8"/>
        <v>0</v>
      </c>
      <c r="G63" s="48">
        <f t="shared" si="8"/>
        <v>2</v>
      </c>
      <c r="H63" s="48">
        <f t="shared" si="8"/>
        <v>0</v>
      </c>
      <c r="I63" s="48">
        <f t="shared" si="8"/>
        <v>0</v>
      </c>
      <c r="J63" s="48">
        <f t="shared" si="8"/>
        <v>2</v>
      </c>
      <c r="K63" s="48">
        <f t="shared" si="8"/>
        <v>0</v>
      </c>
      <c r="L63" s="48">
        <f t="shared" si="8"/>
        <v>2</v>
      </c>
      <c r="M63" s="48">
        <f t="shared" si="8"/>
        <v>0</v>
      </c>
      <c r="N63" s="48">
        <f t="shared" si="8"/>
        <v>0</v>
      </c>
      <c r="O63" s="48">
        <f t="shared" si="8"/>
        <v>2</v>
      </c>
      <c r="P63" s="48">
        <f t="shared" si="8"/>
        <v>0</v>
      </c>
      <c r="Q63" s="48">
        <f t="shared" si="8"/>
        <v>0</v>
      </c>
      <c r="R63" s="48">
        <f t="shared" si="8"/>
        <v>2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2"/>
      <c r="C64" s="72"/>
      <c r="D64" s="42" t="s">
        <v>22</v>
      </c>
      <c r="E64" s="69" t="s">
        <v>115</v>
      </c>
      <c r="F64" s="69"/>
      <c r="G64" s="69"/>
      <c r="H64" s="69" t="s">
        <v>116</v>
      </c>
      <c r="I64" s="69"/>
      <c r="J64" s="69"/>
      <c r="K64" s="69" t="s">
        <v>116</v>
      </c>
      <c r="L64" s="69"/>
      <c r="M64" s="69"/>
      <c r="N64" s="69" t="s">
        <v>116</v>
      </c>
      <c r="O64" s="69"/>
      <c r="P64" s="69"/>
      <c r="Q64" s="69" t="s">
        <v>116</v>
      </c>
      <c r="R64" s="69"/>
      <c r="S64" s="69"/>
    </row>
    <row r="65" spans="1:20" ht="31.5" customHeight="1" x14ac:dyDescent="0.2">
      <c r="B65" s="71" t="s">
        <v>13</v>
      </c>
      <c r="C65" s="71"/>
      <c r="D65" s="42" t="s">
        <v>13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31.5" customHeight="1" x14ac:dyDescent="0.2">
      <c r="A66" s="4">
        <v>1</v>
      </c>
      <c r="B66" s="71"/>
      <c r="C66" s="71"/>
      <c r="D66" s="53" t="s">
        <v>42</v>
      </c>
      <c r="E66" s="45"/>
      <c r="F66" s="45"/>
      <c r="G66" s="45">
        <v>1</v>
      </c>
      <c r="H66" s="45"/>
      <c r="I66" s="45"/>
      <c r="J66" s="45">
        <v>1</v>
      </c>
      <c r="K66" s="45"/>
      <c r="L66" s="45"/>
      <c r="M66" s="45">
        <v>1</v>
      </c>
      <c r="N66" s="45"/>
      <c r="O66" s="45"/>
      <c r="P66" s="45">
        <v>1</v>
      </c>
      <c r="Q66" s="45"/>
      <c r="R66" s="45"/>
      <c r="S66" s="45">
        <v>1</v>
      </c>
      <c r="T66" s="18">
        <f>SUM(E66:S66)</f>
        <v>5</v>
      </c>
    </row>
    <row r="67" spans="1:20" ht="31.5" customHeight="1" x14ac:dyDescent="0.2">
      <c r="B67" s="71"/>
      <c r="C67" s="71"/>
      <c r="D67" s="47" t="s">
        <v>4</v>
      </c>
      <c r="E67" s="48">
        <f t="shared" ref="E67:S67" si="9">SUM(E66)</f>
        <v>0</v>
      </c>
      <c r="F67" s="48">
        <f t="shared" si="9"/>
        <v>0</v>
      </c>
      <c r="G67" s="48">
        <f t="shared" si="9"/>
        <v>1</v>
      </c>
      <c r="H67" s="48">
        <f t="shared" si="9"/>
        <v>0</v>
      </c>
      <c r="I67" s="48">
        <f t="shared" si="9"/>
        <v>0</v>
      </c>
      <c r="J67" s="48">
        <f t="shared" si="9"/>
        <v>1</v>
      </c>
      <c r="K67" s="48">
        <f t="shared" si="9"/>
        <v>0</v>
      </c>
      <c r="L67" s="48">
        <f t="shared" si="9"/>
        <v>0</v>
      </c>
      <c r="M67" s="48">
        <f t="shared" si="9"/>
        <v>1</v>
      </c>
      <c r="N67" s="48">
        <f t="shared" si="9"/>
        <v>0</v>
      </c>
      <c r="O67" s="48">
        <f t="shared" si="9"/>
        <v>0</v>
      </c>
      <c r="P67" s="48">
        <f t="shared" si="9"/>
        <v>1</v>
      </c>
      <c r="Q67" s="48">
        <f t="shared" si="9"/>
        <v>0</v>
      </c>
      <c r="R67" s="48">
        <f t="shared" si="9"/>
        <v>0</v>
      </c>
      <c r="S67" s="48">
        <f t="shared" si="9"/>
        <v>1</v>
      </c>
      <c r="T67" s="18">
        <f>SUM(E67:S67)</f>
        <v>5</v>
      </c>
    </row>
    <row r="68" spans="1:20" ht="78.75" customHeight="1" x14ac:dyDescent="0.2">
      <c r="B68" s="71"/>
      <c r="C68" s="71"/>
      <c r="D68" s="42" t="s">
        <v>22</v>
      </c>
      <c r="E68" s="70" t="s">
        <v>126</v>
      </c>
      <c r="F68" s="70"/>
      <c r="G68" s="70"/>
      <c r="H68" s="70" t="s">
        <v>127</v>
      </c>
      <c r="I68" s="70"/>
      <c r="J68" s="70"/>
      <c r="K68" s="70" t="s">
        <v>127</v>
      </c>
      <c r="L68" s="70"/>
      <c r="M68" s="70"/>
      <c r="N68" s="70" t="s">
        <v>127</v>
      </c>
      <c r="O68" s="70"/>
      <c r="P68" s="70"/>
      <c r="Q68" s="70" t="s">
        <v>127</v>
      </c>
      <c r="R68" s="70"/>
      <c r="S68" s="70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1</v>
      </c>
      <c r="G70" s="20">
        <f t="shared" si="10"/>
        <v>17</v>
      </c>
      <c r="H70" s="20">
        <f t="shared" si="10"/>
        <v>13</v>
      </c>
      <c r="I70" s="20">
        <f t="shared" si="10"/>
        <v>1</v>
      </c>
      <c r="J70" s="20">
        <f t="shared" si="10"/>
        <v>16</v>
      </c>
      <c r="K70" s="20">
        <f t="shared" si="10"/>
        <v>12</v>
      </c>
      <c r="L70" s="20">
        <f t="shared" si="10"/>
        <v>3</v>
      </c>
      <c r="M70" s="20">
        <f t="shared" si="10"/>
        <v>15</v>
      </c>
      <c r="N70" s="20">
        <f t="shared" si="10"/>
        <v>12</v>
      </c>
      <c r="O70" s="20">
        <f t="shared" si="10"/>
        <v>3</v>
      </c>
      <c r="P70" s="20">
        <f t="shared" si="10"/>
        <v>15</v>
      </c>
      <c r="Q70" s="20">
        <f t="shared" si="10"/>
        <v>12</v>
      </c>
      <c r="R70" s="20">
        <f t="shared" si="10"/>
        <v>3</v>
      </c>
      <c r="S70" s="20">
        <f t="shared" si="10"/>
        <v>15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61</v>
      </c>
      <c r="F72" s="21">
        <f>+E72/$E$75</f>
        <v>0.32275132275132273</v>
      </c>
    </row>
    <row r="73" spans="1:20" x14ac:dyDescent="0.2">
      <c r="D73" s="17" t="s">
        <v>1</v>
      </c>
      <c r="E73" s="20">
        <f>+F70+H70+K70+N70+Q70</f>
        <v>50</v>
      </c>
      <c r="F73" s="21">
        <f t="shared" ref="F73:F75" si="11">+E73/$E$75</f>
        <v>0.26455026455026454</v>
      </c>
    </row>
    <row r="74" spans="1:20" x14ac:dyDescent="0.2">
      <c r="D74" s="17" t="s">
        <v>2</v>
      </c>
      <c r="E74" s="20">
        <f>+G70+J70+M70+P70+S70</f>
        <v>78</v>
      </c>
      <c r="F74" s="21">
        <f t="shared" si="11"/>
        <v>0.41269841269841268</v>
      </c>
    </row>
    <row r="75" spans="1:20" x14ac:dyDescent="0.2">
      <c r="E75" s="20">
        <f>SUM(E72:E74)</f>
        <v>189</v>
      </c>
      <c r="F75" s="21">
        <f t="shared" si="11"/>
        <v>1</v>
      </c>
    </row>
    <row r="77" spans="1:20" x14ac:dyDescent="0.2">
      <c r="D77" s="27" t="s">
        <v>64</v>
      </c>
      <c r="E77" s="26"/>
      <c r="F77" s="36">
        <f>+F72+F74</f>
        <v>0.73544973544973535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Q59:S59"/>
    <mergeCell ref="E71:G71"/>
    <mergeCell ref="H71:J71"/>
    <mergeCell ref="K71:M71"/>
    <mergeCell ref="N71:P71"/>
    <mergeCell ref="Q71:S71"/>
    <mergeCell ref="Q68:S68"/>
    <mergeCell ref="Q64:S64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opLeftCell="A56" zoomScale="87" zoomScaleNormal="87" workbookViewId="0">
      <selection activeCell="E36" sqref="E36:G36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86" t="s">
        <v>66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</row>
    <row r="8" spans="1:20" x14ac:dyDescent="0.2">
      <c r="C8" s="86" t="s">
        <v>27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</row>
    <row r="9" spans="1:20" x14ac:dyDescent="0.2">
      <c r="C9" s="86" t="s">
        <v>67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20" x14ac:dyDescent="0.2">
      <c r="C10" s="86" t="s">
        <v>29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7" t="s">
        <v>43</v>
      </c>
      <c r="C12" s="88"/>
      <c r="D12" s="88"/>
      <c r="E12" s="18"/>
      <c r="F12" s="18"/>
      <c r="G12" s="18"/>
      <c r="H12" s="18"/>
      <c r="I12" s="18"/>
      <c r="J12" s="18"/>
    </row>
    <row r="13" spans="1:20" ht="31.5" customHeight="1" x14ac:dyDescent="0.2">
      <c r="B13" s="89"/>
      <c r="C13" s="90"/>
      <c r="D13" s="90"/>
      <c r="E13" s="18"/>
      <c r="F13" s="18"/>
      <c r="G13" s="18"/>
      <c r="H13" s="18"/>
      <c r="I13" s="18"/>
      <c r="J13" s="18"/>
    </row>
    <row r="14" spans="1:20" ht="31.5" customHeight="1" x14ac:dyDescent="0.2">
      <c r="B14" s="74"/>
      <c r="C14" s="74"/>
      <c r="D14" s="41" t="s">
        <v>9</v>
      </c>
      <c r="E14" s="85" t="s">
        <v>68</v>
      </c>
      <c r="F14" s="85"/>
      <c r="G14" s="85"/>
      <c r="H14" s="85" t="s">
        <v>69</v>
      </c>
      <c r="I14" s="85"/>
      <c r="J14" s="85"/>
      <c r="K14" s="85" t="s">
        <v>70</v>
      </c>
      <c r="L14" s="85"/>
      <c r="M14" s="85"/>
      <c r="N14" s="85" t="s">
        <v>71</v>
      </c>
      <c r="O14" s="85"/>
      <c r="P14" s="85"/>
      <c r="Q14" s="85" t="s">
        <v>72</v>
      </c>
      <c r="R14" s="85"/>
      <c r="S14" s="85"/>
    </row>
    <row r="15" spans="1:20" ht="31.5" customHeight="1" x14ac:dyDescent="0.2">
      <c r="B15" s="72" t="s">
        <v>10</v>
      </c>
      <c r="C15" s="72"/>
      <c r="D15" s="42" t="s">
        <v>10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2"/>
      <c r="C16" s="72"/>
      <c r="D16" s="22" t="s">
        <v>31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1.5" customHeight="1" x14ac:dyDescent="0.2">
      <c r="A17" s="4">
        <v>2</v>
      </c>
      <c r="B17" s="72"/>
      <c r="C17" s="72"/>
      <c r="D17" s="46" t="s">
        <v>32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2"/>
      <c r="C18" s="72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2"/>
      <c r="C19" s="72"/>
      <c r="D19" s="42" t="s">
        <v>22</v>
      </c>
      <c r="E19" s="69" t="s">
        <v>73</v>
      </c>
      <c r="F19" s="69"/>
      <c r="G19" s="69"/>
      <c r="H19" s="69" t="s">
        <v>73</v>
      </c>
      <c r="I19" s="69"/>
      <c r="J19" s="69"/>
      <c r="K19" s="69" t="s">
        <v>73</v>
      </c>
      <c r="L19" s="69"/>
      <c r="M19" s="69"/>
      <c r="N19" s="69" t="s">
        <v>73</v>
      </c>
      <c r="O19" s="69"/>
      <c r="P19" s="69"/>
      <c r="Q19" s="69" t="s">
        <v>73</v>
      </c>
      <c r="R19" s="69"/>
      <c r="S19" s="69"/>
    </row>
    <row r="20" spans="1:20" ht="31.5" customHeight="1" x14ac:dyDescent="0.2">
      <c r="B20" s="71" t="s">
        <v>23</v>
      </c>
      <c r="C20" s="71"/>
      <c r="D20" s="42" t="s">
        <v>23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1.5" customHeight="1" x14ac:dyDescent="0.2">
      <c r="A21" s="4">
        <v>1</v>
      </c>
      <c r="B21" s="71"/>
      <c r="C21" s="71"/>
      <c r="D21" s="49" t="s">
        <v>74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1.5" customHeight="1" x14ac:dyDescent="0.2">
      <c r="A22" s="4">
        <v>2</v>
      </c>
      <c r="B22" s="71"/>
      <c r="C22" s="71"/>
      <c r="D22" s="49" t="s">
        <v>75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1"/>
      <c r="C23" s="71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1"/>
      <c r="C24" s="71"/>
      <c r="D24" s="42" t="s">
        <v>22</v>
      </c>
      <c r="E24" s="73" t="s">
        <v>128</v>
      </c>
      <c r="F24" s="73"/>
      <c r="G24" s="73"/>
      <c r="H24" s="73" t="s">
        <v>128</v>
      </c>
      <c r="I24" s="73"/>
      <c r="J24" s="73"/>
      <c r="K24" s="82" t="s">
        <v>128</v>
      </c>
      <c r="L24" s="83"/>
      <c r="M24" s="84"/>
      <c r="N24" s="73" t="s">
        <v>128</v>
      </c>
      <c r="O24" s="73"/>
      <c r="P24" s="73"/>
      <c r="Q24" s="73" t="s">
        <v>128</v>
      </c>
      <c r="R24" s="73"/>
      <c r="S24" s="73"/>
    </row>
    <row r="25" spans="1:20" ht="31.5" customHeight="1" x14ac:dyDescent="0.2">
      <c r="B25" s="71" t="s">
        <v>5</v>
      </c>
      <c r="C25" s="71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1"/>
      <c r="C26" s="71"/>
      <c r="D26" s="51" t="s">
        <v>77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1"/>
      <c r="C27" s="71"/>
      <c r="D27" s="51" t="s">
        <v>78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1"/>
      <c r="C28" s="71"/>
      <c r="D28" s="51" t="s">
        <v>79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1"/>
      <c r="C29" s="71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1"/>
      <c r="C30" s="71"/>
      <c r="D30" s="42" t="s">
        <v>22</v>
      </c>
      <c r="E30" s="73" t="s">
        <v>129</v>
      </c>
      <c r="F30" s="73"/>
      <c r="G30" s="73"/>
      <c r="H30" s="73" t="s">
        <v>130</v>
      </c>
      <c r="I30" s="73"/>
      <c r="J30" s="73"/>
      <c r="K30" s="73" t="s">
        <v>131</v>
      </c>
      <c r="L30" s="73"/>
      <c r="M30" s="73"/>
      <c r="N30" s="73" t="s">
        <v>129</v>
      </c>
      <c r="O30" s="73"/>
      <c r="P30" s="73"/>
      <c r="Q30" s="73" t="s">
        <v>129</v>
      </c>
      <c r="R30" s="73"/>
      <c r="S30" s="73"/>
    </row>
    <row r="31" spans="1:20" ht="31.5" customHeight="1" x14ac:dyDescent="0.2">
      <c r="B31" s="71" t="s">
        <v>6</v>
      </c>
      <c r="C31" s="71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1"/>
      <c r="C32" s="71"/>
      <c r="D32" s="53" t="s">
        <v>33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71"/>
      <c r="C33" s="71"/>
      <c r="D33" s="54" t="s">
        <v>44</v>
      </c>
      <c r="E33" s="45"/>
      <c r="F33" s="45">
        <v>1</v>
      </c>
      <c r="G33" s="45"/>
      <c r="H33" s="45"/>
      <c r="I33" s="45">
        <v>1</v>
      </c>
      <c r="J33" s="45"/>
      <c r="K33" s="45"/>
      <c r="L33" s="45">
        <v>1</v>
      </c>
      <c r="M33" s="45"/>
      <c r="N33" s="45"/>
      <c r="O33" s="45">
        <v>1</v>
      </c>
      <c r="P33" s="45"/>
      <c r="Q33" s="45"/>
      <c r="R33" s="45">
        <v>1</v>
      </c>
      <c r="S33" s="45"/>
      <c r="T33" s="18">
        <f>SUM(E33:S33)</f>
        <v>5</v>
      </c>
    </row>
    <row r="34" spans="1:20" ht="25.5" x14ac:dyDescent="0.2">
      <c r="A34" s="4">
        <v>3</v>
      </c>
      <c r="B34" s="71"/>
      <c r="C34" s="71"/>
      <c r="D34" s="54" t="s">
        <v>35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1"/>
      <c r="C35" s="71"/>
      <c r="D35" s="47" t="s">
        <v>4</v>
      </c>
      <c r="E35" s="48">
        <f t="shared" ref="E35:S35" si="3">SUM(E32:E34)</f>
        <v>2</v>
      </c>
      <c r="F35" s="48">
        <f t="shared" si="3"/>
        <v>1</v>
      </c>
      <c r="G35" s="48">
        <f t="shared" si="3"/>
        <v>0</v>
      </c>
      <c r="H35" s="48">
        <f t="shared" si="3"/>
        <v>2</v>
      </c>
      <c r="I35" s="48">
        <f t="shared" si="3"/>
        <v>1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2</v>
      </c>
      <c r="O35" s="48">
        <f t="shared" si="3"/>
        <v>1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1"/>
      <c r="C36" s="71"/>
      <c r="D36" s="42" t="s">
        <v>22</v>
      </c>
      <c r="E36" s="69" t="s">
        <v>137</v>
      </c>
      <c r="F36" s="69"/>
      <c r="G36" s="69"/>
      <c r="H36" s="69" t="s">
        <v>136</v>
      </c>
      <c r="I36" s="69"/>
      <c r="J36" s="69"/>
      <c r="K36" s="69" t="s">
        <v>136</v>
      </c>
      <c r="L36" s="69"/>
      <c r="M36" s="69"/>
      <c r="N36" s="69" t="s">
        <v>136</v>
      </c>
      <c r="O36" s="69"/>
      <c r="P36" s="69"/>
      <c r="Q36" s="69" t="s">
        <v>136</v>
      </c>
      <c r="R36" s="69"/>
      <c r="S36" s="69"/>
    </row>
    <row r="37" spans="1:20" ht="31.5" customHeight="1" x14ac:dyDescent="0.2">
      <c r="B37" s="72" t="s">
        <v>7</v>
      </c>
      <c r="C37" s="72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2"/>
      <c r="C38" s="72"/>
      <c r="D38" s="51" t="s">
        <v>81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2"/>
      <c r="C39" s="72"/>
      <c r="D39" s="51" t="s">
        <v>82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2"/>
      <c r="C40" s="72"/>
      <c r="D40" s="51" t="s">
        <v>83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2"/>
      <c r="C41" s="72"/>
      <c r="D41" s="51" t="s">
        <v>84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2"/>
      <c r="C42" s="72"/>
      <c r="D42" s="51" t="s">
        <v>85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2"/>
      <c r="C43" s="72"/>
      <c r="D43" s="51" t="s">
        <v>86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2"/>
      <c r="C44" s="72"/>
      <c r="D44" s="51" t="s">
        <v>87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2"/>
      <c r="C45" s="72"/>
      <c r="D45" s="47" t="s">
        <v>4</v>
      </c>
      <c r="E45" s="48">
        <f t="shared" ref="E45:S45" si="5">SUM(E38:E44)</f>
        <v>0</v>
      </c>
      <c r="F45" s="48">
        <f t="shared" si="5"/>
        <v>0</v>
      </c>
      <c r="G45" s="48">
        <f t="shared" si="5"/>
        <v>7</v>
      </c>
      <c r="H45" s="48">
        <f t="shared" si="5"/>
        <v>0</v>
      </c>
      <c r="I45" s="48">
        <f t="shared" si="5"/>
        <v>0</v>
      </c>
      <c r="J45" s="48">
        <f t="shared" si="5"/>
        <v>7</v>
      </c>
      <c r="K45" s="48">
        <f t="shared" si="5"/>
        <v>0</v>
      </c>
      <c r="L45" s="48">
        <f t="shared" si="5"/>
        <v>0</v>
      </c>
      <c r="M45" s="48">
        <f t="shared" si="5"/>
        <v>7</v>
      </c>
      <c r="N45" s="48">
        <f t="shared" si="5"/>
        <v>0</v>
      </c>
      <c r="O45" s="48">
        <f t="shared" si="5"/>
        <v>0</v>
      </c>
      <c r="P45" s="48">
        <f t="shared" si="5"/>
        <v>7</v>
      </c>
      <c r="Q45" s="48">
        <f t="shared" si="5"/>
        <v>0</v>
      </c>
      <c r="R45" s="48">
        <f t="shared" si="5"/>
        <v>0</v>
      </c>
      <c r="S45" s="48">
        <f t="shared" si="5"/>
        <v>7</v>
      </c>
      <c r="T45" s="18">
        <f t="shared" si="4"/>
        <v>35</v>
      </c>
    </row>
    <row r="46" spans="1:20" ht="31.5" customHeight="1" x14ac:dyDescent="0.2">
      <c r="B46" s="72"/>
      <c r="C46" s="72"/>
      <c r="D46" s="42" t="s">
        <v>22</v>
      </c>
      <c r="E46" s="70" t="s">
        <v>132</v>
      </c>
      <c r="F46" s="70"/>
      <c r="G46" s="70"/>
      <c r="H46" s="70" t="s">
        <v>132</v>
      </c>
      <c r="I46" s="70"/>
      <c r="J46" s="70"/>
      <c r="K46" s="70" t="s">
        <v>132</v>
      </c>
      <c r="L46" s="70"/>
      <c r="M46" s="70"/>
      <c r="N46" s="70" t="s">
        <v>132</v>
      </c>
      <c r="O46" s="70"/>
      <c r="P46" s="70"/>
      <c r="Q46" s="70" t="s">
        <v>132</v>
      </c>
      <c r="R46" s="70"/>
      <c r="S46" s="70"/>
    </row>
    <row r="47" spans="1:20" ht="31.5" customHeight="1" x14ac:dyDescent="0.2">
      <c r="B47" s="72" t="s">
        <v>11</v>
      </c>
      <c r="C47" s="72"/>
      <c r="D47" s="42" t="s">
        <v>11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2"/>
      <c r="C48" s="72"/>
      <c r="D48" s="53" t="s">
        <v>45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2"/>
      <c r="C49" s="72"/>
      <c r="D49" s="53" t="s">
        <v>46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2"/>
      <c r="C50" s="72"/>
      <c r="D50" s="53" t="s">
        <v>47</v>
      </c>
      <c r="E50" s="45"/>
      <c r="F50" s="45">
        <v>1</v>
      </c>
      <c r="G50" s="45"/>
      <c r="H50" s="45"/>
      <c r="I50" s="45">
        <v>1</v>
      </c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2"/>
      <c r="C51" s="72"/>
      <c r="D51" s="53" t="s">
        <v>38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2"/>
      <c r="C52" s="72"/>
      <c r="D52" s="47" t="s">
        <v>4</v>
      </c>
      <c r="E52" s="48">
        <f t="shared" ref="E52:S52" si="6">SUM(E48:E51)</f>
        <v>1</v>
      </c>
      <c r="F52" s="48">
        <f t="shared" si="6"/>
        <v>1</v>
      </c>
      <c r="G52" s="48">
        <f t="shared" si="6"/>
        <v>2</v>
      </c>
      <c r="H52" s="48">
        <f t="shared" si="6"/>
        <v>1</v>
      </c>
      <c r="I52" s="48">
        <f t="shared" si="6"/>
        <v>1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2"/>
      <c r="C53" s="72"/>
      <c r="D53" s="42" t="s">
        <v>22</v>
      </c>
      <c r="E53" s="70" t="s">
        <v>135</v>
      </c>
      <c r="F53" s="70"/>
      <c r="G53" s="70"/>
      <c r="H53" s="70" t="s">
        <v>135</v>
      </c>
      <c r="I53" s="70"/>
      <c r="J53" s="70"/>
      <c r="K53" s="70" t="s">
        <v>135</v>
      </c>
      <c r="L53" s="70"/>
      <c r="M53" s="70"/>
      <c r="N53" s="70" t="s">
        <v>88</v>
      </c>
      <c r="O53" s="70"/>
      <c r="P53" s="70"/>
      <c r="Q53" s="70" t="s">
        <v>88</v>
      </c>
      <c r="R53" s="70"/>
      <c r="S53" s="70"/>
    </row>
    <row r="54" spans="1:20" ht="31.5" customHeight="1" x14ac:dyDescent="0.2">
      <c r="B54" s="72" t="s">
        <v>12</v>
      </c>
      <c r="C54" s="72"/>
      <c r="D54" s="42" t="s">
        <v>12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2"/>
      <c r="C55" s="72"/>
      <c r="D55" s="49" t="s">
        <v>48</v>
      </c>
      <c r="E55" s="45"/>
      <c r="F55" s="45"/>
      <c r="G55" s="45">
        <v>1</v>
      </c>
      <c r="H55" s="45"/>
      <c r="I55" s="45"/>
      <c r="J55" s="45">
        <v>1</v>
      </c>
      <c r="K55" s="45"/>
      <c r="L55" s="45"/>
      <c r="M55" s="50">
        <v>1</v>
      </c>
      <c r="N55" s="45"/>
      <c r="O55" s="45"/>
      <c r="P55" s="45">
        <v>1</v>
      </c>
      <c r="Q55" s="45"/>
      <c r="R55" s="45"/>
      <c r="S55" s="45">
        <v>1</v>
      </c>
      <c r="T55" s="18">
        <f>SUM(E55:S55)</f>
        <v>5</v>
      </c>
    </row>
    <row r="56" spans="1:20" ht="31.5" customHeight="1" x14ac:dyDescent="0.2">
      <c r="A56" s="4">
        <v>2</v>
      </c>
      <c r="B56" s="72"/>
      <c r="C56" s="72"/>
      <c r="D56" s="49" t="s">
        <v>49</v>
      </c>
      <c r="E56" s="45"/>
      <c r="F56" s="45"/>
      <c r="G56" s="45">
        <v>1</v>
      </c>
      <c r="H56" s="45"/>
      <c r="I56" s="45"/>
      <c r="J56" s="45">
        <v>1</v>
      </c>
      <c r="K56" s="45"/>
      <c r="L56" s="45"/>
      <c r="M56" s="50">
        <v>1</v>
      </c>
      <c r="N56" s="45"/>
      <c r="O56" s="45"/>
      <c r="P56" s="45">
        <v>1</v>
      </c>
      <c r="Q56" s="45"/>
      <c r="R56" s="45"/>
      <c r="S56" s="45">
        <v>1</v>
      </c>
      <c r="T56" s="18">
        <f>SUM(E56:S56)</f>
        <v>5</v>
      </c>
    </row>
    <row r="57" spans="1:20" ht="31.5" customHeight="1" x14ac:dyDescent="0.2">
      <c r="B57" s="72"/>
      <c r="C57" s="72"/>
      <c r="D57" s="47" t="s">
        <v>4</v>
      </c>
      <c r="E57" s="48">
        <f t="shared" ref="E57:S57" si="7">SUM(E55:E56)</f>
        <v>0</v>
      </c>
      <c r="F57" s="48">
        <f t="shared" si="7"/>
        <v>0</v>
      </c>
      <c r="G57" s="48">
        <f t="shared" si="7"/>
        <v>2</v>
      </c>
      <c r="H57" s="48">
        <f t="shared" si="7"/>
        <v>0</v>
      </c>
      <c r="I57" s="48">
        <f t="shared" si="7"/>
        <v>0</v>
      </c>
      <c r="J57" s="48">
        <f t="shared" si="7"/>
        <v>2</v>
      </c>
      <c r="K57" s="48">
        <f t="shared" si="7"/>
        <v>0</v>
      </c>
      <c r="L57" s="48">
        <f t="shared" si="7"/>
        <v>0</v>
      </c>
      <c r="M57" s="48">
        <f t="shared" si="7"/>
        <v>2</v>
      </c>
      <c r="N57" s="48">
        <f t="shared" si="7"/>
        <v>0</v>
      </c>
      <c r="O57" s="48">
        <f t="shared" si="7"/>
        <v>0</v>
      </c>
      <c r="P57" s="48">
        <f t="shared" si="7"/>
        <v>2</v>
      </c>
      <c r="Q57" s="48">
        <f t="shared" si="7"/>
        <v>0</v>
      </c>
      <c r="R57" s="48">
        <f t="shared" si="7"/>
        <v>0</v>
      </c>
      <c r="S57" s="48">
        <f t="shared" si="7"/>
        <v>2</v>
      </c>
      <c r="T57" s="18">
        <f>SUM(E57:S57)</f>
        <v>10</v>
      </c>
    </row>
    <row r="58" spans="1:20" ht="31.5" customHeight="1" x14ac:dyDescent="0.2">
      <c r="B58" s="72"/>
      <c r="C58" s="72"/>
      <c r="D58" s="42" t="s">
        <v>22</v>
      </c>
      <c r="E58" s="70" t="s">
        <v>133</v>
      </c>
      <c r="F58" s="70"/>
      <c r="G58" s="70"/>
      <c r="H58" s="70" t="s">
        <v>133</v>
      </c>
      <c r="I58" s="70"/>
      <c r="J58" s="70"/>
      <c r="K58" s="70" t="s">
        <v>133</v>
      </c>
      <c r="L58" s="70"/>
      <c r="M58" s="70"/>
      <c r="N58" s="70" t="s">
        <v>133</v>
      </c>
      <c r="O58" s="70"/>
      <c r="P58" s="70"/>
      <c r="Q58" s="70" t="s">
        <v>133</v>
      </c>
      <c r="R58" s="70"/>
      <c r="S58" s="70"/>
    </row>
    <row r="59" spans="1:20" ht="31.5" customHeight="1" x14ac:dyDescent="0.2">
      <c r="B59" s="71" t="s">
        <v>13</v>
      </c>
      <c r="C59" s="71"/>
      <c r="D59" s="42" t="s">
        <v>13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1.5" customHeight="1" x14ac:dyDescent="0.2">
      <c r="A60" s="4">
        <v>1</v>
      </c>
      <c r="B60" s="71"/>
      <c r="C60" s="71"/>
      <c r="D60" s="53" t="s">
        <v>89</v>
      </c>
      <c r="E60" s="45"/>
      <c r="F60" s="45"/>
      <c r="G60" s="45">
        <v>1</v>
      </c>
      <c r="H60" s="45"/>
      <c r="I60" s="45"/>
      <c r="J60" s="45">
        <v>1</v>
      </c>
      <c r="K60" s="45"/>
      <c r="L60" s="45"/>
      <c r="M60" s="45">
        <v>1</v>
      </c>
      <c r="N60" s="45"/>
      <c r="O60" s="45"/>
      <c r="P60" s="45">
        <v>1</v>
      </c>
      <c r="Q60" s="45"/>
      <c r="R60" s="45"/>
      <c r="S60" s="45">
        <v>1</v>
      </c>
      <c r="T60" s="18">
        <f>SUM(E60:S60)</f>
        <v>5</v>
      </c>
    </row>
    <row r="61" spans="1:20" ht="31.5" customHeight="1" x14ac:dyDescent="0.2">
      <c r="A61" s="4">
        <v>2</v>
      </c>
      <c r="B61" s="71"/>
      <c r="C61" s="71"/>
      <c r="D61" s="53" t="s">
        <v>50</v>
      </c>
      <c r="E61" s="45"/>
      <c r="F61" s="45"/>
      <c r="G61" s="45">
        <v>1</v>
      </c>
      <c r="H61" s="45"/>
      <c r="I61" s="45"/>
      <c r="J61" s="45">
        <v>1</v>
      </c>
      <c r="K61" s="45"/>
      <c r="L61" s="45"/>
      <c r="M61" s="45">
        <v>1</v>
      </c>
      <c r="N61" s="45"/>
      <c r="O61" s="45"/>
      <c r="P61" s="45">
        <v>1</v>
      </c>
      <c r="Q61" s="45"/>
      <c r="R61" s="45"/>
      <c r="S61" s="45">
        <v>1</v>
      </c>
      <c r="T61" s="18">
        <f>SUM(E61:S61)</f>
        <v>5</v>
      </c>
    </row>
    <row r="62" spans="1:20" ht="31.5" customHeight="1" x14ac:dyDescent="0.2">
      <c r="B62" s="71"/>
      <c r="C62" s="71"/>
      <c r="D62" s="47" t="s">
        <v>4</v>
      </c>
      <c r="E62" s="48">
        <f t="shared" ref="E62:S62" si="8">SUM(E60:E61)</f>
        <v>0</v>
      </c>
      <c r="F62" s="48">
        <f t="shared" si="8"/>
        <v>0</v>
      </c>
      <c r="G62" s="48">
        <f t="shared" si="8"/>
        <v>2</v>
      </c>
      <c r="H62" s="48">
        <f t="shared" si="8"/>
        <v>0</v>
      </c>
      <c r="I62" s="48">
        <f t="shared" si="8"/>
        <v>0</v>
      </c>
      <c r="J62" s="48">
        <f t="shared" si="8"/>
        <v>2</v>
      </c>
      <c r="K62" s="48">
        <f t="shared" si="8"/>
        <v>0</v>
      </c>
      <c r="L62" s="48">
        <f t="shared" si="8"/>
        <v>0</v>
      </c>
      <c r="M62" s="48">
        <f t="shared" si="8"/>
        <v>2</v>
      </c>
      <c r="N62" s="48">
        <f t="shared" si="8"/>
        <v>0</v>
      </c>
      <c r="O62" s="48">
        <f t="shared" si="8"/>
        <v>0</v>
      </c>
      <c r="P62" s="48">
        <f t="shared" si="8"/>
        <v>2</v>
      </c>
      <c r="Q62" s="48">
        <f t="shared" si="8"/>
        <v>0</v>
      </c>
      <c r="R62" s="48">
        <f t="shared" si="8"/>
        <v>0</v>
      </c>
      <c r="S62" s="48">
        <f t="shared" si="8"/>
        <v>2</v>
      </c>
      <c r="T62" s="18">
        <f>SUM(E62:S62)</f>
        <v>10</v>
      </c>
    </row>
    <row r="63" spans="1:20" ht="42.75" customHeight="1" x14ac:dyDescent="0.2">
      <c r="B63" s="71"/>
      <c r="C63" s="71"/>
      <c r="D63" s="42" t="s">
        <v>22</v>
      </c>
      <c r="E63" s="70" t="s">
        <v>134</v>
      </c>
      <c r="F63" s="70"/>
      <c r="G63" s="70"/>
      <c r="H63" s="70" t="s">
        <v>134</v>
      </c>
      <c r="I63" s="70"/>
      <c r="J63" s="70"/>
      <c r="K63" s="70" t="s">
        <v>134</v>
      </c>
      <c r="L63" s="70"/>
      <c r="M63" s="70"/>
      <c r="N63" s="70" t="s">
        <v>134</v>
      </c>
      <c r="O63" s="70"/>
      <c r="P63" s="70"/>
      <c r="Q63" s="70" t="s">
        <v>134</v>
      </c>
      <c r="R63" s="70"/>
      <c r="S63" s="70"/>
    </row>
    <row r="65" spans="1:20" x14ac:dyDescent="0.2">
      <c r="E65" s="20">
        <f>+E62+E57+E52+E45+E35+E29+E23+E18</f>
        <v>8</v>
      </c>
      <c r="F65" s="20">
        <f t="shared" ref="F65:S65" si="9">+F62+F57+F52+F45+F35+F29+F23+F18</f>
        <v>2</v>
      </c>
      <c r="G65" s="20">
        <f t="shared" si="9"/>
        <v>15</v>
      </c>
      <c r="H65" s="20">
        <f t="shared" si="9"/>
        <v>8</v>
      </c>
      <c r="I65" s="20">
        <f t="shared" si="9"/>
        <v>2</v>
      </c>
      <c r="J65" s="20">
        <f t="shared" si="9"/>
        <v>15</v>
      </c>
      <c r="K65" s="20">
        <f t="shared" si="9"/>
        <v>9</v>
      </c>
      <c r="L65" s="20">
        <f t="shared" si="9"/>
        <v>1</v>
      </c>
      <c r="M65" s="20">
        <f t="shared" si="9"/>
        <v>15</v>
      </c>
      <c r="N65" s="20">
        <f t="shared" si="9"/>
        <v>9</v>
      </c>
      <c r="O65" s="20">
        <f t="shared" si="9"/>
        <v>1</v>
      </c>
      <c r="P65" s="20">
        <f t="shared" si="9"/>
        <v>15</v>
      </c>
      <c r="Q65" s="20">
        <f t="shared" si="9"/>
        <v>9</v>
      </c>
      <c r="R65" s="20">
        <f t="shared" si="9"/>
        <v>1</v>
      </c>
      <c r="S65" s="20">
        <f t="shared" si="9"/>
        <v>15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43</v>
      </c>
      <c r="F67" s="21">
        <f>+E67/$E$70</f>
        <v>0.34399999999999997</v>
      </c>
    </row>
    <row r="68" spans="1:20" x14ac:dyDescent="0.2">
      <c r="D68" s="17" t="s">
        <v>1</v>
      </c>
      <c r="E68" s="20">
        <f>+F65+I65+L65+O65+R65</f>
        <v>7</v>
      </c>
      <c r="F68" s="21">
        <f t="shared" ref="F68:F70" si="10">+E68/$E$70</f>
        <v>5.6000000000000001E-2</v>
      </c>
    </row>
    <row r="69" spans="1:20" x14ac:dyDescent="0.2">
      <c r="D69" s="17" t="s">
        <v>2</v>
      </c>
      <c r="E69" s="20">
        <f>+G65+J65+M65+P65+S65</f>
        <v>75</v>
      </c>
      <c r="F69" s="21">
        <f t="shared" si="10"/>
        <v>0.6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64</v>
      </c>
      <c r="E72" s="26"/>
      <c r="F72" s="36">
        <f>+F67+F69</f>
        <v>0.94399999999999995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Q53:S53"/>
    <mergeCell ref="E66:G66"/>
    <mergeCell ref="H66:J66"/>
    <mergeCell ref="K66:M66"/>
    <mergeCell ref="N66:P66"/>
    <mergeCell ref="Q66:S66"/>
    <mergeCell ref="Q63:S63"/>
    <mergeCell ref="Q58:S58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2021-07-01T14:56:26Z</dcterms:modified>
</cp:coreProperties>
</file>