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 JUNIO\VISITA CS BOSTON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  <sheet name="Hoja1" sheetId="30" r:id="rId4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<sst xmlns="http://schemas.openxmlformats.org/spreadsheetml/2006/main" count="496" uniqueCount="136">
  <si>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</si>
  <si>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</si>
  <si>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</si>
  <si>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</si>
  <si>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</si>
  <si>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</si>
  <si>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</si>
  <si>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</si>
  <si>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</si>
  <si>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</si>
  <si>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</si>
  <si>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</si>
  <si>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</si>
  <si>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</si>
  <si>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</si>
  <si>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</si>
  <si>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</si>
  <si>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</si>
  <si>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</si>
  <si>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</si>
  <si>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</si>
  <si>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</si>
  <si>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</si>
  <si>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</si>
  <si>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</si>
  <si>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</si>
  <si>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</si>
  <si>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</si>
  <si>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</si>
  <si>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</si>
  <si>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</si>
  <si>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</si>
  <si>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</si>
  <si>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</si>
  <si>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</si>
  <si>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</si>
  <si>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</si>
  <si>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</si>
  <si>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</si>
  <si>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</si>
  <si>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</si>
  <si>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</si>
  <si>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</si>
  <si>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</si>
  <si>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</si>
  <si>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</si>
  <si>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</si>
  <si>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</si>
  <si>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</si>
  <si>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</si>
  <si>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</si>
  <si>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</si>
  <si>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</si>
  <si>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</si>
  <si>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</si>
  <si>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</si>
  <si>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</si>
  <si>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</si>
  <si>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</si>
  <si>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</si>
  <si>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</si>
  <si>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</si>
  <si>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</si>
  <si>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</si>
  <si>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</si>
  <si>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</si>
  <si>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</si>
  <si>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</si>
  <si>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</si>
  <si>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</si>
  <si>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</si>
  <si>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</si>
  <si>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</si>
  <si>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</si>
  <si>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</si>
  <si>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</si>
  <si>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</si>
  <si>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</si>
  <si>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</si>
  <si>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</si>
  <si>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</si>
  <si>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</si>
  <si>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</si>
  <si>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</si>
  <si>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</si>
  <si>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</si>
  <si>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</si>
  <si>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</si>
  <si>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</si>
  <si>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</si>
  <si>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</si>
  <si>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</si>
  <si>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</si>
  <si>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</si>
  <si>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</si>
  <si>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</si>
  <si>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</si>
  <si>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</si>
  <si>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</si>
  <si>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</si>
  <si>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</si>
  <si>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</si>
  <si>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</si>
  <si>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</si>
  <si>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</si>
  <si>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</si>
  <si>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</si>
  <si>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</si>
  <si>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</si>
  <si>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</si>
  <si>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</si>
  <si>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</si>
  <si>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</si>
  <si>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</si>
  <si>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</si>
  <si>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</si>
  <si>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</si>
  <si>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</si>
  <si>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</si>
  <si>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</si>
  <si>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se evidencia valoración y remisión por patología en la visión</t>
  </si>
  <si>
    <t xml:space="preserve"> se identifica atención en este parámetro </t>
  </si>
  <si>
    <t xml:space="preserve">adecuado registro de sistema de referencia y contra referencia </t>
  </si>
  <si>
    <r>
      <t xml:space="preserve">JUV: </t>
    </r>
    <r>
      <rPr>
        <sz val="10"/>
        <color rgb="FF000000"/>
        <rFont val="Arial"/>
        <family val="2"/>
      </rPr>
      <t>Se evidencia registro de Impedanciometria (Inmitancia Acústica), Audiometría Tonal Logo audiometría (Audiometría Verbal).</t>
    </r>
  </si>
  <si>
    <t xml:space="preserve">Institución: CS BOSTON  </t>
  </si>
  <si>
    <t>Fecha: 29-06-2021</t>
  </si>
  <si>
    <t>CC 25201922</t>
  </si>
  <si>
    <t>CC 24920310</t>
  </si>
  <si>
    <t>RC 1142520399</t>
  </si>
  <si>
    <t>CC 1088249006</t>
  </si>
  <si>
    <t>TI 1089603694</t>
  </si>
  <si>
    <t>CC 18464730</t>
  </si>
  <si>
    <t>CC 24950719</t>
  </si>
  <si>
    <t>TI 1089621863</t>
  </si>
  <si>
    <t>CC 40727610</t>
  </si>
  <si>
    <t>CC 188330158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</si>
</sst>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54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42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43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44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45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51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52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46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47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50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40</v>
      </c>
      <c r="C29" s="56"/>
      <c r="D29" s="30">
        <f>+'10. SALUD VISUAL '!A70</f>
        <v>30</v>
      </c>
      <c r="E29" s="31">
        <f>+'10. SALUD VISUAL '!F72</f>
        <v>0.3473684210526316</v>
      </c>
      <c r="F29" s="31">
        <f>+'10. SALUD VISUAL '!F73</f>
        <v>0.31052631578947371</v>
      </c>
      <c r="G29" s="31">
        <f>+'10. SALUD VISUAL '!F74</f>
        <v>0.34210526315789475</v>
      </c>
      <c r="H29" s="31">
        <f>+'10. SALUD VISUAL '!F77</f>
        <v>0.68947368421052635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0.52</v>
      </c>
      <c r="F30" s="31">
        <f>+'10. SALUD AUDITIVA'!F68</f>
        <v>6.4000000000000001E-2</v>
      </c>
      <c r="G30" s="31">
        <f>+'10. SALUD AUDITIVA'!F69</f>
        <v>0.41599999999999998</v>
      </c>
      <c r="H30" s="31">
        <f>+'10. SALUD AUDITIVA'!F72</f>
        <v>0.93599999999999994</v>
      </c>
    </row>
    <row r="31" spans="2:8" x14ac:dyDescent="0.25">
      <c r="B31" s="61" t="s">
        <v>48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49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2" zoomScale="110" zoomScaleNormal="110" workbookViewId="0">
      <selection activeCell="U68" sqref="U6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125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124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8" t="s">
        <v>28</v>
      </c>
      <c r="C12" s="69"/>
      <c r="D12" s="70"/>
      <c r="E12" s="18"/>
      <c r="F12" s="18"/>
      <c r="G12" s="18"/>
      <c r="H12" s="18"/>
      <c r="I12" s="18"/>
      <c r="J12" s="18"/>
    </row>
    <row r="13" spans="1:20" ht="31.5" customHeight="1" x14ac:dyDescent="0.2">
      <c r="B13" s="71"/>
      <c r="C13" s="72"/>
      <c r="D13" s="73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76" t="s">
        <v>126</v>
      </c>
      <c r="F14" s="76"/>
      <c r="G14" s="76"/>
      <c r="H14" s="76" t="s">
        <v>127</v>
      </c>
      <c r="I14" s="76"/>
      <c r="J14" s="76"/>
      <c r="K14" s="76" t="s">
        <v>128</v>
      </c>
      <c r="L14" s="76"/>
      <c r="M14" s="76"/>
      <c r="N14" s="76" t="s">
        <v>129</v>
      </c>
      <c r="O14" s="76"/>
      <c r="P14" s="76"/>
      <c r="Q14" s="76" t="s">
        <v>130</v>
      </c>
      <c r="R14" s="76"/>
      <c r="S14" s="76"/>
    </row>
    <row r="15" spans="1:20" ht="31.5" customHeight="1" x14ac:dyDescent="0.2">
      <c r="B15" s="78" t="s">
        <v>9</v>
      </c>
      <c r="C15" s="78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8"/>
      <c r="C16" s="78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8"/>
      <c r="C17" s="78"/>
      <c r="D17" s="46" t="s">
        <v>30</v>
      </c>
      <c r="E17" s="44"/>
      <c r="F17" s="45">
        <v>1</v>
      </c>
      <c r="G17" s="45"/>
      <c r="H17" s="44">
        <v>1</v>
      </c>
      <c r="I17" s="45"/>
      <c r="J17" s="45"/>
      <c r="K17" s="44"/>
      <c r="L17" s="45">
        <v>1</v>
      </c>
      <c r="M17" s="45"/>
      <c r="N17" s="44"/>
      <c r="O17" s="45">
        <v>1</v>
      </c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8"/>
      <c r="C18" s="78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8"/>
      <c r="C19" s="78"/>
      <c r="D19" s="42" t="s">
        <v>21</v>
      </c>
      <c r="E19" s="75" t="s">
        <v>96</v>
      </c>
      <c r="F19" s="75"/>
      <c r="G19" s="75"/>
      <c r="H19" s="75" t="s">
        <v>96</v>
      </c>
      <c r="I19" s="75"/>
      <c r="J19" s="75"/>
      <c r="K19" s="75" t="s">
        <v>96</v>
      </c>
      <c r="L19" s="75"/>
      <c r="M19" s="75"/>
      <c r="N19" s="75" t="s">
        <v>96</v>
      </c>
      <c r="O19" s="75"/>
      <c r="P19" s="75"/>
      <c r="Q19" s="75" t="s">
        <v>96</v>
      </c>
      <c r="R19" s="75"/>
      <c r="S19" s="75"/>
    </row>
    <row r="20" spans="1:20" ht="31.5" customHeight="1" x14ac:dyDescent="0.2">
      <c r="B20" s="79" t="s">
        <v>22</v>
      </c>
      <c r="C20" s="79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9"/>
      <c r="C21" s="79"/>
      <c r="D21" s="49" t="s">
        <v>97</v>
      </c>
      <c r="E21" s="44"/>
      <c r="F21" s="45">
        <v>1</v>
      </c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9"/>
      <c r="C22" s="79"/>
      <c r="D22" s="49" t="s">
        <v>98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9"/>
      <c r="C23" s="79"/>
      <c r="D23" s="47" t="s">
        <v>4</v>
      </c>
      <c r="E23" s="48">
        <f t="shared" ref="E23:S23" si="1">SUM(E21:E22)</f>
        <v>1</v>
      </c>
      <c r="F23" s="48">
        <f t="shared" si="1"/>
        <v>1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9"/>
      <c r="C24" s="79"/>
      <c r="D24" s="42" t="s">
        <v>21</v>
      </c>
      <c r="E24" s="77" t="s">
        <v>70</v>
      </c>
      <c r="F24" s="77"/>
      <c r="G24" s="77"/>
      <c r="H24" s="77" t="s">
        <v>73</v>
      </c>
      <c r="I24" s="77"/>
      <c r="J24" s="77"/>
      <c r="K24" s="77" t="s">
        <v>74</v>
      </c>
      <c r="L24" s="77"/>
      <c r="M24" s="77"/>
      <c r="N24" s="77" t="s">
        <v>75</v>
      </c>
      <c r="O24" s="77"/>
      <c r="P24" s="77"/>
      <c r="Q24" s="77" t="s">
        <v>55</v>
      </c>
      <c r="R24" s="77"/>
      <c r="S24" s="77"/>
    </row>
    <row r="25" spans="1:20" ht="31.5" customHeight="1" x14ac:dyDescent="0.2">
      <c r="B25" s="79" t="s">
        <v>5</v>
      </c>
      <c r="C25" s="79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9"/>
      <c r="C26" s="79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9"/>
      <c r="C27" s="79"/>
      <c r="D27" s="51" t="s">
        <v>76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9"/>
      <c r="C28" s="79"/>
      <c r="D28" s="51" t="s">
        <v>77</v>
      </c>
      <c r="E28" s="45"/>
      <c r="F28" s="45"/>
      <c r="G28" s="44">
        <v>1</v>
      </c>
      <c r="H28" s="45"/>
      <c r="I28" s="45"/>
      <c r="J28" s="45">
        <v>1</v>
      </c>
      <c r="K28" s="45">
        <v>1</v>
      </c>
      <c r="L28" s="45"/>
      <c r="M28" s="44"/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9"/>
      <c r="C29" s="79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>
        <v>1</v>
      </c>
      <c r="R29" s="45"/>
      <c r="S29" s="45"/>
      <c r="T29" s="18">
        <f t="shared" si="2"/>
        <v>5</v>
      </c>
    </row>
    <row r="30" spans="1:20" ht="76.5" x14ac:dyDescent="0.2">
      <c r="A30" s="4">
        <v>5</v>
      </c>
      <c r="B30" s="79"/>
      <c r="C30" s="79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9"/>
      <c r="C31" s="79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>
        <v>1</v>
      </c>
      <c r="O31" s="45"/>
      <c r="P31" s="44"/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9"/>
      <c r="C32" s="79"/>
      <c r="D32" s="51" t="s">
        <v>64</v>
      </c>
      <c r="E32" s="45">
        <v>1</v>
      </c>
      <c r="F32" s="45"/>
      <c r="G32" s="45"/>
      <c r="H32" s="45">
        <v>1</v>
      </c>
      <c r="I32" s="45"/>
      <c r="J32" s="44"/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9"/>
      <c r="C33" s="79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9"/>
      <c r="C34" s="79"/>
      <c r="D34" s="42" t="s">
        <v>21</v>
      </c>
      <c r="E34" s="77" t="s">
        <v>78</v>
      </c>
      <c r="F34" s="77"/>
      <c r="G34" s="77"/>
      <c r="H34" s="77" t="s">
        <v>79</v>
      </c>
      <c r="I34" s="77"/>
      <c r="J34" s="77"/>
      <c r="K34" s="77" t="s">
        <v>78</v>
      </c>
      <c r="L34" s="77"/>
      <c r="M34" s="77"/>
      <c r="N34" s="77" t="s">
        <v>79</v>
      </c>
      <c r="O34" s="77"/>
      <c r="P34" s="77"/>
      <c r="Q34" s="77" t="s">
        <v>78</v>
      </c>
      <c r="R34" s="77"/>
      <c r="S34" s="77"/>
    </row>
    <row r="35" spans="1:20" ht="31.5" customHeight="1" x14ac:dyDescent="0.2">
      <c r="B35" s="79" t="s">
        <v>6</v>
      </c>
      <c r="C35" s="79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9"/>
      <c r="C36" s="79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9"/>
      <c r="C37" s="79"/>
      <c r="D37" s="54" t="s">
        <v>80</v>
      </c>
      <c r="E37" s="45"/>
      <c r="F37" s="45">
        <v>1</v>
      </c>
      <c r="G37" s="45"/>
      <c r="H37" s="45"/>
      <c r="I37" s="45">
        <v>1</v>
      </c>
      <c r="J37" s="45"/>
      <c r="K37" s="45">
        <v>1</v>
      </c>
      <c r="L37" s="45"/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9"/>
      <c r="C38" s="79"/>
      <c r="D38" s="55" t="s">
        <v>65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9"/>
      <c r="C39" s="79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9"/>
      <c r="C40" s="79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9"/>
      <c r="C41" s="79"/>
      <c r="D41" s="42" t="s">
        <v>21</v>
      </c>
      <c r="E41" s="75" t="s">
        <v>81</v>
      </c>
      <c r="F41" s="75"/>
      <c r="G41" s="75"/>
      <c r="H41" s="75" t="s">
        <v>82</v>
      </c>
      <c r="I41" s="75"/>
      <c r="J41" s="75"/>
      <c r="K41" s="75" t="s">
        <v>83</v>
      </c>
      <c r="L41" s="75"/>
      <c r="M41" s="75"/>
      <c r="N41" s="75" t="s">
        <v>82</v>
      </c>
      <c r="O41" s="75"/>
      <c r="P41" s="75"/>
      <c r="Q41" s="75" t="s">
        <v>82</v>
      </c>
      <c r="R41" s="75"/>
      <c r="S41" s="75"/>
    </row>
    <row r="42" spans="1:20" ht="31.5" customHeight="1" x14ac:dyDescent="0.2">
      <c r="B42" s="78" t="s">
        <v>7</v>
      </c>
      <c r="C42" s="78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8"/>
      <c r="C43" s="78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8"/>
      <c r="C44" s="78"/>
      <c r="D44" s="51" t="s">
        <v>84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8"/>
      <c r="C45" s="78"/>
      <c r="D45" s="51" t="s">
        <v>67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8"/>
      <c r="C46" s="78"/>
      <c r="D46" s="51" t="s">
        <v>85</v>
      </c>
      <c r="E46" s="45"/>
      <c r="F46" s="45"/>
      <c r="G46" s="45">
        <v>1</v>
      </c>
      <c r="H46" s="45"/>
      <c r="I46" s="45"/>
      <c r="J46" s="45">
        <v>1</v>
      </c>
      <c r="K46" s="45">
        <v>1</v>
      </c>
      <c r="L46" s="45"/>
      <c r="M46" s="45"/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8"/>
      <c r="C47" s="78"/>
      <c r="D47" s="51" t="s">
        <v>68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>
        <v>1</v>
      </c>
      <c r="R47" s="45"/>
      <c r="S47" s="45"/>
      <c r="T47" s="18">
        <f t="shared" si="5"/>
        <v>5</v>
      </c>
    </row>
    <row r="48" spans="1:20" ht="42" customHeight="1" x14ac:dyDescent="0.2">
      <c r="A48" s="4">
        <v>6</v>
      </c>
      <c r="B48" s="78"/>
      <c r="C48" s="78"/>
      <c r="D48" s="51" t="s">
        <v>86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8"/>
      <c r="C49" s="78"/>
      <c r="D49" s="51" t="s">
        <v>87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>
        <v>1</v>
      </c>
      <c r="O49" s="45"/>
      <c r="P49" s="45"/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8"/>
      <c r="C50" s="78"/>
      <c r="D50" s="51" t="s">
        <v>88</v>
      </c>
      <c r="E50" s="45">
        <v>1</v>
      </c>
      <c r="F50" s="45"/>
      <c r="G50" s="45"/>
      <c r="H50" s="45">
        <v>1</v>
      </c>
      <c r="I50" s="45"/>
      <c r="J50" s="45"/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8"/>
      <c r="C51" s="78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8"/>
      <c r="C52" s="78"/>
      <c r="D52" s="42" t="s">
        <v>21</v>
      </c>
      <c r="E52" s="75" t="s">
        <v>120</v>
      </c>
      <c r="F52" s="75"/>
      <c r="G52" s="75"/>
      <c r="H52" s="75" t="s">
        <v>120</v>
      </c>
      <c r="I52" s="75"/>
      <c r="J52" s="75"/>
      <c r="K52" s="75" t="s">
        <v>120</v>
      </c>
      <c r="L52" s="75"/>
      <c r="M52" s="75"/>
      <c r="N52" s="75" t="s">
        <v>120</v>
      </c>
      <c r="O52" s="75"/>
      <c r="P52" s="75"/>
      <c r="Q52" s="75" t="s">
        <v>120</v>
      </c>
      <c r="R52" s="75"/>
      <c r="S52" s="75"/>
    </row>
    <row r="53" spans="1:20" ht="31.5" customHeight="1" x14ac:dyDescent="0.2">
      <c r="B53" s="78" t="s">
        <v>10</v>
      </c>
      <c r="C53" s="78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8"/>
      <c r="C54" s="78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8"/>
      <c r="C55" s="78"/>
      <c r="D55" s="53" t="s">
        <v>89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8"/>
      <c r="C56" s="78"/>
      <c r="D56" s="53" t="s">
        <v>90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8"/>
      <c r="C57" s="78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8"/>
      <c r="C58" s="78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8"/>
      <c r="C59" s="78"/>
      <c r="D59" s="42" t="s">
        <v>21</v>
      </c>
      <c r="E59" s="75" t="s">
        <v>91</v>
      </c>
      <c r="F59" s="75"/>
      <c r="G59" s="75"/>
      <c r="H59" s="75" t="s">
        <v>91</v>
      </c>
      <c r="I59" s="75"/>
      <c r="J59" s="75"/>
      <c r="K59" s="75" t="s">
        <v>91</v>
      </c>
      <c r="L59" s="75"/>
      <c r="M59" s="75"/>
      <c r="N59" s="75" t="s">
        <v>91</v>
      </c>
      <c r="O59" s="75"/>
      <c r="P59" s="75"/>
      <c r="Q59" s="75" t="s">
        <v>91</v>
      </c>
      <c r="R59" s="75"/>
      <c r="S59" s="75"/>
    </row>
    <row r="60" spans="1:20" ht="31.5" customHeight="1" x14ac:dyDescent="0.2">
      <c r="B60" s="78" t="s">
        <v>11</v>
      </c>
      <c r="C60" s="78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8"/>
      <c r="C61" s="78"/>
      <c r="D61" s="49" t="s">
        <v>92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A62" s="4">
        <v>2</v>
      </c>
      <c r="B62" s="78"/>
      <c r="C62" s="78"/>
      <c r="D62" s="49" t="s">
        <v>93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8"/>
      <c r="C63" s="78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8"/>
      <c r="C64" s="78"/>
      <c r="D64" s="42" t="s">
        <v>21</v>
      </c>
      <c r="E64" s="75" t="s">
        <v>69</v>
      </c>
      <c r="F64" s="75"/>
      <c r="G64" s="75"/>
      <c r="H64" s="75" t="s">
        <v>94</v>
      </c>
      <c r="I64" s="75"/>
      <c r="J64" s="75"/>
      <c r="K64" s="75" t="s">
        <v>94</v>
      </c>
      <c r="L64" s="75"/>
      <c r="M64" s="75"/>
      <c r="N64" s="75" t="s">
        <v>121</v>
      </c>
      <c r="O64" s="75"/>
      <c r="P64" s="75"/>
      <c r="Q64" s="75" t="s">
        <v>94</v>
      </c>
      <c r="R64" s="75"/>
      <c r="S64" s="75"/>
    </row>
    <row r="65" spans="1:20" ht="31.5" customHeight="1" x14ac:dyDescent="0.2">
      <c r="B65" s="79" t="s">
        <v>12</v>
      </c>
      <c r="C65" s="79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31.5" customHeight="1" x14ac:dyDescent="0.2">
      <c r="A66" s="4">
        <v>1</v>
      </c>
      <c r="B66" s="79"/>
      <c r="C66" s="79"/>
      <c r="D66" s="53" t="s">
        <v>95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9"/>
      <c r="C67" s="79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42.75" customHeight="1" x14ac:dyDescent="0.2">
      <c r="B68" s="79"/>
      <c r="C68" s="79"/>
      <c r="D68" s="42" t="s">
        <v>21</v>
      </c>
      <c r="E68" s="80" t="s">
        <v>71</v>
      </c>
      <c r="F68" s="80"/>
      <c r="G68" s="80"/>
      <c r="H68" s="80" t="s">
        <v>122</v>
      </c>
      <c r="I68" s="80"/>
      <c r="J68" s="80"/>
      <c r="K68" s="80" t="s">
        <v>122</v>
      </c>
      <c r="L68" s="80"/>
      <c r="M68" s="80"/>
      <c r="N68" s="80" t="s">
        <v>122</v>
      </c>
      <c r="O68" s="80"/>
      <c r="P68" s="80"/>
      <c r="Q68" s="80" t="s">
        <v>122</v>
      </c>
      <c r="R68" s="80"/>
      <c r="S68" s="80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14</v>
      </c>
      <c r="I70" s="20">
        <f t="shared" si="10"/>
        <v>3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13</v>
      </c>
      <c r="O70" s="20">
        <f t="shared" si="10"/>
        <v>4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81">
        <f>+E70+F70+G70</f>
        <v>30</v>
      </c>
      <c r="F71" s="81"/>
      <c r="G71" s="81"/>
      <c r="H71" s="81">
        <f>+H70+I70+J70</f>
        <v>30</v>
      </c>
      <c r="I71" s="81"/>
      <c r="J71" s="81"/>
      <c r="K71" s="81">
        <f>+K70+L70+M70</f>
        <v>30</v>
      </c>
      <c r="L71" s="81"/>
      <c r="M71" s="81"/>
      <c r="N71" s="81">
        <f>+N70+O70+P70</f>
        <v>30</v>
      </c>
      <c r="O71" s="81"/>
      <c r="P71" s="81"/>
      <c r="Q71" s="81">
        <f>+Q70+R70+S70</f>
        <v>30</v>
      </c>
      <c r="R71" s="81"/>
      <c r="S71" s="81"/>
    </row>
    <row r="72" spans="1:20" x14ac:dyDescent="0.2">
      <c r="D72" s="17" t="s">
        <v>0</v>
      </c>
      <c r="E72" s="20">
        <f>+E70+H70+K70+N70+Q70</f>
        <v>66</v>
      </c>
      <c r="F72" s="21">
        <f>+E72/$E$75</f>
        <v>0.3473684210526316</v>
      </c>
    </row>
    <row r="73" spans="1:20" x14ac:dyDescent="0.2">
      <c r="D73" s="17" t="s">
        <v>1</v>
      </c>
      <c r="E73" s="20">
        <f>+F70+H70+K70+N70+Q70</f>
        <v>59</v>
      </c>
      <c r="F73" s="21">
        <f t="shared" ref="F73:F75" si="11">+E73/$E$75</f>
        <v>0.31052631578947371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0.34210526315789475</v>
      </c>
    </row>
    <row r="75" spans="1:20" x14ac:dyDescent="0.2">
      <c r="E75" s="20">
        <f>SUM(E72:E74)</f>
        <v>190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0.68947368421052635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Q61:R62 S30:S32 G26:G28 J26:J27 J29:J32 E61:F62 E21:S22 Q29 H61:I62 K61:L62 N61:O62 M26 K27 M28:M32 S26:S28 P26 N27 P28:P32 E16:S17">
      <formula1>1</formula1>
      <formula2>0</formula2>
    </dataValidation>
    <dataValidation type="whole" operator="equal" allowBlank="1" showInputMessage="1" showErrorMessage="1" sqref="F38 N66:O66 E43:F50 M54:N54 E54 P54:Q54 Q43:R50 E66:F66 H43:I50 N43:O50 K43:L50 F55:G57 G54:H54 R38 R39:S39 O55:P57 I55:J57 J54:K54 L55:M57 S54 H66:I66 K66:L66 F39:G39 F36:G37 O39:P39 I36:J37 L39:M39 I38 I39:J39 L36:M37 L38 O36:P37 O38 R36:S37 R55:S57 Q66:R66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9" zoomScale="87" zoomScaleNormal="87" workbookViewId="0">
      <selection activeCell="Q75" sqref="Q75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125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124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2" t="s">
        <v>35</v>
      </c>
      <c r="C12" s="83"/>
      <c r="D12" s="83"/>
      <c r="E12" s="18"/>
      <c r="F12" s="18"/>
      <c r="G12" s="18"/>
      <c r="H12" s="18"/>
      <c r="I12" s="18"/>
      <c r="J12" s="18"/>
    </row>
    <row r="13" spans="1:20" ht="31.5" customHeight="1" x14ac:dyDescent="0.2">
      <c r="B13" s="84"/>
      <c r="C13" s="85"/>
      <c r="D13" s="85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86" t="s">
        <v>131</v>
      </c>
      <c r="F14" s="86"/>
      <c r="G14" s="86"/>
      <c r="H14" s="86" t="s">
        <v>132</v>
      </c>
      <c r="I14" s="86"/>
      <c r="J14" s="86"/>
      <c r="K14" s="86" t="s">
        <v>133</v>
      </c>
      <c r="L14" s="86"/>
      <c r="M14" s="86"/>
      <c r="N14" s="86" t="s">
        <v>134</v>
      </c>
      <c r="O14" s="86"/>
      <c r="P14" s="86"/>
      <c r="Q14" s="86" t="s">
        <v>135</v>
      </c>
      <c r="R14" s="86"/>
      <c r="S14" s="86"/>
    </row>
    <row r="15" spans="1:20" ht="31.5" customHeight="1" x14ac:dyDescent="0.2">
      <c r="B15" s="78" t="s">
        <v>9</v>
      </c>
      <c r="C15" s="78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8"/>
      <c r="C16" s="78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38.25" x14ac:dyDescent="0.2">
      <c r="A17" s="4">
        <v>2</v>
      </c>
      <c r="B17" s="78"/>
      <c r="C17" s="78"/>
      <c r="D17" s="46" t="s">
        <v>30</v>
      </c>
      <c r="E17" s="45"/>
      <c r="F17" s="45">
        <v>1</v>
      </c>
      <c r="G17" s="45"/>
      <c r="H17" s="45"/>
      <c r="I17" s="45">
        <v>1</v>
      </c>
      <c r="J17" s="45"/>
      <c r="K17" s="45"/>
      <c r="L17" s="45">
        <v>1</v>
      </c>
      <c r="M17" s="45"/>
      <c r="N17" s="45"/>
      <c r="O17" s="45">
        <v>1</v>
      </c>
      <c r="P17" s="45"/>
      <c r="Q17" s="45"/>
      <c r="R17" s="45">
        <v>1</v>
      </c>
      <c r="S17" s="45"/>
      <c r="T17" s="18">
        <f>SUM(E17:S17)</f>
        <v>5</v>
      </c>
    </row>
    <row r="18" spans="1:20" ht="31.5" customHeight="1" x14ac:dyDescent="0.2">
      <c r="B18" s="78"/>
      <c r="C18" s="78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1</v>
      </c>
      <c r="I18" s="48">
        <f t="shared" si="0"/>
        <v>1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8"/>
      <c r="C19" s="78"/>
      <c r="D19" s="42" t="s">
        <v>21</v>
      </c>
      <c r="E19" s="75" t="s">
        <v>96</v>
      </c>
      <c r="F19" s="75"/>
      <c r="G19" s="75"/>
      <c r="H19" s="75" t="s">
        <v>96</v>
      </c>
      <c r="I19" s="75"/>
      <c r="J19" s="75"/>
      <c r="K19" s="75" t="s">
        <v>96</v>
      </c>
      <c r="L19" s="75"/>
      <c r="M19" s="75"/>
      <c r="N19" s="75" t="s">
        <v>96</v>
      </c>
      <c r="O19" s="75"/>
      <c r="P19" s="75"/>
      <c r="Q19" s="75" t="s">
        <v>96</v>
      </c>
      <c r="R19" s="75"/>
      <c r="S19" s="75"/>
    </row>
    <row r="20" spans="1:20" ht="31.5" customHeight="1" x14ac:dyDescent="0.2">
      <c r="B20" s="79" t="s">
        <v>22</v>
      </c>
      <c r="C20" s="79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79"/>
      <c r="C21" s="79"/>
      <c r="D21" s="49" t="s">
        <v>99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79"/>
      <c r="C22" s="79"/>
      <c r="D22" s="49" t="s">
        <v>100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9"/>
      <c r="C23" s="79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9"/>
      <c r="C24" s="79"/>
      <c r="D24" s="42" t="s">
        <v>21</v>
      </c>
      <c r="E24" s="77" t="s">
        <v>101</v>
      </c>
      <c r="F24" s="77"/>
      <c r="G24" s="77"/>
      <c r="H24" s="77" t="s">
        <v>101</v>
      </c>
      <c r="I24" s="77"/>
      <c r="J24" s="77"/>
      <c r="K24" s="87" t="s">
        <v>101</v>
      </c>
      <c r="L24" s="88"/>
      <c r="M24" s="89"/>
      <c r="N24" s="77" t="s">
        <v>101</v>
      </c>
      <c r="O24" s="77"/>
      <c r="P24" s="77"/>
      <c r="Q24" s="77" t="s">
        <v>101</v>
      </c>
      <c r="R24" s="77"/>
      <c r="S24" s="77"/>
    </row>
    <row r="25" spans="1:20" ht="31.5" customHeight="1" x14ac:dyDescent="0.2">
      <c r="B25" s="79" t="s">
        <v>5</v>
      </c>
      <c r="C25" s="79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9"/>
      <c r="C26" s="79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9"/>
      <c r="C27" s="79"/>
      <c r="D27" s="51" t="s">
        <v>102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9"/>
      <c r="C28" s="79"/>
      <c r="D28" s="51" t="s">
        <v>103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9"/>
      <c r="C29" s="79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9"/>
      <c r="C30" s="79"/>
      <c r="D30" s="42" t="s">
        <v>21</v>
      </c>
      <c r="E30" s="77" t="s">
        <v>104</v>
      </c>
      <c r="F30" s="77"/>
      <c r="G30" s="77"/>
      <c r="H30" s="77" t="s">
        <v>72</v>
      </c>
      <c r="I30" s="77"/>
      <c r="J30" s="77"/>
      <c r="K30" s="77" t="s">
        <v>105</v>
      </c>
      <c r="L30" s="77"/>
      <c r="M30" s="77"/>
      <c r="N30" s="77" t="s">
        <v>104</v>
      </c>
      <c r="O30" s="77"/>
      <c r="P30" s="77"/>
      <c r="Q30" s="77" t="s">
        <v>104</v>
      </c>
      <c r="R30" s="77"/>
      <c r="S30" s="77"/>
    </row>
    <row r="31" spans="1:20" ht="31.5" customHeight="1" x14ac:dyDescent="0.2">
      <c r="B31" s="79" t="s">
        <v>6</v>
      </c>
      <c r="C31" s="79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9"/>
      <c r="C32" s="79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/>
      <c r="O32" s="45">
        <v>1</v>
      </c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9"/>
      <c r="C33" s="79"/>
      <c r="D33" s="54" t="s">
        <v>106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/>
      <c r="P33" s="45">
        <v>1</v>
      </c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9"/>
      <c r="C34" s="79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9"/>
      <c r="C35" s="79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1</v>
      </c>
      <c r="O35" s="48">
        <f t="shared" si="3"/>
        <v>1</v>
      </c>
      <c r="P35" s="48">
        <f t="shared" si="3"/>
        <v>1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9"/>
      <c r="C36" s="79"/>
      <c r="D36" s="42" t="s">
        <v>21</v>
      </c>
      <c r="E36" s="75" t="s">
        <v>107</v>
      </c>
      <c r="F36" s="75"/>
      <c r="G36" s="75"/>
      <c r="H36" s="75" t="s">
        <v>108</v>
      </c>
      <c r="I36" s="75"/>
      <c r="J36" s="75"/>
      <c r="K36" s="75" t="s">
        <v>108</v>
      </c>
      <c r="L36" s="75"/>
      <c r="M36" s="75"/>
      <c r="N36" s="75" t="s">
        <v>108</v>
      </c>
      <c r="O36" s="75"/>
      <c r="P36" s="75"/>
      <c r="Q36" s="75" t="s">
        <v>108</v>
      </c>
      <c r="R36" s="75"/>
      <c r="S36" s="75"/>
    </row>
    <row r="37" spans="1:20" ht="31.5" customHeight="1" x14ac:dyDescent="0.2">
      <c r="B37" s="78" t="s">
        <v>7</v>
      </c>
      <c r="C37" s="78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8"/>
      <c r="C38" s="78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8"/>
      <c r="C39" s="78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8"/>
      <c r="C40" s="78"/>
      <c r="D40" s="51" t="s">
        <v>109</v>
      </c>
      <c r="E40" s="45"/>
      <c r="F40" s="45"/>
      <c r="G40" s="45">
        <v>1</v>
      </c>
      <c r="H40" s="45"/>
      <c r="I40" s="45"/>
      <c r="J40" s="45">
        <v>1</v>
      </c>
      <c r="K40" s="45">
        <v>1</v>
      </c>
      <c r="L40" s="45"/>
      <c r="M40" s="45"/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8"/>
      <c r="C41" s="78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8"/>
      <c r="C42" s="78"/>
      <c r="D42" s="51" t="s">
        <v>123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8"/>
      <c r="C43" s="78"/>
      <c r="D43" s="51" t="s">
        <v>110</v>
      </c>
      <c r="E43" s="45">
        <v>1</v>
      </c>
      <c r="F43" s="45"/>
      <c r="G43" s="45"/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>
        <v>1</v>
      </c>
      <c r="R43" s="45"/>
      <c r="S43" s="45"/>
      <c r="T43" s="18">
        <f t="shared" si="4"/>
        <v>5</v>
      </c>
    </row>
    <row r="44" spans="1:20" ht="38.25" x14ac:dyDescent="0.2">
      <c r="A44" s="4">
        <v>7</v>
      </c>
      <c r="B44" s="78"/>
      <c r="C44" s="78"/>
      <c r="D44" s="51" t="s">
        <v>111</v>
      </c>
      <c r="E44" s="45"/>
      <c r="F44" s="45"/>
      <c r="G44" s="45">
        <v>1</v>
      </c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8"/>
      <c r="C45" s="78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8"/>
      <c r="C46" s="78"/>
      <c r="D46" s="42" t="s">
        <v>21</v>
      </c>
      <c r="E46" s="80" t="s">
        <v>112</v>
      </c>
      <c r="F46" s="80"/>
      <c r="G46" s="80"/>
      <c r="H46" s="80" t="s">
        <v>112</v>
      </c>
      <c r="I46" s="80"/>
      <c r="J46" s="80"/>
      <c r="K46" s="80" t="s">
        <v>112</v>
      </c>
      <c r="L46" s="80"/>
      <c r="M46" s="80"/>
      <c r="N46" s="80" t="s">
        <v>112</v>
      </c>
      <c r="O46" s="80"/>
      <c r="P46" s="80"/>
      <c r="Q46" s="80" t="s">
        <v>112</v>
      </c>
      <c r="R46" s="80"/>
      <c r="S46" s="80"/>
    </row>
    <row r="47" spans="1:20" ht="31.5" customHeight="1" x14ac:dyDescent="0.2">
      <c r="B47" s="78" t="s">
        <v>10</v>
      </c>
      <c r="C47" s="78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8"/>
      <c r="C48" s="78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8"/>
      <c r="C49" s="78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8"/>
      <c r="C50" s="78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8"/>
      <c r="C51" s="78"/>
      <c r="D51" s="53" t="s">
        <v>90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8"/>
      <c r="C52" s="78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8"/>
      <c r="C53" s="78"/>
      <c r="D53" s="42" t="s">
        <v>21</v>
      </c>
      <c r="E53" s="80" t="s">
        <v>113</v>
      </c>
      <c r="F53" s="80"/>
      <c r="G53" s="80"/>
      <c r="H53" s="80" t="s">
        <v>113</v>
      </c>
      <c r="I53" s="80"/>
      <c r="J53" s="80"/>
      <c r="K53" s="80" t="s">
        <v>113</v>
      </c>
      <c r="L53" s="80"/>
      <c r="M53" s="80"/>
      <c r="N53" s="80" t="s">
        <v>114</v>
      </c>
      <c r="O53" s="80"/>
      <c r="P53" s="80"/>
      <c r="Q53" s="80" t="s">
        <v>114</v>
      </c>
      <c r="R53" s="80"/>
      <c r="S53" s="80"/>
    </row>
    <row r="54" spans="1:20" ht="31.5" customHeight="1" x14ac:dyDescent="0.2">
      <c r="B54" s="78" t="s">
        <v>11</v>
      </c>
      <c r="C54" s="78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8"/>
      <c r="C55" s="78"/>
      <c r="D55" s="49" t="s">
        <v>115</v>
      </c>
      <c r="E55" s="45">
        <v>1</v>
      </c>
      <c r="F55" s="45"/>
      <c r="G55" s="45"/>
      <c r="H55" s="45"/>
      <c r="I55" s="45"/>
      <c r="J55" s="45">
        <v>1</v>
      </c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8"/>
      <c r="C56" s="78"/>
      <c r="D56" s="49" t="s">
        <v>116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8"/>
      <c r="C57" s="78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1</v>
      </c>
      <c r="I57" s="48">
        <f t="shared" si="7"/>
        <v>0</v>
      </c>
      <c r="J57" s="48">
        <f t="shared" si="7"/>
        <v>1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8"/>
      <c r="C58" s="78"/>
      <c r="D58" s="42" t="s">
        <v>21</v>
      </c>
      <c r="E58" s="80" t="s">
        <v>117</v>
      </c>
      <c r="F58" s="80"/>
      <c r="G58" s="80"/>
      <c r="H58" s="80" t="s">
        <v>117</v>
      </c>
      <c r="I58" s="80"/>
      <c r="J58" s="80"/>
      <c r="K58" s="80" t="s">
        <v>117</v>
      </c>
      <c r="L58" s="80"/>
      <c r="M58" s="80"/>
      <c r="N58" s="80" t="s">
        <v>117</v>
      </c>
      <c r="O58" s="80"/>
      <c r="P58" s="80"/>
      <c r="Q58" s="80" t="s">
        <v>117</v>
      </c>
      <c r="R58" s="80"/>
      <c r="S58" s="80"/>
    </row>
    <row r="59" spans="1:20" ht="31.5" customHeight="1" x14ac:dyDescent="0.2">
      <c r="B59" s="79" t="s">
        <v>12</v>
      </c>
      <c r="C59" s="79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79"/>
      <c r="C60" s="79"/>
      <c r="D60" s="53" t="s">
        <v>118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79"/>
      <c r="C61" s="79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9"/>
      <c r="C62" s="79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9"/>
      <c r="C63" s="79"/>
      <c r="D63" s="42" t="s">
        <v>21</v>
      </c>
      <c r="E63" s="80" t="s">
        <v>119</v>
      </c>
      <c r="F63" s="80"/>
      <c r="G63" s="80"/>
      <c r="H63" s="80" t="s">
        <v>119</v>
      </c>
      <c r="I63" s="80"/>
      <c r="J63" s="80"/>
      <c r="K63" s="80" t="s">
        <v>119</v>
      </c>
      <c r="L63" s="80"/>
      <c r="M63" s="80"/>
      <c r="N63" s="80" t="s">
        <v>119</v>
      </c>
      <c r="O63" s="80"/>
      <c r="P63" s="80"/>
      <c r="Q63" s="80" t="s">
        <v>119</v>
      </c>
      <c r="R63" s="80"/>
      <c r="S63" s="80"/>
    </row>
    <row r="65" spans="1:20" x14ac:dyDescent="0.2">
      <c r="E65" s="20">
        <f>+E62+E57+E52+E45+E35+E29+E23+E18</f>
        <v>13</v>
      </c>
      <c r="F65" s="20">
        <f t="shared" ref="F65:S65" si="9">+F62+F57+F52+F45+F35+F29+F23+F18</f>
        <v>2</v>
      </c>
      <c r="G65" s="20">
        <f t="shared" si="9"/>
        <v>10</v>
      </c>
      <c r="H65" s="20">
        <f t="shared" si="9"/>
        <v>12</v>
      </c>
      <c r="I65" s="20">
        <f t="shared" si="9"/>
        <v>2</v>
      </c>
      <c r="J65" s="20">
        <f t="shared" si="9"/>
        <v>11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12</v>
      </c>
      <c r="O65" s="20">
        <f t="shared" si="9"/>
        <v>2</v>
      </c>
      <c r="P65" s="20">
        <f t="shared" si="9"/>
        <v>11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81">
        <f>+E65+F65+G65</f>
        <v>25</v>
      </c>
      <c r="F66" s="81"/>
      <c r="G66" s="81"/>
      <c r="H66" s="81">
        <f>+H65+I65+J65</f>
        <v>25</v>
      </c>
      <c r="I66" s="81"/>
      <c r="J66" s="81"/>
      <c r="K66" s="81">
        <f>+K65+L65+M65</f>
        <v>25</v>
      </c>
      <c r="L66" s="81"/>
      <c r="M66" s="81"/>
      <c r="N66" s="81">
        <f>+N65+O65+P65</f>
        <v>25</v>
      </c>
      <c r="O66" s="81"/>
      <c r="P66" s="81"/>
      <c r="Q66" s="81">
        <f>+Q65+R65+S65</f>
        <v>25</v>
      </c>
      <c r="R66" s="81"/>
      <c r="S66" s="81"/>
    </row>
    <row r="67" spans="1:20" x14ac:dyDescent="0.2">
      <c r="D67" s="17" t="s">
        <v>0</v>
      </c>
      <c r="E67" s="20">
        <f>+E65+H65+K65+N65+Q65</f>
        <v>65</v>
      </c>
      <c r="F67" s="21">
        <f>+E67/$E$70</f>
        <v>0.52</v>
      </c>
    </row>
    <row r="68" spans="1:20" x14ac:dyDescent="0.2">
      <c r="D68" s="17" t="s">
        <v>1</v>
      </c>
      <c r="E68" s="20">
        <f>+F65+I65+L65+O65+R65</f>
        <v>8</v>
      </c>
      <c r="F68" s="21">
        <f t="shared" ref="F68:F70" si="10">+E68/$E$70</f>
        <v>6.4000000000000001E-2</v>
      </c>
    </row>
    <row r="69" spans="1:20" x14ac:dyDescent="0.2">
      <c r="D69" s="17" t="s">
        <v>2</v>
      </c>
      <c r="E69" s="20">
        <f>+G65+J65+M65+P65+S65</f>
        <v>52</v>
      </c>
      <c r="F69" s="21">
        <f t="shared" si="10"/>
        <v>0.41599999999999998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0.93599999999999994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16:S17 E48:S51 E32:S34 E26:S28 E60:S61">
      <formula1>1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10. SALUD VISUAL </vt:lpstr>
      <vt:lpstr>10. SALUD AUDITIVA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2021-06-29T14:50:17Z</dcterms:modified>
</cp:coreProperties>
</file>