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/>
  <mc:AlternateContent xmlns:mc="http://schemas.openxmlformats.org/markup-compatibility/2006">
    <mc:Choice Requires="x15">
      <x15ac:absPath xmlns:x15ac="http://schemas.microsoft.com/office/spreadsheetml/2010/11/ac" url="/Users/JorgeMario/Downloads/GRAFICAS PERFIL 2015-4/"/>
    </mc:Choice>
  </mc:AlternateContent>
  <xr:revisionPtr revIDLastSave="0" documentId="13_ncr:1_{869A8CD0-1A19-B640-B420-1A49C19EC9D4}" xr6:coauthVersionLast="46" xr6:coauthVersionMax="46" xr10:uidLastSave="{00000000-0000-0000-0000-000000000000}"/>
  <bookViews>
    <workbookView xWindow="0" yWindow="500" windowWidth="15600" windowHeight="11760" tabRatio="599" activeTab="3" xr2:uid="{00000000-000D-0000-FFFF-FFFF00000000}"/>
  </bookViews>
  <sheets>
    <sheet name="HomiciTiempo" sheetId="5" r:id="rId1"/>
    <sheet name="EdadHomi" sheetId="15" state="hidden" r:id="rId2"/>
    <sheet name="MesHomi" sheetId="14" state="hidden" r:id="rId3"/>
    <sheet name="SuiciTiempo" sheetId="4" r:id="rId4"/>
    <sheet name="SuiciEdadSexo" sheetId="3" state="hidden" r:id="rId5"/>
    <sheet name="Método" sheetId="18" state="hidden" r:id="rId6"/>
    <sheet name="Hoja2" sheetId="20" r:id="rId7"/>
  </sheets>
  <definedNames>
    <definedName name="_xlnm.Print_Area" localSheetId="0">HomiciTiempo!$A$2:$E$15</definedName>
  </definedNames>
  <calcPr calcId="191028"/>
</workbook>
</file>

<file path=xl/calcChain.xml><?xml version="1.0" encoding="utf-8"?>
<calcChain xmlns="http://schemas.openxmlformats.org/spreadsheetml/2006/main">
  <c r="Y5" i="4" l="1"/>
  <c r="Y5" i="5"/>
  <c r="X5" i="4"/>
  <c r="X5" i="5"/>
  <c r="V5" i="5"/>
  <c r="W5" i="5"/>
  <c r="W5" i="4"/>
  <c r="V5" i="4"/>
  <c r="U5" i="4"/>
  <c r="R5" i="4"/>
  <c r="S5" i="4"/>
  <c r="T5" i="4"/>
  <c r="U5" i="5"/>
  <c r="R5" i="5"/>
  <c r="S5" i="5"/>
  <c r="T5" i="5"/>
  <c r="M5" i="5"/>
  <c r="N5" i="5"/>
  <c r="O5" i="5"/>
  <c r="P5" i="5"/>
  <c r="Q5" i="5"/>
  <c r="M5" i="4"/>
  <c r="N5" i="4"/>
  <c r="O5" i="4"/>
  <c r="P5" i="4"/>
  <c r="Q5" i="4"/>
  <c r="L7" i="5"/>
  <c r="L19" i="18"/>
  <c r="L10" i="18"/>
  <c r="F18" i="3"/>
  <c r="F9" i="3"/>
  <c r="G18" i="3"/>
  <c r="G17" i="3"/>
  <c r="D18" i="3"/>
  <c r="D9" i="3"/>
  <c r="E18" i="3"/>
  <c r="E9" i="3"/>
  <c r="E6" i="3"/>
  <c r="B18" i="3"/>
  <c r="B9" i="3"/>
  <c r="C18" i="3"/>
  <c r="L10" i="4"/>
  <c r="L9" i="4"/>
  <c r="L7" i="4"/>
  <c r="L5" i="4"/>
  <c r="E16" i="14"/>
  <c r="L12" i="5"/>
  <c r="K11" i="5"/>
  <c r="L11" i="5"/>
  <c r="L9" i="5"/>
  <c r="L5" i="5"/>
  <c r="E16" i="3"/>
  <c r="C15" i="3"/>
  <c r="K10" i="4"/>
  <c r="K9" i="4"/>
  <c r="K7" i="4"/>
  <c r="K5" i="4"/>
  <c r="K12" i="5"/>
  <c r="K9" i="5"/>
  <c r="D5" i="5"/>
  <c r="E5" i="5"/>
  <c r="F5" i="5"/>
  <c r="G5" i="5"/>
  <c r="H5" i="5"/>
  <c r="I5" i="5"/>
  <c r="J5" i="5"/>
  <c r="K5" i="5"/>
  <c r="C5" i="5"/>
  <c r="K7" i="5"/>
  <c r="E7" i="3"/>
  <c r="E8" i="3"/>
  <c r="G9" i="3"/>
  <c r="G8" i="3"/>
  <c r="G6" i="3"/>
  <c r="D11" i="5"/>
  <c r="E11" i="5"/>
  <c r="F11" i="5"/>
  <c r="G11" i="5"/>
  <c r="H11" i="5"/>
  <c r="I11" i="5"/>
  <c r="J11" i="5"/>
  <c r="C11" i="5"/>
  <c r="D9" i="5"/>
  <c r="E9" i="5"/>
  <c r="F9" i="5"/>
  <c r="G9" i="5"/>
  <c r="H9" i="5"/>
  <c r="I9" i="5"/>
  <c r="J9" i="5"/>
  <c r="C9" i="5"/>
  <c r="J10" i="4"/>
  <c r="J9" i="4"/>
  <c r="J7" i="4"/>
  <c r="J5" i="4"/>
  <c r="J12" i="5"/>
  <c r="J7" i="5"/>
  <c r="I10" i="4"/>
  <c r="I9" i="4"/>
  <c r="I7" i="4"/>
  <c r="I5" i="4"/>
  <c r="I12" i="5"/>
  <c r="I7" i="5"/>
  <c r="H10" i="4"/>
  <c r="H9" i="4"/>
  <c r="H7" i="4"/>
  <c r="H5" i="4"/>
  <c r="D12" i="5"/>
  <c r="E12" i="5"/>
  <c r="F12" i="5"/>
  <c r="G12" i="5"/>
  <c r="H12" i="5"/>
  <c r="C12" i="5"/>
  <c r="D7" i="5"/>
  <c r="E7" i="5"/>
  <c r="F7" i="5"/>
  <c r="G7" i="5"/>
  <c r="H7" i="5"/>
  <c r="C7" i="5"/>
  <c r="L8" i="18"/>
  <c r="E15" i="3"/>
  <c r="G16" i="3"/>
  <c r="E17" i="3"/>
  <c r="G15" i="3"/>
  <c r="L4" i="18"/>
  <c r="L6" i="18"/>
  <c r="C7" i="3"/>
  <c r="C17" i="3"/>
  <c r="C6" i="3"/>
  <c r="C14" i="3"/>
  <c r="C5" i="3"/>
  <c r="C16" i="3"/>
  <c r="C9" i="3"/>
  <c r="C8" i="3"/>
  <c r="E14" i="3"/>
  <c r="G14" i="3"/>
  <c r="E5" i="3"/>
  <c r="G5" i="3"/>
  <c r="G7" i="3"/>
  <c r="L16" i="18"/>
</calcChain>
</file>

<file path=xl/sharedStrings.xml><?xml version="1.0" encoding="utf-8"?>
<sst xmlns="http://schemas.openxmlformats.org/spreadsheetml/2006/main" count="203" uniqueCount="85">
  <si>
    <t>Mortalidad por homicidios. Pereira 1998-2007</t>
  </si>
  <si>
    <t>actualizacion a 06/12/2020</t>
  </si>
  <si>
    <t>Indicador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</si>
  <si>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</si>
  <si>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</si>
  <si>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</si>
  <si>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</si>
  <si>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</si>
  <si>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</si>
  <si>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</si>
  <si>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</si>
  <si>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</si>
  <si>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</si>
  <si>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</si>
  <si>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</si>
  <si>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</si>
  <si>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</si>
  <si>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</si>
  <si>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</si>
  <si>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</si>
  <si>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</si>
  <si>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</si>
  <si>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</si>
  <si>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Homicidio</t>
  </si>
  <si>
    <t>Casos</t>
  </si>
  <si>
    <t>Tasa*</t>
  </si>
  <si>
    <t>Muertes por homicidio (sitio de ocurrencia)</t>
  </si>
  <si>
    <t>Muertes por homicidio en hombres</t>
  </si>
  <si>
    <t>Muertes por homicidio en mujeres</t>
  </si>
  <si>
    <t>Relación H/M</t>
  </si>
  <si>
    <t>Total población</t>
  </si>
  <si>
    <t>Población hombres</t>
  </si>
  <si>
    <t>Población mujeres</t>
  </si>
  <si>
    <t>PRELIMINAR DANE 2015</t>
  </si>
  <si>
    <t>DANE 2016</t>
  </si>
  <si>
    <t>PRELIMINAR DANE 2017</t>
  </si>
  <si>
    <t>dane 2018</t>
  </si>
  <si>
    <t>* Tasa x 100.000 hab</t>
  </si>
  <si>
    <t>Tumores malignos</t>
  </si>
  <si>
    <t>Tasa</t>
  </si>
  <si>
    <t>Homicidios por meses. Pereira</t>
  </si>
  <si>
    <t xml:space="preserve">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</si>
  <si>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</si>
  <si>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</si>
  <si>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</si>
  <si>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</si>
  <si>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</si>
  <si>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</si>
  <si>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</si>
  <si>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</si>
  <si>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</si>
  <si>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</si>
  <si>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</si>
  <si>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</si>
  <si>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Total</t>
  </si>
  <si>
    <t>Mortalidad por suicidio. Pereira, 1998-2007</t>
  </si>
  <si>
    <t>Suicidio</t>
  </si>
  <si>
    <t>Muertes en hombres</t>
  </si>
  <si>
    <t>Muertes en mujeres</t>
  </si>
  <si>
    <t>PRELIMINAR DANE 2016</t>
  </si>
  <si>
    <t>31/12/2018</t>
  </si>
  <si>
    <t>Muertes por suicidio según sexo y edad. Pereira, 2006</t>
  </si>
  <si>
    <t>Grupo edad</t>
  </si>
  <si>
    <t>Hombre</t>
  </si>
  <si>
    <t>Mujer</t>
  </si>
  <si>
    <t>No</t>
  </si>
  <si>
    <t>%</t>
  </si>
  <si>
    <t>13-19</t>
  </si>
  <si>
    <t>20-44</t>
  </si>
  <si>
    <t>45-59</t>
  </si>
  <si>
    <t>60-99</t>
  </si>
  <si>
    <t>Muertes por suicidio según sexo y edad. Pereira, 2007</t>
  </si>
  <si>
    <t>Método empleado para ejecutar el suicidio. Pereira, 1998-2007</t>
  </si>
  <si>
    <t>Método</t>
  </si>
  <si>
    <t>Envenenamiento</t>
  </si>
  <si>
    <t>Muertes</t>
  </si>
  <si>
    <t>Ahorcamiento</t>
  </si>
  <si>
    <t>Arma de fuego</t>
  </si>
  <si>
    <t>Lanzamiento desde lugar elevado</t>
  </si>
  <si>
    <t>Lanzamiento desde lugar elevado (lugares naturales)</t>
  </si>
  <si>
    <t>-</t>
  </si>
  <si>
    <t>Ahogamiento</t>
  </si>
  <si>
    <t>Objeto cortante</t>
  </si>
  <si>
    <t>Fuego</t>
  </si>
  <si>
    <t>actualizacion a 31/12/2020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</si>
</sst>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</font>
    <font>
      <b/>
      <sz val="8"/>
      <color indexed="32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0"/>
      <name val="Arial"/>
    </font>
    <font>
      <sz val="10"/>
      <name val="Arial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7" fillId="0" borderId="0"/>
    <xf numFmtId="0" fontId="6" fillId="0" borderId="0"/>
  </cellStyleXfs>
  <cellXfs count="64">
    <xf numFmtId="0" fontId="0" fillId="0" borderId="0" xfId="0"/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 applyBorder="1" applyAlignment="1">
      <alignment horizontal="center"/>
    </xf>
    <xf numFmtId="0" fontId="1" fillId="0" borderId="0" xfId="0" applyFont="1"/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2" fillId="0" borderId="0" xfId="0" applyFont="1" applyBorder="1" applyAlignment="1">
      <alignment horizontal="left"/>
    </xf>
    <xf numFmtId="0" fontId="0" fillId="0" borderId="0" xfId="0" quotePrefix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right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2" fillId="0" borderId="0" xfId="0" quotePrefix="1" applyFont="1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1" fillId="2" borderId="0" xfId="0" quotePrefix="1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4" fillId="0" borderId="0" xfId="0" applyFont="1" applyBorder="1"/>
    <xf numFmtId="1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2" fillId="0" borderId="0" xfId="0" applyFont="1" applyFill="1" applyBorder="1"/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1" fillId="0" borderId="0" xfId="0" applyFont="1" applyBorder="1" applyAlignment="1"/>
    <xf numFmtId="0" fontId="4" fillId="0" borderId="0" xfId="0" applyFont="1" applyFill="1" applyBorder="1"/>
    <xf numFmtId="0" fontId="2" fillId="0" borderId="0" xfId="0" quotePrefix="1" applyFont="1" applyFill="1" applyBorder="1" applyAlignment="1">
      <alignment horizontal="center"/>
    </xf>
    <xf numFmtId="164" fontId="2" fillId="0" borderId="0" xfId="0" quotePrefix="1" applyNumberFormat="1" applyFont="1" applyFill="1" applyBorder="1" applyAlignment="1">
      <alignment horizontal="center"/>
    </xf>
    <xf numFmtId="15" fontId="0" fillId="0" borderId="0" xfId="0" applyNumberFormat="1"/>
    <xf numFmtId="0" fontId="0" fillId="0" borderId="0" xfId="0" quotePrefix="1"/>
    <xf numFmtId="0" fontId="1" fillId="2" borderId="0" xfId="0" applyFont="1" applyFill="1"/>
    <xf numFmtId="0" fontId="1" fillId="2" borderId="0" xfId="0" applyFont="1" applyFill="1" applyAlignment="1"/>
    <xf numFmtId="164" fontId="2" fillId="0" borderId="0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" fontId="0" fillId="0" borderId="0" xfId="0" applyNumberFormat="1" applyBorder="1"/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0" xfId="0" applyFill="1"/>
    <xf numFmtId="0" fontId="0" fillId="0" borderId="0" xfId="0" applyFill="1" applyBorder="1"/>
    <xf numFmtId="0" fontId="0" fillId="3" borderId="0" xfId="0" applyFill="1" applyBorder="1" applyAlignment="1">
      <alignment horizontal="center" wrapText="1"/>
    </xf>
    <xf numFmtId="0" fontId="0" fillId="3" borderId="0" xfId="0" applyFill="1" applyAlignment="1">
      <alignment horizontal="center" wrapText="1"/>
    </xf>
    <xf numFmtId="0" fontId="0" fillId="4" borderId="0" xfId="0" applyFill="1" applyBorder="1" applyAlignment="1">
      <alignment wrapText="1"/>
    </xf>
    <xf numFmtId="0" fontId="6" fillId="0" borderId="1" xfId="2" applyBorder="1" applyAlignment="1">
      <alignment horizontal="center" vertical="center"/>
    </xf>
    <xf numFmtId="0" fontId="6" fillId="3" borderId="1" xfId="2" applyFill="1" applyBorder="1" applyAlignment="1">
      <alignment horizontal="center"/>
    </xf>
    <xf numFmtId="3" fontId="8" fillId="0" borderId="2" xfId="1" applyNumberFormat="1" applyFont="1" applyFill="1" applyBorder="1" applyAlignment="1">
      <alignment horizontal="right"/>
    </xf>
    <xf numFmtId="0" fontId="2" fillId="4" borderId="0" xfId="0" applyFont="1" applyFill="1" applyBorder="1" applyAlignment="1">
      <alignment wrapText="1"/>
    </xf>
    <xf numFmtId="15" fontId="0" fillId="0" borderId="0" xfId="0" applyNumberFormat="1" applyBorder="1"/>
    <xf numFmtId="0" fontId="0" fillId="0" borderId="0" xfId="0" applyFont="1" applyFill="1" applyBorder="1" applyAlignment="1">
      <alignment horizontal="center"/>
    </xf>
    <xf numFmtId="14" fontId="0" fillId="0" borderId="0" xfId="0" applyNumberFormat="1"/>
    <xf numFmtId="14" fontId="0" fillId="0" borderId="0" xfId="0" applyNumberFormat="1" applyBorder="1"/>
    <xf numFmtId="0" fontId="1" fillId="2" borderId="0" xfId="0" applyFont="1" applyFill="1" applyAlignment="1">
      <alignment horizontal="center"/>
    </xf>
    <xf numFmtId="3" fontId="2" fillId="3" borderId="1" xfId="2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1" fillId="2" borderId="0" xfId="0" applyFont="1" applyFill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2 3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Homicidios de residentes según mes de la muerte. Pereira, 2006</a:t>
            </a:r>
          </a:p>
        </c:rich>
      </c:tx>
      <c:layout>
        <c:manualLayout>
          <c:xMode val="edge"/>
          <c:yMode val="edge"/>
          <c:x val="0.11206915296675782"/>
          <c:y val="3.14960629921259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65528998458546"/>
          <c:y val="0.42146650731464141"/>
          <c:w val="0.82413862484730671"/>
          <c:h val="0.38219944141576179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6600"/>
                </a:gs>
                <a:gs pos="100000">
                  <a:srgbClr val="592400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MesHomi!$D$4:$D$15</c:f>
              <c:numCache>
                <c:formatCode>General</c:formatCode>
                <c:ptCount val="12"/>
                <c:pt idx="0">
                  <c:v>34</c:v>
                </c:pt>
                <c:pt idx="1">
                  <c:v>32</c:v>
                </c:pt>
                <c:pt idx="2">
                  <c:v>32</c:v>
                </c:pt>
                <c:pt idx="3">
                  <c:v>27</c:v>
                </c:pt>
                <c:pt idx="4">
                  <c:v>23</c:v>
                </c:pt>
                <c:pt idx="5">
                  <c:v>28</c:v>
                </c:pt>
                <c:pt idx="6">
                  <c:v>22</c:v>
                </c:pt>
                <c:pt idx="7">
                  <c:v>26</c:v>
                </c:pt>
                <c:pt idx="8">
                  <c:v>15</c:v>
                </c:pt>
                <c:pt idx="9">
                  <c:v>37</c:v>
                </c:pt>
                <c:pt idx="10">
                  <c:v>29</c:v>
                </c:pt>
                <c:pt idx="1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12-4D7A-A0FB-ED41719DE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32300975"/>
        <c:axId val="1"/>
      </c:barChart>
      <c:catAx>
        <c:axId val="33230097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Mes</a:t>
                </a:r>
              </a:p>
            </c:rich>
          </c:tx>
          <c:layout>
            <c:manualLayout>
              <c:xMode val="edge"/>
              <c:yMode val="edge"/>
              <c:x val="0.51379352946990409"/>
              <c:y val="0.905513910761154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No muertes</a:t>
                </a:r>
              </a:p>
            </c:rich>
          </c:tx>
          <c:layout>
            <c:manualLayout>
              <c:xMode val="edge"/>
              <c:yMode val="edge"/>
              <c:x val="2.758623529799361E-2"/>
              <c:y val="0.446195275590551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2300975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Homicidios de residentes según mes de la muerte. Pereira, 2007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21052631578947E-2"/>
          <c:y val="0.3619307686970728"/>
          <c:w val="0.90296052631578949"/>
          <c:h val="0.5710463239442704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710F50"/>
            </a:solidFill>
            <a:ln w="12700">
              <a:solidFill>
                <a:srgbClr val="DD0806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MesHomi!$E$4:$E$15</c:f>
              <c:numCache>
                <c:formatCode>General</c:formatCode>
                <c:ptCount val="12"/>
                <c:pt idx="0">
                  <c:v>36</c:v>
                </c:pt>
                <c:pt idx="1">
                  <c:v>23</c:v>
                </c:pt>
                <c:pt idx="2">
                  <c:v>30</c:v>
                </c:pt>
                <c:pt idx="3">
                  <c:v>20</c:v>
                </c:pt>
                <c:pt idx="4">
                  <c:v>41</c:v>
                </c:pt>
                <c:pt idx="5">
                  <c:v>21</c:v>
                </c:pt>
                <c:pt idx="6">
                  <c:v>28</c:v>
                </c:pt>
                <c:pt idx="7">
                  <c:v>19</c:v>
                </c:pt>
                <c:pt idx="8">
                  <c:v>27</c:v>
                </c:pt>
                <c:pt idx="9">
                  <c:v>23</c:v>
                </c:pt>
                <c:pt idx="10">
                  <c:v>33</c:v>
                </c:pt>
                <c:pt idx="11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2D-4D1E-9D38-E0F007F7C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332304575"/>
        <c:axId val="1"/>
      </c:barChart>
      <c:catAx>
        <c:axId val="332304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332304575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 alignWithMargins="0"/>
    <c:pageMargins b="1" l="0.75" r="0.75" t="1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Muertes por suicidio según edad y sexo. Pereira, 2007</a:t>
            </a:r>
          </a:p>
        </c:rich>
      </c:tx>
      <c:layout>
        <c:manualLayout>
          <c:xMode val="edge"/>
          <c:yMode val="edge"/>
          <c:x val="0.11948544634167919"/>
          <c:y val="3.508755435421318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268383491411538"/>
          <c:y val="0.40350992413058562"/>
          <c:w val="0.84742723121843333"/>
          <c:h val="0.37719405951337354"/>
        </c:manualLayout>
      </c:layout>
      <c:bar3DChart>
        <c:barDir val="col"/>
        <c:grouping val="clustered"/>
        <c:varyColors val="0"/>
        <c:ser>
          <c:idx val="0"/>
          <c:order val="0"/>
          <c:tx>
            <c:v>Hombre</c:v>
          </c:tx>
          <c:spPr>
            <a:solidFill>
              <a:srgbClr val="63AAF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SuiciEdadSexo!$A$14:$A$17</c:f>
              <c:strCache>
                <c:ptCount val="4"/>
                <c:pt idx="0">
                  <c:v>13-19</c:v>
                </c:pt>
                <c:pt idx="1">
                  <c:v>20-44</c:v>
                </c:pt>
                <c:pt idx="2">
                  <c:v>45-59</c:v>
                </c:pt>
                <c:pt idx="3">
                  <c:v>60-99</c:v>
                </c:pt>
              </c:strCache>
            </c:strRef>
          </c:cat>
          <c:val>
            <c:numRef>
              <c:f>SuiciEdadSexo!$C$14:$C$17</c:f>
              <c:numCache>
                <c:formatCode>0.0</c:formatCode>
                <c:ptCount val="4"/>
                <c:pt idx="0">
                  <c:v>9.0909090909090917</c:v>
                </c:pt>
                <c:pt idx="1">
                  <c:v>36.363636363636367</c:v>
                </c:pt>
                <c:pt idx="2">
                  <c:v>13.636363636363635</c:v>
                </c:pt>
                <c:pt idx="3">
                  <c:v>18.181818181818183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5F-45D2-A479-3FEF60C37C60}"/>
            </c:ext>
          </c:extLst>
        </c:ser>
        <c:ser>
          <c:idx val="1"/>
          <c:order val="1"/>
          <c:tx>
            <c:v>Mujer</c:v>
          </c:tx>
          <c:spPr>
            <a:solidFill>
              <a:srgbClr val="DD2D3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SuiciEdadSexo!$A$14:$A$17</c:f>
              <c:strCache>
                <c:ptCount val="4"/>
                <c:pt idx="0">
                  <c:v>13-19</c:v>
                </c:pt>
                <c:pt idx="1">
                  <c:v>20-44</c:v>
                </c:pt>
                <c:pt idx="2">
                  <c:v>45-59</c:v>
                </c:pt>
                <c:pt idx="3">
                  <c:v>60-99</c:v>
                </c:pt>
              </c:strCache>
            </c:strRef>
          </c:cat>
          <c:val>
            <c:numRef>
              <c:f>SuiciEdadSexo!$E$14:$E$17</c:f>
              <c:numCache>
                <c:formatCode>0.0</c:formatCode>
                <c:ptCount val="4"/>
                <c:pt idx="0">
                  <c:v>33.333333333333329</c:v>
                </c:pt>
                <c:pt idx="1">
                  <c:v>66.666666666666657</c:v>
                </c:pt>
                <c:pt idx="2">
                  <c:v>33.333333333333329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5F-45D2-A479-3FEF60C37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32301775"/>
        <c:axId val="1"/>
        <c:axId val="0"/>
      </c:bar3DChart>
      <c:catAx>
        <c:axId val="33230177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2301775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Método empleado para ejecutar el suicidio. Pereira 1998-2007</a:t>
            </a:r>
          </a:p>
        </c:rich>
      </c:tx>
      <c:layout>
        <c:manualLayout>
          <c:xMode val="edge"/>
          <c:yMode val="edge"/>
          <c:x val="0.13378851909416706"/>
          <c:y val="3.48836460498199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2033447968428991"/>
          <c:y val="0.25364467594734524"/>
          <c:w val="0.64484723519054887"/>
          <c:h val="0.28279923640106314"/>
        </c:manualLayout>
      </c:layout>
      <c:lineChart>
        <c:grouping val="standard"/>
        <c:varyColors val="0"/>
        <c:ser>
          <c:idx val="0"/>
          <c:order val="0"/>
          <c:tx>
            <c:v>Envenenamiento</c:v>
          </c:tx>
          <c:spPr>
            <a:ln w="127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cat>
            <c:numRef>
              <c:f>Método!$C$2:$L$2</c:f>
              <c:numCache>
                <c:formatCode>General</c:formatCode>
                <c:ptCount val="1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</c:numCache>
            </c:numRef>
          </c:cat>
          <c:val>
            <c:numRef>
              <c:f>Método!$C$4:$L$4</c:f>
              <c:numCache>
                <c:formatCode>0.0</c:formatCode>
                <c:ptCount val="10"/>
                <c:pt idx="0">
                  <c:v>22.222222222222221</c:v>
                </c:pt>
                <c:pt idx="1">
                  <c:v>21.739130434782609</c:v>
                </c:pt>
                <c:pt idx="2">
                  <c:v>23.809523809523807</c:v>
                </c:pt>
                <c:pt idx="3">
                  <c:v>23.809523809523807</c:v>
                </c:pt>
                <c:pt idx="4">
                  <c:v>18.75</c:v>
                </c:pt>
                <c:pt idx="5">
                  <c:v>25</c:v>
                </c:pt>
                <c:pt idx="6">
                  <c:v>4.7619047619047619</c:v>
                </c:pt>
                <c:pt idx="7">
                  <c:v>25.806451612903224</c:v>
                </c:pt>
                <c:pt idx="8">
                  <c:v>12</c:v>
                </c:pt>
                <c:pt idx="9">
                  <c:v>14.285714285714285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3C-47EF-8D96-A009057731F7}"/>
            </c:ext>
          </c:extLst>
        </c:ser>
        <c:ser>
          <c:idx val="1"/>
          <c:order val="1"/>
          <c:tx>
            <c:v>Ahorcamiento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20884"/>
              </a:solidFill>
              <a:ln>
                <a:solidFill>
                  <a:srgbClr val="F20884"/>
                </a:solidFill>
                <a:prstDash val="solid"/>
              </a:ln>
            </c:spPr>
          </c:marker>
          <c:cat>
            <c:numRef>
              <c:f>Método!$C$2:$L$2</c:f>
              <c:numCache>
                <c:formatCode>General</c:formatCode>
                <c:ptCount val="1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</c:numCache>
            </c:numRef>
          </c:cat>
          <c:val>
            <c:numRef>
              <c:f>Método!$C$6:$L$6</c:f>
              <c:numCache>
                <c:formatCode>0.0</c:formatCode>
                <c:ptCount val="10"/>
                <c:pt idx="0">
                  <c:v>11.111111111111111</c:v>
                </c:pt>
                <c:pt idx="1">
                  <c:v>26.086956521739129</c:v>
                </c:pt>
                <c:pt idx="2">
                  <c:v>33.333333333333329</c:v>
                </c:pt>
                <c:pt idx="3">
                  <c:v>14.285714285714285</c:v>
                </c:pt>
                <c:pt idx="4">
                  <c:v>25</c:v>
                </c:pt>
                <c:pt idx="5">
                  <c:v>21.428571428571427</c:v>
                </c:pt>
                <c:pt idx="6">
                  <c:v>9.5238095238095237</c:v>
                </c:pt>
                <c:pt idx="7">
                  <c:v>16.129032258064516</c:v>
                </c:pt>
                <c:pt idx="8">
                  <c:v>48</c:v>
                </c:pt>
                <c:pt idx="9">
                  <c:v>38.095238095238095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3C-47EF-8D96-A009057731F7}"/>
            </c:ext>
          </c:extLst>
        </c:ser>
        <c:ser>
          <c:idx val="2"/>
          <c:order val="2"/>
          <c:tx>
            <c:v>Arma de fuego</c:v>
          </c:tx>
          <c:spPr>
            <a:ln w="12700">
              <a:solidFill>
                <a:srgbClr val="FCF305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CF305"/>
              </a:solidFill>
              <a:ln>
                <a:solidFill>
                  <a:srgbClr val="FCF305"/>
                </a:solidFill>
                <a:prstDash val="solid"/>
              </a:ln>
            </c:spPr>
          </c:marker>
          <c:cat>
            <c:numRef>
              <c:f>Método!$C$2:$L$2</c:f>
              <c:numCache>
                <c:formatCode>General</c:formatCode>
                <c:ptCount val="1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</c:numCache>
            </c:numRef>
          </c:cat>
          <c:val>
            <c:numRef>
              <c:f>Método!$C$8:$L$8</c:f>
              <c:numCache>
                <c:formatCode>0.0</c:formatCode>
                <c:ptCount val="10"/>
                <c:pt idx="0">
                  <c:v>27.777777777777779</c:v>
                </c:pt>
                <c:pt idx="1">
                  <c:v>26.086956521739129</c:v>
                </c:pt>
                <c:pt idx="2">
                  <c:v>19.047619047619047</c:v>
                </c:pt>
                <c:pt idx="3">
                  <c:v>28.571428571428569</c:v>
                </c:pt>
                <c:pt idx="4">
                  <c:v>31.3</c:v>
                </c:pt>
                <c:pt idx="5">
                  <c:v>25</c:v>
                </c:pt>
                <c:pt idx="6">
                  <c:v>28.571428571428569</c:v>
                </c:pt>
                <c:pt idx="7">
                  <c:v>25.806451612903224</c:v>
                </c:pt>
                <c:pt idx="8">
                  <c:v>32</c:v>
                </c:pt>
                <c:pt idx="9">
                  <c:v>33.333333333333329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3C-47EF-8D96-A009057731F7}"/>
            </c:ext>
          </c:extLst>
        </c:ser>
        <c:ser>
          <c:idx val="3"/>
          <c:order val="3"/>
          <c:tx>
            <c:v>Lanzamiento</c:v>
          </c:tx>
          <c:spPr>
            <a:ln w="12700">
              <a:solidFill>
                <a:srgbClr val="00ABEA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ABEA"/>
                </a:solidFill>
                <a:prstDash val="solid"/>
              </a:ln>
            </c:spPr>
          </c:marker>
          <c:cat>
            <c:numRef>
              <c:f>Método!$C$2:$L$2</c:f>
              <c:numCache>
                <c:formatCode>General</c:formatCode>
                <c:ptCount val="1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</c:numCache>
            </c:numRef>
          </c:cat>
          <c:val>
            <c:numRef>
              <c:f>Método!$C$10:$L$10</c:f>
              <c:numCache>
                <c:formatCode>0.0</c:formatCode>
                <c:ptCount val="10"/>
                <c:pt idx="0">
                  <c:v>16.666666666666664</c:v>
                </c:pt>
                <c:pt idx="1">
                  <c:v>21.739130434782609</c:v>
                </c:pt>
                <c:pt idx="2">
                  <c:v>19.047619047619047</c:v>
                </c:pt>
                <c:pt idx="3">
                  <c:v>28.571428571428569</c:v>
                </c:pt>
                <c:pt idx="4">
                  <c:v>18.75</c:v>
                </c:pt>
                <c:pt idx="5">
                  <c:v>28.571428571428569</c:v>
                </c:pt>
                <c:pt idx="6">
                  <c:v>52.380952380952387</c:v>
                </c:pt>
                <c:pt idx="7">
                  <c:v>25.806451612903224</c:v>
                </c:pt>
                <c:pt idx="8">
                  <c:v>8</c:v>
                </c:pt>
                <c:pt idx="9">
                  <c:v>9.5238095238095237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C3C-47EF-8D96-A009057731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305775"/>
        <c:axId val="1"/>
      </c:lineChart>
      <c:catAx>
        <c:axId val="33230577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0.1417199522164134"/>
              <c:y val="0.4098837924069900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2305775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</c:dTable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8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n-US"/>
              <a:t>Muertes por Homicidio y Suicidio. Pereira. 1998-2012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892688875339506"/>
          <c:y val="0.22912205567451821"/>
          <c:w val="0.79050647263052343"/>
          <c:h val="0.58886509635974305"/>
        </c:manualLayout>
      </c:layout>
      <c:lineChart>
        <c:grouping val="standard"/>
        <c:varyColors val="0"/>
        <c:ser>
          <c:idx val="1"/>
          <c:order val="0"/>
          <c:tx>
            <c:strRef>
              <c:f>SuiciTiempo!$A$4</c:f>
              <c:strCache>
                <c:ptCount val="1"/>
                <c:pt idx="0">
                  <c:v>Suicidio</c:v>
                </c:pt>
              </c:strCache>
            </c:strRef>
          </c:tx>
          <c:spPr>
            <a:ln w="25400">
              <a:solidFill>
                <a:srgbClr val="DD2D32"/>
              </a:solidFill>
              <a:prstDash val="solid"/>
            </a:ln>
          </c:spPr>
          <c:marker>
            <c:spPr>
              <a:solidFill>
                <a:srgbClr val="C0504D"/>
              </a:solidFill>
              <a:ln>
                <a:solidFill>
                  <a:srgbClr val="DD2D32"/>
                </a:solidFill>
                <a:prstDash val="solid"/>
              </a:ln>
            </c:spPr>
          </c:marker>
          <c:cat>
            <c:strRef>
              <c:f>HomiciTiempo!$E$3:$Q$3</c:f>
              <c:strCach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strCache>
            </c:strRef>
          </c:cat>
          <c:val>
            <c:numRef>
              <c:f>SuiciTiempo!$E$5:$Q$5</c:f>
              <c:numCache>
                <c:formatCode>0.0</c:formatCode>
                <c:ptCount val="13"/>
                <c:pt idx="0">
                  <c:v>4.4937761200736972</c:v>
                </c:pt>
                <c:pt idx="1">
                  <c:v>4.4000000000000004</c:v>
                </c:pt>
                <c:pt idx="2">
                  <c:v>3.1</c:v>
                </c:pt>
                <c:pt idx="3">
                  <c:v>6.3961420393855519</c:v>
                </c:pt>
                <c:pt idx="4">
                  <c:v>4.7659217241577503</c:v>
                </c:pt>
                <c:pt idx="5">
                  <c:v>6.9890024664415158</c:v>
                </c:pt>
                <c:pt idx="6">
                  <c:v>5.6020023797306111</c:v>
                </c:pt>
                <c:pt idx="7">
                  <c:v>4.6774351618392567</c:v>
                </c:pt>
                <c:pt idx="8">
                  <c:v>6.8615798012797953</c:v>
                </c:pt>
                <c:pt idx="9">
                  <c:v>5.5009857766511754</c:v>
                </c:pt>
                <c:pt idx="10">
                  <c:v>5.250744949439702</c:v>
                </c:pt>
                <c:pt idx="11">
                  <c:v>3.263231861325699</c:v>
                </c:pt>
                <c:pt idx="12">
                  <c:v>2.5962281132561245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77-4B78-B02D-2E070C0CB5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1326335"/>
        <c:axId val="1"/>
      </c:lineChart>
      <c:catAx>
        <c:axId val="3313263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n-US"/>
                  <a:t>Homicidios x  100,000 hab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O"/>
          </a:p>
        </c:txPr>
        <c:crossAx val="331326335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O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CO"/>
    </a:p>
  </c:txPr>
  <c:printSettings>
    <c:headerFooter alignWithMargins="0"/>
    <c:pageMargins b="1" l="0.75" r="0.75" t="1" header="0" footer="0"/>
    <c:pageSetup orientation="landscape" horizontalDpi="120" verticalDpi="14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8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n-US"/>
              <a:t>Muertes por Homicidio y Suicidio. Pereira. 1998-2012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08685267395981"/>
          <c:y val="0.23529411764705882"/>
          <c:w val="0.76470665302769958"/>
          <c:h val="0.58403361344537819"/>
        </c:manualLayout>
      </c:layout>
      <c:lineChart>
        <c:grouping val="standard"/>
        <c:varyColors val="0"/>
        <c:ser>
          <c:idx val="0"/>
          <c:order val="0"/>
          <c:tx>
            <c:strRef>
              <c:f>HomiciTiempo!$A$4</c:f>
              <c:strCache>
                <c:ptCount val="1"/>
                <c:pt idx="0">
                  <c:v>Homicidio</c:v>
                </c:pt>
              </c:strCache>
            </c:strRef>
          </c:tx>
          <c:spPr>
            <a:ln w="38100">
              <a:solidFill>
                <a:srgbClr val="3366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376092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strRef>
              <c:f>HomiciTiempo!$E$3:$Q$3</c:f>
              <c:strCach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strCache>
            </c:strRef>
          </c:cat>
          <c:val>
            <c:numRef>
              <c:f>HomiciTiempo!$E$5:$Q$5</c:f>
              <c:numCache>
                <c:formatCode>0.0</c:formatCode>
                <c:ptCount val="13"/>
                <c:pt idx="0">
                  <c:v>90.698630220879565</c:v>
                </c:pt>
                <c:pt idx="1">
                  <c:v>87.176973138740024</c:v>
                </c:pt>
                <c:pt idx="2">
                  <c:v>111.71568694943916</c:v>
                </c:pt>
                <c:pt idx="3">
                  <c:v>87.946953041551339</c:v>
                </c:pt>
                <c:pt idx="4">
                  <c:v>102.35384274262599</c:v>
                </c:pt>
                <c:pt idx="5">
                  <c:v>105.73684376648616</c:v>
                </c:pt>
                <c:pt idx="6">
                  <c:v>74.842751793200961</c:v>
                </c:pt>
                <c:pt idx="7">
                  <c:v>74.616227581721475</c:v>
                </c:pt>
                <c:pt idx="8">
                  <c:v>91.413950255759858</c:v>
                </c:pt>
                <c:pt idx="9">
                  <c:v>67.332065906210403</c:v>
                </c:pt>
                <c:pt idx="10">
                  <c:v>52.28866845483703</c:v>
                </c:pt>
                <c:pt idx="11">
                  <c:v>28.71644037966615</c:v>
                </c:pt>
                <c:pt idx="12">
                  <c:v>12.548435880737935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05-4244-9CA6-AEAE740CC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1329135"/>
        <c:axId val="1"/>
      </c:lineChart>
      <c:lineChart>
        <c:grouping val="standard"/>
        <c:varyColors val="0"/>
        <c:ser>
          <c:idx val="1"/>
          <c:order val="1"/>
          <c:tx>
            <c:strRef>
              <c:f>SuiciTiempo!$A$4</c:f>
              <c:strCache>
                <c:ptCount val="1"/>
                <c:pt idx="0">
                  <c:v>Suicidio</c:v>
                </c:pt>
              </c:strCache>
            </c:strRef>
          </c:tx>
          <c:spPr>
            <a:ln w="25400">
              <a:solidFill>
                <a:srgbClr val="DD2D32"/>
              </a:solidFill>
              <a:prstDash val="solid"/>
            </a:ln>
          </c:spPr>
          <c:marker>
            <c:spPr>
              <a:solidFill>
                <a:srgbClr val="C0504D"/>
              </a:solidFill>
              <a:ln>
                <a:solidFill>
                  <a:srgbClr val="DD2D32"/>
                </a:solidFill>
                <a:prstDash val="solid"/>
              </a:ln>
            </c:spPr>
          </c:marker>
          <c:cat>
            <c:strRef>
              <c:f>HomiciTiempo!$E$3:$Q$3</c:f>
              <c:strCach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strCache>
            </c:strRef>
          </c:cat>
          <c:val>
            <c:numRef>
              <c:f>SuiciTiempo!$E$5:$Q$5</c:f>
              <c:numCache>
                <c:formatCode>0.0</c:formatCode>
                <c:ptCount val="13"/>
                <c:pt idx="0">
                  <c:v>4.4937761200736972</c:v>
                </c:pt>
                <c:pt idx="1">
                  <c:v>4.4000000000000004</c:v>
                </c:pt>
                <c:pt idx="2">
                  <c:v>3.1</c:v>
                </c:pt>
                <c:pt idx="3">
                  <c:v>6.3961420393855519</c:v>
                </c:pt>
                <c:pt idx="4">
                  <c:v>4.7659217241577503</c:v>
                </c:pt>
                <c:pt idx="5">
                  <c:v>6.9890024664415158</c:v>
                </c:pt>
                <c:pt idx="6">
                  <c:v>5.6020023797306111</c:v>
                </c:pt>
                <c:pt idx="7">
                  <c:v>4.6774351618392567</c:v>
                </c:pt>
                <c:pt idx="8">
                  <c:v>6.8615798012797953</c:v>
                </c:pt>
                <c:pt idx="9">
                  <c:v>5.5009857766511754</c:v>
                </c:pt>
                <c:pt idx="10">
                  <c:v>5.250744949439702</c:v>
                </c:pt>
                <c:pt idx="11">
                  <c:v>3.263231861325699</c:v>
                </c:pt>
                <c:pt idx="12">
                  <c:v>2.5962281132561245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05-4244-9CA6-AEAE740CC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31329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n-US"/>
                  <a:t>Homicidios x  100,000 hab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O"/>
          </a:p>
        </c:txPr>
        <c:crossAx val="331329135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O"/>
          </a:p>
        </c:txPr>
        <c:crossAx val="3"/>
        <c:crosses val="max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O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CO"/>
    </a:p>
  </c:txPr>
  <c:printSettings>
    <c:headerFooter alignWithMargins="0"/>
    <c:pageMargins b="1" l="0.75" r="0.75" t="1" header="0" footer="0"/>
    <c:pageSetup orientation="landscape" horizontalDpi="120" verticalDpi="144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8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n-US"/>
              <a:t>Muertes por Homicidio y Suicidio. Pereira. 1998-2012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08685267395981"/>
          <c:y val="0.16806722689075632"/>
          <c:w val="0.76470665302769958"/>
          <c:h val="0.59453781512605042"/>
        </c:manualLayout>
      </c:layout>
      <c:lineChart>
        <c:grouping val="standard"/>
        <c:varyColors val="0"/>
        <c:ser>
          <c:idx val="0"/>
          <c:order val="0"/>
          <c:tx>
            <c:strRef>
              <c:f>HomiciTiempo!$A$4</c:f>
              <c:strCache>
                <c:ptCount val="1"/>
                <c:pt idx="0">
                  <c:v>Homicidio</c:v>
                </c:pt>
              </c:strCache>
            </c:strRef>
          </c:tx>
          <c:spPr>
            <a:ln w="38100">
              <a:solidFill>
                <a:srgbClr val="3366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376092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strRef>
              <c:f>HomiciTiempo!$E$3:$Q$3</c:f>
              <c:strCach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strCache>
            </c:strRef>
          </c:cat>
          <c:val>
            <c:numRef>
              <c:f>HomiciTiempo!$E$5:$Q$5</c:f>
              <c:numCache>
                <c:formatCode>0.0</c:formatCode>
                <c:ptCount val="13"/>
                <c:pt idx="0">
                  <c:v>90.698630220879565</c:v>
                </c:pt>
                <c:pt idx="1">
                  <c:v>87.176973138740024</c:v>
                </c:pt>
                <c:pt idx="2">
                  <c:v>111.71568694943916</c:v>
                </c:pt>
                <c:pt idx="3">
                  <c:v>87.946953041551339</c:v>
                </c:pt>
                <c:pt idx="4">
                  <c:v>102.35384274262599</c:v>
                </c:pt>
                <c:pt idx="5">
                  <c:v>105.73684376648616</c:v>
                </c:pt>
                <c:pt idx="6">
                  <c:v>74.842751793200961</c:v>
                </c:pt>
                <c:pt idx="7">
                  <c:v>74.616227581721475</c:v>
                </c:pt>
                <c:pt idx="8">
                  <c:v>91.413950255759858</c:v>
                </c:pt>
                <c:pt idx="9">
                  <c:v>67.332065906210403</c:v>
                </c:pt>
                <c:pt idx="10">
                  <c:v>52.28866845483703</c:v>
                </c:pt>
                <c:pt idx="11">
                  <c:v>28.71644037966615</c:v>
                </c:pt>
                <c:pt idx="12">
                  <c:v>12.548435880737935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E5-43A4-9C4D-A22CEFFB9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1328735"/>
        <c:axId val="1"/>
      </c:lineChart>
      <c:lineChart>
        <c:grouping val="standard"/>
        <c:varyColors val="0"/>
        <c:ser>
          <c:idx val="1"/>
          <c:order val="1"/>
          <c:tx>
            <c:strRef>
              <c:f>SuiciTiempo!$A$4</c:f>
              <c:strCache>
                <c:ptCount val="1"/>
                <c:pt idx="0">
                  <c:v>Suicidio</c:v>
                </c:pt>
              </c:strCache>
            </c:strRef>
          </c:tx>
          <c:spPr>
            <a:ln w="25400">
              <a:solidFill>
                <a:srgbClr val="DD2D32"/>
              </a:solidFill>
              <a:prstDash val="solid"/>
            </a:ln>
          </c:spPr>
          <c:marker>
            <c:spPr>
              <a:solidFill>
                <a:srgbClr val="C0504D"/>
              </a:solidFill>
              <a:ln>
                <a:solidFill>
                  <a:srgbClr val="DD2D32"/>
                </a:solidFill>
                <a:prstDash val="solid"/>
              </a:ln>
            </c:spPr>
          </c:marker>
          <c:cat>
            <c:strRef>
              <c:f>HomiciTiempo!$E$3:$Q$3</c:f>
              <c:strCach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strCache>
            </c:strRef>
          </c:cat>
          <c:val>
            <c:numRef>
              <c:f>SuiciTiempo!$E$5:$Q$5</c:f>
              <c:numCache>
                <c:formatCode>0.0</c:formatCode>
                <c:ptCount val="13"/>
                <c:pt idx="0">
                  <c:v>4.4937761200736972</c:v>
                </c:pt>
                <c:pt idx="1">
                  <c:v>4.4000000000000004</c:v>
                </c:pt>
                <c:pt idx="2">
                  <c:v>3.1</c:v>
                </c:pt>
                <c:pt idx="3">
                  <c:v>6.3961420393855519</c:v>
                </c:pt>
                <c:pt idx="4">
                  <c:v>4.7659217241577503</c:v>
                </c:pt>
                <c:pt idx="5">
                  <c:v>6.9890024664415158</c:v>
                </c:pt>
                <c:pt idx="6">
                  <c:v>5.6020023797306111</c:v>
                </c:pt>
                <c:pt idx="7">
                  <c:v>4.6774351618392567</c:v>
                </c:pt>
                <c:pt idx="8">
                  <c:v>6.8615798012797953</c:v>
                </c:pt>
                <c:pt idx="9">
                  <c:v>5.5009857766511754</c:v>
                </c:pt>
                <c:pt idx="10">
                  <c:v>5.250744949439702</c:v>
                </c:pt>
                <c:pt idx="11">
                  <c:v>3.263231861325699</c:v>
                </c:pt>
                <c:pt idx="12">
                  <c:v>2.5962281132561245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E5-43A4-9C4D-A22CEFFB9829}"/>
            </c:ext>
          </c:extLst>
        </c:ser>
        <c:ser>
          <c:idx val="2"/>
          <c:order val="2"/>
          <c:tx>
            <c:strRef>
              <c:f>HomiciTiempo!$S$3</c:f>
              <c:strCache>
                <c:ptCount val="1"/>
                <c:pt idx="0">
                  <c:v>2014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pPr>
              <a:solidFill>
                <a:srgbClr val="9BBB59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cat>
            <c:strRef>
              <c:f>HomiciTiempo!$E$3:$Q$3</c:f>
              <c:strCach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strCache>
            </c:strRef>
          </c:cat>
          <c:val>
            <c:numRef>
              <c:f>HomiciTiempo!$E$2:$O$2</c:f>
              <c:numCache>
                <c:formatCode>General</c:formatCode>
                <c:ptCount val="1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3E5-43A4-9C4D-A22CEFFB9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313287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n-US"/>
                  <a:t>Homicidios x  100,000 hab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O"/>
          </a:p>
        </c:txPr>
        <c:crossAx val="331328735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O"/>
          </a:p>
        </c:txPr>
        <c:crossAx val="3"/>
        <c:crosses val="max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O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CO"/>
    </a:p>
  </c:txPr>
  <c:printSettings>
    <c:headerFooter alignWithMargins="0"/>
    <c:pageMargins b="1" l="0.75" r="0.75" t="1" header="0" footer="0"/>
    <c:pageSetup orientation="landscape" horizontalDpi="120" verticalDpi="144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66675</xdr:rowOff>
    </xdr:from>
    <xdr:to>
      <xdr:col>7</xdr:col>
      <xdr:colOff>66675</xdr:colOff>
      <xdr:row>29</xdr:row>
      <xdr:rowOff>123825</xdr:rowOff>
    </xdr:to>
    <xdr:pic>
      <xdr:nvPicPr>
        <xdr:cNvPr id="12465" name="Picture 2">
          <a:extLst>
            <a:ext uri="{FF2B5EF4-FFF2-40B4-BE49-F238E27FC236}">
              <a16:creationId xmlns:a16="http://schemas.microsoft.com/office/drawing/2014/main" id="{3BC76AA6-F326-4699-9762-6E1F4F6C8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66675"/>
          <a:ext cx="5334000" cy="475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15</xdr:col>
      <xdr:colOff>619125</xdr:colOff>
      <xdr:row>30</xdr:row>
      <xdr:rowOff>66675</xdr:rowOff>
    </xdr:to>
    <xdr:pic>
      <xdr:nvPicPr>
        <xdr:cNvPr id="12466" name="Picture 12">
          <a:extLst>
            <a:ext uri="{FF2B5EF4-FFF2-40B4-BE49-F238E27FC236}">
              <a16:creationId xmlns:a16="http://schemas.microsoft.com/office/drawing/2014/main" id="{460DB5F3-0A26-430E-B07B-6322CC9F7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6192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2</xdr:row>
      <xdr:rowOff>95250</xdr:rowOff>
    </xdr:from>
    <xdr:to>
      <xdr:col>12</xdr:col>
      <xdr:colOff>314325</xdr:colOff>
      <xdr:row>25</xdr:row>
      <xdr:rowOff>9525</xdr:rowOff>
    </xdr:to>
    <xdr:graphicFrame macro="">
      <xdr:nvGraphicFramePr>
        <xdr:cNvPr id="10405" name="Chart 1">
          <a:extLst>
            <a:ext uri="{FF2B5EF4-FFF2-40B4-BE49-F238E27FC236}">
              <a16:creationId xmlns:a16="http://schemas.microsoft.com/office/drawing/2014/main" id="{392ADABC-9368-4F69-887E-B9A27FCA32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752475</xdr:colOff>
      <xdr:row>28</xdr:row>
      <xdr:rowOff>0</xdr:rowOff>
    </xdr:from>
    <xdr:to>
      <xdr:col>12</xdr:col>
      <xdr:colOff>447675</xdr:colOff>
      <xdr:row>49</xdr:row>
      <xdr:rowOff>152400</xdr:rowOff>
    </xdr:to>
    <xdr:graphicFrame macro="">
      <xdr:nvGraphicFramePr>
        <xdr:cNvPr id="10406" name="2 Gráfico">
          <a:extLst>
            <a:ext uri="{FF2B5EF4-FFF2-40B4-BE49-F238E27FC236}">
              <a16:creationId xmlns:a16="http://schemas.microsoft.com/office/drawing/2014/main" id="{1C5B92F4-3876-4226-916F-096D8FDDA1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1</xdr:row>
      <xdr:rowOff>9525</xdr:rowOff>
    </xdr:from>
    <xdr:to>
      <xdr:col>14</xdr:col>
      <xdr:colOff>171450</xdr:colOff>
      <xdr:row>21</xdr:row>
      <xdr:rowOff>28575</xdr:rowOff>
    </xdr:to>
    <xdr:graphicFrame macro="">
      <xdr:nvGraphicFramePr>
        <xdr:cNvPr id="6237" name="Chart 2">
          <a:extLst>
            <a:ext uri="{FF2B5EF4-FFF2-40B4-BE49-F238E27FC236}">
              <a16:creationId xmlns:a16="http://schemas.microsoft.com/office/drawing/2014/main" id="{D53155C0-B01B-4298-90D9-D13B46231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14</xdr:row>
      <xdr:rowOff>161925</xdr:rowOff>
    </xdr:from>
    <xdr:to>
      <xdr:col>10</xdr:col>
      <xdr:colOff>57150</xdr:colOff>
      <xdr:row>35</xdr:row>
      <xdr:rowOff>28575</xdr:rowOff>
    </xdr:to>
    <xdr:graphicFrame macro="">
      <xdr:nvGraphicFramePr>
        <xdr:cNvPr id="13405" name="Chart 2">
          <a:extLst>
            <a:ext uri="{FF2B5EF4-FFF2-40B4-BE49-F238E27FC236}">
              <a16:creationId xmlns:a16="http://schemas.microsoft.com/office/drawing/2014/main" id="{3FDB2350-F0F2-49B2-A42E-E43593E0DA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85725</xdr:colOff>
      <xdr:row>27</xdr:row>
      <xdr:rowOff>76200</xdr:rowOff>
    </xdr:to>
    <xdr:graphicFrame macro="">
      <xdr:nvGraphicFramePr>
        <xdr:cNvPr id="377965" name="Chart 1">
          <a:extLst>
            <a:ext uri="{FF2B5EF4-FFF2-40B4-BE49-F238E27FC236}">
              <a16:creationId xmlns:a16="http://schemas.microsoft.com/office/drawing/2014/main" id="{13C19A5D-B295-440B-9989-66EB7A574F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8</xdr:row>
      <xdr:rowOff>0</xdr:rowOff>
    </xdr:from>
    <xdr:to>
      <xdr:col>26</xdr:col>
      <xdr:colOff>85725</xdr:colOff>
      <xdr:row>36</xdr:row>
      <xdr:rowOff>0</xdr:rowOff>
    </xdr:to>
    <xdr:graphicFrame macro="">
      <xdr:nvGraphicFramePr>
        <xdr:cNvPr id="377966" name="Chart 1">
          <a:extLst>
            <a:ext uri="{FF2B5EF4-FFF2-40B4-BE49-F238E27FC236}">
              <a16:creationId xmlns:a16="http://schemas.microsoft.com/office/drawing/2014/main" id="{0C75E447-6419-43FE-ADD9-0D57ECCB32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36</xdr:row>
      <xdr:rowOff>0</xdr:rowOff>
    </xdr:from>
    <xdr:to>
      <xdr:col>21</xdr:col>
      <xdr:colOff>85725</xdr:colOff>
      <xdr:row>64</xdr:row>
      <xdr:rowOff>0</xdr:rowOff>
    </xdr:to>
    <xdr:graphicFrame macro="">
      <xdr:nvGraphicFramePr>
        <xdr:cNvPr id="377967" name="Chart 1">
          <a:extLst>
            <a:ext uri="{FF2B5EF4-FFF2-40B4-BE49-F238E27FC236}">
              <a16:creationId xmlns:a16="http://schemas.microsoft.com/office/drawing/2014/main" id="{FE6B7731-FEDC-46E8-B976-CB5B8A881B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Z69"/>
  <sheetViews>
    <sheetView topLeftCell="O1" zoomScale="75" workbookViewId="0">
      <selection activeCell="Z3" sqref="Z3"/>
    </sheetView>
  </sheetViews>
  <sheetFormatPr baseColWidth="10" defaultColWidth="11.5" defaultRowHeight="13" x14ac:dyDescent="0.15"/>
  <cols>
    <col min="1" max="1" width="36.1640625" style="4" customWidth="1"/>
    <col min="2" max="2" width="7.5" style="4" customWidth="1"/>
    <col min="3" max="3" width="9.33203125" style="4" customWidth="1"/>
    <col min="4" max="6" width="8.5" style="4" customWidth="1"/>
    <col min="7" max="7" width="8.33203125" style="4" customWidth="1"/>
    <col min="8" max="9" width="8.5" style="4" customWidth="1"/>
    <col min="10" max="10" width="8.1640625" style="4" bestFit="1" customWidth="1"/>
    <col min="11" max="11" width="8.5" style="4" customWidth="1"/>
    <col min="12" max="12" width="9.83203125" style="4" customWidth="1"/>
    <col min="13" max="19" width="11.5" style="4"/>
    <col min="20" max="20" width="11.5" style="3"/>
    <col min="21" max="16384" width="11.5" style="4"/>
  </cols>
  <sheetData>
    <row r="2" spans="1:26" x14ac:dyDescent="0.15">
      <c r="A2" s="34" t="s">
        <v>0</v>
      </c>
      <c r="B2" s="34"/>
      <c r="C2" s="34"/>
      <c r="D2" s="34"/>
      <c r="E2"/>
      <c r="F2"/>
      <c r="G2"/>
      <c r="H2"/>
      <c r="I2"/>
      <c r="J2"/>
      <c r="K2"/>
      <c r="L2"/>
      <c r="M2"/>
      <c r="N2"/>
      <c r="O2"/>
      <c r="Z2" s="4" t="s">
        <v>84</v>
      </c>
    </row>
    <row r="3" spans="1:26" x14ac:dyDescent="0.15">
      <c r="A3" s="1" t="s">
        <v>2</v>
      </c>
      <c r="B3" s="1"/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19" t="s">
        <v>8</v>
      </c>
      <c r="I3" s="19" t="s">
        <v>9</v>
      </c>
      <c r="J3" s="19" t="s">
        <v>10</v>
      </c>
      <c r="K3" s="19" t="s">
        <v>11</v>
      </c>
      <c r="L3" s="19" t="s">
        <v>12</v>
      </c>
      <c r="M3" s="19" t="s">
        <v>13</v>
      </c>
      <c r="N3" s="19" t="s">
        <v>14</v>
      </c>
      <c r="O3" s="19" t="s">
        <v>15</v>
      </c>
      <c r="P3" s="19" t="s">
        <v>16</v>
      </c>
      <c r="Q3" s="19" t="s">
        <v>17</v>
      </c>
      <c r="R3" s="19" t="s">
        <v>18</v>
      </c>
      <c r="S3" s="19" t="s">
        <v>19</v>
      </c>
      <c r="T3" s="19" t="s">
        <v>20</v>
      </c>
      <c r="U3" s="19" t="s">
        <v>21</v>
      </c>
      <c r="V3" s="19" t="s">
        <v>22</v>
      </c>
      <c r="W3" s="19">
        <v>2018</v>
      </c>
      <c r="X3" s="19">
        <v>2019</v>
      </c>
      <c r="Y3" s="19">
        <v>2020</v>
      </c>
    </row>
    <row r="4" spans="1:26" x14ac:dyDescent="0.15">
      <c r="A4" s="20" t="s">
        <v>23</v>
      </c>
      <c r="B4" s="20" t="s">
        <v>24</v>
      </c>
      <c r="C4" s="36">
        <v>380</v>
      </c>
      <c r="D4" s="36">
        <v>349</v>
      </c>
      <c r="E4" s="36">
        <v>390</v>
      </c>
      <c r="F4" s="36">
        <v>377</v>
      </c>
      <c r="G4" s="36">
        <v>486</v>
      </c>
      <c r="H4" s="36">
        <v>385</v>
      </c>
      <c r="I4" s="36">
        <v>451</v>
      </c>
      <c r="J4" s="36">
        <v>469</v>
      </c>
      <c r="K4" s="36">
        <v>334</v>
      </c>
      <c r="L4" s="43">
        <v>335</v>
      </c>
      <c r="M4" s="43">
        <v>413</v>
      </c>
      <c r="N4" s="43">
        <v>306</v>
      </c>
      <c r="O4" s="43">
        <v>239</v>
      </c>
      <c r="P4" s="43">
        <v>132</v>
      </c>
      <c r="Q4" s="43">
        <v>58</v>
      </c>
      <c r="R4" s="43"/>
      <c r="S4" s="43"/>
      <c r="T4" s="43">
        <v>170</v>
      </c>
      <c r="U4" s="43">
        <v>163</v>
      </c>
      <c r="V4" s="43">
        <v>89</v>
      </c>
      <c r="W4" s="57">
        <v>126</v>
      </c>
      <c r="X4" s="57">
        <v>101</v>
      </c>
      <c r="Y4" s="57">
        <v>95</v>
      </c>
    </row>
    <row r="5" spans="1:26" x14ac:dyDescent="0.15">
      <c r="A5" s="20"/>
      <c r="B5" s="20" t="s">
        <v>25</v>
      </c>
      <c r="C5" s="37">
        <f t="shared" ref="C5:Q5" si="0">+C4/C13*100000</f>
        <v>89.52251917013605</v>
      </c>
      <c r="D5" s="37">
        <f t="shared" si="0"/>
        <v>81.680536575046432</v>
      </c>
      <c r="E5" s="37">
        <f t="shared" si="0"/>
        <v>90.698630220879565</v>
      </c>
      <c r="F5" s="37">
        <f t="shared" si="0"/>
        <v>87.176973138740024</v>
      </c>
      <c r="G5" s="37">
        <f t="shared" si="0"/>
        <v>111.71568694943916</v>
      </c>
      <c r="H5" s="37">
        <f t="shared" si="0"/>
        <v>87.946953041551339</v>
      </c>
      <c r="I5" s="37">
        <f t="shared" si="0"/>
        <v>102.35384274262599</v>
      </c>
      <c r="J5" s="37">
        <f t="shared" si="0"/>
        <v>105.73684376648616</v>
      </c>
      <c r="K5" s="37">
        <f t="shared" si="0"/>
        <v>74.842751793200961</v>
      </c>
      <c r="L5" s="37">
        <f t="shared" si="0"/>
        <v>74.616227581721475</v>
      </c>
      <c r="M5" s="37">
        <f>+M4/M13*100000</f>
        <v>91.413950255759858</v>
      </c>
      <c r="N5" s="37">
        <f t="shared" si="0"/>
        <v>67.332065906210403</v>
      </c>
      <c r="O5" s="37">
        <f t="shared" si="0"/>
        <v>52.28866845483703</v>
      </c>
      <c r="P5" s="37">
        <f t="shared" si="0"/>
        <v>28.71644037966615</v>
      </c>
      <c r="Q5" s="37">
        <f t="shared" si="0"/>
        <v>12.548435880737935</v>
      </c>
      <c r="R5" s="37" t="e">
        <f t="shared" ref="R5:X5" si="1">+R4/R13*100000</f>
        <v>#DIV/0!</v>
      </c>
      <c r="S5" s="37" t="e">
        <f t="shared" si="1"/>
        <v>#DIV/0!</v>
      </c>
      <c r="T5" s="37">
        <f t="shared" si="1"/>
        <v>36.200097101436931</v>
      </c>
      <c r="U5" s="37">
        <f t="shared" si="1"/>
        <v>34.533898305084747</v>
      </c>
      <c r="V5" s="37">
        <f t="shared" si="1"/>
        <v>18.763110459907026</v>
      </c>
      <c r="W5" s="37">
        <f t="shared" si="1"/>
        <v>26.435267164041324</v>
      </c>
      <c r="X5" s="37">
        <f t="shared" si="1"/>
        <v>21.107980906681828</v>
      </c>
      <c r="Y5" s="37">
        <f>+Y4/Y13*100000</f>
        <v>19.747235387045812</v>
      </c>
    </row>
    <row r="6" spans="1:26" x14ac:dyDescent="0.15">
      <c r="A6" s="20" t="s">
        <v>26</v>
      </c>
      <c r="B6" s="20" t="s">
        <v>24</v>
      </c>
      <c r="C6" s="3">
        <v>495</v>
      </c>
      <c r="D6" s="3">
        <v>508</v>
      </c>
      <c r="E6" s="3">
        <v>508</v>
      </c>
      <c r="F6" s="3">
        <v>499</v>
      </c>
      <c r="G6" s="27">
        <v>459</v>
      </c>
      <c r="H6" s="3">
        <v>352</v>
      </c>
      <c r="I6" s="3">
        <v>431</v>
      </c>
      <c r="J6" s="27">
        <v>469</v>
      </c>
      <c r="K6" s="27">
        <v>383</v>
      </c>
      <c r="L6" s="27">
        <v>413</v>
      </c>
    </row>
    <row r="7" spans="1:26" x14ac:dyDescent="0.15">
      <c r="A7" s="20"/>
      <c r="B7" s="20" t="s">
        <v>25</v>
      </c>
      <c r="C7" s="7">
        <f t="shared" ref="C7:H7" si="2">+C6/C13*100000</f>
        <v>116.61486049794038</v>
      </c>
      <c r="D7" s="7">
        <f t="shared" si="2"/>
        <v>118.89315925536843</v>
      </c>
      <c r="E7" s="7">
        <f t="shared" si="2"/>
        <v>118.1407798774534</v>
      </c>
      <c r="F7" s="7">
        <f t="shared" si="2"/>
        <v>115.38808911467181</v>
      </c>
      <c r="G7" s="7">
        <f t="shared" si="2"/>
        <v>105.50925989669254</v>
      </c>
      <c r="H7" s="7">
        <f t="shared" si="2"/>
        <v>80.408642780846932</v>
      </c>
      <c r="I7" s="7">
        <f>+I6/$I$13*100000</f>
        <v>97.814869671999531</v>
      </c>
      <c r="J7" s="7">
        <f>+J6/$J$13*100000</f>
        <v>105.73684376648616</v>
      </c>
      <c r="K7" s="7">
        <f>+K6/$J$13*100000</f>
        <v>86.347998214422603</v>
      </c>
      <c r="L7" s="7">
        <f>+L6/$J$13*100000</f>
        <v>93.111548988398255</v>
      </c>
    </row>
    <row r="8" spans="1:26" x14ac:dyDescent="0.15">
      <c r="A8" s="20" t="s">
        <v>27</v>
      </c>
      <c r="B8" s="20" t="s">
        <v>24</v>
      </c>
      <c r="C8" s="3">
        <v>354</v>
      </c>
      <c r="D8" s="3">
        <v>322</v>
      </c>
      <c r="E8" s="3">
        <v>362</v>
      </c>
      <c r="F8" s="3">
        <v>348</v>
      </c>
      <c r="G8" s="3">
        <v>465</v>
      </c>
      <c r="H8" s="3">
        <v>321</v>
      </c>
      <c r="I8" s="3">
        <v>407</v>
      </c>
      <c r="J8" s="27">
        <v>439</v>
      </c>
      <c r="K8" s="27">
        <v>306</v>
      </c>
      <c r="L8" s="27">
        <v>307</v>
      </c>
      <c r="T8" s="3">
        <v>161</v>
      </c>
    </row>
    <row r="9" spans="1:26" x14ac:dyDescent="0.15">
      <c r="A9" s="20"/>
      <c r="B9" s="20" t="s">
        <v>25</v>
      </c>
      <c r="C9" s="7">
        <f t="shared" ref="C9:L9" si="3">+C8/C14*100000</f>
        <v>165.54588052637979</v>
      </c>
      <c r="D9" s="7">
        <f t="shared" si="3"/>
        <v>146.24265380457985</v>
      </c>
      <c r="E9" s="7">
        <f t="shared" si="3"/>
        <v>160.71602987009527</v>
      </c>
      <c r="F9" s="7">
        <f t="shared" si="3"/>
        <v>148.11220776567629</v>
      </c>
      <c r="G9" s="7">
        <f t="shared" si="3"/>
        <v>193.5210001498227</v>
      </c>
      <c r="H9" s="7">
        <f t="shared" si="3"/>
        <v>130.66953669979611</v>
      </c>
      <c r="I9" s="7">
        <f t="shared" si="3"/>
        <v>162.11968759030589</v>
      </c>
      <c r="J9" s="7">
        <f t="shared" si="3"/>
        <v>206.85180190027435</v>
      </c>
      <c r="K9" s="7">
        <f t="shared" si="3"/>
        <v>143.30673260649658</v>
      </c>
      <c r="L9" s="7">
        <f t="shared" si="3"/>
        <v>142.91100880275954</v>
      </c>
    </row>
    <row r="10" spans="1:26" x14ac:dyDescent="0.15">
      <c r="A10" s="20" t="s">
        <v>28</v>
      </c>
      <c r="B10" s="20" t="s">
        <v>24</v>
      </c>
      <c r="C10" s="3">
        <v>26</v>
      </c>
      <c r="D10" s="3">
        <v>21</v>
      </c>
      <c r="E10" s="3">
        <v>28</v>
      </c>
      <c r="F10" s="3">
        <v>29</v>
      </c>
      <c r="G10" s="3">
        <v>21</v>
      </c>
      <c r="H10" s="3">
        <v>31</v>
      </c>
      <c r="I10" s="27">
        <v>24</v>
      </c>
      <c r="J10" s="27">
        <v>29</v>
      </c>
      <c r="K10" s="27">
        <v>28</v>
      </c>
      <c r="L10" s="27">
        <v>28</v>
      </c>
      <c r="T10" s="3">
        <v>8</v>
      </c>
    </row>
    <row r="11" spans="1:26" x14ac:dyDescent="0.15">
      <c r="A11" s="20"/>
      <c r="B11" s="20" t="s">
        <v>25</v>
      </c>
      <c r="C11" s="7">
        <f t="shared" ref="C11:L11" si="4">+C10/C15*100000</f>
        <v>11.313398544922896</v>
      </c>
      <c r="D11" s="7">
        <f t="shared" si="4"/>
        <v>8.8744643626866804</v>
      </c>
      <c r="E11" s="7">
        <f t="shared" si="4"/>
        <v>11.566854352648603</v>
      </c>
      <c r="F11" s="7">
        <f t="shared" si="4"/>
        <v>11.931995852602821</v>
      </c>
      <c r="G11" s="7">
        <f t="shared" si="4"/>
        <v>8.4488342620345591</v>
      </c>
      <c r="H11" s="7">
        <f t="shared" si="4"/>
        <v>12.199290900236463</v>
      </c>
      <c r="I11" s="7">
        <f t="shared" si="4"/>
        <v>9.2417914800148093</v>
      </c>
      <c r="J11" s="7">
        <f t="shared" si="4"/>
        <v>12.536487477493313</v>
      </c>
      <c r="K11" s="7">
        <f t="shared" si="4"/>
        <v>12.030540386094414</v>
      </c>
      <c r="L11" s="7">
        <f t="shared" si="4"/>
        <v>11.958248629072211</v>
      </c>
    </row>
    <row r="12" spans="1:26" x14ac:dyDescent="0.15">
      <c r="A12" s="20" t="s">
        <v>29</v>
      </c>
      <c r="B12" s="20"/>
      <c r="C12" s="7">
        <f t="shared" ref="C12:L12" si="5">+C8/C10</f>
        <v>13.615384615384615</v>
      </c>
      <c r="D12" s="7">
        <f t="shared" si="5"/>
        <v>15.333333333333334</v>
      </c>
      <c r="E12" s="7">
        <f t="shared" si="5"/>
        <v>12.928571428571429</v>
      </c>
      <c r="F12" s="7">
        <f t="shared" si="5"/>
        <v>12</v>
      </c>
      <c r="G12" s="7">
        <f t="shared" si="5"/>
        <v>22.142857142857142</v>
      </c>
      <c r="H12" s="7">
        <f t="shared" si="5"/>
        <v>10.35483870967742</v>
      </c>
      <c r="I12" s="7">
        <f t="shared" si="5"/>
        <v>16.958333333333332</v>
      </c>
      <c r="J12" s="7">
        <f t="shared" si="5"/>
        <v>15.137931034482758</v>
      </c>
      <c r="K12" s="7">
        <f t="shared" si="5"/>
        <v>10.928571428571429</v>
      </c>
      <c r="L12" s="7">
        <f t="shared" si="5"/>
        <v>10.964285714285714</v>
      </c>
    </row>
    <row r="13" spans="1:26" x14ac:dyDescent="0.15">
      <c r="A13" s="29" t="s">
        <v>30</v>
      </c>
      <c r="B13" s="20"/>
      <c r="C13" s="33">
        <v>424474.20327595598</v>
      </c>
      <c r="D13" s="33">
        <v>427274.37237063918</v>
      </c>
      <c r="E13" s="33">
        <v>429995.46856466064</v>
      </c>
      <c r="F13" s="33">
        <v>432453.64736398187</v>
      </c>
      <c r="G13" s="33">
        <v>435032.90654244134</v>
      </c>
      <c r="H13" s="32">
        <v>437763.88684904552</v>
      </c>
      <c r="I13" s="33">
        <v>440628.30267551634</v>
      </c>
      <c r="J13" s="33">
        <v>443554</v>
      </c>
      <c r="K13" s="33">
        <v>446269</v>
      </c>
      <c r="L13" s="24">
        <v>448964</v>
      </c>
      <c r="M13" s="4">
        <v>451791</v>
      </c>
      <c r="N13" s="4">
        <v>454464</v>
      </c>
      <c r="O13" s="4">
        <v>457078</v>
      </c>
      <c r="P13" s="4">
        <v>459667</v>
      </c>
      <c r="Q13" s="4">
        <v>462209</v>
      </c>
      <c r="T13" s="53">
        <v>469612</v>
      </c>
      <c r="U13" s="52">
        <v>472000</v>
      </c>
      <c r="V13" s="54">
        <v>474335</v>
      </c>
      <c r="W13" s="61">
        <v>476636</v>
      </c>
      <c r="X13" s="4">
        <v>478492</v>
      </c>
      <c r="Y13" s="4">
        <v>481080</v>
      </c>
    </row>
    <row r="14" spans="1:26" x14ac:dyDescent="0.15">
      <c r="A14" s="26" t="s">
        <v>31</v>
      </c>
      <c r="B14" s="31"/>
      <c r="C14" s="21">
        <v>213838</v>
      </c>
      <c r="D14" s="21">
        <v>220182</v>
      </c>
      <c r="E14" s="21">
        <v>225242</v>
      </c>
      <c r="F14" s="21">
        <v>234957</v>
      </c>
      <c r="G14" s="21">
        <v>240284</v>
      </c>
      <c r="H14" s="33">
        <v>245657.86954420331</v>
      </c>
      <c r="I14" s="33">
        <v>251049.08974937908</v>
      </c>
      <c r="J14" s="44">
        <v>212229.23656794976</v>
      </c>
      <c r="K14" s="33">
        <v>213528</v>
      </c>
      <c r="L14" s="3">
        <v>214819</v>
      </c>
      <c r="M14" s="4">
        <v>216255</v>
      </c>
      <c r="N14" s="4">
        <v>217247</v>
      </c>
      <c r="O14" s="4">
        <v>218204</v>
      </c>
      <c r="P14" s="4">
        <v>219153</v>
      </c>
      <c r="Q14" s="4">
        <v>220078</v>
      </c>
    </row>
    <row r="15" spans="1:26" ht="12" customHeight="1" x14ac:dyDescent="0.15">
      <c r="A15" s="26" t="s">
        <v>32</v>
      </c>
      <c r="B15" s="31"/>
      <c r="C15" s="21">
        <v>229816</v>
      </c>
      <c r="D15" s="21">
        <v>236634</v>
      </c>
      <c r="E15" s="21">
        <v>242071</v>
      </c>
      <c r="F15" s="21">
        <v>243044</v>
      </c>
      <c r="G15" s="21">
        <v>248555</v>
      </c>
      <c r="H15" s="33">
        <v>254113.13045579655</v>
      </c>
      <c r="I15" s="33">
        <v>259689.91025062103</v>
      </c>
      <c r="J15" s="44">
        <v>231324.76343205012</v>
      </c>
      <c r="K15" s="3">
        <v>232741</v>
      </c>
      <c r="L15" s="3">
        <v>234148</v>
      </c>
      <c r="M15" s="4">
        <v>235536</v>
      </c>
      <c r="N15" s="4">
        <v>237217</v>
      </c>
      <c r="O15" s="4">
        <v>238874</v>
      </c>
      <c r="P15" s="4">
        <v>240514</v>
      </c>
      <c r="Q15" s="4">
        <v>242131</v>
      </c>
    </row>
    <row r="16" spans="1:26" ht="31.5" customHeight="1" x14ac:dyDescent="0.15">
      <c r="J16" s="44"/>
      <c r="T16" s="49" t="s">
        <v>33</v>
      </c>
      <c r="U16" s="55" t="s">
        <v>34</v>
      </c>
      <c r="V16" s="51" t="s">
        <v>35</v>
      </c>
      <c r="W16" s="56" t="s">
        <v>36</v>
      </c>
      <c r="X16" s="59">
        <v>43784</v>
      </c>
    </row>
    <row r="17" spans="1:14" ht="12" customHeight="1" x14ac:dyDescent="0.15">
      <c r="A17" s="20" t="s">
        <v>37</v>
      </c>
      <c r="L17" s="20"/>
    </row>
    <row r="18" spans="1:14" x14ac:dyDescent="0.15">
      <c r="A18" s="23"/>
      <c r="B18" s="23"/>
    </row>
    <row r="19" spans="1:14" x14ac:dyDescent="0.15">
      <c r="A19" s="23"/>
      <c r="B19" s="23"/>
    </row>
    <row r="20" spans="1:14" x14ac:dyDescent="0.15">
      <c r="A20" s="23"/>
      <c r="B20" s="23"/>
    </row>
    <row r="21" spans="1:14" x14ac:dyDescent="0.15">
      <c r="A21" s="23"/>
      <c r="B21" s="23"/>
    </row>
    <row r="22" spans="1:14" x14ac:dyDescent="0.15">
      <c r="A22" s="35"/>
    </row>
    <row r="23" spans="1:14" x14ac:dyDescent="0.15">
      <c r="A23" s="48"/>
      <c r="C23" s="7"/>
      <c r="D23" s="3"/>
      <c r="E23" s="7"/>
      <c r="M23" s="44"/>
      <c r="N23" s="44"/>
    </row>
    <row r="24" spans="1:14" x14ac:dyDescent="0.15">
      <c r="M24" s="44"/>
    </row>
    <row r="26" spans="1:14" x14ac:dyDescent="0.15">
      <c r="A26" s="62"/>
      <c r="B26" s="62"/>
      <c r="C26" s="62"/>
      <c r="D26" s="62"/>
    </row>
    <row r="27" spans="1:14" x14ac:dyDescent="0.15">
      <c r="A27" s="15"/>
      <c r="B27" s="15"/>
      <c r="C27" s="15"/>
    </row>
    <row r="28" spans="1:14" x14ac:dyDescent="0.15">
      <c r="A28" s="16"/>
      <c r="B28" s="16"/>
      <c r="C28" s="15"/>
      <c r="D28" s="15"/>
      <c r="E28" s="15"/>
      <c r="F28" s="15"/>
      <c r="G28" s="15"/>
    </row>
    <row r="29" spans="1:14" x14ac:dyDescent="0.15">
      <c r="A29" s="16"/>
      <c r="B29" s="16"/>
      <c r="C29" s="15"/>
      <c r="D29" s="15"/>
      <c r="E29" s="15"/>
      <c r="F29" s="15"/>
      <c r="G29" s="15"/>
      <c r="H29" s="13"/>
      <c r="I29" s="13"/>
    </row>
    <row r="30" spans="1:14" x14ac:dyDescent="0.15">
      <c r="A30" s="16"/>
      <c r="B30" s="16"/>
      <c r="C30" s="3"/>
      <c r="D30" s="3"/>
      <c r="E30" s="3"/>
      <c r="F30" s="3"/>
      <c r="G30" s="3"/>
      <c r="H30" s="14"/>
      <c r="I30" s="14"/>
    </row>
    <row r="31" spans="1:14" x14ac:dyDescent="0.15">
      <c r="A31" s="16"/>
      <c r="B31" s="16"/>
      <c r="C31" s="3"/>
      <c r="D31" s="3"/>
      <c r="E31" s="3"/>
      <c r="F31" s="3"/>
      <c r="G31" s="3"/>
    </row>
    <row r="32" spans="1:14" x14ac:dyDescent="0.15">
      <c r="A32" s="16"/>
      <c r="B32" s="16"/>
      <c r="C32" s="3"/>
      <c r="D32" s="3"/>
      <c r="E32" s="3"/>
      <c r="F32" s="3"/>
      <c r="G32" s="3"/>
    </row>
    <row r="33" spans="1:12" x14ac:dyDescent="0.15">
      <c r="A33" s="16"/>
      <c r="B33" s="16"/>
      <c r="C33" s="3"/>
      <c r="D33" s="3"/>
      <c r="E33" s="3"/>
      <c r="F33" s="3"/>
      <c r="G33" s="3"/>
    </row>
    <row r="34" spans="1:12" x14ac:dyDescent="0.15">
      <c r="A34" s="16"/>
      <c r="B34" s="16"/>
      <c r="C34" s="3"/>
      <c r="D34" s="3"/>
      <c r="E34" s="3"/>
      <c r="F34" s="3"/>
      <c r="G34" s="3"/>
      <c r="L34" s="3"/>
    </row>
    <row r="35" spans="1:12" x14ac:dyDescent="0.15">
      <c r="A35" s="16"/>
      <c r="B35" s="16"/>
      <c r="C35" s="3"/>
      <c r="D35" s="3"/>
      <c r="E35" s="3"/>
      <c r="F35" s="3"/>
      <c r="G35" s="3"/>
      <c r="L35" s="3"/>
    </row>
    <row r="36" spans="1:12" x14ac:dyDescent="0.15">
      <c r="A36" s="16"/>
      <c r="B36" s="16"/>
      <c r="C36" s="3"/>
      <c r="D36" s="3"/>
      <c r="E36" s="3"/>
      <c r="F36" s="3"/>
      <c r="G36" s="3"/>
    </row>
    <row r="37" spans="1:12" x14ac:dyDescent="0.15">
      <c r="A37" s="16"/>
      <c r="B37" s="16"/>
      <c r="C37" s="3"/>
      <c r="D37" s="3"/>
      <c r="E37" s="3"/>
      <c r="F37" s="3"/>
      <c r="G37" s="3"/>
    </row>
    <row r="38" spans="1:12" x14ac:dyDescent="0.15">
      <c r="A38" s="16"/>
      <c r="B38" s="16"/>
      <c r="C38" s="3"/>
      <c r="D38" s="3"/>
      <c r="E38" s="3"/>
      <c r="F38" s="3"/>
      <c r="G38" s="3"/>
      <c r="L38" s="20"/>
    </row>
    <row r="39" spans="1:12" x14ac:dyDescent="0.15">
      <c r="A39" s="16"/>
      <c r="B39" s="16"/>
      <c r="C39" s="3"/>
      <c r="D39" s="3"/>
      <c r="E39" s="3"/>
      <c r="F39" s="3"/>
      <c r="G39" s="3"/>
    </row>
    <row r="40" spans="1:12" x14ac:dyDescent="0.15">
      <c r="A40" s="16"/>
      <c r="B40" s="16"/>
      <c r="C40" s="17"/>
      <c r="D40" s="17"/>
      <c r="E40" s="3"/>
      <c r="F40" s="3"/>
      <c r="G40" s="3"/>
    </row>
    <row r="41" spans="1:12" x14ac:dyDescent="0.15">
      <c r="A41" s="16"/>
      <c r="B41" s="16"/>
      <c r="C41" s="17"/>
      <c r="D41" s="17"/>
      <c r="E41" s="17"/>
      <c r="F41" s="3"/>
      <c r="G41" s="18"/>
    </row>
    <row r="42" spans="1:12" x14ac:dyDescent="0.15">
      <c r="A42" s="16"/>
      <c r="B42" s="16"/>
      <c r="C42" s="17"/>
      <c r="D42" s="17"/>
      <c r="E42" s="17"/>
      <c r="F42" s="17"/>
      <c r="G42" s="3"/>
    </row>
    <row r="43" spans="1:12" x14ac:dyDescent="0.15">
      <c r="A43" s="16"/>
      <c r="B43" s="16"/>
      <c r="C43" s="3"/>
      <c r="D43" s="3"/>
      <c r="E43" s="3"/>
      <c r="F43" s="3"/>
      <c r="G43" s="3"/>
    </row>
    <row r="44" spans="1:12" x14ac:dyDescent="0.15">
      <c r="A44" s="16"/>
      <c r="B44" s="16"/>
      <c r="C44" s="3"/>
      <c r="D44" s="3"/>
      <c r="E44" s="3"/>
      <c r="F44" s="3"/>
      <c r="G44" s="3"/>
    </row>
    <row r="45" spans="1:12" x14ac:dyDescent="0.15">
      <c r="A45" s="16"/>
      <c r="B45" s="16"/>
    </row>
    <row r="46" spans="1:12" x14ac:dyDescent="0.15">
      <c r="A46" s="16"/>
      <c r="B46" s="16"/>
    </row>
    <row r="48" spans="1:12" x14ac:dyDescent="0.15">
      <c r="A48" s="34"/>
      <c r="B48" s="34" t="s">
        <v>38</v>
      </c>
      <c r="C48" s="34"/>
      <c r="D48" s="34"/>
    </row>
    <row r="49" spans="1:12" x14ac:dyDescent="0.15">
      <c r="A49" s="34"/>
      <c r="B49" s="34"/>
      <c r="C49" s="60">
        <v>1998</v>
      </c>
      <c r="D49" s="60">
        <v>1999</v>
      </c>
      <c r="E49" s="60">
        <v>2000</v>
      </c>
      <c r="F49" s="60">
        <v>2001</v>
      </c>
      <c r="G49" s="60">
        <v>2002</v>
      </c>
      <c r="H49" s="60">
        <v>2003</v>
      </c>
      <c r="I49" s="60">
        <v>2004</v>
      </c>
      <c r="J49" s="60">
        <v>2005</v>
      </c>
      <c r="K49" s="60">
        <v>2006</v>
      </c>
      <c r="L49" s="60">
        <v>2007</v>
      </c>
    </row>
    <row r="50" spans="1:12" x14ac:dyDescent="0.15">
      <c r="A50" s="15"/>
      <c r="B50" s="15" t="s">
        <v>24</v>
      </c>
      <c r="C50" s="21">
        <v>380</v>
      </c>
      <c r="D50" s="3">
        <v>406</v>
      </c>
      <c r="E50" s="3">
        <v>409</v>
      </c>
      <c r="F50" s="3">
        <v>430</v>
      </c>
      <c r="G50" s="3">
        <v>431</v>
      </c>
      <c r="H50" s="3">
        <v>467</v>
      </c>
      <c r="I50" s="3">
        <v>457</v>
      </c>
      <c r="J50" s="3">
        <v>437</v>
      </c>
      <c r="K50" s="3">
        <v>514</v>
      </c>
    </row>
    <row r="51" spans="1:12" x14ac:dyDescent="0.15">
      <c r="A51" s="16"/>
      <c r="B51" s="16" t="s">
        <v>39</v>
      </c>
      <c r="C51" s="42">
        <v>85.652525735202971</v>
      </c>
      <c r="D51" s="42">
        <v>88.876046373156811</v>
      </c>
      <c r="E51" s="42">
        <v>87.521639671911544</v>
      </c>
      <c r="F51" s="42">
        <v>89.95797079922427</v>
      </c>
      <c r="G51" s="42">
        <v>88.168088061713561</v>
      </c>
      <c r="H51" s="42">
        <v>93.442796800934829</v>
      </c>
      <c r="I51" s="42">
        <v>89.478187489108919</v>
      </c>
      <c r="J51" s="42">
        <v>83.767184732520064</v>
      </c>
      <c r="K51" s="42">
        <v>98.527077694543067</v>
      </c>
    </row>
    <row r="52" spans="1:12" x14ac:dyDescent="0.15">
      <c r="A52" s="16"/>
      <c r="B52" s="16"/>
      <c r="C52" s="15"/>
      <c r="D52" s="15"/>
      <c r="E52" s="15"/>
      <c r="F52" s="15"/>
      <c r="G52" s="15"/>
    </row>
    <row r="53" spans="1:12" x14ac:dyDescent="0.15">
      <c r="A53" s="16"/>
      <c r="B53" s="16"/>
      <c r="C53" s="3"/>
      <c r="D53" s="3"/>
      <c r="E53" s="3"/>
      <c r="F53" s="3"/>
      <c r="G53" s="3"/>
    </row>
    <row r="54" spans="1:12" x14ac:dyDescent="0.15">
      <c r="A54" s="16"/>
      <c r="B54" s="16"/>
      <c r="C54" s="3"/>
      <c r="D54" s="3"/>
      <c r="E54" s="3"/>
      <c r="F54" s="3"/>
      <c r="G54" s="3"/>
    </row>
    <row r="55" spans="1:12" x14ac:dyDescent="0.15">
      <c r="A55" s="16"/>
      <c r="B55" s="16"/>
      <c r="C55" s="3"/>
      <c r="D55" s="3"/>
      <c r="E55" s="3"/>
      <c r="F55" s="3"/>
      <c r="G55" s="3"/>
    </row>
    <row r="56" spans="1:12" x14ac:dyDescent="0.15">
      <c r="A56" s="16"/>
      <c r="B56" s="16"/>
      <c r="C56" s="3"/>
      <c r="D56" s="3"/>
      <c r="E56" s="3"/>
      <c r="F56" s="3"/>
      <c r="G56" s="3"/>
    </row>
    <row r="57" spans="1:12" x14ac:dyDescent="0.15">
      <c r="A57" s="16"/>
      <c r="B57" s="16"/>
      <c r="C57" s="3"/>
      <c r="D57" s="3"/>
      <c r="E57" s="3"/>
      <c r="F57" s="3"/>
      <c r="G57" s="3"/>
    </row>
    <row r="58" spans="1:12" x14ac:dyDescent="0.15">
      <c r="A58" s="16"/>
      <c r="B58" s="16"/>
      <c r="C58" s="3"/>
      <c r="D58" s="3"/>
      <c r="E58" s="3"/>
      <c r="F58" s="3"/>
      <c r="G58" s="3"/>
    </row>
    <row r="59" spans="1:12" x14ac:dyDescent="0.15">
      <c r="A59" s="16"/>
      <c r="B59" s="16"/>
      <c r="C59" s="3"/>
      <c r="D59" s="3"/>
      <c r="E59" s="3"/>
      <c r="F59" s="3"/>
      <c r="G59" s="3"/>
    </row>
    <row r="60" spans="1:12" x14ac:dyDescent="0.15">
      <c r="A60" s="16"/>
      <c r="B60" s="16"/>
      <c r="C60" s="3"/>
      <c r="D60" s="3"/>
      <c r="E60" s="3"/>
      <c r="F60" s="3"/>
      <c r="G60" s="3"/>
    </row>
    <row r="61" spans="1:12" x14ac:dyDescent="0.15">
      <c r="A61" s="16"/>
      <c r="B61" s="16"/>
      <c r="C61" s="3"/>
      <c r="D61" s="3"/>
      <c r="E61" s="3"/>
      <c r="F61" s="3"/>
      <c r="G61" s="3"/>
    </row>
    <row r="62" spans="1:12" x14ac:dyDescent="0.15">
      <c r="A62" s="16"/>
      <c r="B62" s="16"/>
      <c r="C62" s="3"/>
      <c r="D62" s="3"/>
      <c r="E62" s="18"/>
      <c r="F62" s="3"/>
      <c r="G62" s="18"/>
    </row>
    <row r="63" spans="1:12" x14ac:dyDescent="0.15">
      <c r="A63" s="16"/>
      <c r="B63" s="16"/>
      <c r="C63" s="3"/>
      <c r="D63" s="3"/>
      <c r="E63" s="3"/>
      <c r="F63" s="3"/>
      <c r="G63" s="3"/>
    </row>
    <row r="64" spans="1:12" ht="13.5" customHeight="1" x14ac:dyDescent="0.15">
      <c r="A64" s="16"/>
      <c r="B64" s="16"/>
      <c r="C64" s="3"/>
      <c r="D64" s="3"/>
      <c r="E64" s="3"/>
      <c r="F64" s="3"/>
      <c r="G64" s="3"/>
    </row>
    <row r="65" spans="1:7" ht="13.5" customHeight="1" x14ac:dyDescent="0.15">
      <c r="A65" s="16"/>
      <c r="B65" s="16"/>
      <c r="C65" s="17"/>
      <c r="D65" s="17"/>
      <c r="E65" s="17"/>
      <c r="F65" s="17"/>
      <c r="G65" s="3"/>
    </row>
    <row r="66" spans="1:7" x14ac:dyDescent="0.15">
      <c r="A66" s="16"/>
      <c r="B66" s="16"/>
      <c r="C66" s="3"/>
      <c r="D66" s="3"/>
      <c r="E66" s="3"/>
      <c r="F66" s="3"/>
      <c r="G66" s="3"/>
    </row>
    <row r="67" spans="1:7" x14ac:dyDescent="0.15">
      <c r="A67" s="16"/>
      <c r="B67" s="16"/>
      <c r="C67" s="3"/>
      <c r="D67" s="3"/>
      <c r="E67" s="3"/>
      <c r="F67" s="3"/>
      <c r="G67" s="3"/>
    </row>
    <row r="68" spans="1:7" x14ac:dyDescent="0.15">
      <c r="A68" s="16"/>
      <c r="B68" s="16"/>
    </row>
    <row r="69" spans="1:7" x14ac:dyDescent="0.15">
      <c r="A69" s="16"/>
      <c r="B69" s="16"/>
    </row>
  </sheetData>
  <mergeCells count="1">
    <mergeCell ref="A26:D26"/>
  </mergeCells>
  <phoneticPr fontId="5" type="noConversion"/>
  <pageMargins left="0.53" right="0.75" top="1.33" bottom="1" header="0" footer="0"/>
  <pageSetup orientation="landscape" horizontalDpi="120" verticalDpi="14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J36" sqref="J36"/>
    </sheetView>
  </sheetViews>
  <sheetFormatPr baseColWidth="10" defaultColWidth="8.83203125" defaultRowHeight="13" x14ac:dyDescent="0.15"/>
  <cols>
    <col min="1" max="256" width="11.5" customWidth="1"/>
  </cols>
  <sheetData/>
  <phoneticPr fontId="5" type="noConversion"/>
  <pageMargins left="0.75" right="0.75" top="1" bottom="1" header="0" footer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00"/>
  <sheetViews>
    <sheetView zoomScale="75" workbookViewId="0">
      <selection activeCell="P26" sqref="P26"/>
    </sheetView>
  </sheetViews>
  <sheetFormatPr baseColWidth="10" defaultColWidth="8.83203125" defaultRowHeight="13" x14ac:dyDescent="0.15"/>
  <cols>
    <col min="1" max="3" width="11.5" customWidth="1"/>
    <col min="4" max="6" width="11.5" style="5" customWidth="1"/>
    <col min="7" max="256" width="11.5" customWidth="1"/>
  </cols>
  <sheetData>
    <row r="1" spans="1:17" x14ac:dyDescent="0.15">
      <c r="Q1" s="8"/>
    </row>
    <row r="2" spans="1:17" x14ac:dyDescent="0.15">
      <c r="C2" s="8" t="s">
        <v>40</v>
      </c>
    </row>
    <row r="3" spans="1:17" x14ac:dyDescent="0.15">
      <c r="A3" t="s">
        <v>41</v>
      </c>
      <c r="B3" t="s">
        <v>41</v>
      </c>
      <c r="D3" s="45">
        <v>2006</v>
      </c>
      <c r="E3" s="45">
        <v>2007</v>
      </c>
    </row>
    <row r="4" spans="1:17" x14ac:dyDescent="0.15">
      <c r="C4" s="39" t="s">
        <v>42</v>
      </c>
      <c r="D4" s="5">
        <v>34</v>
      </c>
      <c r="E4" s="5">
        <v>36</v>
      </c>
    </row>
    <row r="5" spans="1:17" x14ac:dyDescent="0.15">
      <c r="B5" s="38"/>
      <c r="C5" s="39" t="s">
        <v>43</v>
      </c>
      <c r="D5" s="5">
        <v>32</v>
      </c>
      <c r="E5" s="5">
        <v>23</v>
      </c>
    </row>
    <row r="6" spans="1:17" x14ac:dyDescent="0.15">
      <c r="B6" s="38"/>
      <c r="C6" s="39" t="s">
        <v>44</v>
      </c>
      <c r="D6" s="5">
        <v>32</v>
      </c>
      <c r="E6" s="5">
        <v>30</v>
      </c>
    </row>
    <row r="7" spans="1:17" x14ac:dyDescent="0.15">
      <c r="C7" s="39" t="s">
        <v>45</v>
      </c>
      <c r="D7" s="5">
        <v>27</v>
      </c>
      <c r="E7" s="5">
        <v>20</v>
      </c>
    </row>
    <row r="8" spans="1:17" x14ac:dyDescent="0.15">
      <c r="B8" s="38"/>
      <c r="C8" s="39" t="s">
        <v>46</v>
      </c>
      <c r="D8" s="5">
        <v>23</v>
      </c>
      <c r="E8" s="5">
        <v>41</v>
      </c>
    </row>
    <row r="9" spans="1:17" x14ac:dyDescent="0.15">
      <c r="B9" s="38"/>
      <c r="C9" s="39" t="s">
        <v>47</v>
      </c>
      <c r="D9" s="5">
        <v>28</v>
      </c>
      <c r="E9" s="5">
        <v>21</v>
      </c>
    </row>
    <row r="10" spans="1:17" x14ac:dyDescent="0.15">
      <c r="B10" s="38"/>
      <c r="C10" s="39" t="s">
        <v>48</v>
      </c>
      <c r="D10" s="5">
        <v>22</v>
      </c>
      <c r="E10" s="5">
        <v>28</v>
      </c>
    </row>
    <row r="11" spans="1:17" x14ac:dyDescent="0.15">
      <c r="C11" s="39" t="s">
        <v>49</v>
      </c>
      <c r="D11" s="5">
        <v>26</v>
      </c>
      <c r="E11" s="5">
        <v>19</v>
      </c>
    </row>
    <row r="12" spans="1:17" x14ac:dyDescent="0.15">
      <c r="B12" s="38"/>
      <c r="C12" s="39" t="s">
        <v>50</v>
      </c>
      <c r="D12" s="5">
        <v>15</v>
      </c>
      <c r="E12" s="5">
        <v>27</v>
      </c>
    </row>
    <row r="13" spans="1:17" x14ac:dyDescent="0.15">
      <c r="B13" s="38"/>
      <c r="C13" s="39" t="s">
        <v>51</v>
      </c>
      <c r="D13" s="5">
        <v>37</v>
      </c>
      <c r="E13" s="5">
        <v>23</v>
      </c>
    </row>
    <row r="14" spans="1:17" x14ac:dyDescent="0.15">
      <c r="B14" s="38"/>
      <c r="C14" s="39" t="s">
        <v>52</v>
      </c>
      <c r="D14" s="5">
        <v>29</v>
      </c>
      <c r="E14" s="5">
        <v>33</v>
      </c>
    </row>
    <row r="15" spans="1:17" x14ac:dyDescent="0.15">
      <c r="C15" s="39" t="s">
        <v>53</v>
      </c>
      <c r="D15" s="5">
        <v>29</v>
      </c>
      <c r="E15" s="5">
        <v>34</v>
      </c>
    </row>
    <row r="16" spans="1:17" x14ac:dyDescent="0.15">
      <c r="B16" t="s">
        <v>54</v>
      </c>
      <c r="D16" s="5">
        <v>334</v>
      </c>
      <c r="E16" s="5">
        <f>SUM(E4:E15)</f>
        <v>335</v>
      </c>
    </row>
    <row r="25" spans="18:18" x14ac:dyDescent="0.15">
      <c r="R25" s="38"/>
    </row>
    <row r="26" spans="18:18" x14ac:dyDescent="0.15">
      <c r="R26" s="38"/>
    </row>
    <row r="27" spans="18:18" x14ac:dyDescent="0.15">
      <c r="R27" s="38"/>
    </row>
    <row r="28" spans="18:18" x14ac:dyDescent="0.15">
      <c r="R28" s="38"/>
    </row>
    <row r="29" spans="18:18" x14ac:dyDescent="0.15">
      <c r="R29" s="38"/>
    </row>
    <row r="30" spans="18:18" x14ac:dyDescent="0.15">
      <c r="R30" s="38"/>
    </row>
    <row r="31" spans="18:18" x14ac:dyDescent="0.15">
      <c r="R31" s="38"/>
    </row>
    <row r="32" spans="18:18" x14ac:dyDescent="0.15">
      <c r="R32" s="38"/>
    </row>
    <row r="33" spans="18:18" x14ac:dyDescent="0.15">
      <c r="R33" s="38"/>
    </row>
    <row r="34" spans="18:18" x14ac:dyDescent="0.15">
      <c r="R34" s="38"/>
    </row>
    <row r="35" spans="18:18" x14ac:dyDescent="0.15">
      <c r="R35" s="38"/>
    </row>
    <row r="36" spans="18:18" x14ac:dyDescent="0.15">
      <c r="R36" s="38"/>
    </row>
    <row r="37" spans="18:18" x14ac:dyDescent="0.15">
      <c r="R37" s="38"/>
    </row>
    <row r="38" spans="18:18" x14ac:dyDescent="0.15">
      <c r="R38" s="38"/>
    </row>
    <row r="39" spans="18:18" x14ac:dyDescent="0.15">
      <c r="R39" s="38"/>
    </row>
    <row r="40" spans="18:18" x14ac:dyDescent="0.15">
      <c r="R40" s="38"/>
    </row>
    <row r="41" spans="18:18" x14ac:dyDescent="0.15">
      <c r="R41" s="38"/>
    </row>
    <row r="42" spans="18:18" x14ac:dyDescent="0.15">
      <c r="R42" s="38"/>
    </row>
    <row r="43" spans="18:18" x14ac:dyDescent="0.15">
      <c r="R43" s="38"/>
    </row>
    <row r="44" spans="18:18" x14ac:dyDescent="0.15">
      <c r="R44" s="38"/>
    </row>
    <row r="45" spans="18:18" x14ac:dyDescent="0.15">
      <c r="R45" s="38"/>
    </row>
    <row r="46" spans="18:18" x14ac:dyDescent="0.15">
      <c r="R46" s="38"/>
    </row>
    <row r="47" spans="18:18" x14ac:dyDescent="0.15">
      <c r="R47" s="38"/>
    </row>
    <row r="48" spans="18:18" x14ac:dyDescent="0.15">
      <c r="R48" s="38"/>
    </row>
    <row r="49" spans="18:18" x14ac:dyDescent="0.15">
      <c r="R49" s="38"/>
    </row>
    <row r="50" spans="18:18" x14ac:dyDescent="0.15">
      <c r="R50" s="38"/>
    </row>
    <row r="51" spans="18:18" x14ac:dyDescent="0.15">
      <c r="R51" s="38"/>
    </row>
    <row r="52" spans="18:18" x14ac:dyDescent="0.15">
      <c r="R52" s="38"/>
    </row>
    <row r="53" spans="18:18" x14ac:dyDescent="0.15">
      <c r="R53" s="38"/>
    </row>
    <row r="54" spans="18:18" x14ac:dyDescent="0.15">
      <c r="R54" s="38"/>
    </row>
    <row r="55" spans="18:18" x14ac:dyDescent="0.15">
      <c r="R55" s="38"/>
    </row>
    <row r="56" spans="18:18" x14ac:dyDescent="0.15">
      <c r="R56" s="38"/>
    </row>
    <row r="57" spans="18:18" x14ac:dyDescent="0.15">
      <c r="R57" s="38"/>
    </row>
    <row r="58" spans="18:18" x14ac:dyDescent="0.15">
      <c r="R58" s="38"/>
    </row>
    <row r="73" spans="18:18" x14ac:dyDescent="0.15">
      <c r="R73" s="38"/>
    </row>
    <row r="74" spans="18:18" x14ac:dyDescent="0.15">
      <c r="R74" s="38"/>
    </row>
    <row r="75" spans="18:18" x14ac:dyDescent="0.15">
      <c r="R75" s="38"/>
    </row>
    <row r="76" spans="18:18" x14ac:dyDescent="0.15">
      <c r="R76" s="38"/>
    </row>
    <row r="77" spans="18:18" x14ac:dyDescent="0.15">
      <c r="R77" s="38"/>
    </row>
    <row r="78" spans="18:18" x14ac:dyDescent="0.15">
      <c r="R78" s="38"/>
    </row>
    <row r="79" spans="18:18" x14ac:dyDescent="0.15">
      <c r="R79" s="38"/>
    </row>
    <row r="80" spans="18:18" x14ac:dyDescent="0.15">
      <c r="R80" s="38"/>
    </row>
    <row r="81" spans="18:18" x14ac:dyDescent="0.15">
      <c r="R81" s="38"/>
    </row>
    <row r="82" spans="18:18" x14ac:dyDescent="0.15">
      <c r="R82" s="38"/>
    </row>
    <row r="83" spans="18:18" x14ac:dyDescent="0.15">
      <c r="R83" s="38"/>
    </row>
    <row r="84" spans="18:18" x14ac:dyDescent="0.15">
      <c r="R84" s="38"/>
    </row>
    <row r="85" spans="18:18" x14ac:dyDescent="0.15">
      <c r="R85" s="38"/>
    </row>
    <row r="86" spans="18:18" x14ac:dyDescent="0.15">
      <c r="R86" s="38"/>
    </row>
    <row r="87" spans="18:18" x14ac:dyDescent="0.15">
      <c r="R87" s="38"/>
    </row>
    <row r="88" spans="18:18" x14ac:dyDescent="0.15">
      <c r="R88" s="38"/>
    </row>
    <row r="89" spans="18:18" x14ac:dyDescent="0.15">
      <c r="R89" s="38"/>
    </row>
    <row r="90" spans="18:18" x14ac:dyDescent="0.15">
      <c r="R90" s="38"/>
    </row>
    <row r="91" spans="18:18" x14ac:dyDescent="0.15">
      <c r="R91" s="38"/>
    </row>
    <row r="92" spans="18:18" x14ac:dyDescent="0.15">
      <c r="R92" s="38"/>
    </row>
    <row r="93" spans="18:18" x14ac:dyDescent="0.15">
      <c r="R93" s="38"/>
    </row>
    <row r="94" spans="18:18" x14ac:dyDescent="0.15">
      <c r="R94" s="38"/>
    </row>
    <row r="95" spans="18:18" x14ac:dyDescent="0.15">
      <c r="R95" s="38"/>
    </row>
    <row r="96" spans="18:18" x14ac:dyDescent="0.15">
      <c r="R96" s="38"/>
    </row>
    <row r="97" spans="18:18" x14ac:dyDescent="0.15">
      <c r="R97" s="38"/>
    </row>
    <row r="98" spans="18:18" x14ac:dyDescent="0.15">
      <c r="R98" s="38"/>
    </row>
    <row r="99" spans="18:18" x14ac:dyDescent="0.15">
      <c r="R99" s="38"/>
    </row>
    <row r="100" spans="18:18" x14ac:dyDescent="0.15">
      <c r="R100" s="38"/>
    </row>
    <row r="101" spans="18:18" x14ac:dyDescent="0.15">
      <c r="R101" s="38"/>
    </row>
    <row r="102" spans="18:18" x14ac:dyDescent="0.15">
      <c r="R102" s="38"/>
    </row>
    <row r="103" spans="18:18" x14ac:dyDescent="0.15">
      <c r="R103" s="38"/>
    </row>
    <row r="104" spans="18:18" x14ac:dyDescent="0.15">
      <c r="R104" s="38"/>
    </row>
    <row r="105" spans="18:18" x14ac:dyDescent="0.15">
      <c r="R105" s="38"/>
    </row>
    <row r="106" spans="18:18" x14ac:dyDescent="0.15">
      <c r="R106" s="38"/>
    </row>
    <row r="107" spans="18:18" x14ac:dyDescent="0.15">
      <c r="R107" s="38"/>
    </row>
    <row r="108" spans="18:18" x14ac:dyDescent="0.15">
      <c r="R108" s="38"/>
    </row>
    <row r="109" spans="18:18" x14ac:dyDescent="0.15">
      <c r="R109" s="38"/>
    </row>
    <row r="110" spans="18:18" x14ac:dyDescent="0.15">
      <c r="R110" s="38"/>
    </row>
    <row r="111" spans="18:18" x14ac:dyDescent="0.15">
      <c r="R111" s="38"/>
    </row>
    <row r="112" spans="18:18" x14ac:dyDescent="0.15">
      <c r="R112" s="38"/>
    </row>
    <row r="113" spans="18:18" x14ac:dyDescent="0.15">
      <c r="R113" s="38"/>
    </row>
    <row r="114" spans="18:18" x14ac:dyDescent="0.15">
      <c r="R114" s="38"/>
    </row>
    <row r="115" spans="18:18" x14ac:dyDescent="0.15">
      <c r="R115" s="38"/>
    </row>
    <row r="116" spans="18:18" x14ac:dyDescent="0.15">
      <c r="R116" s="38"/>
    </row>
    <row r="117" spans="18:18" x14ac:dyDescent="0.15">
      <c r="R117" s="38"/>
    </row>
    <row r="118" spans="18:18" x14ac:dyDescent="0.15">
      <c r="R118" s="38"/>
    </row>
    <row r="119" spans="18:18" x14ac:dyDescent="0.15">
      <c r="R119" s="38"/>
    </row>
    <row r="120" spans="18:18" x14ac:dyDescent="0.15">
      <c r="R120" s="38"/>
    </row>
    <row r="121" spans="18:18" x14ac:dyDescent="0.15">
      <c r="R121" s="38"/>
    </row>
    <row r="122" spans="18:18" x14ac:dyDescent="0.15">
      <c r="R122" s="38"/>
    </row>
    <row r="123" spans="18:18" x14ac:dyDescent="0.15">
      <c r="R123" s="38"/>
    </row>
    <row r="124" spans="18:18" x14ac:dyDescent="0.15">
      <c r="R124" s="38"/>
    </row>
    <row r="125" spans="18:18" x14ac:dyDescent="0.15">
      <c r="R125" s="38"/>
    </row>
    <row r="126" spans="18:18" x14ac:dyDescent="0.15">
      <c r="R126" s="38"/>
    </row>
    <row r="127" spans="18:18" x14ac:dyDescent="0.15">
      <c r="R127" s="38"/>
    </row>
    <row r="128" spans="18:18" x14ac:dyDescent="0.15">
      <c r="R128" s="38"/>
    </row>
    <row r="144" spans="18:18" x14ac:dyDescent="0.15">
      <c r="R144" s="38"/>
    </row>
    <row r="145" spans="18:18" x14ac:dyDescent="0.15">
      <c r="R145" s="38"/>
    </row>
    <row r="146" spans="18:18" x14ac:dyDescent="0.15">
      <c r="R146" s="38"/>
    </row>
    <row r="147" spans="18:18" x14ac:dyDescent="0.15">
      <c r="R147" s="38"/>
    </row>
    <row r="148" spans="18:18" x14ac:dyDescent="0.15">
      <c r="R148" s="38"/>
    </row>
    <row r="149" spans="18:18" x14ac:dyDescent="0.15">
      <c r="R149" s="38"/>
    </row>
    <row r="150" spans="18:18" x14ac:dyDescent="0.15">
      <c r="R150" s="38"/>
    </row>
    <row r="151" spans="18:18" x14ac:dyDescent="0.15">
      <c r="R151" s="38"/>
    </row>
    <row r="152" spans="18:18" x14ac:dyDescent="0.15">
      <c r="R152" s="38"/>
    </row>
    <row r="153" spans="18:18" x14ac:dyDescent="0.15">
      <c r="R153" s="38"/>
    </row>
    <row r="154" spans="18:18" x14ac:dyDescent="0.15">
      <c r="R154" s="38"/>
    </row>
    <row r="155" spans="18:18" x14ac:dyDescent="0.15">
      <c r="R155" s="38"/>
    </row>
    <row r="156" spans="18:18" x14ac:dyDescent="0.15">
      <c r="R156" s="38"/>
    </row>
    <row r="157" spans="18:18" x14ac:dyDescent="0.15">
      <c r="R157" s="38"/>
    </row>
    <row r="158" spans="18:18" x14ac:dyDescent="0.15">
      <c r="R158" s="38"/>
    </row>
    <row r="159" spans="18:18" x14ac:dyDescent="0.15">
      <c r="R159" s="38"/>
    </row>
    <row r="160" spans="18:18" x14ac:dyDescent="0.15">
      <c r="R160" s="38"/>
    </row>
    <row r="161" spans="18:18" x14ac:dyDescent="0.15">
      <c r="R161" s="38"/>
    </row>
    <row r="162" spans="18:18" x14ac:dyDescent="0.15">
      <c r="R162" s="38"/>
    </row>
    <row r="163" spans="18:18" x14ac:dyDescent="0.15">
      <c r="R163" s="38"/>
    </row>
    <row r="164" spans="18:18" x14ac:dyDescent="0.15">
      <c r="R164" s="38"/>
    </row>
    <row r="165" spans="18:18" x14ac:dyDescent="0.15">
      <c r="R165" s="38"/>
    </row>
    <row r="166" spans="18:18" x14ac:dyDescent="0.15">
      <c r="R166" s="38"/>
    </row>
    <row r="167" spans="18:18" x14ac:dyDescent="0.15">
      <c r="R167" s="38"/>
    </row>
    <row r="168" spans="18:18" x14ac:dyDescent="0.15">
      <c r="R168" s="38"/>
    </row>
    <row r="169" spans="18:18" x14ac:dyDescent="0.15">
      <c r="R169" s="38"/>
    </row>
    <row r="170" spans="18:18" x14ac:dyDescent="0.15">
      <c r="R170" s="38"/>
    </row>
    <row r="171" spans="18:18" x14ac:dyDescent="0.15">
      <c r="R171" s="38"/>
    </row>
    <row r="172" spans="18:18" x14ac:dyDescent="0.15">
      <c r="R172" s="38"/>
    </row>
    <row r="173" spans="18:18" x14ac:dyDescent="0.15">
      <c r="R173" s="38"/>
    </row>
    <row r="174" spans="18:18" x14ac:dyDescent="0.15">
      <c r="R174" s="38"/>
    </row>
    <row r="175" spans="18:18" x14ac:dyDescent="0.15">
      <c r="R175" s="38"/>
    </row>
    <row r="176" spans="18:18" x14ac:dyDescent="0.15">
      <c r="R176" s="38"/>
    </row>
    <row r="177" spans="18:18" x14ac:dyDescent="0.15">
      <c r="R177" s="38"/>
    </row>
    <row r="178" spans="18:18" x14ac:dyDescent="0.15">
      <c r="R178" s="38"/>
    </row>
    <row r="179" spans="18:18" x14ac:dyDescent="0.15">
      <c r="R179" s="38"/>
    </row>
    <row r="180" spans="18:18" x14ac:dyDescent="0.15">
      <c r="R180" s="38"/>
    </row>
    <row r="181" spans="18:18" x14ac:dyDescent="0.15">
      <c r="R181" s="38"/>
    </row>
    <row r="182" spans="18:18" x14ac:dyDescent="0.15">
      <c r="R182" s="38"/>
    </row>
    <row r="183" spans="18:18" x14ac:dyDescent="0.15">
      <c r="R183" s="38"/>
    </row>
    <row r="184" spans="18:18" x14ac:dyDescent="0.15">
      <c r="R184" s="38"/>
    </row>
    <row r="185" spans="18:18" x14ac:dyDescent="0.15">
      <c r="R185" s="38"/>
    </row>
    <row r="186" spans="18:18" x14ac:dyDescent="0.15">
      <c r="R186" s="38"/>
    </row>
    <row r="187" spans="18:18" x14ac:dyDescent="0.15">
      <c r="R187" s="38"/>
    </row>
    <row r="188" spans="18:18" x14ac:dyDescent="0.15">
      <c r="R188" s="38"/>
    </row>
    <row r="189" spans="18:18" x14ac:dyDescent="0.15">
      <c r="R189" s="38"/>
    </row>
    <row r="190" spans="18:18" x14ac:dyDescent="0.15">
      <c r="R190" s="38"/>
    </row>
    <row r="191" spans="18:18" x14ac:dyDescent="0.15">
      <c r="R191" s="38"/>
    </row>
    <row r="192" spans="18:18" x14ac:dyDescent="0.15">
      <c r="R192" s="38"/>
    </row>
    <row r="193" spans="18:18" x14ac:dyDescent="0.15">
      <c r="R193" s="38"/>
    </row>
    <row r="194" spans="18:18" x14ac:dyDescent="0.15">
      <c r="R194" s="38"/>
    </row>
    <row r="195" spans="18:18" x14ac:dyDescent="0.15">
      <c r="R195" s="38"/>
    </row>
    <row r="196" spans="18:18" x14ac:dyDescent="0.15">
      <c r="R196" s="38"/>
    </row>
    <row r="197" spans="18:18" x14ac:dyDescent="0.15">
      <c r="R197" s="38"/>
    </row>
    <row r="198" spans="18:18" x14ac:dyDescent="0.15">
      <c r="R198" s="38"/>
    </row>
    <row r="199" spans="18:18" x14ac:dyDescent="0.15">
      <c r="R199" s="38"/>
    </row>
    <row r="200" spans="18:18" x14ac:dyDescent="0.15">
      <c r="R200" s="38"/>
    </row>
  </sheetData>
  <phoneticPr fontId="5" type="noConversion"/>
  <pageMargins left="0.75" right="0.75" top="1" bottom="1" header="0" footer="0"/>
  <pageSetup orientation="portrait" horizontalDpi="120" verticalDpi="144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R15"/>
  <sheetViews>
    <sheetView tabSelected="1" zoomScale="75" workbookViewId="0">
      <selection activeCell="Y5" sqref="Y5"/>
    </sheetView>
  </sheetViews>
  <sheetFormatPr baseColWidth="10" defaultColWidth="8.83203125" defaultRowHeight="13" x14ac:dyDescent="0.15"/>
  <cols>
    <col min="1" max="1" width="22.6640625" customWidth="1"/>
    <col min="2" max="2" width="7.5" style="6" customWidth="1"/>
    <col min="3" max="8" width="11.5" style="5" customWidth="1"/>
    <col min="9" max="13" width="11.5" customWidth="1"/>
    <col min="14" max="19" width="7.6640625" customWidth="1"/>
    <col min="20" max="21" width="7.6640625" style="5" customWidth="1"/>
    <col min="22" max="22" width="9.1640625" bestFit="1" customWidth="1"/>
    <col min="23" max="23" width="10.5" customWidth="1"/>
    <col min="24" max="256" width="11.5" customWidth="1"/>
  </cols>
  <sheetData>
    <row r="2" spans="1:44" x14ac:dyDescent="0.15">
      <c r="A2" s="8" t="s">
        <v>55</v>
      </c>
      <c r="Z2" s="4" t="s">
        <v>1</v>
      </c>
    </row>
    <row r="3" spans="1:44" x14ac:dyDescent="0.15">
      <c r="A3" s="2" t="s">
        <v>2</v>
      </c>
      <c r="B3" s="2"/>
      <c r="C3" s="2">
        <v>1998</v>
      </c>
      <c r="D3" s="2">
        <v>1999</v>
      </c>
      <c r="E3" s="2">
        <v>2000</v>
      </c>
      <c r="F3" s="60">
        <v>2001</v>
      </c>
      <c r="G3" s="60">
        <v>2002</v>
      </c>
      <c r="H3" s="60">
        <v>2003</v>
      </c>
      <c r="I3" s="60">
        <v>2004</v>
      </c>
      <c r="J3" s="60">
        <v>2005</v>
      </c>
      <c r="K3" s="60">
        <v>2006</v>
      </c>
      <c r="L3" s="60">
        <v>2007</v>
      </c>
      <c r="M3" s="60">
        <v>2008</v>
      </c>
      <c r="N3" s="60">
        <v>2009</v>
      </c>
      <c r="O3" s="60">
        <v>2010</v>
      </c>
      <c r="P3" s="60">
        <v>2011</v>
      </c>
      <c r="Q3" s="60">
        <v>2012</v>
      </c>
      <c r="R3" s="60">
        <v>2013</v>
      </c>
      <c r="S3" s="60">
        <v>2014</v>
      </c>
      <c r="T3" s="60">
        <v>2015</v>
      </c>
      <c r="U3" s="60">
        <v>2016</v>
      </c>
      <c r="V3" s="60">
        <v>2017</v>
      </c>
      <c r="W3" s="60">
        <v>2018</v>
      </c>
      <c r="X3" s="60">
        <v>2019</v>
      </c>
      <c r="Y3" s="60">
        <v>2020</v>
      </c>
    </row>
    <row r="4" spans="1:44" x14ac:dyDescent="0.15">
      <c r="A4" s="11" t="s">
        <v>56</v>
      </c>
      <c r="B4" s="22" t="s">
        <v>24</v>
      </c>
      <c r="C4" s="3">
        <v>18</v>
      </c>
      <c r="D4" s="3">
        <v>23</v>
      </c>
      <c r="E4" s="3">
        <v>21</v>
      </c>
      <c r="F4" s="5">
        <v>21</v>
      </c>
      <c r="G4" s="5">
        <v>16</v>
      </c>
      <c r="H4" s="5">
        <v>28</v>
      </c>
      <c r="I4" s="5">
        <v>21</v>
      </c>
      <c r="J4" s="28">
        <v>31</v>
      </c>
      <c r="K4" s="28">
        <v>25</v>
      </c>
      <c r="L4" s="28">
        <v>21</v>
      </c>
      <c r="M4" s="28">
        <v>31</v>
      </c>
      <c r="N4" s="28">
        <v>25</v>
      </c>
      <c r="O4" s="28">
        <v>24</v>
      </c>
      <c r="P4" s="28">
        <v>15</v>
      </c>
      <c r="Q4" s="28">
        <v>12</v>
      </c>
      <c r="R4" s="28"/>
      <c r="S4" s="28"/>
      <c r="T4" s="28">
        <v>37</v>
      </c>
      <c r="U4" s="28">
        <v>34</v>
      </c>
      <c r="V4" s="28">
        <v>24</v>
      </c>
      <c r="W4" s="28">
        <v>36</v>
      </c>
      <c r="X4" s="28">
        <v>42</v>
      </c>
      <c r="Y4" s="28">
        <v>32</v>
      </c>
    </row>
    <row r="5" spans="1:44" x14ac:dyDescent="0.15">
      <c r="B5" s="25" t="s">
        <v>39</v>
      </c>
      <c r="C5" s="7">
        <v>4.0572157582260049</v>
      </c>
      <c r="D5" s="7">
        <v>5.0348499176911492</v>
      </c>
      <c r="E5" s="7">
        <v>4.4937761200736972</v>
      </c>
      <c r="F5" s="9">
        <v>4.4000000000000004</v>
      </c>
      <c r="G5" s="9">
        <v>3.1</v>
      </c>
      <c r="H5" s="9">
        <f t="shared" ref="H5:Q5" si="0">+H4/H11*100000</f>
        <v>6.3961420393855519</v>
      </c>
      <c r="I5" s="9">
        <f t="shared" si="0"/>
        <v>4.7659217241577503</v>
      </c>
      <c r="J5" s="9">
        <f t="shared" si="0"/>
        <v>6.9890024664415158</v>
      </c>
      <c r="K5" s="9">
        <f t="shared" si="0"/>
        <v>5.6020023797306111</v>
      </c>
      <c r="L5" s="9">
        <f t="shared" si="0"/>
        <v>4.6774351618392567</v>
      </c>
      <c r="M5" s="9">
        <f t="shared" si="0"/>
        <v>6.8615798012797953</v>
      </c>
      <c r="N5" s="9">
        <f t="shared" si="0"/>
        <v>5.5009857766511754</v>
      </c>
      <c r="O5" s="9">
        <f t="shared" si="0"/>
        <v>5.250744949439702</v>
      </c>
      <c r="P5" s="9">
        <f t="shared" si="0"/>
        <v>3.263231861325699</v>
      </c>
      <c r="Q5" s="9">
        <f t="shared" si="0"/>
        <v>2.5962281132561245</v>
      </c>
      <c r="R5" s="9" t="e">
        <f t="shared" ref="R5:W5" si="1">+R4/R11*100000</f>
        <v>#DIV/0!</v>
      </c>
      <c r="S5" s="9" t="e">
        <f t="shared" si="1"/>
        <v>#DIV/0!</v>
      </c>
      <c r="T5" s="9">
        <f t="shared" si="1"/>
        <v>7.8788446632539202</v>
      </c>
      <c r="U5" s="9">
        <f t="shared" si="1"/>
        <v>7.203389830508474</v>
      </c>
      <c r="V5" s="9">
        <f t="shared" si="1"/>
        <v>5.0597151801996478</v>
      </c>
      <c r="W5" s="9">
        <f t="shared" si="1"/>
        <v>7.5529334754403781</v>
      </c>
      <c r="X5" s="9">
        <f>+X4/X11*100000</f>
        <v>8.7775762186201653</v>
      </c>
      <c r="Y5" s="9">
        <f>+Y4/Y11*100000</f>
        <v>6.6517003408996418</v>
      </c>
    </row>
    <row r="6" spans="1:44" x14ac:dyDescent="0.15">
      <c r="A6" s="4" t="s">
        <v>57</v>
      </c>
      <c r="B6" s="22" t="s">
        <v>24</v>
      </c>
      <c r="C6" s="24">
        <v>10</v>
      </c>
      <c r="D6" s="24">
        <v>16</v>
      </c>
      <c r="E6" s="24">
        <v>18</v>
      </c>
      <c r="F6" s="5">
        <v>19</v>
      </c>
      <c r="G6" s="5">
        <v>15</v>
      </c>
      <c r="H6" s="5">
        <v>24</v>
      </c>
      <c r="I6" s="5">
        <v>18</v>
      </c>
      <c r="J6" s="28">
        <v>27</v>
      </c>
      <c r="K6" s="28">
        <v>22</v>
      </c>
      <c r="L6" s="28">
        <v>17</v>
      </c>
      <c r="T6" s="5">
        <v>33</v>
      </c>
    </row>
    <row r="7" spans="1:44" x14ac:dyDescent="0.15">
      <c r="A7" s="4"/>
      <c r="B7" s="25" t="s">
        <v>39</v>
      </c>
      <c r="C7" s="7">
        <v>4.6764373030050788</v>
      </c>
      <c r="D7" s="7">
        <v>7.2667157169977568</v>
      </c>
      <c r="E7" s="7">
        <v>7.9914083117243955</v>
      </c>
      <c r="F7" s="5">
        <v>8.1</v>
      </c>
      <c r="G7" s="5">
        <v>5.4</v>
      </c>
      <c r="H7" s="9">
        <f>+H6/H12*100000</f>
        <v>9.7696849869006428</v>
      </c>
      <c r="I7" s="9">
        <f>+I6/I12*100000</f>
        <v>7.1699124732813413</v>
      </c>
      <c r="J7" s="9">
        <f>+J6/J12*100000</f>
        <v>12.722092599789082</v>
      </c>
      <c r="K7" s="9">
        <f>+K6/K12*100000</f>
        <v>10.303098422689295</v>
      </c>
      <c r="L7" s="9">
        <f>+L6/L12*100000</f>
        <v>7.9136389239313099</v>
      </c>
    </row>
    <row r="8" spans="1:44" x14ac:dyDescent="0.15">
      <c r="A8" s="4" t="s">
        <v>58</v>
      </c>
      <c r="B8" s="22" t="s">
        <v>24</v>
      </c>
      <c r="C8" s="24">
        <v>8</v>
      </c>
      <c r="D8" s="24">
        <v>7</v>
      </c>
      <c r="E8" s="24">
        <v>3</v>
      </c>
      <c r="F8" s="5">
        <v>2</v>
      </c>
      <c r="G8" s="5">
        <v>1</v>
      </c>
      <c r="H8" s="5">
        <v>4</v>
      </c>
      <c r="I8" s="5">
        <v>3</v>
      </c>
      <c r="J8" s="28">
        <v>4</v>
      </c>
      <c r="K8" s="28">
        <v>3</v>
      </c>
      <c r="L8" s="28">
        <v>4</v>
      </c>
      <c r="T8" s="5">
        <v>4</v>
      </c>
    </row>
    <row r="9" spans="1:44" x14ac:dyDescent="0.15">
      <c r="B9" s="25" t="s">
        <v>39</v>
      </c>
      <c r="C9" s="7">
        <v>3.4810457061301214</v>
      </c>
      <c r="D9" s="7">
        <v>2.9581547875622269</v>
      </c>
      <c r="E9" s="7">
        <v>0.1</v>
      </c>
      <c r="F9" s="5">
        <v>0.8</v>
      </c>
      <c r="G9" s="5">
        <v>0.8</v>
      </c>
      <c r="H9" s="9">
        <f>+H8/H13*100000</f>
        <v>1.5741020516434148</v>
      </c>
      <c r="I9" s="9">
        <f>+I8/I13*100000</f>
        <v>1.1552239350018512</v>
      </c>
      <c r="J9" s="9">
        <f>+J8/J13*100000</f>
        <v>1.7291706865508023</v>
      </c>
      <c r="K9" s="9">
        <f>+K8/K13*100000</f>
        <v>1.288986469938687</v>
      </c>
      <c r="L9" s="9">
        <f>+L8/L13*100000</f>
        <v>1.7083212327246013</v>
      </c>
    </row>
    <row r="10" spans="1:44" x14ac:dyDescent="0.15">
      <c r="A10" s="26" t="s">
        <v>29</v>
      </c>
      <c r="B10" s="31"/>
      <c r="C10" s="30">
        <v>1.25</v>
      </c>
      <c r="D10" s="30">
        <v>2.2857142857142856</v>
      </c>
      <c r="E10" s="30">
        <v>6</v>
      </c>
      <c r="F10" s="31">
        <v>9.5</v>
      </c>
      <c r="G10" s="30">
        <v>7</v>
      </c>
      <c r="H10" s="30">
        <f>+H6/H8</f>
        <v>6</v>
      </c>
      <c r="I10" s="30">
        <f>+I6/I8</f>
        <v>6</v>
      </c>
      <c r="J10" s="30">
        <f>+J6/J8</f>
        <v>6.75</v>
      </c>
      <c r="K10" s="30">
        <f>+K6/K8</f>
        <v>7.333333333333333</v>
      </c>
      <c r="L10" s="30">
        <f>+L6/L8</f>
        <v>4.25</v>
      </c>
      <c r="M10" s="5"/>
      <c r="N10" s="9"/>
      <c r="P10" s="9"/>
      <c r="R10" s="9"/>
      <c r="T10" s="9"/>
      <c r="V10" s="6"/>
      <c r="W10" s="6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</row>
    <row r="11" spans="1:44" x14ac:dyDescent="0.15">
      <c r="A11" s="26" t="s">
        <v>30</v>
      </c>
      <c r="B11" s="31"/>
      <c r="C11" s="33">
        <v>424474.20327595598</v>
      </c>
      <c r="D11" s="33">
        <v>427274.37237063918</v>
      </c>
      <c r="E11" s="33">
        <v>429995.46856466064</v>
      </c>
      <c r="F11" s="33">
        <v>432453.64736398187</v>
      </c>
      <c r="G11" s="33">
        <v>435032.90654244134</v>
      </c>
      <c r="H11" s="32">
        <v>437763.88684904552</v>
      </c>
      <c r="I11" s="33">
        <v>440628.30267551634</v>
      </c>
      <c r="J11" s="33">
        <v>443554</v>
      </c>
      <c r="K11" s="33">
        <v>446269</v>
      </c>
      <c r="L11" s="24">
        <v>448964</v>
      </c>
      <c r="M11" s="4">
        <v>451791</v>
      </c>
      <c r="N11" s="4">
        <v>454464</v>
      </c>
      <c r="O11" s="4">
        <v>457078</v>
      </c>
      <c r="P11" s="4">
        <v>459667</v>
      </c>
      <c r="Q11" s="4">
        <v>462209</v>
      </c>
      <c r="T11" s="53">
        <v>469612</v>
      </c>
      <c r="U11" s="52">
        <v>472000</v>
      </c>
      <c r="V11" s="54">
        <v>474335</v>
      </c>
      <c r="W11" s="61">
        <v>476636</v>
      </c>
      <c r="X11">
        <v>478492</v>
      </c>
      <c r="Y11">
        <v>481080</v>
      </c>
    </row>
    <row r="12" spans="1:44" x14ac:dyDescent="0.15">
      <c r="A12" s="26" t="s">
        <v>31</v>
      </c>
      <c r="B12" s="31"/>
      <c r="C12" s="21">
        <v>213838</v>
      </c>
      <c r="D12" s="21">
        <v>220182</v>
      </c>
      <c r="E12" s="21">
        <v>225242</v>
      </c>
      <c r="F12" s="21">
        <v>234957</v>
      </c>
      <c r="G12" s="21">
        <v>240284</v>
      </c>
      <c r="H12" s="33">
        <v>245657.86954420331</v>
      </c>
      <c r="I12" s="33">
        <v>251049.08974937908</v>
      </c>
      <c r="J12" s="24">
        <v>212229.23656794976</v>
      </c>
      <c r="K12" s="33">
        <v>213528</v>
      </c>
      <c r="L12" s="24">
        <v>214819</v>
      </c>
      <c r="M12" s="4">
        <v>216255</v>
      </c>
      <c r="N12" s="4">
        <v>217247</v>
      </c>
      <c r="O12" s="4">
        <v>218204</v>
      </c>
      <c r="P12" s="4">
        <v>219153</v>
      </c>
      <c r="Q12" s="4">
        <v>220078</v>
      </c>
    </row>
    <row r="13" spans="1:44" x14ac:dyDescent="0.15">
      <c r="A13" s="26" t="s">
        <v>32</v>
      </c>
      <c r="B13" s="31"/>
      <c r="C13" s="21">
        <v>229816</v>
      </c>
      <c r="D13" s="21">
        <v>236634</v>
      </c>
      <c r="E13" s="21">
        <v>242071</v>
      </c>
      <c r="F13" s="21">
        <v>243044</v>
      </c>
      <c r="G13" s="21">
        <v>248555</v>
      </c>
      <c r="H13" s="33">
        <v>254113.13045579655</v>
      </c>
      <c r="I13" s="33">
        <v>259689.91025062103</v>
      </c>
      <c r="J13" s="24">
        <v>231324.76343205012</v>
      </c>
      <c r="K13" s="3">
        <v>232741</v>
      </c>
      <c r="L13" s="24">
        <v>234148</v>
      </c>
      <c r="M13" s="4">
        <v>235536</v>
      </c>
      <c r="N13" s="4">
        <v>237217</v>
      </c>
      <c r="O13" s="4">
        <v>238874</v>
      </c>
      <c r="P13" s="4">
        <v>240514</v>
      </c>
      <c r="Q13" s="4">
        <v>242131</v>
      </c>
      <c r="S13" s="4"/>
    </row>
    <row r="14" spans="1:44" ht="56" x14ac:dyDescent="0.15">
      <c r="T14" s="50" t="s">
        <v>33</v>
      </c>
      <c r="U14" s="51" t="s">
        <v>59</v>
      </c>
      <c r="V14" s="51" t="s">
        <v>35</v>
      </c>
      <c r="W14" s="56" t="s">
        <v>60</v>
      </c>
      <c r="X14" s="58">
        <v>43784</v>
      </c>
    </row>
    <row r="15" spans="1:44" x14ac:dyDescent="0.15">
      <c r="C15" s="9"/>
      <c r="D15" s="9"/>
      <c r="E15" s="9"/>
      <c r="F15" s="9"/>
      <c r="G15" s="9"/>
      <c r="H15" s="9"/>
    </row>
  </sheetData>
  <phoneticPr fontId="5" type="noConversion"/>
  <pageMargins left="0.75" right="0.75" top="1" bottom="1" header="0" footer="0"/>
  <pageSetup orientation="portrait" horizontalDpi="120" verticalDpi="144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4"/>
  <sheetViews>
    <sheetView zoomScale="75" workbookViewId="0">
      <selection activeCell="L33" sqref="L33"/>
    </sheetView>
  </sheetViews>
  <sheetFormatPr baseColWidth="10" defaultColWidth="8.83203125" defaultRowHeight="13" x14ac:dyDescent="0.15"/>
  <cols>
    <col min="1" max="1" width="13" customWidth="1"/>
    <col min="2" max="2" width="6.33203125" customWidth="1"/>
    <col min="3" max="3" width="6.6640625" customWidth="1"/>
    <col min="4" max="4" width="6.33203125" customWidth="1"/>
    <col min="5" max="5" width="6.5" customWidth="1"/>
    <col min="6" max="6" width="6.1640625" customWidth="1"/>
    <col min="7" max="7" width="6.5" customWidth="1"/>
    <col min="8" max="256" width="11.5" customWidth="1"/>
  </cols>
  <sheetData>
    <row r="1" spans="1:7" ht="10.5" customHeight="1" x14ac:dyDescent="0.15"/>
    <row r="2" spans="1:7" x14ac:dyDescent="0.15">
      <c r="A2" s="8" t="s">
        <v>61</v>
      </c>
    </row>
    <row r="3" spans="1:7" x14ac:dyDescent="0.15">
      <c r="A3" s="60" t="s">
        <v>62</v>
      </c>
      <c r="B3" s="63" t="s">
        <v>63</v>
      </c>
      <c r="C3" s="63"/>
      <c r="D3" s="63" t="s">
        <v>64</v>
      </c>
      <c r="E3" s="63"/>
      <c r="F3" s="63" t="s">
        <v>54</v>
      </c>
      <c r="G3" s="63"/>
    </row>
    <row r="4" spans="1:7" x14ac:dyDescent="0.15">
      <c r="A4" s="60"/>
      <c r="B4" s="60" t="s">
        <v>65</v>
      </c>
      <c r="C4" s="60" t="s">
        <v>66</v>
      </c>
      <c r="D4" s="60" t="s">
        <v>65</v>
      </c>
      <c r="E4" s="60" t="s">
        <v>66</v>
      </c>
      <c r="F4" s="60" t="s">
        <v>65</v>
      </c>
      <c r="G4" s="60" t="s">
        <v>66</v>
      </c>
    </row>
    <row r="5" spans="1:7" x14ac:dyDescent="0.15">
      <c r="A5" t="s">
        <v>67</v>
      </c>
      <c r="B5" s="5">
        <v>6</v>
      </c>
      <c r="C5" s="9">
        <f>+B5/$B$9*100</f>
        <v>27.27272727272727</v>
      </c>
      <c r="D5" s="5">
        <v>2</v>
      </c>
      <c r="E5" s="9">
        <f>+D5/$D$9*100</f>
        <v>66.666666666666657</v>
      </c>
      <c r="F5" s="5">
        <v>8</v>
      </c>
      <c r="G5" s="9">
        <f>+F5/$F$9*100</f>
        <v>32</v>
      </c>
    </row>
    <row r="6" spans="1:7" x14ac:dyDescent="0.15">
      <c r="A6" t="s">
        <v>68</v>
      </c>
      <c r="B6" s="5">
        <v>7</v>
      </c>
      <c r="C6" s="9">
        <f>+B6/$B$9*100</f>
        <v>31.818181818181817</v>
      </c>
      <c r="D6" s="5">
        <v>0</v>
      </c>
      <c r="E6" s="9">
        <f>+D6/$D$9*100</f>
        <v>0</v>
      </c>
      <c r="F6" s="5">
        <v>7</v>
      </c>
      <c r="G6" s="9">
        <f>+F6/$F$9*100</f>
        <v>28.000000000000004</v>
      </c>
    </row>
    <row r="7" spans="1:7" x14ac:dyDescent="0.15">
      <c r="A7" t="s">
        <v>69</v>
      </c>
      <c r="B7" s="5">
        <v>5</v>
      </c>
      <c r="C7" s="9">
        <f>+B7/$B$9*100</f>
        <v>22.727272727272727</v>
      </c>
      <c r="D7" s="5">
        <v>0</v>
      </c>
      <c r="E7" s="9">
        <f>+D7/$D$9*100</f>
        <v>0</v>
      </c>
      <c r="F7" s="5">
        <v>5</v>
      </c>
      <c r="G7" s="9">
        <f>+F7/$F$9*100</f>
        <v>20</v>
      </c>
    </row>
    <row r="8" spans="1:7" x14ac:dyDescent="0.15">
      <c r="A8" t="s">
        <v>70</v>
      </c>
      <c r="B8" s="5">
        <v>4</v>
      </c>
      <c r="C8" s="9">
        <f>+B8/$B$9*100</f>
        <v>18.181818181818183</v>
      </c>
      <c r="D8" s="5">
        <v>1</v>
      </c>
      <c r="E8" s="9">
        <f>+D8/$D$9*100</f>
        <v>33.333333333333329</v>
      </c>
      <c r="F8" s="5">
        <v>5</v>
      </c>
      <c r="G8" s="9">
        <f>+F8/$F$9*100</f>
        <v>20</v>
      </c>
    </row>
    <row r="9" spans="1:7" x14ac:dyDescent="0.15">
      <c r="A9" t="s">
        <v>54</v>
      </c>
      <c r="B9" s="5">
        <f>SUM(B5:B8)</f>
        <v>22</v>
      </c>
      <c r="C9" s="9">
        <f>+B9/$B$9*100</f>
        <v>100</v>
      </c>
      <c r="D9" s="5">
        <f>SUM(D5:D8)</f>
        <v>3</v>
      </c>
      <c r="E9" s="9">
        <f>+D9/$D$9*100</f>
        <v>100</v>
      </c>
      <c r="F9" s="5">
        <f>SUM(F5:F8)</f>
        <v>25</v>
      </c>
      <c r="G9" s="9">
        <f>+F9/$F$9*100</f>
        <v>100</v>
      </c>
    </row>
    <row r="11" spans="1:7" x14ac:dyDescent="0.15">
      <c r="A11" s="8" t="s">
        <v>71</v>
      </c>
    </row>
    <row r="12" spans="1:7" x14ac:dyDescent="0.15">
      <c r="A12" s="60" t="s">
        <v>62</v>
      </c>
      <c r="B12" s="63" t="s">
        <v>63</v>
      </c>
      <c r="C12" s="63"/>
      <c r="D12" s="63" t="s">
        <v>64</v>
      </c>
      <c r="E12" s="63"/>
      <c r="F12" s="63" t="s">
        <v>54</v>
      </c>
      <c r="G12" s="63"/>
    </row>
    <row r="13" spans="1:7" x14ac:dyDescent="0.15">
      <c r="A13" s="60"/>
      <c r="B13" s="60" t="s">
        <v>65</v>
      </c>
      <c r="C13" s="60" t="s">
        <v>66</v>
      </c>
      <c r="D13" s="60" t="s">
        <v>65</v>
      </c>
      <c r="E13" s="60" t="s">
        <v>66</v>
      </c>
      <c r="F13" s="60" t="s">
        <v>65</v>
      </c>
      <c r="G13" s="60" t="s">
        <v>66</v>
      </c>
    </row>
    <row r="14" spans="1:7" x14ac:dyDescent="0.15">
      <c r="A14" t="s">
        <v>67</v>
      </c>
      <c r="B14" s="5">
        <v>2</v>
      </c>
      <c r="C14" s="9">
        <f>+B14/$B$9*100</f>
        <v>9.0909090909090917</v>
      </c>
      <c r="D14" s="5">
        <v>1</v>
      </c>
      <c r="E14" s="9">
        <f>+D14/$D$9*100</f>
        <v>33.333333333333329</v>
      </c>
      <c r="F14" s="5">
        <v>3</v>
      </c>
      <c r="G14" s="9">
        <f>+F14/$F$9*100</f>
        <v>12</v>
      </c>
    </row>
    <row r="15" spans="1:7" x14ac:dyDescent="0.15">
      <c r="A15" t="s">
        <v>68</v>
      </c>
      <c r="B15" s="5">
        <v>8</v>
      </c>
      <c r="C15" s="9">
        <f>+B15/$B$9*100</f>
        <v>36.363636363636367</v>
      </c>
      <c r="D15" s="5">
        <v>2</v>
      </c>
      <c r="E15" s="9">
        <f>+D15/$D$9*100</f>
        <v>66.666666666666657</v>
      </c>
      <c r="F15" s="5">
        <v>10</v>
      </c>
      <c r="G15" s="9">
        <f>+F15/$F$9*100</f>
        <v>40</v>
      </c>
    </row>
    <row r="16" spans="1:7" x14ac:dyDescent="0.15">
      <c r="A16" t="s">
        <v>69</v>
      </c>
      <c r="B16" s="5">
        <v>3</v>
      </c>
      <c r="C16" s="9">
        <f>+B16/$B$9*100</f>
        <v>13.636363636363635</v>
      </c>
      <c r="D16" s="5">
        <v>1</v>
      </c>
      <c r="E16" s="9">
        <f>+D16/$D$9*100</f>
        <v>33.333333333333329</v>
      </c>
      <c r="F16" s="5">
        <v>4</v>
      </c>
      <c r="G16" s="9">
        <f>+F16/$F$9*100</f>
        <v>16</v>
      </c>
    </row>
    <row r="17" spans="1:7" x14ac:dyDescent="0.15">
      <c r="A17" t="s">
        <v>70</v>
      </c>
      <c r="B17" s="5">
        <v>4</v>
      </c>
      <c r="C17" s="9">
        <f>+B17/$B$9*100</f>
        <v>18.181818181818183</v>
      </c>
      <c r="D17" s="5">
        <v>0</v>
      </c>
      <c r="E17" s="9">
        <f>+D17/$D$9*100</f>
        <v>0</v>
      </c>
      <c r="F17" s="5">
        <v>4</v>
      </c>
      <c r="G17" s="9">
        <f>+F17/$F$9*100</f>
        <v>16</v>
      </c>
    </row>
    <row r="18" spans="1:7" x14ac:dyDescent="0.15">
      <c r="A18" t="s">
        <v>54</v>
      </c>
      <c r="B18" s="5">
        <f>SUM(B14:B17)</f>
        <v>17</v>
      </c>
      <c r="C18" s="9">
        <f>+B18/$B$9*100</f>
        <v>77.272727272727266</v>
      </c>
      <c r="D18" s="5">
        <f>SUM(D14:D17)</f>
        <v>4</v>
      </c>
      <c r="E18" s="9">
        <f>+D18/$D$9*100</f>
        <v>133.33333333333331</v>
      </c>
      <c r="F18" s="5">
        <f>SUM(F14:F17)</f>
        <v>21</v>
      </c>
      <c r="G18" s="9">
        <f>+F18/$F$9*100</f>
        <v>84</v>
      </c>
    </row>
    <row r="20" spans="1:7" x14ac:dyDescent="0.15">
      <c r="A20" s="8"/>
    </row>
    <row r="21" spans="1:7" x14ac:dyDescent="0.15">
      <c r="A21" s="46"/>
    </row>
    <row r="24" spans="1:7" x14ac:dyDescent="0.15">
      <c r="C24" s="8"/>
      <c r="D24" s="8"/>
    </row>
  </sheetData>
  <mergeCells count="6">
    <mergeCell ref="B3:C3"/>
    <mergeCell ref="D3:E3"/>
    <mergeCell ref="F3:G3"/>
    <mergeCell ref="B12:C12"/>
    <mergeCell ref="D12:E12"/>
    <mergeCell ref="F12:G12"/>
  </mergeCells>
  <phoneticPr fontId="5" type="noConversion"/>
  <pageMargins left="0.75" right="0.75" top="1" bottom="1" header="0" footer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39"/>
  <sheetViews>
    <sheetView zoomScale="75" workbookViewId="0">
      <selection activeCell="O18" sqref="O18"/>
    </sheetView>
  </sheetViews>
  <sheetFormatPr baseColWidth="10" defaultColWidth="8.83203125" defaultRowHeight="13" x14ac:dyDescent="0.15"/>
  <cols>
    <col min="1" max="1" width="43.5" customWidth="1"/>
    <col min="2" max="2" width="8" customWidth="1"/>
    <col min="3" max="14" width="6.6640625" customWidth="1"/>
    <col min="15" max="256" width="11.5" customWidth="1"/>
  </cols>
  <sheetData>
    <row r="1" spans="1:19" x14ac:dyDescent="0.15">
      <c r="A1" s="8" t="s">
        <v>72</v>
      </c>
      <c r="B1" s="8"/>
      <c r="C1" s="8"/>
      <c r="D1" s="8"/>
      <c r="E1" s="8"/>
      <c r="F1" s="8"/>
      <c r="G1" s="8"/>
      <c r="H1" s="8"/>
      <c r="I1" s="8"/>
    </row>
    <row r="2" spans="1:19" x14ac:dyDescent="0.15">
      <c r="A2" s="40" t="s">
        <v>73</v>
      </c>
      <c r="B2" s="40"/>
      <c r="C2" s="41">
        <v>1998</v>
      </c>
      <c r="D2" s="41">
        <v>1999</v>
      </c>
      <c r="E2" s="41">
        <v>2000</v>
      </c>
      <c r="F2" s="41">
        <v>2001</v>
      </c>
      <c r="G2" s="41">
        <v>2002</v>
      </c>
      <c r="H2" s="41">
        <v>2003</v>
      </c>
      <c r="I2" s="41">
        <v>2004</v>
      </c>
      <c r="J2" s="41">
        <v>2005</v>
      </c>
      <c r="K2" s="41">
        <v>2006</v>
      </c>
      <c r="L2" s="41">
        <v>2007</v>
      </c>
      <c r="Q2" s="8"/>
    </row>
    <row r="3" spans="1:19" x14ac:dyDescent="0.15">
      <c r="A3" t="s">
        <v>74</v>
      </c>
      <c r="B3" t="s">
        <v>75</v>
      </c>
      <c r="C3" s="5">
        <v>4</v>
      </c>
      <c r="D3" s="5">
        <v>5</v>
      </c>
      <c r="E3" s="5">
        <v>5</v>
      </c>
      <c r="F3" s="5">
        <v>5</v>
      </c>
      <c r="G3" s="5">
        <v>3</v>
      </c>
      <c r="H3" s="5">
        <v>7</v>
      </c>
      <c r="I3" s="5">
        <v>1</v>
      </c>
      <c r="J3" s="5">
        <v>8</v>
      </c>
      <c r="K3" s="5">
        <v>3</v>
      </c>
      <c r="L3" s="5">
        <v>3</v>
      </c>
    </row>
    <row r="4" spans="1:19" x14ac:dyDescent="0.15">
      <c r="B4" t="s">
        <v>66</v>
      </c>
      <c r="C4" s="9">
        <v>22.222222222222221</v>
      </c>
      <c r="D4" s="9">
        <v>21.739130434782609</v>
      </c>
      <c r="E4" s="9">
        <v>23.809523809523807</v>
      </c>
      <c r="F4" s="9">
        <v>23.809523809523807</v>
      </c>
      <c r="G4" s="9">
        <v>18.75</v>
      </c>
      <c r="H4" s="9">
        <v>25</v>
      </c>
      <c r="I4" s="9">
        <v>4.7619047619047619</v>
      </c>
      <c r="J4" s="9">
        <v>25.806451612903224</v>
      </c>
      <c r="K4" s="9">
        <v>12</v>
      </c>
      <c r="L4" s="9">
        <f>L3/$L$19*100</f>
        <v>14.285714285714285</v>
      </c>
      <c r="R4" s="47"/>
      <c r="S4" s="47"/>
    </row>
    <row r="5" spans="1:19" x14ac:dyDescent="0.15">
      <c r="A5" t="s">
        <v>76</v>
      </c>
      <c r="B5" t="s">
        <v>75</v>
      </c>
      <c r="C5" s="5">
        <v>2</v>
      </c>
      <c r="D5" s="5">
        <v>6</v>
      </c>
      <c r="E5" s="5">
        <v>7</v>
      </c>
      <c r="F5" s="5">
        <v>3</v>
      </c>
      <c r="G5" s="5">
        <v>4</v>
      </c>
      <c r="H5" s="5">
        <v>6</v>
      </c>
      <c r="I5" s="5">
        <v>2</v>
      </c>
      <c r="J5" s="5">
        <v>5</v>
      </c>
      <c r="K5" s="5">
        <v>12</v>
      </c>
      <c r="L5" s="5">
        <v>8</v>
      </c>
      <c r="P5" s="10"/>
      <c r="R5" s="47"/>
      <c r="S5" s="47"/>
    </row>
    <row r="6" spans="1:19" x14ac:dyDescent="0.15">
      <c r="B6" t="s">
        <v>66</v>
      </c>
      <c r="C6" s="9">
        <v>11.111111111111111</v>
      </c>
      <c r="D6" s="9">
        <v>26.086956521739129</v>
      </c>
      <c r="E6" s="9">
        <v>33.333333333333329</v>
      </c>
      <c r="F6" s="9">
        <v>14.285714285714285</v>
      </c>
      <c r="G6" s="9">
        <v>25</v>
      </c>
      <c r="H6" s="9">
        <v>21.428571428571427</v>
      </c>
      <c r="I6" s="9">
        <v>9.5238095238095237</v>
      </c>
      <c r="J6" s="9">
        <v>16.129032258064516</v>
      </c>
      <c r="K6" s="9">
        <v>48</v>
      </c>
      <c r="L6" s="9">
        <f>L5/$L$19*100</f>
        <v>38.095238095238095</v>
      </c>
      <c r="P6" s="10"/>
      <c r="R6" s="47"/>
      <c r="S6" s="47"/>
    </row>
    <row r="7" spans="1:19" x14ac:dyDescent="0.15">
      <c r="A7" t="s">
        <v>77</v>
      </c>
      <c r="B7" t="s">
        <v>75</v>
      </c>
      <c r="C7" s="5">
        <v>5</v>
      </c>
      <c r="D7" s="5">
        <v>6</v>
      </c>
      <c r="E7" s="5">
        <v>4</v>
      </c>
      <c r="F7" s="5">
        <v>6</v>
      </c>
      <c r="G7" s="5">
        <v>5</v>
      </c>
      <c r="H7" s="5">
        <v>7</v>
      </c>
      <c r="I7" s="5">
        <v>6</v>
      </c>
      <c r="J7" s="5">
        <v>8</v>
      </c>
      <c r="K7" s="5">
        <v>8</v>
      </c>
      <c r="L7" s="5">
        <v>7</v>
      </c>
      <c r="P7" s="10"/>
      <c r="R7" s="47"/>
      <c r="S7" s="47"/>
    </row>
    <row r="8" spans="1:19" x14ac:dyDescent="0.15">
      <c r="B8" t="s">
        <v>66</v>
      </c>
      <c r="C8" s="9">
        <v>27.777777777777779</v>
      </c>
      <c r="D8" s="9">
        <v>26.086956521739129</v>
      </c>
      <c r="E8" s="9">
        <v>19.047619047619047</v>
      </c>
      <c r="F8" s="9">
        <v>28.571428571428569</v>
      </c>
      <c r="G8" s="9">
        <v>31.3</v>
      </c>
      <c r="H8" s="9">
        <v>25</v>
      </c>
      <c r="I8" s="9">
        <v>28.571428571428569</v>
      </c>
      <c r="J8" s="9">
        <v>25.806451612903224</v>
      </c>
      <c r="K8" s="9">
        <v>32</v>
      </c>
      <c r="L8" s="9">
        <f>L7/$L$19*100</f>
        <v>33.333333333333329</v>
      </c>
      <c r="P8" s="10"/>
      <c r="R8" s="47"/>
      <c r="S8" s="47"/>
    </row>
    <row r="9" spans="1:19" x14ac:dyDescent="0.15">
      <c r="A9" t="s">
        <v>78</v>
      </c>
      <c r="B9" t="s">
        <v>75</v>
      </c>
      <c r="C9" s="5">
        <v>3</v>
      </c>
      <c r="D9" s="5">
        <v>5</v>
      </c>
      <c r="E9" s="5">
        <v>4</v>
      </c>
      <c r="F9" s="5">
        <v>6</v>
      </c>
      <c r="G9" s="5">
        <v>3</v>
      </c>
      <c r="H9" s="5">
        <v>8</v>
      </c>
      <c r="I9" s="5">
        <v>11</v>
      </c>
      <c r="J9" s="5">
        <v>8</v>
      </c>
      <c r="K9" s="5">
        <v>2</v>
      </c>
      <c r="L9" s="5">
        <v>2</v>
      </c>
      <c r="P9" s="10"/>
      <c r="R9" s="47"/>
      <c r="S9" s="47"/>
    </row>
    <row r="10" spans="1:19" x14ac:dyDescent="0.15">
      <c r="B10" t="s">
        <v>66</v>
      </c>
      <c r="C10" s="9">
        <v>16.666666666666664</v>
      </c>
      <c r="D10" s="9">
        <v>21.739130434782609</v>
      </c>
      <c r="E10" s="9">
        <v>19.047619047619047</v>
      </c>
      <c r="F10" s="9">
        <v>28.571428571428569</v>
      </c>
      <c r="G10" s="9">
        <v>18.75</v>
      </c>
      <c r="H10" s="9">
        <v>28.571428571428569</v>
      </c>
      <c r="I10" s="9">
        <v>52.380952380952387</v>
      </c>
      <c r="J10" s="9">
        <v>25.806451612903224</v>
      </c>
      <c r="K10" s="9">
        <v>8</v>
      </c>
      <c r="L10" s="9">
        <f>L9/$L$19*100</f>
        <v>9.5238095238095237</v>
      </c>
      <c r="P10" s="10"/>
      <c r="R10" s="47"/>
      <c r="S10" s="47"/>
    </row>
    <row r="11" spans="1:19" x14ac:dyDescent="0.15">
      <c r="A11" t="s">
        <v>79</v>
      </c>
      <c r="B11" t="s">
        <v>75</v>
      </c>
      <c r="C11" s="5">
        <v>3</v>
      </c>
      <c r="D11" s="5" t="s">
        <v>80</v>
      </c>
      <c r="E11" s="5" t="s">
        <v>80</v>
      </c>
      <c r="F11" s="5" t="s">
        <v>80</v>
      </c>
      <c r="G11" s="5" t="s">
        <v>80</v>
      </c>
      <c r="H11" s="5" t="s">
        <v>80</v>
      </c>
      <c r="I11" s="5" t="s">
        <v>80</v>
      </c>
      <c r="J11" s="5" t="s">
        <v>80</v>
      </c>
      <c r="K11" s="5" t="s">
        <v>80</v>
      </c>
      <c r="L11" s="5" t="s">
        <v>80</v>
      </c>
      <c r="R11" s="47"/>
      <c r="S11" s="47"/>
    </row>
    <row r="12" spans="1:19" x14ac:dyDescent="0.15">
      <c r="B12" t="s">
        <v>66</v>
      </c>
      <c r="C12" s="9">
        <v>16.666666666666664</v>
      </c>
      <c r="D12" s="5" t="s">
        <v>80</v>
      </c>
      <c r="E12" s="5" t="s">
        <v>80</v>
      </c>
      <c r="F12" s="5" t="s">
        <v>80</v>
      </c>
      <c r="G12" s="5" t="s">
        <v>80</v>
      </c>
      <c r="H12" s="5" t="s">
        <v>80</v>
      </c>
      <c r="I12" s="5" t="s">
        <v>80</v>
      </c>
      <c r="J12" s="5" t="s">
        <v>80</v>
      </c>
      <c r="K12" s="5" t="s">
        <v>80</v>
      </c>
      <c r="L12" s="5" t="s">
        <v>80</v>
      </c>
      <c r="R12" s="47"/>
      <c r="S12" s="47"/>
    </row>
    <row r="13" spans="1:19" x14ac:dyDescent="0.15">
      <c r="A13" t="s">
        <v>81</v>
      </c>
      <c r="B13" t="s">
        <v>75</v>
      </c>
      <c r="C13" s="12" t="s">
        <v>80</v>
      </c>
      <c r="D13" s="12" t="s">
        <v>80</v>
      </c>
      <c r="E13" s="12" t="s">
        <v>80</v>
      </c>
      <c r="F13" s="12" t="s">
        <v>80</v>
      </c>
      <c r="G13" s="12" t="s">
        <v>80</v>
      </c>
      <c r="H13" s="12" t="s">
        <v>80</v>
      </c>
      <c r="I13" s="12" t="s">
        <v>80</v>
      </c>
      <c r="J13" s="5">
        <v>1</v>
      </c>
      <c r="K13" s="12" t="s">
        <v>80</v>
      </c>
      <c r="L13" s="12" t="s">
        <v>80</v>
      </c>
      <c r="R13" s="47"/>
      <c r="S13" s="47"/>
    </row>
    <row r="14" spans="1:19" x14ac:dyDescent="0.15">
      <c r="B14" t="s">
        <v>66</v>
      </c>
      <c r="C14" s="12" t="s">
        <v>80</v>
      </c>
      <c r="D14" s="12" t="s">
        <v>80</v>
      </c>
      <c r="E14" s="12" t="s">
        <v>80</v>
      </c>
      <c r="F14" s="12" t="s">
        <v>80</v>
      </c>
      <c r="G14" s="12" t="s">
        <v>80</v>
      </c>
      <c r="H14" s="12" t="s">
        <v>80</v>
      </c>
      <c r="I14" s="12" t="s">
        <v>80</v>
      </c>
      <c r="J14" s="9">
        <v>3.225806451612903</v>
      </c>
      <c r="K14" s="12" t="s">
        <v>80</v>
      </c>
      <c r="L14" s="12" t="s">
        <v>80</v>
      </c>
    </row>
    <row r="15" spans="1:19" x14ac:dyDescent="0.15">
      <c r="A15" t="s">
        <v>82</v>
      </c>
      <c r="B15" t="s">
        <v>75</v>
      </c>
      <c r="C15" s="5">
        <v>1</v>
      </c>
      <c r="D15" s="5" t="s">
        <v>80</v>
      </c>
      <c r="E15" s="5" t="s">
        <v>80</v>
      </c>
      <c r="F15" s="5">
        <v>1</v>
      </c>
      <c r="G15" s="12" t="s">
        <v>80</v>
      </c>
      <c r="H15" s="12" t="s">
        <v>80</v>
      </c>
      <c r="I15" s="5">
        <v>1</v>
      </c>
      <c r="J15" s="5">
        <v>1</v>
      </c>
      <c r="K15" s="12" t="s">
        <v>80</v>
      </c>
      <c r="L15" s="5">
        <v>1</v>
      </c>
    </row>
    <row r="16" spans="1:19" x14ac:dyDescent="0.15">
      <c r="B16" t="s">
        <v>66</v>
      </c>
      <c r="C16" s="9">
        <v>5.5555555555555554</v>
      </c>
      <c r="D16" s="5" t="s">
        <v>80</v>
      </c>
      <c r="E16" s="5" t="s">
        <v>80</v>
      </c>
      <c r="F16" s="9">
        <v>4.7619047619047619</v>
      </c>
      <c r="G16" s="12" t="s">
        <v>80</v>
      </c>
      <c r="H16" s="12" t="s">
        <v>80</v>
      </c>
      <c r="I16" s="9">
        <v>4.7619047619047619</v>
      </c>
      <c r="J16" s="9">
        <v>3.225806451612903</v>
      </c>
      <c r="K16" s="12" t="s">
        <v>80</v>
      </c>
      <c r="L16" s="9">
        <f>L15/$L$19*100</f>
        <v>4.7619047619047619</v>
      </c>
    </row>
    <row r="17" spans="1:12" x14ac:dyDescent="0.15">
      <c r="A17" t="s">
        <v>83</v>
      </c>
      <c r="B17" t="s">
        <v>75</v>
      </c>
      <c r="C17" s="5" t="s">
        <v>80</v>
      </c>
      <c r="D17" s="5">
        <v>1</v>
      </c>
      <c r="E17" s="5">
        <v>1</v>
      </c>
      <c r="F17" s="12" t="s">
        <v>80</v>
      </c>
      <c r="G17" s="5">
        <v>1</v>
      </c>
      <c r="H17" s="12" t="s">
        <v>80</v>
      </c>
      <c r="I17" s="12" t="s">
        <v>80</v>
      </c>
      <c r="J17" s="12" t="s">
        <v>80</v>
      </c>
      <c r="K17" s="12" t="s">
        <v>80</v>
      </c>
      <c r="L17" s="12" t="s">
        <v>80</v>
      </c>
    </row>
    <row r="18" spans="1:12" x14ac:dyDescent="0.15">
      <c r="B18" t="s">
        <v>66</v>
      </c>
      <c r="C18" s="5" t="s">
        <v>80</v>
      </c>
      <c r="D18" s="9">
        <v>4.3478260869565215</v>
      </c>
      <c r="E18" s="9">
        <v>4.7619047619047619</v>
      </c>
      <c r="F18" s="12" t="s">
        <v>80</v>
      </c>
      <c r="G18" s="9">
        <v>6.25</v>
      </c>
      <c r="H18" s="12" t="s">
        <v>80</v>
      </c>
      <c r="I18" s="12" t="s">
        <v>80</v>
      </c>
      <c r="J18" s="12" t="s">
        <v>80</v>
      </c>
      <c r="K18" s="12" t="s">
        <v>80</v>
      </c>
      <c r="L18" s="12" t="s">
        <v>80</v>
      </c>
    </row>
    <row r="19" spans="1:12" x14ac:dyDescent="0.15">
      <c r="A19" t="s">
        <v>54</v>
      </c>
      <c r="C19" s="5">
        <v>18</v>
      </c>
      <c r="D19" s="5">
        <v>23</v>
      </c>
      <c r="E19" s="5">
        <v>21</v>
      </c>
      <c r="F19" s="5">
        <v>21</v>
      </c>
      <c r="G19" s="5">
        <v>16</v>
      </c>
      <c r="H19" s="5">
        <v>28</v>
      </c>
      <c r="I19" s="5">
        <v>21</v>
      </c>
      <c r="J19" s="5">
        <v>31</v>
      </c>
      <c r="K19" s="5">
        <v>25</v>
      </c>
      <c r="L19" s="5">
        <f>SUM(L3,L5,L7,L9,L15)</f>
        <v>21</v>
      </c>
    </row>
    <row r="20" spans="1:12" x14ac:dyDescent="0.15">
      <c r="A20" t="s">
        <v>41</v>
      </c>
      <c r="C20" s="9"/>
    </row>
    <row r="22" spans="1:12" x14ac:dyDescent="0.15">
      <c r="C22" s="5"/>
      <c r="D22" s="5"/>
      <c r="E22" s="5"/>
      <c r="F22" s="5"/>
    </row>
    <row r="23" spans="1:12" x14ac:dyDescent="0.15">
      <c r="C23" s="5"/>
      <c r="D23" s="5"/>
      <c r="E23" s="5"/>
      <c r="F23" s="5"/>
    </row>
    <row r="24" spans="1:12" x14ac:dyDescent="0.15">
      <c r="C24" s="5"/>
      <c r="D24" s="5"/>
      <c r="E24" s="5"/>
      <c r="F24" s="5"/>
    </row>
    <row r="25" spans="1:12" x14ac:dyDescent="0.15">
      <c r="C25" s="5"/>
      <c r="D25" s="5"/>
      <c r="E25" s="5"/>
      <c r="F25" s="5"/>
    </row>
    <row r="26" spans="1:12" x14ac:dyDescent="0.15">
      <c r="C26" s="5"/>
      <c r="D26" s="5"/>
      <c r="E26" s="5"/>
      <c r="F26" s="5"/>
    </row>
    <row r="27" spans="1:12" x14ac:dyDescent="0.15">
      <c r="C27" s="5"/>
      <c r="D27" s="5"/>
      <c r="E27" s="5"/>
      <c r="F27" s="5"/>
    </row>
    <row r="28" spans="1:12" x14ac:dyDescent="0.15">
      <c r="C28" s="5"/>
      <c r="D28" s="5"/>
      <c r="E28" s="5"/>
      <c r="F28" s="5"/>
    </row>
    <row r="29" spans="1:12" x14ac:dyDescent="0.15">
      <c r="C29" s="5"/>
      <c r="D29" s="5"/>
      <c r="E29" s="5"/>
      <c r="F29" s="5"/>
    </row>
    <row r="30" spans="1:12" x14ac:dyDescent="0.15">
      <c r="C30" s="5"/>
      <c r="D30" s="5"/>
      <c r="E30" s="5"/>
      <c r="F30" s="5"/>
    </row>
    <row r="31" spans="1:12" x14ac:dyDescent="0.15">
      <c r="C31" s="5"/>
      <c r="D31" s="5"/>
      <c r="E31" s="5"/>
      <c r="F31" s="5"/>
    </row>
    <row r="32" spans="1:12" x14ac:dyDescent="0.15">
      <c r="C32" s="5"/>
      <c r="D32" s="5"/>
      <c r="E32" s="5"/>
      <c r="F32" s="5"/>
    </row>
    <row r="33" spans="3:6" x14ac:dyDescent="0.15">
      <c r="C33" s="5"/>
      <c r="D33" s="5"/>
      <c r="E33" s="5"/>
      <c r="F33" s="5"/>
    </row>
    <row r="34" spans="3:6" x14ac:dyDescent="0.15">
      <c r="C34" s="5"/>
      <c r="D34" s="5"/>
      <c r="E34" s="5"/>
      <c r="F34" s="5"/>
    </row>
    <row r="35" spans="3:6" x14ac:dyDescent="0.15">
      <c r="C35" s="5"/>
      <c r="D35" s="5"/>
      <c r="E35" s="5"/>
      <c r="F35" s="5"/>
    </row>
    <row r="36" spans="3:6" x14ac:dyDescent="0.15">
      <c r="C36" s="5"/>
      <c r="D36" s="5"/>
      <c r="E36" s="5"/>
      <c r="F36" s="5"/>
    </row>
    <row r="37" spans="3:6" x14ac:dyDescent="0.15">
      <c r="C37" s="5"/>
      <c r="D37" s="5"/>
      <c r="E37" s="5"/>
      <c r="F37" s="5"/>
    </row>
    <row r="38" spans="3:6" x14ac:dyDescent="0.15">
      <c r="C38" s="5"/>
      <c r="D38" s="5"/>
      <c r="E38" s="5"/>
      <c r="F38" s="5"/>
    </row>
    <row r="39" spans="3:6" x14ac:dyDescent="0.15">
      <c r="C39" s="5"/>
      <c r="D39" s="5"/>
      <c r="E39" s="5"/>
      <c r="F39" s="5"/>
    </row>
  </sheetData>
  <phoneticPr fontId="5" type="noConversion"/>
  <pageMargins left="0.75" right="0.75" top="1" bottom="1" header="0" footer="0"/>
  <pageSetup orientation="portrait" horizontalDpi="120" verticalDpi="144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zoomScale="60" zoomScaleNormal="60" workbookViewId="0">
      <selection activeCell="G45" sqref="G45"/>
    </sheetView>
  </sheetViews>
  <sheetFormatPr baseColWidth="10" defaultColWidth="8.83203125" defaultRowHeight="13" x14ac:dyDescent="0.15"/>
  <cols>
    <col min="1" max="256" width="11.5" customWidth="1"/>
  </cols>
  <sheetData/>
  <pageMargins left="0.75" right="0.75" top="1" bottom="1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HomiciTiempo</vt:lpstr>
      <vt:lpstr>EdadHomi</vt:lpstr>
      <vt:lpstr>MesHomi</vt:lpstr>
      <vt:lpstr>SuiciTiempo</vt:lpstr>
      <vt:lpstr>SuiciEdadSexo</vt:lpstr>
      <vt:lpstr>Método</vt:lpstr>
      <vt:lpstr>Hoja2</vt:lpstr>
      <vt:lpstr>HomiciTiempo!Área_de_impresión</vt:lpstr>
    </vt:vector>
  </TitlesOfParts>
  <Manager/>
  <Company>IMS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IMS</dc:creator>
  <cp:keywords/>
  <dc:description/>
  <cp:lastModifiedBy>jorge mario estrada alvarez</cp:lastModifiedBy>
  <cp:revision/>
  <dcterms:created xsi:type="dcterms:W3CDTF">2003-07-24T07:44:47Z</dcterms:created>
  <dcterms:modified xsi:type="dcterms:W3CDTF">2021-01-15T22:11:11Z</dcterms:modified>
  <cp:category/>
  <cp:contentStatus/>
</cp:coreProperties>
</file>