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C:\Users\VAIO\Downloads\"/>
    </mc:Choice>
  </mc:AlternateContent>
  <xr:revisionPtr revIDLastSave="0" documentId="13_ncr:1_{502D922B-139F-4920-A218-276B8C0D0657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Inmunoprevenib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TICONCEPCIÓN">[1]ANTICONCEPCIÓN!$A$1:$A$72</definedName>
    <definedName name="_xlnm.Print_Area" localSheetId="0">Inmunoprevenibles!$A$1:$Q$39</definedName>
    <definedName name="DEPARTAMENTOS">[2]DEPARTAMENTOS!$A$1:$A$36</definedName>
    <definedName name="FECUNDIDAD" localSheetId="0">#REF!</definedName>
    <definedName name="FECUNDIDAD">#REF!</definedName>
    <definedName name="LISTA">#REF!</definedName>
    <definedName name="Nombres">#REF!</definedName>
    <definedName name="prmUltAccid">#REF!</definedName>
    <definedName name="proporción">[3]USUARIOS!$A$1:$A$72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5" i="1" l="1"/>
  <c r="AF5" i="1"/>
  <c r="AG5" i="1"/>
  <c r="AA5" i="1"/>
  <c r="AG7" i="1"/>
  <c r="AG9" i="1"/>
  <c r="AG11" i="1"/>
  <c r="AG13" i="1"/>
  <c r="AG15" i="1"/>
  <c r="AG17" i="1"/>
  <c r="AG19" i="1"/>
  <c r="AG23" i="1"/>
  <c r="AG25" i="1"/>
  <c r="AG27" i="1"/>
  <c r="AG29" i="1"/>
  <c r="AG31" i="1"/>
  <c r="AG33" i="1"/>
  <c r="AG35" i="1"/>
  <c r="AG37" i="1"/>
  <c r="AF7" i="1"/>
  <c r="AF9" i="1"/>
  <c r="AF11" i="1"/>
  <c r="AF13" i="1"/>
  <c r="AF15" i="1"/>
  <c r="AF17" i="1"/>
  <c r="AF19" i="1"/>
  <c r="AF23" i="1"/>
  <c r="AF25" i="1"/>
  <c r="AF27" i="1"/>
  <c r="AF29" i="1"/>
  <c r="AF31" i="1"/>
  <c r="AF33" i="1"/>
  <c r="AF35" i="1"/>
  <c r="AF37" i="1"/>
  <c r="AE29" i="1"/>
  <c r="AE31" i="1"/>
  <c r="AE33" i="1"/>
  <c r="AE35" i="1"/>
  <c r="AE37" i="1"/>
  <c r="AE27" i="1"/>
  <c r="AE25" i="1"/>
  <c r="AE23" i="1"/>
  <c r="AE19" i="1"/>
  <c r="AE17" i="1"/>
  <c r="AE15" i="1"/>
  <c r="AE13" i="1"/>
  <c r="AE11" i="1"/>
  <c r="AE9" i="1"/>
  <c r="AE7" i="1"/>
  <c r="AD37" i="1"/>
  <c r="AD35" i="1"/>
  <c r="AD33" i="1"/>
  <c r="AD31" i="1"/>
  <c r="AD29" i="1"/>
  <c r="AD27" i="1"/>
  <c r="AD25" i="1"/>
  <c r="AD23" i="1"/>
  <c r="AD19" i="1"/>
  <c r="AD17" i="1"/>
  <c r="AD15" i="1"/>
  <c r="AD13" i="1"/>
  <c r="AD11" i="1"/>
  <c r="AD9" i="1"/>
  <c r="AD7" i="1"/>
  <c r="AD5" i="1"/>
  <c r="AC37" i="1"/>
  <c r="AC35" i="1"/>
  <c r="AC33" i="1"/>
  <c r="AC31" i="1"/>
  <c r="AC29" i="1"/>
  <c r="AC27" i="1"/>
  <c r="AC25" i="1"/>
  <c r="AC23" i="1"/>
  <c r="AC19" i="1"/>
  <c r="AC17" i="1"/>
  <c r="AC15" i="1"/>
  <c r="AC13" i="1"/>
  <c r="AC11" i="1"/>
  <c r="AC9" i="1"/>
  <c r="AC7" i="1"/>
  <c r="AC5" i="1"/>
  <c r="AB5" i="1"/>
  <c r="AB7" i="1"/>
  <c r="AB9" i="1"/>
  <c r="AB11" i="1"/>
  <c r="AB13" i="1"/>
  <c r="AB15" i="1"/>
  <c r="AB17" i="1"/>
  <c r="AB19" i="1"/>
  <c r="AB23" i="1"/>
  <c r="AB25" i="1"/>
  <c r="AB27" i="1"/>
  <c r="AB29" i="1"/>
  <c r="AB31" i="1"/>
  <c r="AB33" i="1"/>
  <c r="AB35" i="1"/>
  <c r="AB37" i="1"/>
  <c r="W37" i="1"/>
  <c r="V37" i="1"/>
  <c r="U37" i="1"/>
  <c r="T37" i="1"/>
  <c r="S37" i="1"/>
  <c r="R37" i="1"/>
  <c r="Q37" i="1"/>
  <c r="P37" i="1"/>
  <c r="O37" i="1"/>
  <c r="AA37" i="1"/>
  <c r="Z36" i="1"/>
  <c r="Z37" i="1" s="1"/>
  <c r="Y36" i="1"/>
  <c r="Y37" i="1"/>
  <c r="X36" i="1"/>
  <c r="X37" i="1" s="1"/>
  <c r="Z35" i="1"/>
  <c r="X35" i="1"/>
  <c r="W35" i="1"/>
  <c r="V35" i="1"/>
  <c r="U35" i="1"/>
  <c r="T35" i="1"/>
  <c r="S35" i="1"/>
  <c r="R35" i="1"/>
  <c r="Q35" i="1"/>
  <c r="P35" i="1"/>
  <c r="AA34" i="1"/>
  <c r="AA35" i="1" s="1"/>
  <c r="Y34" i="1"/>
  <c r="Y35" i="1"/>
  <c r="X33" i="1"/>
  <c r="W33" i="1"/>
  <c r="AA33" i="1"/>
  <c r="Z32" i="1"/>
  <c r="Z33" i="1"/>
  <c r="Y32" i="1"/>
  <c r="Y33" i="1" s="1"/>
  <c r="Z31" i="1"/>
  <c r="X31" i="1"/>
  <c r="W31" i="1"/>
  <c r="V31" i="1"/>
  <c r="U31" i="1"/>
  <c r="T31" i="1"/>
  <c r="S31" i="1"/>
  <c r="R31" i="1"/>
  <c r="Q31" i="1"/>
  <c r="P31" i="1"/>
  <c r="AA31" i="1"/>
  <c r="Y30" i="1"/>
  <c r="Y31" i="1"/>
  <c r="AA29" i="1"/>
  <c r="Z29" i="1"/>
  <c r="Y29" i="1"/>
  <c r="X29" i="1"/>
  <c r="W29" i="1"/>
  <c r="V29" i="1"/>
  <c r="U29" i="1"/>
  <c r="T29" i="1"/>
  <c r="S29" i="1"/>
  <c r="R29" i="1"/>
  <c r="Q29" i="1"/>
  <c r="P29" i="1"/>
  <c r="W27" i="1"/>
  <c r="V27" i="1"/>
  <c r="U27" i="1"/>
  <c r="T27" i="1"/>
  <c r="S27" i="1"/>
  <c r="R27" i="1"/>
  <c r="Q27" i="1"/>
  <c r="P27" i="1"/>
  <c r="L27" i="1"/>
  <c r="AA27" i="1"/>
  <c r="Z26" i="1"/>
  <c r="Z27" i="1"/>
  <c r="Y26" i="1"/>
  <c r="Y27" i="1"/>
  <c r="X26" i="1"/>
  <c r="X27" i="1"/>
  <c r="Z25" i="1"/>
  <c r="Y25" i="1"/>
  <c r="X25" i="1"/>
  <c r="W25" i="1"/>
  <c r="V25" i="1"/>
  <c r="U25" i="1"/>
  <c r="T25" i="1"/>
  <c r="S25" i="1"/>
  <c r="R25" i="1"/>
  <c r="Q25" i="1"/>
  <c r="P25" i="1"/>
  <c r="AA24" i="1"/>
  <c r="AA25" i="1"/>
  <c r="Z23" i="1"/>
  <c r="X23" i="1"/>
  <c r="W23" i="1"/>
  <c r="V23" i="1"/>
  <c r="U23" i="1"/>
  <c r="T23" i="1"/>
  <c r="S23" i="1"/>
  <c r="R23" i="1"/>
  <c r="Q23" i="1"/>
  <c r="P23" i="1"/>
  <c r="AA22" i="1"/>
  <c r="AA23" i="1"/>
  <c r="Y22" i="1"/>
  <c r="Y23" i="1" s="1"/>
  <c r="Q21" i="1"/>
  <c r="P21" i="1"/>
  <c r="Z19" i="1"/>
  <c r="X19" i="1"/>
  <c r="W19" i="1"/>
  <c r="V19" i="1"/>
  <c r="V20" i="1"/>
  <c r="V21" i="1" s="1"/>
  <c r="U19" i="1"/>
  <c r="T19" i="1"/>
  <c r="S19" i="1"/>
  <c r="R19" i="1"/>
  <c r="Q19" i="1"/>
  <c r="P19" i="1"/>
  <c r="AA18" i="1"/>
  <c r="AA19" i="1" s="1"/>
  <c r="Y18" i="1"/>
  <c r="Y19" i="1"/>
  <c r="Z17" i="1"/>
  <c r="X17" i="1"/>
  <c r="W17" i="1"/>
  <c r="V17" i="1"/>
  <c r="U17" i="1"/>
  <c r="T17" i="1"/>
  <c r="S17" i="1"/>
  <c r="R17" i="1"/>
  <c r="Q17" i="1"/>
  <c r="P17" i="1"/>
  <c r="AA16" i="1"/>
  <c r="AA17" i="1"/>
  <c r="Y16" i="1"/>
  <c r="Y17" i="1" s="1"/>
  <c r="Z15" i="1"/>
  <c r="X15" i="1"/>
  <c r="W15" i="1"/>
  <c r="V15" i="1"/>
  <c r="U15" i="1"/>
  <c r="T15" i="1"/>
  <c r="S15" i="1"/>
  <c r="R15" i="1"/>
  <c r="Q15" i="1"/>
  <c r="P15" i="1"/>
  <c r="AA14" i="1"/>
  <c r="AA15" i="1" s="1"/>
  <c r="Y14" i="1"/>
  <c r="Y15" i="1"/>
  <c r="X13" i="1"/>
  <c r="W13" i="1"/>
  <c r="V13" i="1"/>
  <c r="U13" i="1"/>
  <c r="T13" i="1"/>
  <c r="S13" i="1"/>
  <c r="R13" i="1"/>
  <c r="Q13" i="1"/>
  <c r="P13" i="1"/>
  <c r="AA13" i="1"/>
  <c r="Z12" i="1"/>
  <c r="Z13" i="1"/>
  <c r="Y12" i="1"/>
  <c r="Y13" i="1" s="1"/>
  <c r="AA11" i="1"/>
  <c r="Z11" i="1"/>
  <c r="X11" i="1"/>
  <c r="W11" i="1"/>
  <c r="V11" i="1"/>
  <c r="U11" i="1"/>
  <c r="T11" i="1"/>
  <c r="S11" i="1"/>
  <c r="R11" i="1"/>
  <c r="Q11" i="1"/>
  <c r="P11" i="1"/>
  <c r="Y10" i="1"/>
  <c r="Y11" i="1"/>
  <c r="AA9" i="1"/>
  <c r="Z9" i="1"/>
  <c r="Y9" i="1"/>
  <c r="X9" i="1"/>
  <c r="W9" i="1"/>
  <c r="V9" i="1"/>
  <c r="U9" i="1"/>
  <c r="T9" i="1"/>
  <c r="S9" i="1"/>
  <c r="R9" i="1"/>
  <c r="Q9" i="1"/>
  <c r="P9" i="1"/>
  <c r="Y7" i="1"/>
  <c r="X7" i="1"/>
  <c r="W7" i="1"/>
  <c r="V7" i="1"/>
  <c r="U7" i="1"/>
  <c r="T7" i="1"/>
  <c r="S7" i="1"/>
  <c r="R7" i="1"/>
  <c r="AA6" i="1"/>
  <c r="AA7" i="1"/>
  <c r="Z6" i="1"/>
  <c r="Z7" i="1"/>
  <c r="W5" i="1"/>
  <c r="V5" i="1"/>
  <c r="U5" i="1"/>
  <c r="T5" i="1"/>
  <c r="S5" i="1"/>
  <c r="R5" i="1"/>
  <c r="Q5" i="1"/>
  <c r="P5" i="1"/>
  <c r="O5" i="1"/>
  <c r="Z4" i="1"/>
  <c r="Z5" i="1" s="1"/>
  <c r="Y4" i="1"/>
  <c r="Y5" i="1"/>
  <c r="X4" i="1"/>
  <c r="X5" i="1" s="1"/>
</calcChain>
</file>

<file path=xl/sharedStrings.xml><?xml version="1.0" encoding="utf-8"?>
<sst xmlns="http://schemas.openxmlformats.org/spreadsheetml/2006/main" count="150" uniqueCount="49">
  <si>
    <t>Incidencia de enfermedades inmunoprevenibles. Pereira, 1993-2019</t>
  </si>
  <si>
    <t>Evento</t>
  </si>
  <si>
    <t>Biológico</t>
  </si>
  <si>
    <t>Indicador</t>
  </si>
  <si>
    <t>Vacunados</t>
  </si>
  <si>
    <t>TBC MENÍNGEA</t>
  </si>
  <si>
    <t>BCG</t>
  </si>
  <si>
    <t>013-0139</t>
  </si>
  <si>
    <t xml:space="preserve">Casos </t>
  </si>
  <si>
    <t>Casos</t>
  </si>
  <si>
    <t>Tasa</t>
  </si>
  <si>
    <t>Tasa*</t>
  </si>
  <si>
    <t>POLIOMIELITIS</t>
  </si>
  <si>
    <t>PARÁLISIS FLACIDA</t>
  </si>
  <si>
    <t>Antipolio</t>
  </si>
  <si>
    <t>DIFTERIA</t>
  </si>
  <si>
    <t>DPT</t>
  </si>
  <si>
    <t>032-0329</t>
  </si>
  <si>
    <t>TOSFERINA</t>
  </si>
  <si>
    <t>033-0339</t>
  </si>
  <si>
    <t>TETANOS</t>
  </si>
  <si>
    <t>037-0370</t>
  </si>
  <si>
    <t>TETANOS NEONATAL</t>
  </si>
  <si>
    <t>RUBEOLA</t>
  </si>
  <si>
    <t>Triple viral</t>
  </si>
  <si>
    <t>056-0569</t>
  </si>
  <si>
    <t>RUBEOLA CONFIRMADOS</t>
  </si>
  <si>
    <t>RUBEOLA CONGÉNITA</t>
  </si>
  <si>
    <t>SARAMPIÓN</t>
  </si>
  <si>
    <t>055-0559</t>
  </si>
  <si>
    <t>PAROTIDITIS</t>
  </si>
  <si>
    <t>0729</t>
  </si>
  <si>
    <t>FIEBRE AMARILLA</t>
  </si>
  <si>
    <t>Antiamarílica</t>
  </si>
  <si>
    <t>060-0609</t>
  </si>
  <si>
    <t>MENIN MENINGOCOCCICA</t>
  </si>
  <si>
    <t>036-0369</t>
  </si>
  <si>
    <t>S.D.</t>
  </si>
  <si>
    <t>MENIN NEUMOCOCO</t>
  </si>
  <si>
    <t>MENINGITIS HAEMOPHILUS</t>
  </si>
  <si>
    <t>VARICELA</t>
  </si>
  <si>
    <t>052-0520</t>
  </si>
  <si>
    <t>Población</t>
  </si>
  <si>
    <t>corte a semana 31/12/2015</t>
  </si>
  <si>
    <t>corte a 31/12/2016</t>
  </si>
  <si>
    <t>corte a 30/11/2017</t>
  </si>
  <si>
    <t>corte a 16/12/2018</t>
  </si>
  <si>
    <t>CORTE A 15/11/2019</t>
  </si>
  <si>
    <t>CORTE A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</si>
</sst>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_ * #,##0.00_ ;_ * \-#,##0.00_ ;_ * &quot;-&quot;??_ ;_ @_ "/>
    <numFmt numFmtId="167" formatCode="_ [$€]\ * #,##0.00_ ;_ [$€]\ * \-#,##0.00_ ;_ [$€]\ * &quot;-&quot;??_ ;_ 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10"/>
      <color indexed="8"/>
      <name val="Arial Narrow"/>
      <family val="2"/>
    </font>
    <font>
      <sz val="8"/>
      <color indexed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/>
      <top/>
      <bottom/>
      <diagonal/>
    </border>
  </borders>
  <cellStyleXfs count="1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1" applyFont="1" applyBorder="1"/>
    <xf numFmtId="0" fontId="4" fillId="0" borderId="0" xfId="1" applyFont="1" applyBorder="1"/>
    <xf numFmtId="0" fontId="3" fillId="2" borderId="0" xfId="1" applyFont="1" applyFill="1" applyBorder="1"/>
    <xf numFmtId="0" fontId="4" fillId="2" borderId="0" xfId="1" applyFont="1" applyFill="1" applyBorder="1"/>
    <xf numFmtId="0" fontId="3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4" fillId="0" borderId="0" xfId="1" applyFont="1" applyFill="1" applyBorder="1"/>
    <xf numFmtId="0" fontId="4" fillId="0" borderId="0" xfId="1" applyFont="1" applyBorder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4" fillId="3" borderId="0" xfId="1" applyFont="1" applyFill="1" applyBorder="1"/>
    <xf numFmtId="0" fontId="4" fillId="3" borderId="0" xfId="1" applyFont="1" applyFill="1" applyBorder="1" applyAlignment="1">
      <alignment horizontal="center"/>
    </xf>
    <xf numFmtId="0" fontId="5" fillId="3" borderId="0" xfId="1" applyFont="1" applyFill="1" applyBorder="1"/>
    <xf numFmtId="1" fontId="4" fillId="3" borderId="0" xfId="1" applyNumberFormat="1" applyFont="1" applyFill="1" applyBorder="1" applyAlignment="1">
      <alignment horizontal="center"/>
    </xf>
    <xf numFmtId="165" fontId="4" fillId="3" borderId="0" xfId="1" applyNumberFormat="1" applyFont="1" applyFill="1" applyBorder="1" applyAlignment="1">
      <alignment horizontal="center"/>
    </xf>
    <xf numFmtId="0" fontId="4" fillId="4" borderId="0" xfId="1" applyFont="1" applyFill="1" applyBorder="1"/>
    <xf numFmtId="0" fontId="4" fillId="4" borderId="0" xfId="1" applyFont="1" applyFill="1" applyBorder="1" applyAlignment="1">
      <alignment horizontal="center" vertical="center"/>
    </xf>
    <xf numFmtId="0" fontId="5" fillId="4" borderId="0" xfId="1" applyFont="1" applyFill="1" applyBorder="1"/>
    <xf numFmtId="1" fontId="4" fillId="4" borderId="0" xfId="1" applyNumberFormat="1" applyFont="1" applyFill="1" applyBorder="1" applyAlignment="1">
      <alignment horizontal="center"/>
    </xf>
    <xf numFmtId="165" fontId="4" fillId="4" borderId="0" xfId="1" applyNumberFormat="1" applyFont="1" applyFill="1" applyBorder="1" applyAlignment="1">
      <alignment horizontal="center"/>
    </xf>
    <xf numFmtId="0" fontId="6" fillId="4" borderId="0" xfId="1" applyFont="1" applyFill="1" applyBorder="1" applyAlignment="1">
      <alignment horizontal="center"/>
    </xf>
    <xf numFmtId="0" fontId="5" fillId="0" borderId="0" xfId="1" applyFont="1" applyFill="1" applyBorder="1"/>
    <xf numFmtId="0" fontId="4" fillId="5" borderId="0" xfId="1" applyFont="1" applyFill="1" applyBorder="1"/>
    <xf numFmtId="0" fontId="4" fillId="5" borderId="0" xfId="1" applyFont="1" applyFill="1" applyBorder="1" applyAlignment="1">
      <alignment horizontal="center"/>
    </xf>
    <xf numFmtId="0" fontId="5" fillId="5" borderId="0" xfId="1" applyFont="1" applyFill="1" applyBorder="1"/>
    <xf numFmtId="1" fontId="4" fillId="5" borderId="0" xfId="1" applyNumberFormat="1" applyFont="1" applyFill="1" applyBorder="1" applyAlignment="1">
      <alignment horizontal="center"/>
    </xf>
    <xf numFmtId="165" fontId="4" fillId="5" borderId="0" xfId="1" applyNumberFormat="1" applyFont="1" applyFill="1" applyBorder="1" applyAlignment="1">
      <alignment horizontal="center"/>
    </xf>
    <xf numFmtId="0" fontId="4" fillId="6" borderId="0" xfId="1" applyFont="1" applyFill="1" applyBorder="1"/>
    <xf numFmtId="0" fontId="4" fillId="6" borderId="0" xfId="1" applyFont="1" applyFill="1" applyBorder="1" applyAlignment="1">
      <alignment horizontal="center"/>
    </xf>
    <xf numFmtId="0" fontId="5" fillId="6" borderId="0" xfId="1" applyFont="1" applyFill="1" applyBorder="1"/>
    <xf numFmtId="1" fontId="4" fillId="6" borderId="0" xfId="1" applyNumberFormat="1" applyFont="1" applyFill="1" applyBorder="1" applyAlignment="1">
      <alignment horizontal="center"/>
    </xf>
    <xf numFmtId="165" fontId="4" fillId="6" borderId="0" xfId="1" applyNumberFormat="1" applyFont="1" applyFill="1" applyBorder="1" applyAlignment="1">
      <alignment horizontal="center"/>
    </xf>
    <xf numFmtId="0" fontId="4" fillId="6" borderId="0" xfId="1" quotePrefix="1" applyFont="1" applyFill="1" applyBorder="1" applyAlignment="1">
      <alignment horizontal="center"/>
    </xf>
    <xf numFmtId="0" fontId="4" fillId="7" borderId="0" xfId="1" applyFont="1" applyFill="1" applyBorder="1"/>
    <xf numFmtId="0" fontId="5" fillId="7" borderId="0" xfId="1" applyFont="1" applyFill="1" applyBorder="1"/>
    <xf numFmtId="1" fontId="4" fillId="7" borderId="0" xfId="1" applyNumberFormat="1" applyFont="1" applyFill="1" applyBorder="1" applyAlignment="1">
      <alignment horizontal="center"/>
    </xf>
    <xf numFmtId="165" fontId="4" fillId="7" borderId="0" xfId="1" applyNumberFormat="1" applyFont="1" applyFill="1" applyBorder="1" applyAlignment="1">
      <alignment horizontal="center"/>
    </xf>
    <xf numFmtId="0" fontId="4" fillId="8" borderId="0" xfId="1" applyFont="1" applyFill="1" applyBorder="1"/>
    <xf numFmtId="0" fontId="5" fillId="8" borderId="0" xfId="1" applyFont="1" applyFill="1" applyBorder="1"/>
    <xf numFmtId="165" fontId="4" fillId="8" borderId="0" xfId="1" applyNumberFormat="1" applyFont="1" applyFill="1" applyBorder="1" applyAlignment="1">
      <alignment horizontal="center"/>
    </xf>
    <xf numFmtId="0" fontId="6" fillId="8" borderId="0" xfId="1" applyFont="1" applyFill="1" applyBorder="1" applyAlignment="1">
      <alignment horizontal="center"/>
    </xf>
    <xf numFmtId="0" fontId="4" fillId="9" borderId="0" xfId="1" applyFont="1" applyFill="1" applyBorder="1"/>
    <xf numFmtId="0" fontId="4" fillId="9" borderId="0" xfId="1" applyFont="1" applyFill="1" applyBorder="1" applyAlignment="1">
      <alignment horizontal="center"/>
    </xf>
    <xf numFmtId="165" fontId="4" fillId="9" borderId="0" xfId="1" applyNumberFormat="1" applyFont="1" applyFill="1" applyBorder="1" applyAlignment="1">
      <alignment horizontal="center"/>
    </xf>
    <xf numFmtId="1" fontId="4" fillId="9" borderId="0" xfId="1" applyNumberFormat="1" applyFont="1" applyFill="1" applyBorder="1" applyAlignment="1">
      <alignment horizontal="center"/>
    </xf>
    <xf numFmtId="0" fontId="4" fillId="10" borderId="0" xfId="1" applyFont="1" applyFill="1" applyBorder="1"/>
    <xf numFmtId="0" fontId="4" fillId="10" borderId="0" xfId="1" applyFont="1" applyFill="1" applyBorder="1" applyAlignment="1">
      <alignment horizontal="center"/>
    </xf>
    <xf numFmtId="0" fontId="5" fillId="10" borderId="0" xfId="1" applyFont="1" applyFill="1" applyBorder="1"/>
    <xf numFmtId="1" fontId="4" fillId="10" borderId="0" xfId="1" applyNumberFormat="1" applyFont="1" applyFill="1" applyBorder="1" applyAlignment="1">
      <alignment horizontal="center"/>
    </xf>
    <xf numFmtId="0" fontId="6" fillId="10" borderId="0" xfId="1" applyFont="1" applyFill="1" applyBorder="1" applyAlignment="1">
      <alignment horizontal="center"/>
    </xf>
    <xf numFmtId="165" fontId="4" fillId="10" borderId="0" xfId="1" applyNumberFormat="1" applyFont="1" applyFill="1" applyBorder="1" applyAlignment="1">
      <alignment horizontal="center"/>
    </xf>
    <xf numFmtId="0" fontId="4" fillId="11" borderId="0" xfId="1" applyFont="1" applyFill="1" applyBorder="1"/>
    <xf numFmtId="0" fontId="5" fillId="11" borderId="0" xfId="1" applyFont="1" applyFill="1" applyBorder="1"/>
    <xf numFmtId="165" fontId="4" fillId="11" borderId="0" xfId="1" applyNumberFormat="1" applyFont="1" applyFill="1" applyBorder="1"/>
    <xf numFmtId="165" fontId="4" fillId="11" borderId="0" xfId="1" applyNumberFormat="1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5" fillId="0" borderId="0" xfId="3" applyNumberFormat="1" applyFont="1" applyFill="1" applyBorder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4" applyFont="1" applyAlignment="1">
      <alignment horizontal="center"/>
    </xf>
    <xf numFmtId="3" fontId="5" fillId="0" borderId="1" xfId="1" applyNumberFormat="1" applyFont="1" applyFill="1" applyBorder="1" applyAlignment="1">
      <alignment horizontal="right"/>
    </xf>
    <xf numFmtId="3" fontId="8" fillId="0" borderId="0" xfId="1" applyNumberFormat="1" applyFont="1" applyFill="1" applyBorder="1" applyAlignment="1">
      <alignment horizontal="right"/>
    </xf>
    <xf numFmtId="3" fontId="9" fillId="12" borderId="0" xfId="5" applyNumberFormat="1" applyFont="1" applyFill="1"/>
    <xf numFmtId="3" fontId="10" fillId="0" borderId="1" xfId="1" applyNumberFormat="1" applyFont="1" applyFill="1" applyBorder="1" applyAlignment="1">
      <alignment horizontal="right"/>
    </xf>
    <xf numFmtId="0" fontId="4" fillId="0" borderId="0" xfId="1" quotePrefix="1" applyFont="1" applyBorder="1"/>
    <xf numFmtId="3" fontId="10" fillId="0" borderId="0" xfId="1" applyNumberFormat="1" applyFont="1" applyFill="1" applyBorder="1" applyAlignment="1">
      <alignment horizontal="right"/>
    </xf>
    <xf numFmtId="0" fontId="4" fillId="11" borderId="0" xfId="1" applyFont="1" applyFill="1" applyBorder="1" applyAlignment="1">
      <alignment horizontal="center"/>
    </xf>
    <xf numFmtId="0" fontId="4" fillId="7" borderId="0" xfId="1" applyFont="1" applyFill="1" applyBorder="1" applyAlignment="1">
      <alignment horizontal="center"/>
    </xf>
    <xf numFmtId="0" fontId="4" fillId="8" borderId="0" xfId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3" fontId="11" fillId="0" borderId="0" xfId="0" applyNumberFormat="1" applyFont="1" applyBorder="1"/>
    <xf numFmtId="14" fontId="4" fillId="0" borderId="0" xfId="1" applyNumberFormat="1" applyFont="1" applyFill="1" applyBorder="1" applyAlignment="1">
      <alignment wrapText="1"/>
    </xf>
    <xf numFmtId="0" fontId="4" fillId="0" borderId="0" xfId="1" applyFont="1" applyFill="1" applyBorder="1" applyAlignment="1">
      <alignment wrapText="1"/>
    </xf>
    <xf numFmtId="0" fontId="4" fillId="13" borderId="0" xfId="1" applyFont="1" applyFill="1" applyBorder="1" applyAlignment="1">
      <alignment wrapText="1"/>
    </xf>
    <xf numFmtId="0" fontId="4" fillId="3" borderId="0" xfId="1" applyFont="1" applyFill="1" applyBorder="1" applyAlignment="1">
      <alignment horizontal="center" vertical="center"/>
    </xf>
    <xf numFmtId="0" fontId="4" fillId="5" borderId="0" xfId="1" applyFont="1" applyFill="1" applyBorder="1" applyAlignment="1">
      <alignment horizontal="center" vertical="center"/>
    </xf>
    <xf numFmtId="0" fontId="4" fillId="6" borderId="0" xfId="1" applyFont="1" applyFill="1" applyBorder="1" applyAlignment="1">
      <alignment horizontal="center" vertical="center"/>
    </xf>
    <xf numFmtId="0" fontId="4" fillId="7" borderId="0" xfId="1" applyFont="1" applyFill="1" applyBorder="1" applyAlignment="1">
      <alignment horizontal="center"/>
    </xf>
    <xf numFmtId="0" fontId="4" fillId="8" borderId="0" xfId="1" applyFont="1" applyFill="1" applyBorder="1" applyAlignment="1">
      <alignment horizontal="center"/>
    </xf>
  </cellXfs>
  <cellStyles count="17">
    <cellStyle name="Cancel" xfId="7" xr:uid="{00000000-0005-0000-0000-000000000000}"/>
    <cellStyle name="Estilo 1" xfId="8" xr:uid="{00000000-0005-0000-0000-000001000000}"/>
    <cellStyle name="Euro" xfId="9" xr:uid="{00000000-0005-0000-0000-000002000000}"/>
    <cellStyle name="Millares 2" xfId="10" xr:uid="{00000000-0005-0000-0000-000003000000}"/>
    <cellStyle name="Normal" xfId="0" builtinId="0"/>
    <cellStyle name="Normal 2" xfId="1" xr:uid="{00000000-0005-0000-0000-000005000000}"/>
    <cellStyle name="Normal 2 2" xfId="2" xr:uid="{00000000-0005-0000-0000-000006000000}"/>
    <cellStyle name="Normal 2 3" xfId="4" xr:uid="{00000000-0005-0000-0000-000007000000}"/>
    <cellStyle name="Normal 2 3 2" xfId="11" xr:uid="{00000000-0005-0000-0000-000008000000}"/>
    <cellStyle name="Normal 3" xfId="12" xr:uid="{00000000-0005-0000-0000-000009000000}"/>
    <cellStyle name="Normal 4" xfId="13" xr:uid="{00000000-0005-0000-0000-00000A000000}"/>
    <cellStyle name="Normal 5" xfId="6" xr:uid="{00000000-0005-0000-0000-00000B000000}"/>
    <cellStyle name="Normal 6" xfId="14" xr:uid="{00000000-0005-0000-0000-00000C000000}"/>
    <cellStyle name="Normal 7" xfId="15" xr:uid="{00000000-0005-0000-0000-00000D000000}"/>
    <cellStyle name="Normal 7 2" xfId="3" xr:uid="{00000000-0005-0000-0000-00000E000000}"/>
    <cellStyle name="Normal 8" xfId="5" xr:uid="{00000000-0005-0000-0000-00000F000000}"/>
    <cellStyle name="Porcentual 2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wily%202002/Programaci&#243;n/Subsidiado/05S_PLANIFICACI&#211;NMUJERES%2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wily%202002/Programaci&#243;n/Subsidiado/12S_VISU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wily%202002/Programaci&#243;n/Programacion%202002/02S_DETARTRAJ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I~1/CONFIG~1/Temp/Alerta_Sivigila_sem%204%20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Mis%20documentos/Dropbox/Equipo%20Sivigila/ALERTA%20SIVIGILA%20SEM%2013%20DE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CONCEPCIÓN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ARTAMENT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UARIO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ENTOS2011"/>
      <sheetName val="EVENTOS2012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ENTOS2013"/>
      <sheetName val="EVENTOS2014"/>
      <sheetName val="EVENTOS2012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1"/>
  <sheetViews>
    <sheetView showGridLines="0" tabSelected="1" zoomScale="80" zoomScaleNormal="80" zoomScalePageLayoutView="80" workbookViewId="0">
      <selection activeCell="AL8" sqref="AL8"/>
    </sheetView>
  </sheetViews>
  <sheetFormatPr baseColWidth="10" defaultColWidth="11.1796875" defaultRowHeight="13" x14ac:dyDescent="0.3"/>
  <cols>
    <col min="1" max="1" width="22.7265625" style="2" customWidth="1"/>
    <col min="2" max="2" width="11.1796875" style="2" customWidth="1"/>
    <col min="3" max="3" width="10.1796875" style="2" hidden="1" customWidth="1"/>
    <col min="4" max="4" width="6.81640625" style="2" hidden="1" customWidth="1"/>
    <col min="5" max="5" width="10.7265625" style="2" hidden="1" customWidth="1"/>
    <col min="6" max="12" width="6.7265625" style="2" hidden="1" customWidth="1"/>
    <col min="13" max="13" width="7.1796875" style="2" hidden="1" customWidth="1"/>
    <col min="14" max="14" width="6.7265625" style="2" hidden="1" customWidth="1"/>
    <col min="15" max="15" width="7.1796875" style="2" hidden="1" customWidth="1"/>
    <col min="16" max="17" width="7" style="2" hidden="1" customWidth="1"/>
    <col min="18" max="18" width="6.7265625" style="2" hidden="1" customWidth="1"/>
    <col min="19" max="23" width="13" style="2" hidden="1" customWidth="1"/>
    <col min="24" max="24" width="9.1796875" style="2" customWidth="1"/>
    <col min="25" max="25" width="9.1796875" style="2" bestFit="1" customWidth="1"/>
    <col min="26" max="26" width="9.1796875" style="2" customWidth="1"/>
    <col min="27" max="27" width="13.1796875" style="2" customWidth="1"/>
    <col min="28" max="31" width="12.7265625" style="2" customWidth="1"/>
    <col min="32" max="32" width="10.1796875" style="2" customWidth="1"/>
    <col min="33" max="16384" width="11.1796875" style="2"/>
  </cols>
  <sheetData>
    <row r="1" spans="1:33" x14ac:dyDescent="0.3">
      <c r="A1" s="1" t="s">
        <v>0</v>
      </c>
      <c r="B1" s="1"/>
      <c r="C1" s="1"/>
      <c r="D1" s="1"/>
      <c r="E1" s="1"/>
    </row>
    <row r="2" spans="1:33" x14ac:dyDescent="0.3">
      <c r="A2" s="3" t="s">
        <v>1</v>
      </c>
      <c r="B2" s="3" t="s">
        <v>2</v>
      </c>
      <c r="C2" s="4"/>
      <c r="D2" s="4"/>
      <c r="E2" s="3" t="s">
        <v>3</v>
      </c>
      <c r="F2" s="5">
        <v>1993</v>
      </c>
      <c r="G2" s="5">
        <v>1994</v>
      </c>
      <c r="H2" s="5">
        <v>1995</v>
      </c>
      <c r="I2" s="5">
        <v>1996</v>
      </c>
      <c r="J2" s="5">
        <v>1997</v>
      </c>
      <c r="K2" s="5">
        <v>1998</v>
      </c>
      <c r="L2" s="5">
        <v>1999</v>
      </c>
      <c r="M2" s="5">
        <v>2000</v>
      </c>
      <c r="N2" s="5">
        <v>2001</v>
      </c>
      <c r="O2" s="5">
        <v>2002</v>
      </c>
      <c r="P2" s="5">
        <v>2003</v>
      </c>
      <c r="Q2" s="5">
        <v>2004</v>
      </c>
      <c r="R2" s="5">
        <v>2005</v>
      </c>
      <c r="S2" s="5">
        <v>2006</v>
      </c>
      <c r="T2" s="5">
        <v>2007</v>
      </c>
      <c r="U2" s="5">
        <v>2008</v>
      </c>
      <c r="V2" s="5">
        <v>2009</v>
      </c>
      <c r="W2" s="5">
        <v>2010</v>
      </c>
      <c r="X2" s="5">
        <v>2011</v>
      </c>
      <c r="Y2" s="5">
        <v>2012</v>
      </c>
      <c r="Z2" s="5">
        <v>2013</v>
      </c>
      <c r="AA2" s="5">
        <v>2014</v>
      </c>
      <c r="AB2" s="5">
        <v>2015</v>
      </c>
      <c r="AC2" s="5">
        <v>2016</v>
      </c>
      <c r="AD2" s="5">
        <v>2017</v>
      </c>
      <c r="AE2" s="5">
        <v>2018</v>
      </c>
      <c r="AF2" s="5">
        <v>2019</v>
      </c>
      <c r="AG2" s="5">
        <v>2020</v>
      </c>
    </row>
    <row r="3" spans="1:33" s="7" customFormat="1" x14ac:dyDescent="0.3">
      <c r="A3" s="6" t="s">
        <v>4</v>
      </c>
      <c r="B3" s="6"/>
      <c r="F3" s="8">
        <v>0</v>
      </c>
      <c r="G3" s="8">
        <v>0</v>
      </c>
      <c r="H3" s="8">
        <v>12.3</v>
      </c>
      <c r="I3" s="8">
        <v>34.1</v>
      </c>
      <c r="J3" s="8">
        <v>22.4</v>
      </c>
      <c r="K3" s="8">
        <v>10.1</v>
      </c>
      <c r="L3" s="8">
        <v>26.4</v>
      </c>
      <c r="M3" s="8">
        <v>15.2</v>
      </c>
      <c r="N3" s="8">
        <v>17.600000000000001</v>
      </c>
      <c r="O3" s="8">
        <v>17.399999999999999</v>
      </c>
      <c r="P3" s="8">
        <v>16.5</v>
      </c>
      <c r="Q3" s="9">
        <v>21</v>
      </c>
      <c r="R3" s="9">
        <v>17.8</v>
      </c>
      <c r="S3" s="9"/>
      <c r="T3" s="9"/>
      <c r="U3" s="9"/>
      <c r="V3" s="9"/>
      <c r="W3" s="9"/>
      <c r="X3" s="9"/>
      <c r="Y3" s="9"/>
      <c r="Z3" s="10"/>
    </row>
    <row r="4" spans="1:33" s="7" customFormat="1" x14ac:dyDescent="0.3">
      <c r="A4" s="11" t="s">
        <v>5</v>
      </c>
      <c r="B4" s="75" t="s">
        <v>6</v>
      </c>
      <c r="C4" s="12" t="s">
        <v>7</v>
      </c>
      <c r="D4" s="13" t="s">
        <v>8</v>
      </c>
      <c r="E4" s="13" t="s">
        <v>9</v>
      </c>
      <c r="F4" s="14">
        <v>0</v>
      </c>
      <c r="G4" s="14">
        <v>0</v>
      </c>
      <c r="H4" s="14">
        <v>0</v>
      </c>
      <c r="I4" s="14">
        <v>0</v>
      </c>
      <c r="J4" s="14">
        <v>0</v>
      </c>
      <c r="K4" s="14">
        <v>0</v>
      </c>
      <c r="L4" s="14">
        <v>0</v>
      </c>
      <c r="M4" s="14">
        <v>0</v>
      </c>
      <c r="N4" s="14">
        <v>0</v>
      </c>
      <c r="O4" s="12">
        <v>2</v>
      </c>
      <c r="P4" s="12">
        <v>6</v>
      </c>
      <c r="Q4" s="12">
        <v>2</v>
      </c>
      <c r="R4" s="12">
        <v>0</v>
      </c>
      <c r="S4" s="12">
        <v>2</v>
      </c>
      <c r="T4" s="12">
        <v>1</v>
      </c>
      <c r="U4" s="12">
        <v>2</v>
      </c>
      <c r="V4" s="12">
        <v>2</v>
      </c>
      <c r="W4" s="12">
        <v>3</v>
      </c>
      <c r="X4" s="12" t="e">
        <f>[4]EVENTOS2011!BC43</f>
        <v>#REF!</v>
      </c>
      <c r="Y4" s="12" t="e">
        <f>[4]EVENTOS2012!BC45</f>
        <v>#REF!</v>
      </c>
      <c r="Z4" s="12" t="e">
        <f>[5]EVENTOS2013!BC46</f>
        <v>#REF!</v>
      </c>
      <c r="AA4" s="12">
        <v>5</v>
      </c>
      <c r="AB4" s="12">
        <v>15</v>
      </c>
      <c r="AC4" s="12">
        <v>14</v>
      </c>
      <c r="AD4" s="12"/>
      <c r="AE4" s="12"/>
      <c r="AF4" s="12"/>
      <c r="AG4" s="12">
        <v>0</v>
      </c>
    </row>
    <row r="5" spans="1:33" s="7" customFormat="1" x14ac:dyDescent="0.3">
      <c r="A5" s="11"/>
      <c r="B5" s="75"/>
      <c r="C5" s="13"/>
      <c r="D5" s="11" t="s">
        <v>10</v>
      </c>
      <c r="E5" s="11" t="s">
        <v>11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f>+O4/O39*100000</f>
        <v>0.40913265921908848</v>
      </c>
      <c r="P5" s="15">
        <f>P4/$P$39*100000</f>
        <v>1.2005498518321391</v>
      </c>
      <c r="Q5" s="15">
        <f>Q4/$P$39*100000</f>
        <v>0.40018328394404634</v>
      </c>
      <c r="R5" s="15">
        <f>+R4/$R$39*100000</f>
        <v>0</v>
      </c>
      <c r="S5" s="15">
        <f t="shared" ref="S5:AD5" si="0">+S4/$S$39*100000</f>
        <v>0.38337384316942819</v>
      </c>
      <c r="T5" s="15">
        <f t="shared" si="0"/>
        <v>0.19168692158471409</v>
      </c>
      <c r="U5" s="15">
        <f t="shared" si="0"/>
        <v>0.38337384316942819</v>
      </c>
      <c r="V5" s="15">
        <f t="shared" si="0"/>
        <v>0.38337384316942819</v>
      </c>
      <c r="W5" s="15">
        <f t="shared" si="0"/>
        <v>0.57506076475414236</v>
      </c>
      <c r="X5" s="15" t="e">
        <f t="shared" si="0"/>
        <v>#REF!</v>
      </c>
      <c r="Y5" s="15" t="e">
        <f t="shared" si="0"/>
        <v>#REF!</v>
      </c>
      <c r="Z5" s="15" t="e">
        <f t="shared" si="0"/>
        <v>#REF!</v>
      </c>
      <c r="AA5" s="15">
        <f>+AA4/$S$39*100000</f>
        <v>0.95843460792357049</v>
      </c>
      <c r="AB5" s="15">
        <f t="shared" si="0"/>
        <v>2.8753038237707118</v>
      </c>
      <c r="AC5" s="15">
        <f t="shared" si="0"/>
        <v>2.6836169021859977</v>
      </c>
      <c r="AD5" s="15">
        <f t="shared" si="0"/>
        <v>0</v>
      </c>
      <c r="AE5" s="15">
        <f t="shared" ref="AE5" si="1">+AE4/$S$39*100000</f>
        <v>0</v>
      </c>
      <c r="AF5" s="15">
        <f t="shared" ref="AF5" si="2">+AF4/$S$39*100000</f>
        <v>0</v>
      </c>
      <c r="AG5" s="15">
        <f t="shared" ref="AG5" si="3">+AG4/$S$39*100000</f>
        <v>0</v>
      </c>
    </row>
    <row r="6" spans="1:33" s="7" customFormat="1" x14ac:dyDescent="0.3">
      <c r="A6" s="16" t="s">
        <v>12</v>
      </c>
      <c r="B6" s="17"/>
      <c r="C6" s="18"/>
      <c r="D6" s="18" t="s">
        <v>8</v>
      </c>
      <c r="E6" s="18" t="s">
        <v>9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 t="e">
        <f>[5]EVENTOS2013!BC37</f>
        <v>#REF!</v>
      </c>
      <c r="AA6" s="19" t="e">
        <f>[5]EVENTOS2014!BC37</f>
        <v>#REF!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/>
    </row>
    <row r="7" spans="1:33" s="7" customFormat="1" x14ac:dyDescent="0.3">
      <c r="A7" s="16"/>
      <c r="B7" s="17"/>
      <c r="C7" s="18"/>
      <c r="D7" s="16" t="s">
        <v>10</v>
      </c>
      <c r="E7" s="16" t="s">
        <v>11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f>+R6/$R$39*100000</f>
        <v>0</v>
      </c>
      <c r="S7" s="20">
        <f t="shared" ref="S7:AG7" si="4">+S6/$S$39*100000</f>
        <v>0</v>
      </c>
      <c r="T7" s="20">
        <f t="shared" si="4"/>
        <v>0</v>
      </c>
      <c r="U7" s="20">
        <f t="shared" si="4"/>
        <v>0</v>
      </c>
      <c r="V7" s="20">
        <f t="shared" si="4"/>
        <v>0</v>
      </c>
      <c r="W7" s="20">
        <f t="shared" si="4"/>
        <v>0</v>
      </c>
      <c r="X7" s="20">
        <f t="shared" si="4"/>
        <v>0</v>
      </c>
      <c r="Y7" s="20">
        <f t="shared" si="4"/>
        <v>0</v>
      </c>
      <c r="Z7" s="20" t="e">
        <f t="shared" si="4"/>
        <v>#REF!</v>
      </c>
      <c r="AA7" s="20" t="e">
        <f t="shared" si="4"/>
        <v>#REF!</v>
      </c>
      <c r="AB7" s="20">
        <f t="shared" si="4"/>
        <v>0</v>
      </c>
      <c r="AC7" s="20">
        <f t="shared" si="4"/>
        <v>0</v>
      </c>
      <c r="AD7" s="20">
        <f t="shared" si="4"/>
        <v>0</v>
      </c>
      <c r="AE7" s="20">
        <f t="shared" si="4"/>
        <v>0</v>
      </c>
      <c r="AF7" s="20">
        <f t="shared" si="4"/>
        <v>0</v>
      </c>
      <c r="AG7" s="20">
        <f t="shared" si="4"/>
        <v>0</v>
      </c>
    </row>
    <row r="8" spans="1:33" s="22" customFormat="1" x14ac:dyDescent="0.3">
      <c r="A8" s="16" t="s">
        <v>13</v>
      </c>
      <c r="B8" s="17" t="s">
        <v>14</v>
      </c>
      <c r="C8" s="16"/>
      <c r="D8" s="18" t="s">
        <v>8</v>
      </c>
      <c r="E8" s="18" t="s">
        <v>9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9</v>
      </c>
      <c r="R8" s="21">
        <v>2</v>
      </c>
      <c r="S8" s="21">
        <v>2</v>
      </c>
      <c r="T8" s="21">
        <v>0</v>
      </c>
      <c r="U8" s="21">
        <v>0</v>
      </c>
      <c r="V8" s="21">
        <v>1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</row>
    <row r="9" spans="1:33" s="7" customFormat="1" x14ac:dyDescent="0.3">
      <c r="A9" s="16"/>
      <c r="B9" s="17"/>
      <c r="C9" s="16"/>
      <c r="D9" s="16" t="s">
        <v>10</v>
      </c>
      <c r="E9" s="16" t="s">
        <v>11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0">
        <v>0</v>
      </c>
      <c r="O9" s="20">
        <v>0</v>
      </c>
      <c r="P9" s="20">
        <f>P8/$P$39*100000</f>
        <v>0</v>
      </c>
      <c r="Q9" s="20">
        <f>Q8/$P$39*100000</f>
        <v>1.8008247777482087</v>
      </c>
      <c r="R9" s="20">
        <f t="shared" ref="R9:AG9" si="5">+R8/$R$39*100000</f>
        <v>0.38337384316942819</v>
      </c>
      <c r="S9" s="20">
        <f t="shared" si="5"/>
        <v>0.38337384316942819</v>
      </c>
      <c r="T9" s="20">
        <f t="shared" si="5"/>
        <v>0</v>
      </c>
      <c r="U9" s="20">
        <f t="shared" si="5"/>
        <v>0</v>
      </c>
      <c r="V9" s="20">
        <f t="shared" si="5"/>
        <v>0.19168692158471409</v>
      </c>
      <c r="W9" s="20">
        <f t="shared" si="5"/>
        <v>0</v>
      </c>
      <c r="X9" s="20">
        <f t="shared" si="5"/>
        <v>0</v>
      </c>
      <c r="Y9" s="20">
        <f t="shared" si="5"/>
        <v>0</v>
      </c>
      <c r="Z9" s="20">
        <f t="shared" si="5"/>
        <v>0</v>
      </c>
      <c r="AA9" s="20">
        <f t="shared" si="5"/>
        <v>0</v>
      </c>
      <c r="AB9" s="20">
        <f t="shared" si="5"/>
        <v>0</v>
      </c>
      <c r="AC9" s="20">
        <f t="shared" si="5"/>
        <v>0</v>
      </c>
      <c r="AD9" s="20">
        <f t="shared" si="5"/>
        <v>0</v>
      </c>
      <c r="AE9" s="20">
        <f t="shared" si="5"/>
        <v>0</v>
      </c>
      <c r="AF9" s="20">
        <f t="shared" si="5"/>
        <v>0</v>
      </c>
      <c r="AG9" s="20">
        <f t="shared" si="5"/>
        <v>0</v>
      </c>
    </row>
    <row r="10" spans="1:33" s="7" customFormat="1" x14ac:dyDescent="0.3">
      <c r="A10" s="23" t="s">
        <v>15</v>
      </c>
      <c r="B10" s="76" t="s">
        <v>16</v>
      </c>
      <c r="C10" s="24" t="s">
        <v>17</v>
      </c>
      <c r="D10" s="25" t="s">
        <v>8</v>
      </c>
      <c r="E10" s="25" t="s">
        <v>9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 t="e">
        <f>[4]EVENTOS2012!BC35</f>
        <v>#REF!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v>0</v>
      </c>
      <c r="AF10" s="26">
        <v>0</v>
      </c>
      <c r="AG10" s="26">
        <v>0</v>
      </c>
    </row>
    <row r="11" spans="1:33" s="7" customFormat="1" x14ac:dyDescent="0.3">
      <c r="A11" s="23"/>
      <c r="B11" s="76"/>
      <c r="C11" s="23"/>
      <c r="D11" s="23" t="s">
        <v>10</v>
      </c>
      <c r="E11" s="23" t="s">
        <v>11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f>P10/$P$39*100000</f>
        <v>0</v>
      </c>
      <c r="Q11" s="27">
        <f>Q10/$P$39*100000</f>
        <v>0</v>
      </c>
      <c r="R11" s="27">
        <f>+R10/$R$39*100000</f>
        <v>0</v>
      </c>
      <c r="S11" s="27">
        <f t="shared" ref="S11:AG11" si="6">+S10/$S$39*100000</f>
        <v>0</v>
      </c>
      <c r="T11" s="27">
        <f t="shared" si="6"/>
        <v>0</v>
      </c>
      <c r="U11" s="27">
        <f t="shared" si="6"/>
        <v>0</v>
      </c>
      <c r="V11" s="27">
        <f t="shared" si="6"/>
        <v>0</v>
      </c>
      <c r="W11" s="27">
        <f t="shared" si="6"/>
        <v>0</v>
      </c>
      <c r="X11" s="27">
        <f t="shared" si="6"/>
        <v>0</v>
      </c>
      <c r="Y11" s="27" t="e">
        <f t="shared" si="6"/>
        <v>#REF!</v>
      </c>
      <c r="Z11" s="27">
        <f t="shared" si="6"/>
        <v>0</v>
      </c>
      <c r="AA11" s="27">
        <f t="shared" si="6"/>
        <v>0</v>
      </c>
      <c r="AB11" s="27">
        <f t="shared" si="6"/>
        <v>0</v>
      </c>
      <c r="AC11" s="27">
        <f t="shared" si="6"/>
        <v>0</v>
      </c>
      <c r="AD11" s="27">
        <f t="shared" si="6"/>
        <v>0</v>
      </c>
      <c r="AE11" s="27">
        <f t="shared" si="6"/>
        <v>0</v>
      </c>
      <c r="AF11" s="27">
        <f t="shared" si="6"/>
        <v>0</v>
      </c>
      <c r="AG11" s="27">
        <f t="shared" si="6"/>
        <v>0</v>
      </c>
    </row>
    <row r="12" spans="1:33" s="7" customFormat="1" ht="12.75" customHeight="1" x14ac:dyDescent="0.3">
      <c r="A12" s="23" t="s">
        <v>18</v>
      </c>
      <c r="B12" s="76"/>
      <c r="C12" s="24" t="s">
        <v>19</v>
      </c>
      <c r="D12" s="25" t="s">
        <v>8</v>
      </c>
      <c r="E12" s="25" t="s">
        <v>9</v>
      </c>
      <c r="F12" s="26">
        <v>2</v>
      </c>
      <c r="G12" s="26">
        <v>15</v>
      </c>
      <c r="H12" s="26">
        <v>79</v>
      </c>
      <c r="I12" s="26">
        <v>0</v>
      </c>
      <c r="J12" s="26">
        <v>0</v>
      </c>
      <c r="K12" s="26">
        <v>0</v>
      </c>
      <c r="L12" s="26">
        <v>0</v>
      </c>
      <c r="M12" s="26">
        <v>1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26">
        <v>0</v>
      </c>
      <c r="T12" s="26">
        <v>2</v>
      </c>
      <c r="U12" s="26">
        <v>1</v>
      </c>
      <c r="V12" s="26">
        <v>2</v>
      </c>
      <c r="W12" s="26">
        <v>0</v>
      </c>
      <c r="X12" s="26">
        <v>4</v>
      </c>
      <c r="Y12" s="26" t="e">
        <f>[4]EVENTOS2012!BC39</f>
        <v>#REF!</v>
      </c>
      <c r="Z12" s="26" t="e">
        <f>[5]EVENTOS2013!BC40</f>
        <v>#REF!</v>
      </c>
      <c r="AA12" s="26">
        <v>8</v>
      </c>
      <c r="AB12" s="26">
        <v>2</v>
      </c>
      <c r="AC12" s="26">
        <v>2</v>
      </c>
      <c r="AD12" s="26">
        <v>1</v>
      </c>
      <c r="AE12" s="26">
        <v>3</v>
      </c>
      <c r="AF12" s="26">
        <v>9</v>
      </c>
      <c r="AG12" s="26">
        <v>3</v>
      </c>
    </row>
    <row r="13" spans="1:33" s="7" customFormat="1" x14ac:dyDescent="0.3">
      <c r="A13" s="23"/>
      <c r="B13" s="76"/>
      <c r="C13" s="23"/>
      <c r="D13" s="23" t="s">
        <v>10</v>
      </c>
      <c r="E13" s="23" t="s">
        <v>11</v>
      </c>
      <c r="F13" s="27">
        <v>0.49762508428524865</v>
      </c>
      <c r="G13" s="27">
        <v>3.6532794271657858</v>
      </c>
      <c r="H13" s="27">
        <v>18.985866344307482</v>
      </c>
      <c r="I13" s="27">
        <v>0</v>
      </c>
      <c r="J13" s="27">
        <v>0</v>
      </c>
      <c r="K13" s="27">
        <v>0</v>
      </c>
      <c r="L13" s="27">
        <v>0</v>
      </c>
      <c r="M13" s="27">
        <v>0.21398933905112846</v>
      </c>
      <c r="N13" s="27">
        <v>0</v>
      </c>
      <c r="O13" s="27">
        <v>0</v>
      </c>
      <c r="P13" s="27">
        <f>P12/$P$39*100000</f>
        <v>0</v>
      </c>
      <c r="Q13" s="27">
        <f>Q12/$P$39*100000</f>
        <v>0</v>
      </c>
      <c r="R13" s="27">
        <f>+R12/$R$39*100000</f>
        <v>0</v>
      </c>
      <c r="S13" s="27">
        <f>+S12/$S$39*100000</f>
        <v>0</v>
      </c>
      <c r="T13" s="27">
        <f t="shared" ref="T13:AG13" si="7">+T12/T39*100000</f>
        <v>0.44546306999783952</v>
      </c>
      <c r="U13" s="27">
        <f t="shared" si="7"/>
        <v>0.22141283530206249</v>
      </c>
      <c r="V13" s="27">
        <f t="shared" si="7"/>
        <v>0.44024644996268913</v>
      </c>
      <c r="W13" s="27">
        <f t="shared" si="7"/>
        <v>0</v>
      </c>
      <c r="X13" s="27">
        <f t="shared" si="7"/>
        <v>0.870566368715327</v>
      </c>
      <c r="Y13" s="27" t="e">
        <f t="shared" si="7"/>
        <v>#REF!</v>
      </c>
      <c r="Z13" s="27" t="e">
        <f t="shared" si="7"/>
        <v>#REF!</v>
      </c>
      <c r="AA13" s="27">
        <f t="shared" si="7"/>
        <v>1.7123837451972987</v>
      </c>
      <c r="AB13" s="27">
        <f t="shared" si="7"/>
        <v>0.42588349531102265</v>
      </c>
      <c r="AC13" s="27">
        <f t="shared" si="7"/>
        <v>0.42372881355932202</v>
      </c>
      <c r="AD13" s="27">
        <f t="shared" si="7"/>
        <v>0.21082146584165201</v>
      </c>
      <c r="AE13" s="27">
        <f t="shared" si="7"/>
        <v>0.62941112295336477</v>
      </c>
      <c r="AF13" s="27">
        <f t="shared" si="7"/>
        <v>1.8809091897043211</v>
      </c>
      <c r="AG13" s="27">
        <f t="shared" si="7"/>
        <v>0.62889521976743457</v>
      </c>
    </row>
    <row r="14" spans="1:33" s="7" customFormat="1" ht="12.75" customHeight="1" x14ac:dyDescent="0.3">
      <c r="A14" s="23" t="s">
        <v>20</v>
      </c>
      <c r="B14" s="76"/>
      <c r="C14" s="24" t="s">
        <v>21</v>
      </c>
      <c r="D14" s="25" t="s">
        <v>8</v>
      </c>
      <c r="E14" s="25" t="s">
        <v>9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1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  <c r="W14" s="26">
        <v>0</v>
      </c>
      <c r="X14" s="26">
        <v>0</v>
      </c>
      <c r="Y14" s="26" t="e">
        <f>[4]EVENTOS2012!BC37</f>
        <v>#REF!</v>
      </c>
      <c r="Z14" s="26">
        <v>0</v>
      </c>
      <c r="AA14" s="26" t="e">
        <f>[5]EVENTOS2014!BC38</f>
        <v>#REF!</v>
      </c>
      <c r="AB14" s="26">
        <v>0</v>
      </c>
      <c r="AC14" s="26">
        <v>0</v>
      </c>
      <c r="AD14" s="26">
        <v>0</v>
      </c>
      <c r="AE14" s="26">
        <v>0</v>
      </c>
      <c r="AF14" s="26">
        <v>0</v>
      </c>
      <c r="AG14" s="26">
        <v>0</v>
      </c>
    </row>
    <row r="15" spans="1:33" s="7" customFormat="1" ht="12.75" customHeight="1" x14ac:dyDescent="0.3">
      <c r="A15" s="23"/>
      <c r="B15" s="76"/>
      <c r="C15" s="23"/>
      <c r="D15" s="23" t="s">
        <v>10</v>
      </c>
      <c r="E15" s="23" t="s">
        <v>11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0.20456632960954424</v>
      </c>
      <c r="P15" s="27">
        <f>P14/$P$39*100000</f>
        <v>0</v>
      </c>
      <c r="Q15" s="27">
        <f>Q14/$P$39*100000</f>
        <v>0</v>
      </c>
      <c r="R15" s="27">
        <f>+R14/$R$39*100000</f>
        <v>0</v>
      </c>
      <c r="S15" s="27">
        <f t="shared" ref="S15:AG15" si="8">+S14/$S$39*100000</f>
        <v>0</v>
      </c>
      <c r="T15" s="27">
        <f t="shared" si="8"/>
        <v>0</v>
      </c>
      <c r="U15" s="27">
        <f t="shared" si="8"/>
        <v>0</v>
      </c>
      <c r="V15" s="27">
        <f t="shared" si="8"/>
        <v>0</v>
      </c>
      <c r="W15" s="27">
        <f t="shared" si="8"/>
        <v>0</v>
      </c>
      <c r="X15" s="27">
        <f t="shared" si="8"/>
        <v>0</v>
      </c>
      <c r="Y15" s="27" t="e">
        <f t="shared" si="8"/>
        <v>#REF!</v>
      </c>
      <c r="Z15" s="27">
        <f t="shared" si="8"/>
        <v>0</v>
      </c>
      <c r="AA15" s="27" t="e">
        <f t="shared" si="8"/>
        <v>#REF!</v>
      </c>
      <c r="AB15" s="27">
        <f t="shared" si="8"/>
        <v>0</v>
      </c>
      <c r="AC15" s="27">
        <f t="shared" si="8"/>
        <v>0</v>
      </c>
      <c r="AD15" s="27">
        <f t="shared" si="8"/>
        <v>0</v>
      </c>
      <c r="AE15" s="27">
        <f t="shared" si="8"/>
        <v>0</v>
      </c>
      <c r="AF15" s="27">
        <f t="shared" si="8"/>
        <v>0</v>
      </c>
      <c r="AG15" s="27">
        <f t="shared" si="8"/>
        <v>0</v>
      </c>
    </row>
    <row r="16" spans="1:33" s="7" customFormat="1" ht="12.75" customHeight="1" x14ac:dyDescent="0.3">
      <c r="A16" s="23" t="s">
        <v>22</v>
      </c>
      <c r="B16" s="76"/>
      <c r="C16" s="24">
        <v>7713</v>
      </c>
      <c r="D16" s="25" t="s">
        <v>8</v>
      </c>
      <c r="E16" s="25" t="s">
        <v>9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0</v>
      </c>
      <c r="X16" s="26">
        <v>0</v>
      </c>
      <c r="Y16" s="26" t="e">
        <f>[4]EVENTOS2012!BC38</f>
        <v>#REF!</v>
      </c>
      <c r="Z16" s="26">
        <v>0</v>
      </c>
      <c r="AA16" s="26" t="e">
        <f>[5]EVENTOS2014!BC39</f>
        <v>#REF!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</row>
    <row r="17" spans="1:33" s="7" customFormat="1" ht="12.75" customHeight="1" x14ac:dyDescent="0.3">
      <c r="A17" s="23"/>
      <c r="B17" s="76"/>
      <c r="C17" s="23"/>
      <c r="D17" s="23" t="s">
        <v>10</v>
      </c>
      <c r="E17" s="23" t="s">
        <v>11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f>P16/$P$39*100000</f>
        <v>0</v>
      </c>
      <c r="Q17" s="27">
        <f>Q16/$P$39*100000</f>
        <v>0</v>
      </c>
      <c r="R17" s="27">
        <f>+R16/$R$39*100000</f>
        <v>0</v>
      </c>
      <c r="S17" s="27">
        <f t="shared" ref="S17:AG17" si="9">+S16/$S$39*100000</f>
        <v>0</v>
      </c>
      <c r="T17" s="27">
        <f t="shared" si="9"/>
        <v>0</v>
      </c>
      <c r="U17" s="27">
        <f t="shared" si="9"/>
        <v>0</v>
      </c>
      <c r="V17" s="27">
        <f t="shared" si="9"/>
        <v>0</v>
      </c>
      <c r="W17" s="27">
        <f t="shared" si="9"/>
        <v>0</v>
      </c>
      <c r="X17" s="27">
        <f t="shared" si="9"/>
        <v>0</v>
      </c>
      <c r="Y17" s="27" t="e">
        <f t="shared" si="9"/>
        <v>#REF!</v>
      </c>
      <c r="Z17" s="27">
        <f t="shared" si="9"/>
        <v>0</v>
      </c>
      <c r="AA17" s="27" t="e">
        <f t="shared" si="9"/>
        <v>#REF!</v>
      </c>
      <c r="AB17" s="27">
        <f t="shared" si="9"/>
        <v>0</v>
      </c>
      <c r="AC17" s="27">
        <f t="shared" si="9"/>
        <v>0</v>
      </c>
      <c r="AD17" s="27">
        <f t="shared" si="9"/>
        <v>0</v>
      </c>
      <c r="AE17" s="27">
        <f t="shared" si="9"/>
        <v>0</v>
      </c>
      <c r="AF17" s="27">
        <f t="shared" si="9"/>
        <v>0</v>
      </c>
      <c r="AG17" s="27">
        <f t="shared" si="9"/>
        <v>0</v>
      </c>
    </row>
    <row r="18" spans="1:33" s="7" customFormat="1" ht="12" customHeight="1" x14ac:dyDescent="0.3">
      <c r="A18" s="28" t="s">
        <v>23</v>
      </c>
      <c r="B18" s="77" t="s">
        <v>24</v>
      </c>
      <c r="C18" s="29" t="s">
        <v>25</v>
      </c>
      <c r="D18" s="30" t="s">
        <v>8</v>
      </c>
      <c r="E18" s="30" t="s">
        <v>9</v>
      </c>
      <c r="F18" s="31">
        <v>143</v>
      </c>
      <c r="G18" s="31">
        <v>290</v>
      </c>
      <c r="H18" s="31">
        <v>551</v>
      </c>
      <c r="I18" s="31">
        <v>229</v>
      </c>
      <c r="J18" s="31">
        <v>218</v>
      </c>
      <c r="K18" s="31">
        <v>128</v>
      </c>
      <c r="L18" s="31">
        <v>28</v>
      </c>
      <c r="M18" s="31">
        <v>94</v>
      </c>
      <c r="N18" s="31">
        <v>96</v>
      </c>
      <c r="O18" s="31">
        <v>94</v>
      </c>
      <c r="P18" s="31">
        <v>38</v>
      </c>
      <c r="Q18" s="31">
        <v>22</v>
      </c>
      <c r="R18" s="31">
        <v>15</v>
      </c>
      <c r="S18" s="31">
        <v>3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 t="e">
        <f>[4]EVENTOS2012!BC41</f>
        <v>#REF!</v>
      </c>
      <c r="Z18" s="31">
        <v>0</v>
      </c>
      <c r="AA18" s="31" t="e">
        <f>[5]EVENTOS2014!BC42</f>
        <v>#REF!</v>
      </c>
      <c r="AB18" s="31">
        <v>1</v>
      </c>
      <c r="AC18" s="31">
        <v>0</v>
      </c>
      <c r="AD18" s="31">
        <v>1</v>
      </c>
      <c r="AE18" s="31">
        <v>1</v>
      </c>
      <c r="AF18" s="31">
        <v>0</v>
      </c>
      <c r="AG18" s="31">
        <v>1</v>
      </c>
    </row>
    <row r="19" spans="1:33" s="7" customFormat="1" x14ac:dyDescent="0.3">
      <c r="A19" s="28"/>
      <c r="B19" s="77"/>
      <c r="C19" s="28"/>
      <c r="D19" s="28" t="s">
        <v>10</v>
      </c>
      <c r="E19" s="28" t="s">
        <v>11</v>
      </c>
      <c r="F19" s="32">
        <v>35.580193526395284</v>
      </c>
      <c r="G19" s="32">
        <v>70.630068925205194</v>
      </c>
      <c r="H19" s="32">
        <v>132.42040956599271</v>
      </c>
      <c r="I19" s="32">
        <v>53.871832089262568</v>
      </c>
      <c r="J19" s="32">
        <v>50.199531624553558</v>
      </c>
      <c r="K19" s="32">
        <v>28.851377089752578</v>
      </c>
      <c r="L19" s="32">
        <v>6.1293825084935731</v>
      </c>
      <c r="M19" s="32">
        <v>20.114997870806079</v>
      </c>
      <c r="N19" s="32">
        <v>20.083639992384953</v>
      </c>
      <c r="O19" s="32">
        <v>19.229234983297157</v>
      </c>
      <c r="P19" s="32">
        <f>P18/$P$39*100000</f>
        <v>7.6034823949368811</v>
      </c>
      <c r="Q19" s="32">
        <f>Q18/$P$39*100000</f>
        <v>4.4020161233845094</v>
      </c>
      <c r="R19" s="32">
        <f>+R18/$R$39*100000</f>
        <v>2.8753038237707118</v>
      </c>
      <c r="S19" s="32">
        <f t="shared" ref="S19:AG19" si="10">+S18/$S$39*100000</f>
        <v>0.57506076475414236</v>
      </c>
      <c r="T19" s="32">
        <f t="shared" si="10"/>
        <v>0</v>
      </c>
      <c r="U19" s="32">
        <f t="shared" si="10"/>
        <v>0</v>
      </c>
      <c r="V19" s="32">
        <f t="shared" si="10"/>
        <v>0</v>
      </c>
      <c r="W19" s="32">
        <f t="shared" si="10"/>
        <v>0</v>
      </c>
      <c r="X19" s="32">
        <f t="shared" si="10"/>
        <v>0</v>
      </c>
      <c r="Y19" s="32" t="e">
        <f t="shared" si="10"/>
        <v>#REF!</v>
      </c>
      <c r="Z19" s="32">
        <f t="shared" si="10"/>
        <v>0</v>
      </c>
      <c r="AA19" s="32" t="e">
        <f t="shared" si="10"/>
        <v>#REF!</v>
      </c>
      <c r="AB19" s="32">
        <f t="shared" si="10"/>
        <v>0.19168692158471409</v>
      </c>
      <c r="AC19" s="32">
        <f t="shared" si="10"/>
        <v>0</v>
      </c>
      <c r="AD19" s="32">
        <f t="shared" si="10"/>
        <v>0.19168692158471409</v>
      </c>
      <c r="AE19" s="32">
        <f t="shared" si="10"/>
        <v>0.19168692158471409</v>
      </c>
      <c r="AF19" s="32">
        <f t="shared" si="10"/>
        <v>0</v>
      </c>
      <c r="AG19" s="32">
        <f t="shared" si="10"/>
        <v>0.19168692158471409</v>
      </c>
    </row>
    <row r="20" spans="1:33" s="7" customFormat="1" hidden="1" x14ac:dyDescent="0.3">
      <c r="A20" s="28" t="s">
        <v>26</v>
      </c>
      <c r="B20" s="77"/>
      <c r="C20" s="28"/>
      <c r="D20" s="30" t="s">
        <v>8</v>
      </c>
      <c r="E20" s="30" t="s">
        <v>9</v>
      </c>
      <c r="F20" s="31"/>
      <c r="G20" s="31"/>
      <c r="H20" s="31"/>
      <c r="I20" s="31"/>
      <c r="J20" s="31"/>
      <c r="K20" s="31"/>
      <c r="L20" s="31">
        <v>3</v>
      </c>
      <c r="M20" s="31">
        <v>11</v>
      </c>
      <c r="N20" s="31">
        <v>11</v>
      </c>
      <c r="O20" s="31">
        <v>7</v>
      </c>
      <c r="P20" s="31">
        <v>3</v>
      </c>
      <c r="Q20" s="31"/>
      <c r="R20" s="31"/>
      <c r="S20" s="31"/>
      <c r="T20" s="31"/>
      <c r="U20" s="31"/>
      <c r="V20" s="32">
        <f>+V19/$S$39*100000</f>
        <v>0</v>
      </c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</row>
    <row r="21" spans="1:33" s="7" customFormat="1" hidden="1" x14ac:dyDescent="0.3">
      <c r="A21" s="28"/>
      <c r="B21" s="77"/>
      <c r="C21" s="28"/>
      <c r="D21" s="28" t="s">
        <v>10</v>
      </c>
      <c r="E21" s="28" t="s">
        <v>11</v>
      </c>
      <c r="F21" s="32"/>
      <c r="G21" s="32"/>
      <c r="H21" s="32"/>
      <c r="I21" s="32"/>
      <c r="J21" s="32"/>
      <c r="K21" s="32"/>
      <c r="L21" s="32">
        <v>0.65671955448145425</v>
      </c>
      <c r="M21" s="32">
        <v>2.3538827295624132</v>
      </c>
      <c r="N21" s="32">
        <v>2.3012504157941094</v>
      </c>
      <c r="O21" s="32">
        <v>1.4319643072668098</v>
      </c>
      <c r="P21" s="32">
        <f>P20/$P$39*100000</f>
        <v>0.60027492591606957</v>
      </c>
      <c r="Q21" s="32">
        <f>Q20/$P$39*100000</f>
        <v>0</v>
      </c>
      <c r="R21" s="32"/>
      <c r="S21" s="32"/>
      <c r="T21" s="32"/>
      <c r="U21" s="32"/>
      <c r="V21" s="32">
        <f>+V20/$S$39*100000</f>
        <v>0</v>
      </c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</row>
    <row r="22" spans="1:33" s="7" customFormat="1" x14ac:dyDescent="0.3">
      <c r="A22" s="28" t="s">
        <v>27</v>
      </c>
      <c r="B22" s="77"/>
      <c r="C22" s="29">
        <v>7710</v>
      </c>
      <c r="D22" s="30" t="s">
        <v>8</v>
      </c>
      <c r="E22" s="30" t="s">
        <v>9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  <c r="P22" s="31">
        <v>0</v>
      </c>
      <c r="Q22" s="31">
        <v>0</v>
      </c>
      <c r="R22" s="31">
        <v>0</v>
      </c>
      <c r="S22" s="31">
        <v>0</v>
      </c>
      <c r="T22" s="31">
        <v>0</v>
      </c>
      <c r="U22" s="31">
        <v>0</v>
      </c>
      <c r="V22" s="31">
        <v>0</v>
      </c>
      <c r="W22" s="31">
        <v>0</v>
      </c>
      <c r="X22" s="31">
        <v>0</v>
      </c>
      <c r="Y22" s="31" t="e">
        <f>[4]EVENTOS2012!BC43</f>
        <v>#REF!</v>
      </c>
      <c r="Z22" s="31">
        <v>0</v>
      </c>
      <c r="AA22" s="31" t="e">
        <f>[5]EVENTOS2014!BC44</f>
        <v>#REF!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</row>
    <row r="23" spans="1:33" s="7" customFormat="1" x14ac:dyDescent="0.3">
      <c r="A23" s="28"/>
      <c r="B23" s="77"/>
      <c r="C23" s="28"/>
      <c r="D23" s="28" t="s">
        <v>10</v>
      </c>
      <c r="E23" s="28" t="s">
        <v>11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f>P22/$P$39*100000</f>
        <v>0</v>
      </c>
      <c r="Q23" s="32">
        <f>Q22/$P$39*100000</f>
        <v>0</v>
      </c>
      <c r="R23" s="32">
        <f>+R22/$R$39*100000</f>
        <v>0</v>
      </c>
      <c r="S23" s="32">
        <f t="shared" ref="S23:AG23" si="11">+S22/$S$39*100000</f>
        <v>0</v>
      </c>
      <c r="T23" s="32">
        <f t="shared" si="11"/>
        <v>0</v>
      </c>
      <c r="U23" s="32">
        <f t="shared" si="11"/>
        <v>0</v>
      </c>
      <c r="V23" s="32">
        <f t="shared" si="11"/>
        <v>0</v>
      </c>
      <c r="W23" s="32">
        <f t="shared" si="11"/>
        <v>0</v>
      </c>
      <c r="X23" s="32">
        <f t="shared" si="11"/>
        <v>0</v>
      </c>
      <c r="Y23" s="32" t="e">
        <f t="shared" si="11"/>
        <v>#REF!</v>
      </c>
      <c r="Z23" s="32">
        <f t="shared" si="11"/>
        <v>0</v>
      </c>
      <c r="AA23" s="32" t="e">
        <f t="shared" si="11"/>
        <v>#REF!</v>
      </c>
      <c r="AB23" s="32">
        <f t="shared" si="11"/>
        <v>0</v>
      </c>
      <c r="AC23" s="32">
        <f t="shared" si="11"/>
        <v>0</v>
      </c>
      <c r="AD23" s="32">
        <f t="shared" si="11"/>
        <v>0</v>
      </c>
      <c r="AE23" s="32">
        <f t="shared" si="11"/>
        <v>0</v>
      </c>
      <c r="AF23" s="32">
        <f t="shared" si="11"/>
        <v>0</v>
      </c>
      <c r="AG23" s="32">
        <f t="shared" si="11"/>
        <v>0</v>
      </c>
    </row>
    <row r="24" spans="1:33" s="7" customFormat="1" x14ac:dyDescent="0.3">
      <c r="A24" s="28" t="s">
        <v>28</v>
      </c>
      <c r="B24" s="77"/>
      <c r="C24" s="29" t="s">
        <v>29</v>
      </c>
      <c r="D24" s="30" t="s">
        <v>8</v>
      </c>
      <c r="E24" s="30" t="s">
        <v>9</v>
      </c>
      <c r="F24" s="31">
        <v>70</v>
      </c>
      <c r="G24" s="31">
        <v>49</v>
      </c>
      <c r="H24" s="31">
        <v>62</v>
      </c>
      <c r="I24" s="31">
        <v>32</v>
      </c>
      <c r="J24" s="31">
        <v>10</v>
      </c>
      <c r="K24" s="31">
        <v>4</v>
      </c>
      <c r="L24" s="31">
        <v>0</v>
      </c>
      <c r="M24" s="31">
        <v>0</v>
      </c>
      <c r="N24" s="31">
        <v>0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 t="e">
        <f>[5]EVENTOS2014!BC41</f>
        <v>#REF!</v>
      </c>
      <c r="AB24" s="31">
        <v>0</v>
      </c>
      <c r="AC24" s="31">
        <v>0</v>
      </c>
      <c r="AD24" s="31">
        <v>1</v>
      </c>
      <c r="AE24" s="31">
        <v>1</v>
      </c>
      <c r="AF24" s="31">
        <v>0</v>
      </c>
      <c r="AG24" s="31">
        <v>0</v>
      </c>
    </row>
    <row r="25" spans="1:33" s="7" customFormat="1" x14ac:dyDescent="0.3">
      <c r="A25" s="28"/>
      <c r="B25" s="77"/>
      <c r="C25" s="28"/>
      <c r="D25" s="28" t="s">
        <v>10</v>
      </c>
      <c r="E25" s="28" t="s">
        <v>11</v>
      </c>
      <c r="F25" s="32">
        <v>17.416877949983704</v>
      </c>
      <c r="G25" s="32">
        <v>11.934046128741567</v>
      </c>
      <c r="H25" s="32">
        <v>14.900300168950176</v>
      </c>
      <c r="I25" s="32">
        <v>7.5279416019930228</v>
      </c>
      <c r="J25" s="32">
        <v>2.3027308084657596</v>
      </c>
      <c r="K25" s="32">
        <v>0.90160553405476807</v>
      </c>
      <c r="L25" s="32">
        <v>0</v>
      </c>
      <c r="M25" s="32">
        <v>0</v>
      </c>
      <c r="N25" s="32">
        <v>0</v>
      </c>
      <c r="O25" s="32">
        <v>0</v>
      </c>
      <c r="P25" s="32">
        <f>P24/$P$39*100000</f>
        <v>0</v>
      </c>
      <c r="Q25" s="32">
        <f>Q24/$P$39*100000</f>
        <v>0</v>
      </c>
      <c r="R25" s="32">
        <f>+R24/$R$39*100000</f>
        <v>0</v>
      </c>
      <c r="S25" s="32">
        <f t="shared" ref="S25:AG25" si="12">+S24/$S$39*100000</f>
        <v>0</v>
      </c>
      <c r="T25" s="32">
        <f t="shared" si="12"/>
        <v>0</v>
      </c>
      <c r="U25" s="32">
        <f t="shared" si="12"/>
        <v>0</v>
      </c>
      <c r="V25" s="32">
        <f t="shared" si="12"/>
        <v>0</v>
      </c>
      <c r="W25" s="32">
        <f t="shared" si="12"/>
        <v>0</v>
      </c>
      <c r="X25" s="32">
        <f t="shared" si="12"/>
        <v>0</v>
      </c>
      <c r="Y25" s="32">
        <f t="shared" si="12"/>
        <v>0</v>
      </c>
      <c r="Z25" s="32">
        <f t="shared" si="12"/>
        <v>0</v>
      </c>
      <c r="AA25" s="32" t="e">
        <f t="shared" si="12"/>
        <v>#REF!</v>
      </c>
      <c r="AB25" s="32">
        <f t="shared" si="12"/>
        <v>0</v>
      </c>
      <c r="AC25" s="32">
        <f t="shared" si="12"/>
        <v>0</v>
      </c>
      <c r="AD25" s="32">
        <f t="shared" si="12"/>
        <v>0.19168692158471409</v>
      </c>
      <c r="AE25" s="32">
        <f t="shared" si="12"/>
        <v>0.19168692158471409</v>
      </c>
      <c r="AF25" s="32">
        <f t="shared" si="12"/>
        <v>0</v>
      </c>
      <c r="AG25" s="32">
        <f t="shared" si="12"/>
        <v>0</v>
      </c>
    </row>
    <row r="26" spans="1:33" s="7" customFormat="1" x14ac:dyDescent="0.3">
      <c r="A26" s="28" t="s">
        <v>30</v>
      </c>
      <c r="B26" s="77"/>
      <c r="C26" s="33" t="s">
        <v>31</v>
      </c>
      <c r="D26" s="30" t="s">
        <v>8</v>
      </c>
      <c r="E26" s="30" t="s">
        <v>9</v>
      </c>
      <c r="F26" s="31">
        <v>71</v>
      </c>
      <c r="G26" s="31">
        <v>276</v>
      </c>
      <c r="H26" s="31">
        <v>543</v>
      </c>
      <c r="I26" s="31">
        <v>183</v>
      </c>
      <c r="J26" s="31">
        <v>82</v>
      </c>
      <c r="K26" s="31">
        <v>46</v>
      </c>
      <c r="L26" s="31">
        <v>25</v>
      </c>
      <c r="M26" s="31">
        <v>53</v>
      </c>
      <c r="N26" s="31">
        <v>37</v>
      </c>
      <c r="O26" s="31">
        <v>13</v>
      </c>
      <c r="P26" s="31">
        <v>15</v>
      </c>
      <c r="Q26" s="31">
        <v>12</v>
      </c>
      <c r="R26" s="31">
        <v>7</v>
      </c>
      <c r="S26" s="31">
        <v>6</v>
      </c>
      <c r="T26" s="31">
        <v>20</v>
      </c>
      <c r="U26" s="31">
        <v>31</v>
      </c>
      <c r="V26" s="31">
        <v>24</v>
      </c>
      <c r="W26" s="31">
        <v>57</v>
      </c>
      <c r="X26" s="31" t="e">
        <f>[4]EVENTOS2011!BC48</f>
        <v>#REF!</v>
      </c>
      <c r="Y26" s="31" t="e">
        <f>[4]EVENTOS2012!BC50</f>
        <v>#REF!</v>
      </c>
      <c r="Z26" s="31" t="e">
        <f>[5]EVENTOS2013!BC51</f>
        <v>#REF!</v>
      </c>
      <c r="AA26" s="31">
        <v>23</v>
      </c>
      <c r="AB26" s="31">
        <v>38</v>
      </c>
      <c r="AC26" s="31">
        <v>40</v>
      </c>
      <c r="AD26" s="31">
        <v>47</v>
      </c>
      <c r="AE26" s="31">
        <v>75</v>
      </c>
      <c r="AF26" s="31">
        <v>61</v>
      </c>
      <c r="AG26" s="31">
        <v>45</v>
      </c>
    </row>
    <row r="27" spans="1:33" s="7" customFormat="1" ht="12.75" customHeight="1" x14ac:dyDescent="0.3">
      <c r="A27" s="28"/>
      <c r="B27" s="77"/>
      <c r="C27" s="28"/>
      <c r="D27" s="28" t="s">
        <v>10</v>
      </c>
      <c r="E27" s="28" t="s">
        <v>11</v>
      </c>
      <c r="F27" s="32">
        <v>17.665690492126327</v>
      </c>
      <c r="G27" s="32">
        <v>67.220341459850459</v>
      </c>
      <c r="H27" s="32">
        <v>130.49779018935399</v>
      </c>
      <c r="I27" s="32">
        <v>43.050416036397593</v>
      </c>
      <c r="J27" s="32">
        <v>18.882392629419229</v>
      </c>
      <c r="K27" s="32">
        <v>10.368463641629832</v>
      </c>
      <c r="L27" s="32">
        <f>L26/L39*100000</f>
        <v>5.4726629540121188</v>
      </c>
      <c r="M27" s="32">
        <v>11.341434969709809</v>
      </c>
      <c r="N27" s="32">
        <v>7.7405695803983683</v>
      </c>
      <c r="O27" s="32">
        <v>2.6593622849240752</v>
      </c>
      <c r="P27" s="32">
        <f>P26/$P$39*100000</f>
        <v>3.0013746295803476</v>
      </c>
      <c r="Q27" s="32">
        <f>Q26/$P$39*100000</f>
        <v>2.4010997036642783</v>
      </c>
      <c r="R27" s="32">
        <f>+R26/$R$39*100000</f>
        <v>1.3418084510929988</v>
      </c>
      <c r="S27" s="32">
        <f t="shared" ref="S27:AG27" si="13">+S26/$S$39*100000</f>
        <v>1.1501215295082847</v>
      </c>
      <c r="T27" s="32">
        <f t="shared" si="13"/>
        <v>3.833738431694282</v>
      </c>
      <c r="U27" s="32">
        <f t="shared" si="13"/>
        <v>5.9422945691261377</v>
      </c>
      <c r="V27" s="32">
        <f t="shared" si="13"/>
        <v>4.6004861180331389</v>
      </c>
      <c r="W27" s="32">
        <f t="shared" si="13"/>
        <v>10.926154530328704</v>
      </c>
      <c r="X27" s="32" t="e">
        <f t="shared" si="13"/>
        <v>#REF!</v>
      </c>
      <c r="Y27" s="32" t="e">
        <f t="shared" si="13"/>
        <v>#REF!</v>
      </c>
      <c r="Z27" s="32" t="e">
        <f t="shared" si="13"/>
        <v>#REF!</v>
      </c>
      <c r="AA27" s="32">
        <f t="shared" si="13"/>
        <v>4.4087991964484248</v>
      </c>
      <c r="AB27" s="32">
        <f t="shared" si="13"/>
        <v>7.2841030202191366</v>
      </c>
      <c r="AC27" s="32">
        <f t="shared" si="13"/>
        <v>7.6674768633885639</v>
      </c>
      <c r="AD27" s="32">
        <f t="shared" si="13"/>
        <v>9.0092853144815628</v>
      </c>
      <c r="AE27" s="32">
        <f t="shared" si="13"/>
        <v>14.376519118853558</v>
      </c>
      <c r="AF27" s="32">
        <f t="shared" si="13"/>
        <v>11.692902216667562</v>
      </c>
      <c r="AG27" s="32">
        <f t="shared" si="13"/>
        <v>8.6259114713121363</v>
      </c>
    </row>
    <row r="28" spans="1:33" s="7" customFormat="1" x14ac:dyDescent="0.3">
      <c r="A28" s="34" t="s">
        <v>32</v>
      </c>
      <c r="B28" s="78" t="s">
        <v>33</v>
      </c>
      <c r="C28" s="68" t="s">
        <v>34</v>
      </c>
      <c r="D28" s="35" t="s">
        <v>8</v>
      </c>
      <c r="E28" s="35" t="s">
        <v>9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</row>
    <row r="29" spans="1:33" s="7" customFormat="1" x14ac:dyDescent="0.3">
      <c r="A29" s="34"/>
      <c r="B29" s="78"/>
      <c r="C29" s="34"/>
      <c r="D29" s="34" t="s">
        <v>10</v>
      </c>
      <c r="E29" s="34" t="s">
        <v>11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f>P28/$P$39*100000</f>
        <v>0</v>
      </c>
      <c r="Q29" s="37">
        <f>Q28/$P$39*100000</f>
        <v>0</v>
      </c>
      <c r="R29" s="37">
        <f>+R28/$R$39*100000</f>
        <v>0</v>
      </c>
      <c r="S29" s="37">
        <f t="shared" ref="S29:AG29" si="14">+S28/$S$39*100000</f>
        <v>0</v>
      </c>
      <c r="T29" s="37">
        <f t="shared" si="14"/>
        <v>0</v>
      </c>
      <c r="U29" s="37">
        <f t="shared" si="14"/>
        <v>0</v>
      </c>
      <c r="V29" s="37">
        <f t="shared" si="14"/>
        <v>0</v>
      </c>
      <c r="W29" s="37">
        <f t="shared" si="14"/>
        <v>0</v>
      </c>
      <c r="X29" s="37">
        <f t="shared" si="14"/>
        <v>0</v>
      </c>
      <c r="Y29" s="37">
        <f t="shared" si="14"/>
        <v>0</v>
      </c>
      <c r="Z29" s="37">
        <f t="shared" si="14"/>
        <v>0</v>
      </c>
      <c r="AA29" s="37">
        <f t="shared" si="14"/>
        <v>0</v>
      </c>
      <c r="AB29" s="37">
        <f t="shared" si="14"/>
        <v>0</v>
      </c>
      <c r="AC29" s="37">
        <f t="shared" si="14"/>
        <v>0</v>
      </c>
      <c r="AD29" s="37">
        <f t="shared" si="14"/>
        <v>0</v>
      </c>
      <c r="AE29" s="37">
        <f t="shared" si="14"/>
        <v>0</v>
      </c>
      <c r="AF29" s="37">
        <f t="shared" si="14"/>
        <v>0</v>
      </c>
      <c r="AG29" s="37">
        <f t="shared" si="14"/>
        <v>0</v>
      </c>
    </row>
    <row r="30" spans="1:33" s="7" customFormat="1" x14ac:dyDescent="0.3">
      <c r="A30" s="38" t="s">
        <v>35</v>
      </c>
      <c r="B30" s="79"/>
      <c r="C30" s="69" t="s">
        <v>36</v>
      </c>
      <c r="D30" s="39" t="s">
        <v>8</v>
      </c>
      <c r="E30" s="39" t="s">
        <v>9</v>
      </c>
      <c r="F30" s="40" t="s">
        <v>37</v>
      </c>
      <c r="G30" s="40" t="s">
        <v>37</v>
      </c>
      <c r="H30" s="40" t="s">
        <v>37</v>
      </c>
      <c r="I30" s="69">
        <v>6</v>
      </c>
      <c r="J30" s="69">
        <v>4</v>
      </c>
      <c r="K30" s="69">
        <v>3</v>
      </c>
      <c r="L30" s="69">
        <v>2</v>
      </c>
      <c r="M30" s="69">
        <v>3</v>
      </c>
      <c r="N30" s="41">
        <v>3</v>
      </c>
      <c r="O30" s="41">
        <v>2</v>
      </c>
      <c r="P30" s="41">
        <v>0</v>
      </c>
      <c r="Q30" s="41">
        <v>0</v>
      </c>
      <c r="R30" s="41">
        <v>3</v>
      </c>
      <c r="S30" s="41">
        <v>0</v>
      </c>
      <c r="T30" s="41">
        <v>0</v>
      </c>
      <c r="U30" s="41">
        <v>0</v>
      </c>
      <c r="V30" s="41">
        <v>0</v>
      </c>
      <c r="W30" s="41">
        <v>0</v>
      </c>
      <c r="X30" s="41">
        <v>0</v>
      </c>
      <c r="Y30" s="41" t="e">
        <f>[4]EVENTOS2012!BC46</f>
        <v>#REF!</v>
      </c>
      <c r="Z30" s="41">
        <v>0</v>
      </c>
      <c r="AA30" s="41">
        <v>4</v>
      </c>
      <c r="AB30" s="41">
        <v>2</v>
      </c>
      <c r="AC30" s="41">
        <v>1</v>
      </c>
      <c r="AD30" s="41">
        <v>1</v>
      </c>
      <c r="AE30" s="41">
        <v>1</v>
      </c>
      <c r="AF30" s="41">
        <v>4</v>
      </c>
      <c r="AG30" s="41">
        <v>0</v>
      </c>
    </row>
    <row r="31" spans="1:33" s="7" customFormat="1" x14ac:dyDescent="0.3">
      <c r="A31" s="38"/>
      <c r="B31" s="79"/>
      <c r="C31" s="38"/>
      <c r="D31" s="38" t="s">
        <v>10</v>
      </c>
      <c r="E31" s="38" t="s">
        <v>11</v>
      </c>
      <c r="F31" s="40" t="s">
        <v>37</v>
      </c>
      <c r="G31" s="40" t="s">
        <v>37</v>
      </c>
      <c r="H31" s="40" t="s">
        <v>37</v>
      </c>
      <c r="I31" s="40">
        <v>1.4114890503736919</v>
      </c>
      <c r="J31" s="40">
        <v>0.92109232338630387</v>
      </c>
      <c r="K31" s="40">
        <v>0.67620415054107597</v>
      </c>
      <c r="L31" s="40">
        <v>0.43781303632096946</v>
      </c>
      <c r="M31" s="40">
        <v>0.64196801715338547</v>
      </c>
      <c r="N31" s="40">
        <v>0.62761374976202977</v>
      </c>
      <c r="O31" s="40">
        <v>0.40913265921908848</v>
      </c>
      <c r="P31" s="40">
        <f>P30/$P$39*100000</f>
        <v>0</v>
      </c>
      <c r="Q31" s="40">
        <f>Q30/$P$39*100000</f>
        <v>0</v>
      </c>
      <c r="R31" s="40">
        <f>+R30/$R$39*100000</f>
        <v>0.57506076475414236</v>
      </c>
      <c r="S31" s="40">
        <f t="shared" ref="S31:AG31" si="15">+S30/$S$39*100000</f>
        <v>0</v>
      </c>
      <c r="T31" s="40">
        <f t="shared" si="15"/>
        <v>0</v>
      </c>
      <c r="U31" s="40">
        <f t="shared" si="15"/>
        <v>0</v>
      </c>
      <c r="V31" s="40">
        <f t="shared" si="15"/>
        <v>0</v>
      </c>
      <c r="W31" s="40">
        <f t="shared" si="15"/>
        <v>0</v>
      </c>
      <c r="X31" s="40">
        <f t="shared" si="15"/>
        <v>0</v>
      </c>
      <c r="Y31" s="40" t="e">
        <f t="shared" si="15"/>
        <v>#REF!</v>
      </c>
      <c r="Z31" s="40">
        <f t="shared" si="15"/>
        <v>0</v>
      </c>
      <c r="AA31" s="40">
        <f t="shared" si="15"/>
        <v>0.76674768633885637</v>
      </c>
      <c r="AB31" s="40">
        <f t="shared" si="15"/>
        <v>0.38337384316942819</v>
      </c>
      <c r="AC31" s="40">
        <f t="shared" si="15"/>
        <v>0.19168692158471409</v>
      </c>
      <c r="AD31" s="40">
        <f t="shared" si="15"/>
        <v>0.19168692158471409</v>
      </c>
      <c r="AE31" s="40">
        <f t="shared" si="15"/>
        <v>0.19168692158471409</v>
      </c>
      <c r="AF31" s="40">
        <f t="shared" si="15"/>
        <v>0.76674768633885637</v>
      </c>
      <c r="AG31" s="40">
        <f t="shared" si="15"/>
        <v>0</v>
      </c>
    </row>
    <row r="32" spans="1:33" s="7" customFormat="1" x14ac:dyDescent="0.3">
      <c r="A32" s="42" t="s">
        <v>38</v>
      </c>
      <c r="B32" s="43"/>
      <c r="C32" s="42"/>
      <c r="D32" s="42"/>
      <c r="E32" s="42" t="s">
        <v>9</v>
      </c>
      <c r="F32" s="44" t="s">
        <v>37</v>
      </c>
      <c r="G32" s="44" t="s">
        <v>37</v>
      </c>
      <c r="H32" s="44" t="s">
        <v>37</v>
      </c>
      <c r="I32" s="44" t="s">
        <v>37</v>
      </c>
      <c r="J32" s="44" t="s">
        <v>37</v>
      </c>
      <c r="K32" s="44" t="s">
        <v>37</v>
      </c>
      <c r="L32" s="44" t="s">
        <v>37</v>
      </c>
      <c r="M32" s="44" t="s">
        <v>37</v>
      </c>
      <c r="N32" s="44" t="s">
        <v>37</v>
      </c>
      <c r="O32" s="44" t="s">
        <v>37</v>
      </c>
      <c r="P32" s="44" t="s">
        <v>37</v>
      </c>
      <c r="Q32" s="44" t="s">
        <v>37</v>
      </c>
      <c r="R32" s="44" t="s">
        <v>37</v>
      </c>
      <c r="S32" s="44" t="s">
        <v>37</v>
      </c>
      <c r="T32" s="44" t="s">
        <v>37</v>
      </c>
      <c r="U32" s="44" t="s">
        <v>37</v>
      </c>
      <c r="V32" s="44" t="s">
        <v>37</v>
      </c>
      <c r="W32" s="45">
        <v>2</v>
      </c>
      <c r="X32" s="45">
        <v>0</v>
      </c>
      <c r="Y32" s="45" t="e">
        <f>[5]EVENTOS2012!BC48</f>
        <v>#REF!</v>
      </c>
      <c r="Z32" s="45" t="e">
        <f>[5]EVENTOS2013!BC49</f>
        <v>#REF!</v>
      </c>
      <c r="AA32" s="45">
        <v>1</v>
      </c>
      <c r="AB32" s="45">
        <v>1</v>
      </c>
      <c r="AC32" s="45">
        <v>6</v>
      </c>
      <c r="AD32" s="45">
        <v>4</v>
      </c>
      <c r="AE32" s="45">
        <v>2</v>
      </c>
      <c r="AF32" s="45">
        <v>1</v>
      </c>
      <c r="AG32" s="45">
        <v>0</v>
      </c>
    </row>
    <row r="33" spans="1:33" s="7" customFormat="1" x14ac:dyDescent="0.3">
      <c r="A33" s="42"/>
      <c r="B33" s="43"/>
      <c r="C33" s="42"/>
      <c r="D33" s="42"/>
      <c r="E33" s="42" t="s">
        <v>11</v>
      </c>
      <c r="F33" s="44" t="s">
        <v>37</v>
      </c>
      <c r="G33" s="44" t="s">
        <v>37</v>
      </c>
      <c r="H33" s="44" t="s">
        <v>37</v>
      </c>
      <c r="I33" s="44" t="s">
        <v>37</v>
      </c>
      <c r="J33" s="44" t="s">
        <v>37</v>
      </c>
      <c r="K33" s="44" t="s">
        <v>37</v>
      </c>
      <c r="L33" s="44" t="s">
        <v>37</v>
      </c>
      <c r="M33" s="44" t="s">
        <v>37</v>
      </c>
      <c r="N33" s="44" t="s">
        <v>37</v>
      </c>
      <c r="O33" s="44" t="s">
        <v>37</v>
      </c>
      <c r="P33" s="44" t="s">
        <v>37</v>
      </c>
      <c r="Q33" s="44" t="s">
        <v>37</v>
      </c>
      <c r="R33" s="44" t="s">
        <v>37</v>
      </c>
      <c r="S33" s="44" t="s">
        <v>37</v>
      </c>
      <c r="T33" s="44" t="s">
        <v>37</v>
      </c>
      <c r="U33" s="44" t="s">
        <v>37</v>
      </c>
      <c r="V33" s="44" t="s">
        <v>37</v>
      </c>
      <c r="W33" s="44">
        <f>+W32/W39*100000</f>
        <v>0.4377373357117062</v>
      </c>
      <c r="X33" s="44">
        <f>+X32/X39*100000</f>
        <v>0</v>
      </c>
      <c r="Y33" s="44" t="e">
        <f>+Y32/Y39*100000</f>
        <v>#REF!</v>
      </c>
      <c r="Z33" s="44" t="e">
        <f t="shared" ref="Z33:AG33" si="16">Z32/Z39*100000</f>
        <v>#REF!</v>
      </c>
      <c r="AA33" s="44">
        <f t="shared" si="16"/>
        <v>0.21404796814966234</v>
      </c>
      <c r="AB33" s="44">
        <f t="shared" si="16"/>
        <v>0.21294174765551133</v>
      </c>
      <c r="AC33" s="44">
        <f t="shared" si="16"/>
        <v>1.271186440677966</v>
      </c>
      <c r="AD33" s="44">
        <f t="shared" si="16"/>
        <v>0.84328586336660805</v>
      </c>
      <c r="AE33" s="44">
        <f t="shared" si="16"/>
        <v>0.41960741530224321</v>
      </c>
      <c r="AF33" s="44">
        <f t="shared" si="16"/>
        <v>0.20898990996714678</v>
      </c>
      <c r="AG33" s="44">
        <f t="shared" si="16"/>
        <v>0</v>
      </c>
    </row>
    <row r="34" spans="1:33" s="7" customFormat="1" x14ac:dyDescent="0.3">
      <c r="A34" s="46" t="s">
        <v>39</v>
      </c>
      <c r="B34" s="46"/>
      <c r="C34" s="47">
        <v>3200</v>
      </c>
      <c r="D34" s="48" t="s">
        <v>8</v>
      </c>
      <c r="E34" s="48" t="s">
        <v>9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7">
        <v>1</v>
      </c>
      <c r="M34" s="47">
        <v>2</v>
      </c>
      <c r="N34" s="49">
        <v>0</v>
      </c>
      <c r="O34" s="50">
        <v>0</v>
      </c>
      <c r="P34" s="50">
        <v>1</v>
      </c>
      <c r="Q34" s="50">
        <v>0</v>
      </c>
      <c r="R34" s="50">
        <v>0</v>
      </c>
      <c r="S34" s="50">
        <v>2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 t="e">
        <f>[4]EVENTOS2012!BC47</f>
        <v>#REF!</v>
      </c>
      <c r="Z34" s="50">
        <v>0</v>
      </c>
      <c r="AA34" s="50" t="e">
        <f>[5]EVENTOS2014!BC48</f>
        <v>#REF!</v>
      </c>
      <c r="AB34" s="50">
        <v>0</v>
      </c>
      <c r="AC34" s="50">
        <v>1</v>
      </c>
      <c r="AD34" s="50">
        <v>0</v>
      </c>
      <c r="AE34" s="50">
        <v>0</v>
      </c>
      <c r="AF34" s="50">
        <v>0</v>
      </c>
      <c r="AG34" s="50">
        <v>0</v>
      </c>
    </row>
    <row r="35" spans="1:33" s="7" customFormat="1" x14ac:dyDescent="0.3">
      <c r="A35" s="46"/>
      <c r="B35" s="46"/>
      <c r="C35" s="46"/>
      <c r="D35" s="46" t="s">
        <v>10</v>
      </c>
      <c r="E35" s="46" t="s">
        <v>11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0.21890651816048473</v>
      </c>
      <c r="M35" s="51">
        <v>0.42797867810225693</v>
      </c>
      <c r="N35" s="51">
        <v>0</v>
      </c>
      <c r="O35" s="51">
        <v>0</v>
      </c>
      <c r="P35" s="51">
        <f>P34/$P$39*100000</f>
        <v>0.20009164197202317</v>
      </c>
      <c r="Q35" s="51">
        <f>Q34/$P$39*100000</f>
        <v>0</v>
      </c>
      <c r="R35" s="51">
        <f>+R34/$R$39*100000</f>
        <v>0</v>
      </c>
      <c r="S35" s="51">
        <f t="shared" ref="S35:Y35" si="17">+S34/$S$39*100000</f>
        <v>0.38337384316942819</v>
      </c>
      <c r="T35" s="51">
        <f t="shared" si="17"/>
        <v>0</v>
      </c>
      <c r="U35" s="51">
        <f t="shared" si="17"/>
        <v>0</v>
      </c>
      <c r="V35" s="51">
        <f t="shared" si="17"/>
        <v>0</v>
      </c>
      <c r="W35" s="51">
        <f t="shared" si="17"/>
        <v>0</v>
      </c>
      <c r="X35" s="51">
        <f t="shared" si="17"/>
        <v>0</v>
      </c>
      <c r="Y35" s="51" t="e">
        <f t="shared" si="17"/>
        <v>#REF!</v>
      </c>
      <c r="Z35" s="51">
        <f t="shared" ref="Z35:AE35" si="18">+Z34/$S$39*100000</f>
        <v>0</v>
      </c>
      <c r="AA35" s="51" t="e">
        <f t="shared" si="18"/>
        <v>#REF!</v>
      </c>
      <c r="AB35" s="51">
        <f t="shared" si="18"/>
        <v>0</v>
      </c>
      <c r="AC35" s="51">
        <f t="shared" si="18"/>
        <v>0.19168692158471409</v>
      </c>
      <c r="AD35" s="51">
        <f t="shared" si="18"/>
        <v>0</v>
      </c>
      <c r="AE35" s="51">
        <f t="shared" si="18"/>
        <v>0</v>
      </c>
      <c r="AF35" s="51">
        <f t="shared" ref="AF35:AG35" si="19">+AF34/$S$39*100000</f>
        <v>0</v>
      </c>
      <c r="AG35" s="51">
        <f t="shared" si="19"/>
        <v>0</v>
      </c>
    </row>
    <row r="36" spans="1:33" s="7" customFormat="1" x14ac:dyDescent="0.3">
      <c r="A36" s="52" t="s">
        <v>40</v>
      </c>
      <c r="B36" s="52"/>
      <c r="C36" s="67" t="s">
        <v>41</v>
      </c>
      <c r="D36" s="53" t="s">
        <v>8</v>
      </c>
      <c r="E36" s="53" t="s">
        <v>9</v>
      </c>
      <c r="F36" s="52">
        <v>253</v>
      </c>
      <c r="G36" s="52">
        <v>354</v>
      </c>
      <c r="H36" s="52">
        <v>424</v>
      </c>
      <c r="I36" s="52">
        <v>451</v>
      </c>
      <c r="J36" s="52">
        <v>402</v>
      </c>
      <c r="K36" s="52">
        <v>297</v>
      </c>
      <c r="L36" s="52">
        <v>419</v>
      </c>
      <c r="M36" s="52">
        <v>518</v>
      </c>
      <c r="N36" s="52">
        <v>536</v>
      </c>
      <c r="O36" s="67">
        <v>878</v>
      </c>
      <c r="P36" s="67">
        <v>654</v>
      </c>
      <c r="Q36" s="67">
        <v>437</v>
      </c>
      <c r="R36" s="67">
        <v>516</v>
      </c>
      <c r="S36" s="67">
        <v>322</v>
      </c>
      <c r="T36" s="67">
        <v>285</v>
      </c>
      <c r="U36" s="67">
        <v>394</v>
      </c>
      <c r="V36" s="67">
        <v>409</v>
      </c>
      <c r="W36" s="67">
        <v>399</v>
      </c>
      <c r="X36" s="67" t="e">
        <f>[4]EVENTOS2011!BC42</f>
        <v>#REF!</v>
      </c>
      <c r="Y36" s="67" t="e">
        <f>[4]EVENTOS2012!BC44</f>
        <v>#REF!</v>
      </c>
      <c r="Z36" s="67" t="e">
        <f>[5]EVENTOS2013!BC45</f>
        <v>#REF!</v>
      </c>
      <c r="AA36" s="67">
        <v>494</v>
      </c>
      <c r="AB36" s="67">
        <v>420</v>
      </c>
      <c r="AC36" s="67">
        <v>636</v>
      </c>
      <c r="AD36" s="67">
        <v>473</v>
      </c>
      <c r="AE36" s="67">
        <v>647</v>
      </c>
      <c r="AF36" s="67">
        <v>428</v>
      </c>
      <c r="AG36" s="67">
        <v>212</v>
      </c>
    </row>
    <row r="37" spans="1:33" s="7" customFormat="1" x14ac:dyDescent="0.3">
      <c r="A37" s="52"/>
      <c r="B37" s="52"/>
      <c r="C37" s="52"/>
      <c r="D37" s="52" t="s">
        <v>10</v>
      </c>
      <c r="E37" s="52" t="s">
        <v>11</v>
      </c>
      <c r="F37" s="54">
        <v>62.949573162083951</v>
      </c>
      <c r="G37" s="54">
        <v>86.217394481112549</v>
      </c>
      <c r="H37" s="54">
        <v>101.89882696185282</v>
      </c>
      <c r="I37" s="54">
        <v>106.09692695308917</v>
      </c>
      <c r="J37" s="54">
        <v>92.569778500323537</v>
      </c>
      <c r="K37" s="54">
        <v>66.944210903566528</v>
      </c>
      <c r="L37" s="54">
        <v>91.721831109243112</v>
      </c>
      <c r="M37" s="54">
        <v>110.84647762848454</v>
      </c>
      <c r="N37" s="54">
        <v>76.778082054221642</v>
      </c>
      <c r="O37" s="55">
        <f>+O36/O39*100000</f>
        <v>179.60923739717984</v>
      </c>
      <c r="P37" s="55">
        <f>+P36/P39*100000</f>
        <v>130.85993384970314</v>
      </c>
      <c r="Q37" s="55">
        <f>+Q36/Q39*100000</f>
        <v>85.562293069454256</v>
      </c>
      <c r="R37" s="55">
        <f>+R36/$R$39*100000</f>
        <v>98.91045153771249</v>
      </c>
      <c r="S37" s="55">
        <f t="shared" ref="S37:Y37" si="20">+S36/$S$39*100000</f>
        <v>61.723188750277949</v>
      </c>
      <c r="T37" s="55">
        <f t="shared" si="20"/>
        <v>54.630772651643525</v>
      </c>
      <c r="U37" s="55">
        <f t="shared" si="20"/>
        <v>75.524647104377365</v>
      </c>
      <c r="V37" s="55">
        <f t="shared" si="20"/>
        <v>78.399950928148073</v>
      </c>
      <c r="W37" s="55">
        <f t="shared" si="20"/>
        <v>76.48308171230093</v>
      </c>
      <c r="X37" s="55" t="e">
        <f t="shared" si="20"/>
        <v>#REF!</v>
      </c>
      <c r="Y37" s="55" t="e">
        <f t="shared" si="20"/>
        <v>#REF!</v>
      </c>
      <c r="Z37" s="55" t="e">
        <f t="shared" ref="Z37:AE37" si="21">+Z36/$S$39*100000</f>
        <v>#REF!</v>
      </c>
      <c r="AA37" s="55">
        <f t="shared" si="21"/>
        <v>94.693339262848767</v>
      </c>
      <c r="AB37" s="55">
        <f t="shared" si="21"/>
        <v>80.508507065579934</v>
      </c>
      <c r="AC37" s="55">
        <f t="shared" si="21"/>
        <v>121.91288212787818</v>
      </c>
      <c r="AD37" s="55">
        <f t="shared" si="21"/>
        <v>90.667913909569776</v>
      </c>
      <c r="AE37" s="55">
        <f t="shared" si="21"/>
        <v>124.02143826531002</v>
      </c>
      <c r="AF37" s="55">
        <f t="shared" ref="AF37:AG37" si="22">+AF36/$S$39*100000</f>
        <v>82.04200243825764</v>
      </c>
      <c r="AG37" s="55">
        <f t="shared" si="22"/>
        <v>40.637627375959397</v>
      </c>
    </row>
    <row r="38" spans="1:33" s="7" customFormat="1" x14ac:dyDescent="0.3">
      <c r="A38" s="52"/>
      <c r="B38" s="52"/>
      <c r="C38" s="52"/>
      <c r="D38" s="52"/>
      <c r="E38" s="52"/>
      <c r="F38" s="54"/>
      <c r="G38" s="54"/>
      <c r="H38" s="54"/>
      <c r="I38" s="54"/>
      <c r="J38" s="54"/>
      <c r="K38" s="54"/>
      <c r="L38" s="54"/>
      <c r="M38" s="54"/>
      <c r="N38" s="54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</row>
    <row r="39" spans="1:33" s="7" customFormat="1" ht="14.5" x14ac:dyDescent="0.35">
      <c r="A39" s="1" t="s">
        <v>42</v>
      </c>
      <c r="B39" s="2"/>
      <c r="C39" s="2"/>
      <c r="D39" s="22"/>
      <c r="E39" s="22"/>
      <c r="F39" s="56">
        <v>401909</v>
      </c>
      <c r="G39" s="56">
        <v>410590</v>
      </c>
      <c r="H39" s="56">
        <v>416099</v>
      </c>
      <c r="I39" s="56">
        <v>425083</v>
      </c>
      <c r="J39" s="56">
        <v>434267</v>
      </c>
      <c r="K39" s="56">
        <v>443653</v>
      </c>
      <c r="L39" s="56">
        <v>456816</v>
      </c>
      <c r="M39" s="56">
        <v>467313</v>
      </c>
      <c r="N39" s="57">
        <v>478001</v>
      </c>
      <c r="O39" s="56">
        <v>488839</v>
      </c>
      <c r="P39" s="56">
        <v>499771</v>
      </c>
      <c r="Q39" s="56">
        <v>510739</v>
      </c>
      <c r="R39" s="56">
        <v>521684</v>
      </c>
      <c r="S39" s="56">
        <v>521684</v>
      </c>
      <c r="T39" s="58">
        <v>448971</v>
      </c>
      <c r="U39" s="59">
        <v>451645</v>
      </c>
      <c r="V39" s="60">
        <v>454291</v>
      </c>
      <c r="W39" s="61">
        <v>456895</v>
      </c>
      <c r="X39" s="62">
        <v>459471</v>
      </c>
      <c r="Y39" s="62">
        <v>462209</v>
      </c>
      <c r="Z39" s="63">
        <v>464719</v>
      </c>
      <c r="AA39" s="64">
        <v>467185</v>
      </c>
      <c r="AB39" s="64">
        <v>469612</v>
      </c>
      <c r="AC39" s="66">
        <v>472000</v>
      </c>
      <c r="AD39" s="66">
        <v>474335</v>
      </c>
      <c r="AE39" s="66">
        <v>476636</v>
      </c>
      <c r="AF39" s="7">
        <v>478492</v>
      </c>
      <c r="AG39" s="71">
        <v>477027</v>
      </c>
    </row>
    <row r="40" spans="1:33" ht="26" x14ac:dyDescent="0.3"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7"/>
      <c r="AA40" s="72" t="s">
        <v>43</v>
      </c>
      <c r="AB40" s="73"/>
      <c r="AC40" s="72" t="s">
        <v>44</v>
      </c>
      <c r="AD40" s="72" t="s">
        <v>45</v>
      </c>
      <c r="AE40" s="72" t="s">
        <v>46</v>
      </c>
      <c r="AF40" s="70" t="s">
        <v>47</v>
      </c>
      <c r="AG40" s="74" t="s">
        <v>48</v>
      </c>
    </row>
    <row r="41" spans="1:33" x14ac:dyDescent="0.3">
      <c r="Z41" s="7"/>
      <c r="AA41" s="7"/>
      <c r="AB41" s="7"/>
      <c r="AC41" s="7"/>
      <c r="AD41" s="7"/>
      <c r="AE41" s="7"/>
    </row>
  </sheetData>
  <mergeCells count="5">
    <mergeCell ref="B4:B5"/>
    <mergeCell ref="B10:B17"/>
    <mergeCell ref="B18:B27"/>
    <mergeCell ref="B28:B29"/>
    <mergeCell ref="B30:B31"/>
  </mergeCells>
  <pageMargins left="0.75" right="0.75" top="1" bottom="1" header="0" footer="0"/>
  <pageSetup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Inmunoprevenibles</vt:lpstr>
      <vt:lpstr>Inmunoprevenibles!Área_de_impresión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dzapata</dc:creator>
  <cp:lastModifiedBy>Angela Monsalve</cp:lastModifiedBy>
  <cp:revision/>
  <dcterms:created xsi:type="dcterms:W3CDTF">2014-04-08T15:36:16Z</dcterms:created>
  <dcterms:modified xsi:type="dcterms:W3CDTF">2021-01-15T23:00:04Z</dcterms:modified>
</cp:coreProperties>
</file>