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CRETARIA DE SALUD MUNICIPAL PEREIRA\SOPORTE CONTRATO N° 3184 PAGO 2\ALCANCE 2 VISITAS IPS\VISITA IPS COSMITET 17-06-2021\"/>
    </mc:Choice>
  </mc:AlternateContent>
  <bookViews>
    <workbookView xWindow="0" yWindow="0" windowWidth="20460" windowHeight="7590" firstSheet="2" activeTab="2"/>
  </bookViews>
  <sheets>
    <sheet name="resumen " sheetId="14" r:id="rId1"/>
    <sheet name="1. CTO Y DLLO IPS HC  " sheetId="7" r:id="rId2"/>
    <sheet name="JOVEN-IPS-HC" sheetId="8" r:id="rId3"/>
    <sheet name="6. DISC Y SALUD VIS Y AUD HCIPS" sheetId="11" state="hidden" r:id="rId4"/>
    <sheet name="7. ca de pr y cl " sheetId="12" state="hidden" r:id="rId5"/>
    <sheet name="Hoja1" sheetId="1" r:id="rId6"/>
    <sheet name="Hoja2" sheetId="2" r:id="rId7"/>
    <sheet name="Hoja3" sheetId="3" r:id="rId8"/>
  </sheets>
  <externalReferences>
    <externalReference r:id="rId9"/>
  </externalReferences>
  <definedNames>
    <definedName name="NATURALEZA">'[1]1'!$A$4:$A$5</definedName>
    <definedName name="Sistema_Operativo">'[1]1'!$A$31:$A$34</definedName>
    <definedName name="TIPO_DE_COMPUTADOR">'[1]1'!$A$51:$A$53</definedName>
    <definedName name="tipo_de_conexión">'[1]1'!$A$24:$A$26</definedName>
    <definedName name="Version_de_Office">'[1]1'!$A$36:$A$46</definedName>
  </definedNames>
  <calcPr calcId="162913"/>
</workbook>
</file>

<file path=xl/calcChain.xml><?xml version="1.0" encoding="utf-8"?>
<calcChain xmlns="http://schemas.openxmlformats.org/spreadsheetml/2006/main">
  <c r="M52" i="8" l="1"/>
  <c r="M53" i="8"/>
  <c r="M54" i="8"/>
  <c r="M56" i="8"/>
  <c r="M57" i="8"/>
  <c r="M58" i="8"/>
  <c r="M59" i="8"/>
  <c r="M60" i="8"/>
  <c r="M62" i="8"/>
  <c r="M63" i="8"/>
  <c r="M64" i="8"/>
  <c r="M65" i="8"/>
  <c r="M66" i="8"/>
  <c r="M67" i="8"/>
  <c r="M68" i="8"/>
  <c r="M70" i="8"/>
  <c r="M71" i="8"/>
  <c r="M72" i="8"/>
  <c r="M73" i="8"/>
  <c r="M74" i="8"/>
  <c r="M75" i="8"/>
  <c r="M76" i="8"/>
  <c r="M77" i="8"/>
  <c r="M78" i="8"/>
  <c r="M79" i="8"/>
  <c r="M80" i="8"/>
  <c r="M81" i="8"/>
  <c r="M82" i="8"/>
  <c r="M83" i="8"/>
  <c r="M87" i="8"/>
  <c r="M88" i="8"/>
  <c r="M89" i="8"/>
  <c r="M90" i="8"/>
  <c r="M91" i="8"/>
  <c r="M92" i="8"/>
  <c r="M93" i="8"/>
  <c r="M94" i="8"/>
  <c r="M95" i="8"/>
  <c r="M96" i="8"/>
  <c r="M97" i="8"/>
  <c r="M101" i="8"/>
  <c r="M102" i="8"/>
  <c r="M103" i="8"/>
  <c r="M104" i="8"/>
  <c r="M105" i="8"/>
  <c r="M109" i="8"/>
  <c r="M110" i="8"/>
  <c r="M111" i="8"/>
  <c r="M115" i="8"/>
  <c r="M119" i="8"/>
  <c r="M120" i="8"/>
  <c r="M121" i="8"/>
  <c r="M122" i="8"/>
  <c r="M123" i="8"/>
  <c r="M124" i="8"/>
  <c r="M125" i="8"/>
  <c r="M126" i="8"/>
  <c r="M130" i="8"/>
  <c r="M131" i="8"/>
  <c r="M132" i="8"/>
  <c r="M133" i="8"/>
  <c r="M134" i="8"/>
  <c r="M135" i="8"/>
  <c r="M136" i="8"/>
  <c r="M137" i="8"/>
  <c r="M138" i="8"/>
  <c r="M139" i="8"/>
  <c r="M140" i="8"/>
  <c r="M141" i="8"/>
  <c r="M33" i="8"/>
  <c r="M34" i="8"/>
  <c r="M35" i="8"/>
  <c r="M36" i="8"/>
  <c r="M37" i="8"/>
  <c r="M38" i="8"/>
  <c r="M39" i="8"/>
  <c r="M40" i="8"/>
  <c r="M41" i="8"/>
  <c r="M42" i="8"/>
  <c r="M43" i="8"/>
  <c r="M44" i="8"/>
  <c r="M45" i="8"/>
  <c r="M46" i="8"/>
  <c r="M47" i="8"/>
  <c r="M19" i="8"/>
  <c r="M20" i="8"/>
  <c r="M21" i="8"/>
  <c r="M22" i="8"/>
  <c r="M23" i="8"/>
  <c r="M24" i="8"/>
  <c r="M25" i="8"/>
  <c r="M26" i="8"/>
  <c r="M27" i="8"/>
  <c r="L142" i="8"/>
  <c r="K142" i="8"/>
  <c r="J142" i="8"/>
  <c r="I142" i="8"/>
  <c r="H142" i="8"/>
  <c r="G142" i="8"/>
  <c r="L127" i="8"/>
  <c r="K127" i="8"/>
  <c r="J127" i="8"/>
  <c r="I127" i="8"/>
  <c r="H127" i="8"/>
  <c r="G127" i="8"/>
  <c r="L116" i="8"/>
  <c r="K116" i="8"/>
  <c r="J116" i="8"/>
  <c r="I116" i="8"/>
  <c r="H116" i="8"/>
  <c r="G116" i="8"/>
  <c r="L112" i="8"/>
  <c r="K112" i="8"/>
  <c r="J112" i="8"/>
  <c r="I112" i="8"/>
  <c r="H112" i="8"/>
  <c r="G112" i="8"/>
  <c r="L106" i="8"/>
  <c r="K106" i="8"/>
  <c r="J106" i="8"/>
  <c r="I106" i="8"/>
  <c r="H106" i="8"/>
  <c r="G106" i="8"/>
  <c r="L98" i="8"/>
  <c r="K98" i="8"/>
  <c r="J98" i="8"/>
  <c r="I98" i="8"/>
  <c r="H98" i="8"/>
  <c r="G98" i="8"/>
  <c r="L84" i="8"/>
  <c r="K84" i="8"/>
  <c r="J84" i="8"/>
  <c r="I84" i="8"/>
  <c r="H84" i="8"/>
  <c r="G84" i="8"/>
  <c r="L29" i="8"/>
  <c r="K29" i="8"/>
  <c r="J29" i="8"/>
  <c r="I29" i="8"/>
  <c r="H29" i="8"/>
  <c r="G29" i="8"/>
  <c r="E84" i="8"/>
  <c r="F84" i="8"/>
  <c r="D84" i="8"/>
  <c r="E98" i="8"/>
  <c r="F98" i="8"/>
  <c r="D98" i="8"/>
  <c r="E106" i="8"/>
  <c r="F106" i="8"/>
  <c r="D106" i="8"/>
  <c r="E112" i="8"/>
  <c r="F112" i="8"/>
  <c r="D112" i="8"/>
  <c r="E116" i="8"/>
  <c r="F116" i="8"/>
  <c r="D116" i="8"/>
  <c r="E127" i="8"/>
  <c r="F127" i="8"/>
  <c r="D127" i="8"/>
  <c r="E142" i="8"/>
  <c r="F142" i="8"/>
  <c r="D142" i="8"/>
  <c r="D29" i="8"/>
  <c r="A144" i="8"/>
  <c r="M142" i="8" l="1"/>
  <c r="M106" i="8"/>
  <c r="M98" i="8"/>
  <c r="M116" i="8"/>
  <c r="M84" i="8"/>
  <c r="M127" i="8"/>
  <c r="M112" i="8"/>
  <c r="L144" i="8"/>
  <c r="H144" i="8"/>
  <c r="I144" i="8"/>
  <c r="J144" i="8"/>
  <c r="G144" i="8"/>
  <c r="K144" i="8"/>
  <c r="A98" i="12"/>
  <c r="T97" i="12"/>
  <c r="S96" i="12"/>
  <c r="R96" i="12"/>
  <c r="Q96" i="12"/>
  <c r="P96" i="12"/>
  <c r="O96" i="12"/>
  <c r="O98" i="12" s="1"/>
  <c r="N96" i="12"/>
  <c r="M96" i="12"/>
  <c r="L96" i="12"/>
  <c r="K96" i="12"/>
  <c r="J96" i="12"/>
  <c r="I96" i="12"/>
  <c r="H96" i="12"/>
  <c r="G96" i="12"/>
  <c r="G98" i="12" s="1"/>
  <c r="F96" i="12"/>
  <c r="E96" i="12"/>
  <c r="T95" i="12"/>
  <c r="T94" i="12"/>
  <c r="T93" i="12"/>
  <c r="S92" i="12"/>
  <c r="R92" i="12"/>
  <c r="Q92" i="12"/>
  <c r="P92" i="12"/>
  <c r="O92" i="12"/>
  <c r="N92" i="12"/>
  <c r="M92" i="12"/>
  <c r="L92" i="12"/>
  <c r="K92" i="12"/>
  <c r="J92" i="12"/>
  <c r="I92" i="12"/>
  <c r="H92" i="12"/>
  <c r="G92" i="12"/>
  <c r="F92" i="12"/>
  <c r="E92" i="12"/>
  <c r="T90" i="12"/>
  <c r="T89" i="12"/>
  <c r="S88" i="12"/>
  <c r="R88" i="12"/>
  <c r="Q88" i="12"/>
  <c r="P88" i="12"/>
  <c r="O88" i="12"/>
  <c r="N88" i="12"/>
  <c r="M88" i="12"/>
  <c r="L88" i="12"/>
  <c r="K88" i="12"/>
  <c r="J88" i="12"/>
  <c r="I88" i="12"/>
  <c r="H88" i="12"/>
  <c r="G88" i="12"/>
  <c r="F88" i="12"/>
  <c r="T88" i="12" s="1"/>
  <c r="E88" i="12"/>
  <c r="T87" i="12"/>
  <c r="T86" i="12"/>
  <c r="T85" i="12"/>
  <c r="S84" i="12"/>
  <c r="R84" i="12"/>
  <c r="Q84" i="12"/>
  <c r="P84" i="12"/>
  <c r="O84" i="12"/>
  <c r="N84" i="12"/>
  <c r="M84" i="12"/>
  <c r="L84" i="12"/>
  <c r="K84" i="12"/>
  <c r="J84" i="12"/>
  <c r="I84" i="12"/>
  <c r="H84" i="12"/>
  <c r="G84" i="12"/>
  <c r="F84" i="12"/>
  <c r="E84" i="12"/>
  <c r="T83" i="12"/>
  <c r="T82" i="12"/>
  <c r="T81" i="12"/>
  <c r="T80" i="12"/>
  <c r="S79" i="12"/>
  <c r="R79" i="12"/>
  <c r="Q79" i="12"/>
  <c r="P79" i="12"/>
  <c r="O79" i="12"/>
  <c r="N79" i="12"/>
  <c r="M79" i="12"/>
  <c r="L79" i="12"/>
  <c r="K79" i="12"/>
  <c r="J79" i="12"/>
  <c r="I79" i="12"/>
  <c r="H79" i="12"/>
  <c r="G79" i="12"/>
  <c r="F79" i="12"/>
  <c r="E79" i="12"/>
  <c r="T79" i="12" s="1"/>
  <c r="T78" i="12"/>
  <c r="T77" i="12"/>
  <c r="T76" i="12"/>
  <c r="T75" i="12"/>
  <c r="S74" i="12"/>
  <c r="R74" i="12"/>
  <c r="Q74" i="12"/>
  <c r="P74" i="12"/>
  <c r="O74" i="12"/>
  <c r="N74" i="12"/>
  <c r="M74" i="12"/>
  <c r="L74" i="12"/>
  <c r="K74" i="12"/>
  <c r="J74" i="12"/>
  <c r="I74" i="12"/>
  <c r="H74" i="12"/>
  <c r="G74" i="12"/>
  <c r="F74" i="12"/>
  <c r="E74" i="12"/>
  <c r="T73" i="12"/>
  <c r="T72" i="12"/>
  <c r="T71" i="12"/>
  <c r="T70" i="12"/>
  <c r="S69" i="12"/>
  <c r="R69" i="12"/>
  <c r="Q69" i="12"/>
  <c r="P69" i="12"/>
  <c r="O69" i="12"/>
  <c r="N69" i="12"/>
  <c r="M69" i="12"/>
  <c r="L69" i="12"/>
  <c r="K69" i="12"/>
  <c r="J69" i="12"/>
  <c r="I69" i="12"/>
  <c r="H69" i="12"/>
  <c r="G69" i="12"/>
  <c r="F69" i="12"/>
  <c r="E69" i="12"/>
  <c r="T69" i="12" s="1"/>
  <c r="T68" i="12"/>
  <c r="T67" i="12"/>
  <c r="T66" i="12"/>
  <c r="T65" i="12"/>
  <c r="T64" i="12"/>
  <c r="S63" i="12"/>
  <c r="R63" i="12"/>
  <c r="P63" i="12"/>
  <c r="O63" i="12"/>
  <c r="N63" i="12"/>
  <c r="M63" i="12"/>
  <c r="L63" i="12"/>
  <c r="K63" i="12"/>
  <c r="J63" i="12"/>
  <c r="I63" i="12"/>
  <c r="H63" i="12"/>
  <c r="G63" i="12"/>
  <c r="F63" i="12"/>
  <c r="E63" i="12"/>
  <c r="T62" i="12"/>
  <c r="T61" i="12"/>
  <c r="T60" i="12"/>
  <c r="T59" i="12"/>
  <c r="T57" i="12"/>
  <c r="T56" i="12"/>
  <c r="T55" i="12"/>
  <c r="T54" i="12"/>
  <c r="T53" i="12"/>
  <c r="T52" i="12"/>
  <c r="S51" i="12"/>
  <c r="R51" i="12"/>
  <c r="Q51" i="12"/>
  <c r="P51" i="12"/>
  <c r="O51" i="12"/>
  <c r="N51" i="12"/>
  <c r="M51" i="12"/>
  <c r="L51" i="12"/>
  <c r="K51" i="12"/>
  <c r="J51" i="12"/>
  <c r="I51" i="12"/>
  <c r="H51" i="12"/>
  <c r="G51" i="12"/>
  <c r="F51" i="12"/>
  <c r="E51" i="12"/>
  <c r="T51" i="12" s="1"/>
  <c r="T50" i="12"/>
  <c r="T49" i="12"/>
  <c r="T48" i="12"/>
  <c r="T47" i="12"/>
  <c r="S46" i="12"/>
  <c r="R46" i="12"/>
  <c r="Q46" i="12"/>
  <c r="P46" i="12"/>
  <c r="O46" i="12"/>
  <c r="N46" i="12"/>
  <c r="M46" i="12"/>
  <c r="L46" i="12"/>
  <c r="K46" i="12"/>
  <c r="J46" i="12"/>
  <c r="I46" i="12"/>
  <c r="H46" i="12"/>
  <c r="G46" i="12"/>
  <c r="F46" i="12"/>
  <c r="E46" i="12"/>
  <c r="T45" i="12"/>
  <c r="T44" i="12"/>
  <c r="T43" i="12"/>
  <c r="S42" i="12"/>
  <c r="R42" i="12"/>
  <c r="Q42" i="12"/>
  <c r="P42" i="12"/>
  <c r="O42" i="12"/>
  <c r="N42" i="12"/>
  <c r="M42" i="12"/>
  <c r="L42" i="12"/>
  <c r="K42" i="12"/>
  <c r="J42" i="12"/>
  <c r="I42" i="12"/>
  <c r="H42" i="12"/>
  <c r="G42" i="12"/>
  <c r="F42" i="12"/>
  <c r="T42" i="12" s="1"/>
  <c r="E42" i="12"/>
  <c r="T41" i="12"/>
  <c r="T40" i="12"/>
  <c r="T39" i="12"/>
  <c r="S38" i="12"/>
  <c r="R38" i="12"/>
  <c r="Q38" i="12"/>
  <c r="P38" i="12"/>
  <c r="O38" i="12"/>
  <c r="N38" i="12"/>
  <c r="M38" i="12"/>
  <c r="L38" i="12"/>
  <c r="K38" i="12"/>
  <c r="J38" i="12"/>
  <c r="I38" i="12"/>
  <c r="H38" i="12"/>
  <c r="G38" i="12"/>
  <c r="F38" i="12"/>
  <c r="E38" i="12"/>
  <c r="T37" i="12"/>
  <c r="T36" i="12"/>
  <c r="T35" i="12"/>
  <c r="T34" i="12"/>
  <c r="S33" i="12"/>
  <c r="R33" i="12"/>
  <c r="Q33" i="12"/>
  <c r="P33" i="12"/>
  <c r="O33" i="12"/>
  <c r="N33" i="12"/>
  <c r="M33" i="12"/>
  <c r="L33" i="12"/>
  <c r="K33" i="12"/>
  <c r="J33" i="12"/>
  <c r="I33" i="12"/>
  <c r="H33" i="12"/>
  <c r="G33" i="12"/>
  <c r="F33" i="12"/>
  <c r="E33" i="12"/>
  <c r="T33" i="12" s="1"/>
  <c r="T32" i="12"/>
  <c r="T31" i="12"/>
  <c r="T30" i="12"/>
  <c r="T29" i="12"/>
  <c r="S28" i="12"/>
  <c r="R28" i="12"/>
  <c r="Q28" i="12"/>
  <c r="P28" i="12"/>
  <c r="O28" i="12"/>
  <c r="N28" i="12"/>
  <c r="M28" i="12"/>
  <c r="L28" i="12"/>
  <c r="K28" i="12"/>
  <c r="J28" i="12"/>
  <c r="I28" i="12"/>
  <c r="H28" i="12"/>
  <c r="G28" i="12"/>
  <c r="F28" i="12"/>
  <c r="E28" i="12"/>
  <c r="T27" i="12"/>
  <c r="T26" i="12"/>
  <c r="T25" i="12"/>
  <c r="T24" i="12"/>
  <c r="T23" i="12"/>
  <c r="S22" i="12"/>
  <c r="R22" i="12"/>
  <c r="Q22" i="12"/>
  <c r="P22" i="12"/>
  <c r="O22" i="12"/>
  <c r="N22" i="12"/>
  <c r="M22" i="12"/>
  <c r="L22" i="12"/>
  <c r="J22" i="12"/>
  <c r="I22" i="12"/>
  <c r="H22" i="12"/>
  <c r="G22" i="12"/>
  <c r="F22" i="12"/>
  <c r="E22" i="12"/>
  <c r="T22" i="12" s="1"/>
  <c r="T21" i="12"/>
  <c r="T20" i="12"/>
  <c r="T19" i="12"/>
  <c r="T18" i="12"/>
  <c r="T17" i="12"/>
  <c r="S16" i="12"/>
  <c r="R16" i="12"/>
  <c r="Q16" i="12"/>
  <c r="P16" i="12"/>
  <c r="O16" i="12"/>
  <c r="N16" i="12"/>
  <c r="M16" i="12"/>
  <c r="L16" i="12"/>
  <c r="K16" i="12"/>
  <c r="J16" i="12"/>
  <c r="I16" i="12"/>
  <c r="H16" i="12"/>
  <c r="G16" i="12"/>
  <c r="F16" i="12"/>
  <c r="E16" i="12"/>
  <c r="T15" i="12"/>
  <c r="T14" i="12"/>
  <c r="T13" i="12"/>
  <c r="A108" i="11"/>
  <c r="F15" i="14" s="1"/>
  <c r="T106" i="11"/>
  <c r="S105" i="11"/>
  <c r="P105" i="11"/>
  <c r="M105" i="11"/>
  <c r="J105" i="11"/>
  <c r="G105" i="11"/>
  <c r="T104" i="11"/>
  <c r="T103" i="11"/>
  <c r="T102" i="11"/>
  <c r="S101" i="11"/>
  <c r="R101" i="11"/>
  <c r="Q101" i="11"/>
  <c r="P101" i="11"/>
  <c r="O101" i="11"/>
  <c r="N101" i="11"/>
  <c r="M101" i="11"/>
  <c r="L101" i="11"/>
  <c r="K101" i="11"/>
  <c r="J101" i="11"/>
  <c r="I101" i="11"/>
  <c r="H101" i="11"/>
  <c r="G101" i="11"/>
  <c r="F101" i="11"/>
  <c r="E101" i="11"/>
  <c r="T100" i="11"/>
  <c r="T99" i="11"/>
  <c r="T98" i="11"/>
  <c r="S97" i="11"/>
  <c r="R97" i="11"/>
  <c r="Q97" i="11"/>
  <c r="P97" i="11"/>
  <c r="O97" i="11"/>
  <c r="N97" i="11"/>
  <c r="M97" i="11"/>
  <c r="L97" i="11"/>
  <c r="K97" i="11"/>
  <c r="J97" i="11"/>
  <c r="I97" i="11"/>
  <c r="H97" i="11"/>
  <c r="G97" i="11"/>
  <c r="F97" i="11"/>
  <c r="E97" i="11"/>
  <c r="T96" i="11"/>
  <c r="T95" i="11"/>
  <c r="T94" i="11"/>
  <c r="S93" i="11"/>
  <c r="R93" i="11"/>
  <c r="Q93" i="11"/>
  <c r="P93" i="11"/>
  <c r="O93" i="11"/>
  <c r="N93" i="11"/>
  <c r="M93" i="11"/>
  <c r="L93" i="11"/>
  <c r="K93" i="11"/>
  <c r="J93" i="11"/>
  <c r="I93" i="11"/>
  <c r="H93" i="11"/>
  <c r="G93" i="11"/>
  <c r="F93" i="11"/>
  <c r="E93" i="11"/>
  <c r="T93" i="11" s="1"/>
  <c r="T92" i="11"/>
  <c r="T91" i="11"/>
  <c r="T90" i="11"/>
  <c r="T89" i="11"/>
  <c r="T88" i="11"/>
  <c r="S87" i="11"/>
  <c r="R87" i="11"/>
  <c r="Q87" i="11"/>
  <c r="P87" i="11"/>
  <c r="O87" i="11"/>
  <c r="N87" i="11"/>
  <c r="M87" i="11"/>
  <c r="L87" i="11"/>
  <c r="K87" i="11"/>
  <c r="J87" i="11"/>
  <c r="I87" i="11"/>
  <c r="H87" i="11"/>
  <c r="G87" i="11"/>
  <c r="F87" i="11"/>
  <c r="E87" i="11"/>
  <c r="T86" i="11"/>
  <c r="T85" i="11"/>
  <c r="T84" i="11"/>
  <c r="T83" i="11"/>
  <c r="T82" i="11"/>
  <c r="S81" i="11"/>
  <c r="R81" i="11"/>
  <c r="Q81" i="11"/>
  <c r="P81" i="11"/>
  <c r="O81" i="11"/>
  <c r="N81" i="11"/>
  <c r="M81" i="11"/>
  <c r="L81" i="11"/>
  <c r="K81" i="11"/>
  <c r="J81" i="11"/>
  <c r="I81" i="11"/>
  <c r="H81" i="11"/>
  <c r="G81" i="11"/>
  <c r="F81" i="11"/>
  <c r="E81" i="11"/>
  <c r="T81" i="11" s="1"/>
  <c r="T80" i="11"/>
  <c r="T79" i="11"/>
  <c r="T78" i="11"/>
  <c r="T77" i="11"/>
  <c r="S76" i="11"/>
  <c r="R76" i="11"/>
  <c r="Q76" i="11"/>
  <c r="P76" i="11"/>
  <c r="O76" i="11"/>
  <c r="N76" i="11"/>
  <c r="M76" i="11"/>
  <c r="L76" i="11"/>
  <c r="K76" i="11"/>
  <c r="J76" i="11"/>
  <c r="I76" i="11"/>
  <c r="H76" i="11"/>
  <c r="G76" i="11"/>
  <c r="F76" i="11"/>
  <c r="E76" i="11"/>
  <c r="T75" i="11"/>
  <c r="T74" i="11"/>
  <c r="T73" i="11"/>
  <c r="T72" i="11"/>
  <c r="S71" i="11"/>
  <c r="R71" i="11"/>
  <c r="Q71" i="11"/>
  <c r="P71" i="11"/>
  <c r="O71" i="11"/>
  <c r="N71" i="11"/>
  <c r="M71" i="11"/>
  <c r="L71" i="11"/>
  <c r="K71" i="11"/>
  <c r="J71" i="11"/>
  <c r="I71" i="11"/>
  <c r="H71" i="11"/>
  <c r="G71" i="11"/>
  <c r="F71" i="11"/>
  <c r="E71" i="11"/>
  <c r="T71" i="11" s="1"/>
  <c r="S59" i="11"/>
  <c r="R59" i="11"/>
  <c r="Q59" i="11"/>
  <c r="P59" i="11"/>
  <c r="O59" i="11"/>
  <c r="N59" i="11"/>
  <c r="M59" i="11"/>
  <c r="L59" i="11"/>
  <c r="K59" i="11"/>
  <c r="J59" i="11"/>
  <c r="I59" i="11"/>
  <c r="H59" i="11"/>
  <c r="G59" i="11"/>
  <c r="F59" i="11"/>
  <c r="E59" i="11"/>
  <c r="T57" i="11"/>
  <c r="T56" i="11"/>
  <c r="S55" i="11"/>
  <c r="R55" i="11"/>
  <c r="Q55" i="11"/>
  <c r="P55" i="11"/>
  <c r="O55" i="11"/>
  <c r="N55" i="11"/>
  <c r="M55" i="11"/>
  <c r="L55" i="11"/>
  <c r="K55" i="11"/>
  <c r="J55" i="11"/>
  <c r="I55" i="11"/>
  <c r="H55" i="11"/>
  <c r="G55" i="11"/>
  <c r="F55" i="11"/>
  <c r="E55" i="11"/>
  <c r="T55" i="11" s="1"/>
  <c r="T54" i="11"/>
  <c r="T53" i="11"/>
  <c r="T52" i="11"/>
  <c r="S51" i="11"/>
  <c r="R51" i="11"/>
  <c r="Q51" i="11"/>
  <c r="P51" i="11"/>
  <c r="O51" i="11"/>
  <c r="N51" i="11"/>
  <c r="M51" i="11"/>
  <c r="L51" i="11"/>
  <c r="K51" i="11"/>
  <c r="J51" i="11"/>
  <c r="I51" i="11"/>
  <c r="H51" i="11"/>
  <c r="G51" i="11"/>
  <c r="F51" i="11"/>
  <c r="E51" i="11"/>
  <c r="T50" i="11"/>
  <c r="T49" i="11"/>
  <c r="T48" i="11"/>
  <c r="S47" i="11"/>
  <c r="R47" i="11"/>
  <c r="Q47" i="11"/>
  <c r="P47" i="11"/>
  <c r="O47" i="11"/>
  <c r="N47" i="11"/>
  <c r="M47" i="11"/>
  <c r="L47" i="11"/>
  <c r="K47" i="11"/>
  <c r="J47" i="11"/>
  <c r="I47" i="11"/>
  <c r="H47" i="11"/>
  <c r="G47" i="11"/>
  <c r="F47" i="11"/>
  <c r="E47" i="11"/>
  <c r="T47" i="11" s="1"/>
  <c r="T46" i="11"/>
  <c r="T45" i="11"/>
  <c r="T44" i="11"/>
  <c r="S43" i="11"/>
  <c r="R43" i="11"/>
  <c r="Q43" i="11"/>
  <c r="P43" i="11"/>
  <c r="O43" i="11"/>
  <c r="N43" i="11"/>
  <c r="M43" i="11"/>
  <c r="L43" i="11"/>
  <c r="K43" i="11"/>
  <c r="J43" i="11"/>
  <c r="I43" i="11"/>
  <c r="H43" i="11"/>
  <c r="G43" i="11"/>
  <c r="F43" i="11"/>
  <c r="E43" i="11"/>
  <c r="T42" i="11"/>
  <c r="T41" i="11"/>
  <c r="T40" i="11"/>
  <c r="S39" i="11"/>
  <c r="R39" i="11"/>
  <c r="Q39" i="11"/>
  <c r="P39" i="11"/>
  <c r="O39" i="11"/>
  <c r="N39" i="11"/>
  <c r="M39" i="11"/>
  <c r="L39" i="11"/>
  <c r="K39" i="11"/>
  <c r="J39" i="11"/>
  <c r="I39" i="11"/>
  <c r="H39" i="11"/>
  <c r="G39" i="11"/>
  <c r="F39" i="11"/>
  <c r="E39" i="11"/>
  <c r="T39" i="11" s="1"/>
  <c r="T38" i="11"/>
  <c r="T37" i="11"/>
  <c r="T36" i="11"/>
  <c r="T35" i="11"/>
  <c r="T34" i="11"/>
  <c r="T33" i="11"/>
  <c r="T32" i="11"/>
  <c r="T31" i="11"/>
  <c r="T30" i="11"/>
  <c r="T29" i="11"/>
  <c r="T28" i="11"/>
  <c r="T27" i="11"/>
  <c r="T26" i="11"/>
  <c r="S25" i="11"/>
  <c r="R25" i="11"/>
  <c r="Q25" i="11"/>
  <c r="P25" i="11"/>
  <c r="O25" i="11"/>
  <c r="N25" i="11"/>
  <c r="M25" i="11"/>
  <c r="L25" i="11"/>
  <c r="J25" i="11"/>
  <c r="I25" i="11"/>
  <c r="H25" i="11"/>
  <c r="G25" i="11"/>
  <c r="F25" i="11"/>
  <c r="E25" i="11"/>
  <c r="T24" i="11"/>
  <c r="T23" i="11"/>
  <c r="T22" i="11"/>
  <c r="S21" i="11"/>
  <c r="R21" i="11"/>
  <c r="Q21" i="11"/>
  <c r="P21" i="11"/>
  <c r="O21" i="11"/>
  <c r="N21" i="11"/>
  <c r="M21" i="11"/>
  <c r="L21" i="11"/>
  <c r="K21" i="11"/>
  <c r="J21" i="11"/>
  <c r="I21" i="11"/>
  <c r="H21" i="11"/>
  <c r="G21" i="11"/>
  <c r="F21" i="11"/>
  <c r="T21" i="11" s="1"/>
  <c r="E21" i="11"/>
  <c r="T20" i="11"/>
  <c r="T19" i="11"/>
  <c r="T18" i="11"/>
  <c r="T17" i="11"/>
  <c r="T16" i="11"/>
  <c r="F11" i="14"/>
  <c r="M51" i="8"/>
  <c r="M50" i="8"/>
  <c r="M49" i="8"/>
  <c r="M32" i="8"/>
  <c r="F29" i="8"/>
  <c r="E29" i="8"/>
  <c r="M28" i="8"/>
  <c r="M18" i="8"/>
  <c r="U77" i="7"/>
  <c r="T76" i="7"/>
  <c r="A76" i="7"/>
  <c r="S74" i="7"/>
  <c r="R74" i="7"/>
  <c r="Q74" i="7"/>
  <c r="P74" i="7"/>
  <c r="O74" i="7"/>
  <c r="N74" i="7"/>
  <c r="M74" i="7"/>
  <c r="L74" i="7"/>
  <c r="K74" i="7"/>
  <c r="J74" i="7"/>
  <c r="I74" i="7"/>
  <c r="H74" i="7"/>
  <c r="G74" i="7"/>
  <c r="F74" i="7"/>
  <c r="E74" i="7"/>
  <c r="U73" i="7"/>
  <c r="U72" i="7"/>
  <c r="U71" i="7"/>
  <c r="S70" i="7"/>
  <c r="R70" i="7"/>
  <c r="Q70" i="7"/>
  <c r="P70" i="7"/>
  <c r="O70" i="7"/>
  <c r="N70" i="7"/>
  <c r="M70" i="7"/>
  <c r="L70" i="7"/>
  <c r="K70" i="7"/>
  <c r="J70" i="7"/>
  <c r="I70" i="7"/>
  <c r="H70" i="7"/>
  <c r="G70" i="7"/>
  <c r="F70" i="7"/>
  <c r="E70" i="7"/>
  <c r="U69" i="7"/>
  <c r="U68" i="7"/>
  <c r="U67" i="7"/>
  <c r="U66" i="7"/>
  <c r="U65" i="7"/>
  <c r="U64" i="7"/>
  <c r="U63" i="7"/>
  <c r="S62" i="7"/>
  <c r="R62" i="7"/>
  <c r="Q62" i="7"/>
  <c r="P62" i="7"/>
  <c r="O62" i="7"/>
  <c r="N62" i="7"/>
  <c r="M62" i="7"/>
  <c r="L62" i="7"/>
  <c r="K62" i="7"/>
  <c r="J62" i="7"/>
  <c r="I62" i="7"/>
  <c r="H62" i="7"/>
  <c r="G62" i="7"/>
  <c r="F62" i="7"/>
  <c r="E62" i="7"/>
  <c r="U61" i="7"/>
  <c r="U60" i="7"/>
  <c r="U59" i="7"/>
  <c r="U58" i="7"/>
  <c r="U57" i="7"/>
  <c r="U56" i="7"/>
  <c r="U55" i="7"/>
  <c r="U54" i="7"/>
  <c r="U53" i="7"/>
  <c r="S52" i="7"/>
  <c r="R52" i="7"/>
  <c r="Q52" i="7"/>
  <c r="P52" i="7"/>
  <c r="O52" i="7"/>
  <c r="N52" i="7"/>
  <c r="M52" i="7"/>
  <c r="L52" i="7"/>
  <c r="K52" i="7"/>
  <c r="J52" i="7"/>
  <c r="I52" i="7"/>
  <c r="H52" i="7"/>
  <c r="G52" i="7"/>
  <c r="F52" i="7"/>
  <c r="E52" i="7"/>
  <c r="U51" i="7"/>
  <c r="U50" i="7"/>
  <c r="U49" i="7"/>
  <c r="S48" i="7"/>
  <c r="R48" i="7"/>
  <c r="Q48" i="7"/>
  <c r="P48" i="7"/>
  <c r="O48" i="7"/>
  <c r="N48" i="7"/>
  <c r="M48" i="7"/>
  <c r="L48" i="7"/>
  <c r="K48" i="7"/>
  <c r="J48" i="7"/>
  <c r="I48" i="7"/>
  <c r="H48" i="7"/>
  <c r="G48" i="7"/>
  <c r="F48" i="7"/>
  <c r="U48" i="7" s="1"/>
  <c r="E48" i="7"/>
  <c r="U47" i="7"/>
  <c r="U46" i="7"/>
  <c r="U45" i="7"/>
  <c r="S44" i="7"/>
  <c r="R44" i="7"/>
  <c r="Q44" i="7"/>
  <c r="P44" i="7"/>
  <c r="O44" i="7"/>
  <c r="N44" i="7"/>
  <c r="M44" i="7"/>
  <c r="L44" i="7"/>
  <c r="K44" i="7"/>
  <c r="J44" i="7"/>
  <c r="I44" i="7"/>
  <c r="H44" i="7"/>
  <c r="G44" i="7"/>
  <c r="F44" i="7"/>
  <c r="E44" i="7"/>
  <c r="U43" i="7"/>
  <c r="U42" i="7"/>
  <c r="U41" i="7"/>
  <c r="U40" i="7"/>
  <c r="U39" i="7"/>
  <c r="U38" i="7"/>
  <c r="U37" i="7"/>
  <c r="U36" i="7"/>
  <c r="U35" i="7"/>
  <c r="U34" i="7"/>
  <c r="S33" i="7"/>
  <c r="R33" i="7"/>
  <c r="Q33" i="7"/>
  <c r="P33" i="7"/>
  <c r="O33" i="7"/>
  <c r="N33" i="7"/>
  <c r="M33" i="7"/>
  <c r="L33" i="7"/>
  <c r="K33" i="7"/>
  <c r="J33" i="7"/>
  <c r="I33" i="7"/>
  <c r="H33" i="7"/>
  <c r="G33" i="7"/>
  <c r="F33" i="7"/>
  <c r="E33" i="7"/>
  <c r="U33" i="7" s="1"/>
  <c r="U32" i="7"/>
  <c r="U31" i="7"/>
  <c r="U30" i="7"/>
  <c r="U29" i="7"/>
  <c r="U28" i="7"/>
  <c r="U27" i="7"/>
  <c r="U26" i="7"/>
  <c r="U25" i="7"/>
  <c r="U24" i="7"/>
  <c r="U23" i="7"/>
  <c r="U22" i="7"/>
  <c r="S21" i="7"/>
  <c r="R21" i="7"/>
  <c r="Q21" i="7"/>
  <c r="P21" i="7"/>
  <c r="O21" i="7"/>
  <c r="N21" i="7"/>
  <c r="M21" i="7"/>
  <c r="L21" i="7"/>
  <c r="K21" i="7"/>
  <c r="J21" i="7"/>
  <c r="I21" i="7"/>
  <c r="H21" i="7"/>
  <c r="G21" i="7"/>
  <c r="F21" i="7"/>
  <c r="E21" i="7"/>
  <c r="U20" i="7"/>
  <c r="U19" i="7"/>
  <c r="U18" i="7"/>
  <c r="U17" i="7"/>
  <c r="U16" i="7"/>
  <c r="U15" i="7"/>
  <c r="F19" i="14"/>
  <c r="F18" i="14"/>
  <c r="F17" i="14"/>
  <c r="F16" i="14"/>
  <c r="F14" i="14"/>
  <c r="F13" i="14"/>
  <c r="F12" i="14"/>
  <c r="F10" i="14"/>
  <c r="J9" i="14"/>
  <c r="F8" i="14"/>
  <c r="G146" i="8" l="1"/>
  <c r="F76" i="7"/>
  <c r="H76" i="7"/>
  <c r="J76" i="7"/>
  <c r="L76" i="7"/>
  <c r="N76" i="7"/>
  <c r="P76" i="7"/>
  <c r="R76" i="7"/>
  <c r="K98" i="12"/>
  <c r="S98" i="12"/>
  <c r="U21" i="7"/>
  <c r="U44" i="7"/>
  <c r="U52" i="7"/>
  <c r="E76" i="7"/>
  <c r="E77" i="7" s="1"/>
  <c r="G76" i="7"/>
  <c r="I76" i="7"/>
  <c r="H77" i="7" s="1"/>
  <c r="K76" i="7"/>
  <c r="M76" i="7"/>
  <c r="O76" i="7"/>
  <c r="Q76" i="7"/>
  <c r="Q77" i="7" s="1"/>
  <c r="S76" i="7"/>
  <c r="T25" i="11"/>
  <c r="T43" i="11"/>
  <c r="T51" i="11"/>
  <c r="T59" i="11"/>
  <c r="T76" i="11"/>
  <c r="T87" i="11"/>
  <c r="H108" i="11"/>
  <c r="L108" i="11"/>
  <c r="F108" i="11"/>
  <c r="E111" i="11" s="1"/>
  <c r="N108" i="11"/>
  <c r="R108" i="11"/>
  <c r="J108" i="11"/>
  <c r="P108" i="11"/>
  <c r="T16" i="12"/>
  <c r="T28" i="12"/>
  <c r="T38" i="12"/>
  <c r="T46" i="12"/>
  <c r="T63" i="12"/>
  <c r="T74" i="12"/>
  <c r="T84" i="12"/>
  <c r="T92" i="12"/>
  <c r="J146" i="8"/>
  <c r="F20" i="14"/>
  <c r="F144" i="8"/>
  <c r="D149" i="8" s="1"/>
  <c r="E78" i="7"/>
  <c r="E79" i="7"/>
  <c r="N77" i="7"/>
  <c r="U70" i="7"/>
  <c r="T105" i="11"/>
  <c r="U74" i="7"/>
  <c r="E144" i="8"/>
  <c r="D148" i="8" s="1"/>
  <c r="D144" i="8"/>
  <c r="T97" i="11"/>
  <c r="E108" i="11"/>
  <c r="T101" i="11"/>
  <c r="I108" i="11"/>
  <c r="H109" i="11" s="1"/>
  <c r="K108" i="11"/>
  <c r="O108" i="11"/>
  <c r="N109" i="11" s="1"/>
  <c r="Q108" i="11"/>
  <c r="G108" i="11"/>
  <c r="M108" i="11"/>
  <c r="S108" i="11"/>
  <c r="T96" i="12"/>
  <c r="E98" i="12"/>
  <c r="I98" i="12"/>
  <c r="M98" i="12"/>
  <c r="Q98" i="12"/>
  <c r="F98" i="12"/>
  <c r="H98" i="12"/>
  <c r="J98" i="12"/>
  <c r="E102" i="12" s="1"/>
  <c r="L98" i="12"/>
  <c r="N98" i="12"/>
  <c r="P98" i="12"/>
  <c r="R98" i="12"/>
  <c r="M144" i="8" l="1"/>
  <c r="D147" i="8"/>
  <c r="U76" i="7"/>
  <c r="K99" i="12"/>
  <c r="H99" i="12"/>
  <c r="Q99" i="12"/>
  <c r="Q109" i="11"/>
  <c r="K77" i="7"/>
  <c r="E80" i="7"/>
  <c r="K109" i="11"/>
  <c r="N99" i="12"/>
  <c r="E101" i="12"/>
  <c r="E99" i="12"/>
  <c r="E100" i="12"/>
  <c r="E112" i="11"/>
  <c r="E110" i="11"/>
  <c r="E109" i="11"/>
  <c r="D146" i="8"/>
  <c r="E81" i="7"/>
  <c r="F81" i="7" l="1"/>
  <c r="F80" i="7"/>
  <c r="I8" i="14" s="1"/>
  <c r="F79" i="7"/>
  <c r="H8" i="14" s="1"/>
  <c r="H11" i="14"/>
  <c r="J11" i="14" s="1"/>
  <c r="D150" i="8"/>
  <c r="E147" i="8" s="1"/>
  <c r="H12" i="14"/>
  <c r="J12" i="14" s="1"/>
  <c r="I17" i="14"/>
  <c r="F78" i="7"/>
  <c r="E113" i="11"/>
  <c r="F100" i="12"/>
  <c r="G16" i="14" s="1"/>
  <c r="E103" i="12"/>
  <c r="F101" i="12"/>
  <c r="H16" i="14" s="1"/>
  <c r="J16" i="14" s="1"/>
  <c r="I19" i="14"/>
  <c r="G18" i="14"/>
  <c r="E148" i="8" l="1"/>
  <c r="H10" i="14" s="1"/>
  <c r="J10" i="14" s="1"/>
  <c r="G17" i="14"/>
  <c r="F113" i="11"/>
  <c r="F111" i="11"/>
  <c r="H15" i="14" s="1"/>
  <c r="J15" i="14" s="1"/>
  <c r="I13" i="14"/>
  <c r="I14" i="14"/>
  <c r="H14" i="14"/>
  <c r="J14" i="14" s="1"/>
  <c r="H13" i="14"/>
  <c r="J13" i="14" s="1"/>
  <c r="F112" i="11"/>
  <c r="I15" i="14" s="1"/>
  <c r="G10" i="14"/>
  <c r="I12" i="14"/>
  <c r="I18" i="14"/>
  <c r="H18" i="14"/>
  <c r="J18" i="14" s="1"/>
  <c r="H17" i="14"/>
  <c r="J17" i="14" s="1"/>
  <c r="F103" i="12"/>
  <c r="F102" i="12"/>
  <c r="I16" i="14" s="1"/>
  <c r="F110" i="11"/>
  <c r="G15" i="14" s="1"/>
  <c r="G13" i="14"/>
  <c r="H79" i="7"/>
  <c r="G8" i="14"/>
  <c r="G14" i="14"/>
  <c r="I11" i="14"/>
  <c r="G19" i="14"/>
  <c r="E150" i="8"/>
  <c r="E149" i="8"/>
  <c r="I10" i="14" s="1"/>
  <c r="H19" i="14"/>
  <c r="J19" i="14" s="1"/>
  <c r="G11" i="14"/>
  <c r="J8" i="14"/>
  <c r="H20" i="14" l="1"/>
  <c r="I20" i="14"/>
  <c r="J20" i="14"/>
  <c r="G12" i="14"/>
  <c r="G20" i="14" s="1"/>
  <c r="E151" i="8"/>
</calcChain>
</file>

<file path=xl/comments1.xml><?xml version="1.0" encoding="utf-8"?>
<comments xmlns="http://schemas.openxmlformats.org/spreadsheetml/2006/main">
  <authors>
    <author>Jorge Naranjo</author>
    <author>Autor</author>
  </authors>
  <commentList>
    <comment ref="C14" authorId="0" shapeId="0">
      <text>
        <r>
          <rPr>
            <sz val="9"/>
            <rFont val="Times New Roman"/>
          </rPr>
          <t xml:space="preserve">RESOLUCION NUMERO 1995 DE 1999:Por la cual se establecen normas para el manejo de la Historia Clínica
ARTÍCULO 9.- IDENTIFICACIÓN DEL USUARIO.
</t>
        </r>
      </text>
    </comment>
    <comment ref="C15" authorId="0" shapeId="0">
      <text>
        <r>
          <rPr>
            <sz val="9"/>
            <rFont val="Times New Roman"/>
          </rPr>
          <t xml:space="preserve">
RESOLUCION NUMERO 1995 DE 1999:Por la cual se establecen normas para el manejo de la Historia Clínica
ARTÍCULO 9.- IDENTIFICACIÓN DEL USUARIO.
</t>
        </r>
      </text>
    </comment>
    <comment ref="C16" authorId="0" shapeId="0">
      <text>
        <r>
          <rPr>
            <sz val="9"/>
            <rFont val="Times New Roman"/>
          </rPr>
          <t xml:space="preserve">RESOLUCION NUMERO 1995 DE 1999:Por la cual se establecen normas para el manejo de la Historia Clínica
ARTÍCULO 9.- IDENTIFICACIÓN DEL USUARIO.
</t>
        </r>
      </text>
    </comment>
    <comment ref="C17" authorId="0" shapeId="0">
      <text>
        <r>
          <rPr>
            <sz val="9"/>
            <rFont val="Times New Roman"/>
          </rPr>
          <t xml:space="preserve">
RESOLUCION NUMERO 1995 DE 1999:Por la cual se establecen normas para el manejo de la Historia Clínica
ARTÍCULO 9.- IDENTIFICACIÓN DEL USUARIO.
</t>
        </r>
      </text>
    </comment>
    <comment ref="C18" authorId="0" shapeId="0">
      <text>
        <r>
          <rPr>
            <sz val="9"/>
            <rFont val="Times New Roman"/>
          </rPr>
          <t xml:space="preserve">RESOLUCION NUMERO 1995 DE 1999:Por la cual se establecen normas para el manejo de la Historia Clínica
ARTÍCULO 9.- IDENTIFICACIÓN DEL USUARIO.
</t>
        </r>
      </text>
    </comment>
    <comment ref="C19" authorId="0" shapeId="0">
      <text>
        <r>
          <rPr>
            <sz val="9"/>
            <rFont val="Times New Roman"/>
          </rPr>
          <t xml:space="preserve">RESOLUCION NUMERO 1995 DE 1999:Por la cual se establecen normas para el manejo de la Historia Clínica
ARTÍCULO 9.- IDENTIFICACIÓN DEL USUARIO.
</t>
        </r>
      </text>
    </comment>
    <comment ref="C20" authorId="0" shapeId="0">
      <text>
        <r>
          <rPr>
            <sz val="9"/>
            <rFont val="Times New Roman"/>
          </rPr>
          <t xml:space="preserve">
RESOLUCION NUMERO 1995 DE 1999:Por la cual se establecen normas para el manejo de la Historia Clínica
ARTÍCULO 9.- IDENTIFICACIÓN DEL USUARIO.
</t>
        </r>
      </text>
    </comment>
    <comment ref="C21" authorId="0" shapeId="0">
      <text>
        <r>
          <rPr>
            <sz val="9"/>
            <rFont val="Times New Roman"/>
          </rPr>
          <t>RESOLUCION 3280 DE 2018 , ii enfoque diferencial  pagina 95</t>
        </r>
      </text>
    </comment>
    <comment ref="C23" authorId="0" shapeId="0">
      <text>
        <r>
          <rPr>
            <sz val="9"/>
            <rFont val="Times New Roman"/>
          </rPr>
          <t xml:space="preserve">RESOLUCION 3280 DE 2018 2.1.2. Los entornos como escenarios de transformación social
</t>
        </r>
      </text>
    </comment>
    <comment ref="C24" authorId="0" shapeId="0">
      <text>
        <r>
          <rPr>
            <sz val="9"/>
            <rFont val="Times New Roman"/>
          </rPr>
          <t xml:space="preserve">RESOLUCION NUMERO 1995 DE 1999:Por la cual se establecen normas para el manejo de la Historia Clínica
ARTÍCULO 9.- IDENTIFICACIÓN DEL USUARIO.
</t>
        </r>
      </text>
    </comment>
    <comment ref="C25" authorId="0" shapeId="0">
      <text>
        <r>
          <rPr>
            <sz val="9"/>
            <rFont val="Times New Roman"/>
          </rPr>
          <t xml:space="preserve">
RESOLUCION NUMERO 1995 DE 1999:Por la cual se establecen normas para el manejo de la Historia Clínica
ARTÍCULO 9.- IDENTIFICACIÓN DEL USUARIO.
</t>
        </r>
      </text>
    </comment>
    <comment ref="C26" authorId="0" shapeId="0">
      <text>
        <r>
          <rPr>
            <sz val="9"/>
            <rFont val="Times New Roman"/>
          </rPr>
          <t xml:space="preserve">
RESOLUCION NUMERO 1995 DE 1999:Por la cual se establecen normas para el manejo de la Historia Clínica
ARTÍCULO 9.- IDENTIFICACIÓN DEL USUARIO.
</t>
        </r>
      </text>
    </comment>
    <comment ref="C27" authorId="0" shapeId="0">
      <text>
        <r>
          <rPr>
            <sz val="9"/>
            <rFont val="Times New Roman"/>
          </rPr>
          <t xml:space="preserve">
RESOLUCION NUMERO 1995 DE 1999:Por la cual se establecen normas para el manejo de la Historia Clínica
ARTÍCULO 9.- IDENTIFICACIÓN DEL USUARIO.
</t>
        </r>
      </text>
    </comment>
    <comment ref="C28" authorId="0" shapeId="0">
      <text>
        <r>
          <rPr>
            <sz val="9"/>
            <rFont val="Times New Roman"/>
          </rPr>
          <t xml:space="preserve">
RESOLUCION NUMERO 1995 DE 1999:Por la cual se establecen normas para el manejo de la Historia Clínica
ARTÍCULO 9.- IDENTIFICACIÓN DEL USUARIO.
</t>
        </r>
      </text>
    </comment>
    <comment ref="C32" authorId="0" shapeId="0">
      <text>
        <r>
          <rPr>
            <sz val="9"/>
            <rFont val="Times New Roman"/>
          </rPr>
          <t xml:space="preserve">
RESOLUCION 3280: 4. ATENCIÓN EN SALUD POR MEDICINA GENERAL O FAMILIAR Y ENFERMERIA PARA LA JUVENTUD, 4.5.1 ANAMNESIS, VALORACION DINAMICA FAMILIAR </t>
        </r>
      </text>
    </comment>
    <comment ref="C33" authorId="0" shapeId="0">
      <text>
        <r>
          <rPr>
            <sz val="9"/>
            <rFont val="Times New Roman"/>
          </rPr>
          <t xml:space="preserve">
RESOLUCION 3280: 4. ATENCIÓN EN SALUD POR MEDICINA GENERAL O FAMILIAR Y ENFERMERIA PARA LA JUVENTUD, 4.5.1 ANAMNESIS, C ANTECEDENTES FAMILIARES 
</t>
        </r>
      </text>
    </comment>
    <comment ref="C34" authorId="0" shapeId="0">
      <text>
        <r>
          <rPr>
            <sz val="9"/>
            <rFont val="Times New Roman"/>
          </rPr>
          <t xml:space="preserve">RESOLUCION 3280: 4. ATENCIÓN EN SALUD POR MEDICINA GENERAL O FAMILIAR Y ENFERMERIA PARA LA JUVENTUD, 4.5.1 ANAMNESIS, C ANTECEDENTES FAMILIARES 
</t>
        </r>
      </text>
    </comment>
    <comment ref="C35" authorId="0" shapeId="0">
      <text>
        <r>
          <rPr>
            <sz val="9"/>
            <rFont val="Times New Roman"/>
          </rPr>
          <t xml:space="preserve">RESOLUCION 3280: 4. ATENCIÓN EN SALUD POR MEDICINA GENERAL O FAMILIAR Y ENFERMERIA PARA LA JUVENTUD, 4.5.1 ANAMNESIS, C ANTECEDENTES FAMILIARES 
</t>
        </r>
      </text>
    </comment>
    <comment ref="C36" authorId="0" shapeId="0">
      <text>
        <r>
          <rPr>
            <sz val="9"/>
            <rFont val="Times New Roman"/>
          </rPr>
          <t xml:space="preserve">RESOLUCION 3280: 4. ATENCIÓN EN SALUD POR MEDICINA GENERAL O FAMILIAR Y ENFERMERIA PARA LA JUVENTUD, 4.5.1 ANAMNESIS, C ANTECEDENTES FAMILIARES 
</t>
        </r>
      </text>
    </comment>
    <comment ref="C37" authorId="0" shapeId="0">
      <text>
        <r>
          <rPr>
            <sz val="9"/>
            <rFont val="Times New Roman"/>
          </rPr>
          <t xml:space="preserve">RESOLUCION 3280: 4. ATENCIÓN EN SALUD POR MEDICINA GENERAL O FAMILIAR Y ENFERMERIA PARA LA JUVENTUD, 4.5.1 ANAMNESIS, C ANTECEDENTES FAMILIARES 
</t>
        </r>
      </text>
    </comment>
    <comment ref="C38" authorId="0" shapeId="0">
      <text>
        <r>
          <rPr>
            <sz val="9"/>
            <rFont val="Times New Roman"/>
          </rPr>
          <t xml:space="preserve">
RESOLUCION 3280: 4. ATENCIÓN EN SALUD POR MEDICINA GENERAL O FAMILIAR Y ENFERMERIA PARA LA JUVENTUD, 4.5.1 ANAMNESIS, C ANTECEDENTES FAMILIARES 
</t>
        </r>
      </text>
    </comment>
    <comment ref="C39" authorId="0" shapeId="0">
      <text>
        <r>
          <rPr>
            <sz val="9"/>
            <rFont val="Times New Roman"/>
          </rPr>
          <t xml:space="preserve">
RESOLUCION 3280: 4. ATENCIÓN EN SALUD POR MEDICINA GENERAL O FAMILIAR Y ENFERMERIA PARA LA JUVENTUD, 4.5.1 ANAMNESIS, C ANTECEDENTES FAMILIARES 
</t>
        </r>
      </text>
    </comment>
    <comment ref="C40" authorId="0" shapeId="0">
      <text>
        <r>
          <rPr>
            <sz val="9"/>
            <rFont val="Times New Roman"/>
          </rPr>
          <t xml:space="preserve">
RESOLUCION 3280: 4. ATENCIÓN EN SALUD POR MEDICINA GENERAL O FAMILIAR Y ENFERMERIA PARA LA JUVENTUD, 4.5.1 ANAMNESIS, C ANTECEDENTES FAMILIARES 
</t>
        </r>
      </text>
    </comment>
    <comment ref="C41" authorId="0" shapeId="0">
      <text>
        <r>
          <rPr>
            <sz val="9"/>
            <rFont val="Times New Roman"/>
          </rPr>
          <t xml:space="preserve">
RESOLUCION 3280: 4. ATENCIÓN EN SALUD POR MEDICINA GENERAL O FAMILIAR Y ENFERMERIA PARA LA JUVENTUD, 4.5.1 ANAMNESIS, C ANTECEDENTES FAMILIARES 
</t>
        </r>
      </text>
    </comment>
    <comment ref="C42" authorId="0" shapeId="0">
      <text>
        <r>
          <rPr>
            <sz val="9"/>
            <rFont val="Times New Roman"/>
          </rPr>
          <t xml:space="preserve">
RESOLUCION 3280: 4. ATENCIÓN EN SALUD POR MEDICINA GENERAL O FAMILIAR Y ENFERMERIA PARA LA JUVENTUD, 4.5.1 ANAMNESIS, C ANTECEDENTES FAMILIARES 
</t>
        </r>
      </text>
    </comment>
    <comment ref="C43" authorId="0" shapeId="0">
      <text>
        <r>
          <rPr>
            <sz val="9"/>
            <rFont val="Times New Roman"/>
          </rPr>
          <t xml:space="preserve">
RESOLUCION 3280: 4. ATENCIÓN EN SALUD POR MEDICINA GENERAL O FAMILIAR Y ENFERMERIA PARA LA JUVENTUD, 4.5.1 ANAMNESIS, C ANTECEDENTES FAMILIARES 
</t>
        </r>
      </text>
    </comment>
    <comment ref="C44" authorId="0" shapeId="0">
      <text>
        <r>
          <rPr>
            <sz val="9"/>
            <rFont val="Times New Roman"/>
          </rPr>
          <t xml:space="preserve">RESOLUCION 3280: 4. ATENCIÓN EN SALUD POR MEDICINA GENERAL O FAMILIAR Y ENFERMERIA PARA LA JUVENTUD, 4.5.1 ANAMNESIS, C ANTECEDENTES FAMILIARES 
</t>
        </r>
      </text>
    </comment>
    <comment ref="C45" authorId="0" shapeId="0">
      <text>
        <r>
          <rPr>
            <sz val="9"/>
            <rFont val="Times New Roman"/>
          </rPr>
          <t xml:space="preserve">RESOLUCION 3280: 4. ATENCIÓN EN SALUD POR MEDICINA GENERAL O FAMILIAR Y ENFERMERIA PARA LA JUVENTUD, 4.5.1 ANAMNESIS, C ANTECEDENTES FAMILIARES 
</t>
        </r>
      </text>
    </comment>
    <comment ref="C46" authorId="0" shapeId="0">
      <text>
        <r>
          <rPr>
            <sz val="9"/>
            <rFont val="Times New Roman"/>
          </rPr>
          <t xml:space="preserve">
RESOLUCION 3280: 4. ATENCIÓN EN SALUD POR MEDICINA GENERAL O FAMILIAR Y ENFERMERIA PARA LA JUVENTUD, 4.5.1 ANAMNESIS, C ANTECEDENTES FAMILIARES 
</t>
        </r>
      </text>
    </comment>
    <comment ref="C47" authorId="0" shapeId="0">
      <text>
        <r>
          <rPr>
            <sz val="9"/>
            <rFont val="Times New Roman"/>
          </rPr>
          <t xml:space="preserve">RESOLUCION 3280: 4. ATENCIÓN EN SALUD POR MEDICINA GENERAL O FAMILIAR Y ENFERMERIA PARA LA JUVENTUD, 4.5.1 ANAMNESIS, C ANTECEDENTES FAMILIARES 
</t>
        </r>
      </text>
    </comment>
    <comment ref="C49" authorId="1" shapeId="0">
      <text>
        <r>
          <rPr>
            <b/>
            <sz val="9"/>
            <rFont val="Tahoma"/>
            <charset val="134"/>
          </rPr>
          <t xml:space="preserve">4. ATENCIÓN EN SALUD POR MEDICINA GENERAL O FAMILIAR Y ENFERMERIA PARA LA JUVENTUD, ANAMNESIS , ANTECEDENTES PERSONALES </t>
        </r>
      </text>
    </comment>
    <comment ref="C50" authorId="1" shapeId="0">
      <text>
        <r>
          <rPr>
            <b/>
            <sz val="9"/>
            <rFont val="Tahoma"/>
            <charset val="134"/>
          </rPr>
          <t xml:space="preserve">4. ATENCIÓN EN SALUD POR MEDICINA GENERAL O FAMILIAR Y ENFERMERIA PARA LA JUVENTUD, ANAMNESIS , ANTECEDENTES PERSONALES </t>
        </r>
        <r>
          <rPr>
            <sz val="9"/>
            <rFont val="Tahoma"/>
            <charset val="134"/>
          </rPr>
          <t xml:space="preserve">
</t>
        </r>
      </text>
    </comment>
    <comment ref="C51" authorId="1" shapeId="0">
      <text>
        <r>
          <rPr>
            <b/>
            <sz val="9"/>
            <rFont val="Tahoma"/>
            <charset val="134"/>
          </rPr>
          <t xml:space="preserve">4. ATENCIÓN EN SALUD POR MEDICINA GENERAL O FAMILIAR Y ENFERMERIA PARA LA JUVENTUD, ANAMNESIS , ANTECEDENTES PERSONALES </t>
        </r>
      </text>
    </comment>
    <comment ref="C52" authorId="1" shapeId="0">
      <text>
        <r>
          <rPr>
            <b/>
            <sz val="9"/>
            <rFont val="Tahoma"/>
            <charset val="134"/>
          </rPr>
          <t xml:space="preserve">4. ATENCIÓN EN SALUD POR MEDICINA GENERAL O FAMILIAR Y ENFERMERIA PARA LA JUVENTUD, ANAMNESIS , ANTECEDENTES PERSONALES </t>
        </r>
      </text>
    </comment>
    <comment ref="C53" authorId="1" shapeId="0">
      <text>
        <r>
          <rPr>
            <b/>
            <sz val="9"/>
            <rFont val="Tahoma"/>
            <charset val="134"/>
          </rPr>
          <t xml:space="preserve">4. ATENCIÓN EN SALUD POR MEDICINA GENERAL O FAMILIAR Y ENFERMERIA PARA LA JUVENTUD, ANAMNESIS , VIVENCIA DE LA SEXUALIDAD </t>
        </r>
      </text>
    </comment>
    <comment ref="C54" authorId="1" shapeId="0">
      <text>
        <r>
          <rPr>
            <sz val="9"/>
            <rFont val="Tahoma"/>
            <charset val="134"/>
          </rPr>
          <t xml:space="preserve">4. ATENCIÓN EN SALUD POR MEDICINA GENERAL O FAMILIAR Y ENFERMERIA PARA LA JUVENTUD, ANAMNESIS , VIVENCIA DE LA SEXUALIDAD 
</t>
        </r>
      </text>
    </comment>
    <comment ref="C57" authorId="1" shapeId="0">
      <text>
        <r>
          <rPr>
            <b/>
            <sz val="9"/>
            <rFont val="Tahoma"/>
            <charset val="134"/>
          </rPr>
          <t xml:space="preserve"> 4. ATENCIÓN EN SALUD POR MEDICINA GENERAL O FAMILIAR Y ENFERMERIA PARA LA JUVENTUD, ANAMNESIS , VIVENCIA DE LA SEXUALIDAD 
</t>
        </r>
      </text>
    </comment>
    <comment ref="C58" authorId="1" shapeId="0">
      <text>
        <r>
          <rPr>
            <b/>
            <sz val="9"/>
            <rFont val="Tahoma"/>
            <charset val="134"/>
          </rPr>
          <t xml:space="preserve">4. ATENCIÓN EN SALUD POR MEDICINA GENERAL O FAMILIAR Y ENFERMERIA PARA LA JUVENTUD, ANAMNESIS , VIVENCIA DE LA SEXUALIDAD 
</t>
        </r>
      </text>
    </comment>
    <comment ref="C59" authorId="1" shapeId="0">
      <text>
        <r>
          <rPr>
            <b/>
            <sz val="9"/>
            <rFont val="Tahoma"/>
            <charset val="134"/>
          </rPr>
          <t xml:space="preserve">4. ATENCIÓN EN SALUD POR MEDICINA GENERAL O FAMILIAR Y ENFERMERIA PARA LA JUVENTUD, ANAMNESIS , VIVENCIA DE LA SEXUALIDAD 
</t>
        </r>
      </text>
    </comment>
    <comment ref="C60" authorId="1" shapeId="0">
      <text>
        <r>
          <rPr>
            <b/>
            <sz val="9"/>
            <rFont val="Tahoma"/>
            <charset val="134"/>
          </rPr>
          <t xml:space="preserve">4. ATENCIÓN EN SALUD POR MEDICINA GENERAL O FAMILIAR Y ENFERMERIA PARA LA JUVENTUD, ANAMNESIS , VIVENCIA DE LA SEXUALIDAD 
</t>
        </r>
      </text>
    </comment>
    <comment ref="C62" authorId="0" shapeId="0">
      <text>
        <r>
          <rPr>
            <sz val="9"/>
            <rFont val="Times New Roman"/>
          </rPr>
          <t xml:space="preserve">RESOLUCION 3280 DE 2018 4. ATENCIÓN EN SALUD POR MEDICINA GENERAL O FAMILIAR Y ENFERMERIA 
PARA LA JUVENTUD, ANAMNESIS, G. ACTIVIDAD LABORAL
</t>
        </r>
      </text>
    </comment>
    <comment ref="C63" authorId="0" shapeId="0">
      <text>
        <r>
          <rPr>
            <sz val="9"/>
            <rFont val="Times New Roman"/>
          </rPr>
          <t>RESOLUCION 3280 DE 2018 4. ATENCIÓN EN SALUD POR MEDICINA GENERAL O FAMILIAR Y ENFERMERIA 
PARA LA JUVENTUD, ANAMNESIS, G. ACTIVIDAD LABORAL</t>
        </r>
      </text>
    </comment>
    <comment ref="C64" authorId="0" shapeId="0">
      <text>
        <r>
          <rPr>
            <sz val="9"/>
            <rFont val="Times New Roman"/>
          </rPr>
          <t>RESOLUCION 3280 DE 2018 4. ATENCIÓN EN SALUD POR MEDICINA GENERAL O FAMILIAR Y ENFERMERIA 
PARA LA JUVENTUD, ANAMNESIS, G. ACTIVIDAD LABORAL</t>
        </r>
      </text>
    </comment>
    <comment ref="C65" authorId="0" shapeId="0">
      <text>
        <r>
          <rPr>
            <sz val="9"/>
            <rFont val="Times New Roman"/>
          </rPr>
          <t>RESOLUCION 3280 DE 2018 4. ATENCIÓN EN SALUD POR MEDICINA GENERAL O FAMILIAR Y ENFERMERIA 
PARA LA JUVENTUD, ANAMNESIS, G. ACTIVIDAD LABORAL</t>
        </r>
      </text>
    </comment>
    <comment ref="C66" authorId="0" shapeId="0">
      <text>
        <r>
          <rPr>
            <sz val="9"/>
            <rFont val="Times New Roman"/>
          </rPr>
          <t>RESOLUCION 3280 DE 2018 4. ATENCIÓN EN SALUD POR MEDICINA GENERAL O FAMILIAR Y ENFERMERIA 
PARA LA JUVENTUD, ANAMNESIS, G. ACTIVIDAD LABORAL</t>
        </r>
      </text>
    </comment>
    <comment ref="C67" authorId="0" shapeId="0">
      <text>
        <r>
          <rPr>
            <sz val="9"/>
            <rFont val="Times New Roman"/>
          </rPr>
          <t xml:space="preserve">RESOLUCION 3280 DE 2018 4. ATENCIÓN EN SALUD POR MEDICINA GENERAL O FAMILIAR Y ENFERMERIA 
PARA LA JUVENTUD, ANAMNESIS, ANTECEDENTES PERSONALES </t>
        </r>
      </text>
    </comment>
    <comment ref="C68" authorId="0" shapeId="0">
      <text>
        <r>
          <rPr>
            <sz val="9"/>
            <rFont val="Times New Roman"/>
          </rPr>
          <t xml:space="preserve">RESOLUCION 3280 DE 2018 4. ATENCIÓN EN SALUD POR MEDICINA GENERAL O FAMILIAR Y ENFERMERIA 
PARA LA JUVENTUD, ANAMNESIS, ANTECEDENTES PERSONALES </t>
        </r>
      </text>
    </comment>
    <comment ref="C70" authorId="1" shapeId="0">
      <text>
        <r>
          <rPr>
            <b/>
            <sz val="9"/>
            <rFont val="Tahoma"/>
            <charset val="134"/>
          </rPr>
          <t xml:space="preserve">4. ATENCIÓN EN SALUD POR MEDICINA GENERAL O FAMILIAR Y ENFERMERIA PARA LA JUVENTUD, ANAMNESIS , ANTECEDENTES PERSONALES </t>
        </r>
      </text>
    </comment>
    <comment ref="C71" authorId="1" shapeId="0">
      <text>
        <r>
          <rPr>
            <sz val="9"/>
            <rFont val="Tahoma"/>
            <charset val="134"/>
          </rPr>
          <t xml:space="preserve">RESOLUCION 3280 DE 2018 4. ATENCIÓN EN SALUD POR MEDICINA GENERAL O FAMILIAR Y ENFERMERIA PARA LA JUVENTUD, CONSUMO Y HABITOS ALIMENTARIOS  
</t>
        </r>
      </text>
    </comment>
    <comment ref="C72" authorId="0" shapeId="0">
      <text>
        <r>
          <rPr>
            <sz val="9"/>
            <rFont val="Times New Roman"/>
          </rPr>
          <t>RESOLUCION 3280 DE 2018 4. ATENCIÓN EN SALUD POR MEDICINA GENERAL O FAMILIAR Y ENFERMERIA PARA LA JUVENTUD, PRACTICAS Y HABITOS SALUDABLE</t>
        </r>
      </text>
    </comment>
    <comment ref="C73" authorId="0" shapeId="0">
      <text>
        <r>
          <rPr>
            <sz val="9"/>
            <rFont val="Times New Roman"/>
          </rPr>
          <t xml:space="preserve">
RESOLUCION 3280 DE 2018 4. ATENCIÓN EN SALUD POR MEDICINA GENERAL O FAMILIAR Y ENFERMERIA PARA LA JUVENTUD, PRACTICAS Y HABITOS SALUDABLE</t>
        </r>
      </text>
    </comment>
    <comment ref="C74" authorId="0" shapeId="0">
      <text>
        <r>
          <rPr>
            <sz val="9"/>
            <rFont val="Times New Roman"/>
          </rPr>
          <t xml:space="preserve">
RESOLUCION 3280 DE 2018 4. ATENCIÓN EN SALUD POR MEDICINA GENERAL O FAMILIAR Y ENFERMERIA PARA LA JUVENTUD, PRACTICAS Y HABITOS SALUDABLE</t>
        </r>
      </text>
    </comment>
    <comment ref="C75" authorId="0" shapeId="0">
      <text>
        <r>
          <rPr>
            <sz val="9"/>
            <rFont val="Times New Roman"/>
          </rPr>
          <t xml:space="preserve">
RESOLUCION 3280 DE 2018 4. ATENCIÓN EN SALUD POR MEDICINA GENERAL O FAMILIAR Y ENFERMERIA PARA LA JUVENTUD, PRACTICAS Y HABITOS SALUDABLE</t>
        </r>
      </text>
    </comment>
    <comment ref="C76" authorId="0" shapeId="0">
      <text>
        <r>
          <rPr>
            <sz val="9"/>
            <rFont val="Times New Roman"/>
          </rPr>
          <t xml:space="preserve">
RESOLUCION 3280 DE 2018 4. ATENCIÓN EN SALUD POR MEDICINA GENERAL O FAMILIAR Y ENFERMERIA PARA LA JUVENTUD, PRACTICAS Y HABITOS SALUDABLE</t>
        </r>
      </text>
    </comment>
    <comment ref="C77" authorId="0" shapeId="0">
      <text>
        <r>
          <rPr>
            <sz val="9"/>
            <rFont val="Times New Roman"/>
          </rPr>
          <t xml:space="preserve">
RESOLUCION 3280 DE 2018 4. ATENCIÓN EN SALUD POR MEDICINA GENERAL O FAMILIAR Y ENFERMERIA PARA LA JUVENTUD, PRACTICAS Y HABITOS SALUDABLE</t>
        </r>
      </text>
    </comment>
    <comment ref="C78" authorId="0" shapeId="0">
      <text>
        <r>
          <rPr>
            <sz val="9"/>
            <rFont val="Times New Roman"/>
          </rPr>
          <t>RESOLUCION 3280 DE 2018 4. ATENCIÓN EN SALUD POR MEDICINA GENERAL O FAMILIAR Y ENFERMERIA PARA LA JUVENTUD, PRACTICAS Y HABITOS SALUDABLE</t>
        </r>
      </text>
    </comment>
    <comment ref="C79" authorId="0" shapeId="0">
      <text>
        <r>
          <rPr>
            <sz val="9"/>
            <rFont val="Times New Roman"/>
          </rPr>
          <t xml:space="preserve">
RESOLUCION 3280 DE 2018 4. ATENCIÓN EN SALUD POR MEDICINA GENERAL O FAMILIAR Y ENFERMERIA PARA LA JUVENTUD, PRACTICAS Y HABITOS SALUDABLE</t>
        </r>
      </text>
    </comment>
    <comment ref="C80" authorId="0" shapeId="0">
      <text>
        <r>
          <rPr>
            <sz val="9"/>
            <rFont val="Times New Roman"/>
          </rPr>
          <t xml:space="preserve">
RESOLUCION 3280 DE 2018 4. ATENCIÓN EN SALUD POR MEDICINA GENERAL O FAMILIAR Y ENFERMERIA PARA LA JUVENTUD, PRACTICAS Y HABITOS SALUDABLE</t>
        </r>
      </text>
    </comment>
    <comment ref="C81" authorId="0" shapeId="0">
      <text>
        <r>
          <rPr>
            <sz val="9"/>
            <rFont val="Times New Roman"/>
          </rPr>
          <t xml:space="preserve">
RESOLUCION 3280 DE 2018 4. ATENCIÓN EN SALUD POR MEDICINA GENERAL O FAMILIAR Y ENFERMERIA PARA LA JUVENTUD, PRACTICAS Y HABITOS SALUDABLE</t>
        </r>
      </text>
    </comment>
    <comment ref="C82" authorId="0" shapeId="0">
      <text>
        <r>
          <rPr>
            <sz val="9"/>
            <rFont val="Times New Roman"/>
          </rPr>
          <t xml:space="preserve">
4. ATENCIÓN EN SALUD POR MEDICINA GENERAL O FAMILIAR Y ENFERMERIA PARA LA JUVENTUD, ANAMNESIS , ANTECEDENTES PERSONALES 
</t>
        </r>
      </text>
    </comment>
    <comment ref="C83" authorId="1" shapeId="0">
      <text>
        <r>
          <rPr>
            <sz val="9"/>
            <rFont val="Tahoma"/>
            <charset val="134"/>
          </rPr>
          <t xml:space="preserve">RESOLUCION 3280 DE 2018 4. ATENCIÓN EN SALUD POR MEDICINA GENERAL O FAMILIAR Y ENFERMERIA PARA LA JUVENTUD, PRACTICAS Y HABITOS SALUDABLES 
</t>
        </r>
      </text>
    </comment>
    <comment ref="C87" authorId="0" shapeId="0">
      <text>
        <r>
          <rPr>
            <sz val="9"/>
            <rFont val="Times New Roman"/>
          </rPr>
          <t xml:space="preserve">RESOLUCION 3280 DE 2018 4. ATENCIÓN EN SALUD POR MEDICINA GENERAL O FAMILIAR Y ENFERMERIA PARA LA JUVENTUD,  EXAMEN FISICO 
</t>
        </r>
      </text>
    </comment>
    <comment ref="C88" authorId="0" shapeId="0">
      <text>
        <r>
          <rPr>
            <sz val="9"/>
            <rFont val="Times New Roman"/>
          </rPr>
          <t xml:space="preserve">RESOLUCION 3280 DE 2018 4. ATENCIÓN EN SALUD POR MEDICINA GENERAL O FAMILIAR Y ENFERMERIA PARA LA JUVENTUD,  EXAMEN FISICO 
</t>
        </r>
      </text>
    </comment>
    <comment ref="C89" authorId="0" shapeId="0">
      <text>
        <r>
          <rPr>
            <sz val="9"/>
            <rFont val="Times New Roman"/>
          </rPr>
          <t xml:space="preserve">RESOLUCION 3280 DE 2018 4. ATENCIÓN EN SALUD POR MEDICINA GENERAL O FAMILIAR Y ENFERMERIA PARA LA JUVENTUD,  EXAMEN FISICO 
</t>
        </r>
      </text>
    </comment>
    <comment ref="C90" authorId="0" shapeId="0">
      <text>
        <r>
          <rPr>
            <sz val="9"/>
            <rFont val="Times New Roman"/>
          </rPr>
          <t xml:space="preserve">RESOLUCION 3280 DE 2018 4. ATENCIÓN EN SALUD POR MEDICINA GENERAL O FAMILIAR Y ENFERMERIA PARA LA JUVENTUD,  EXAMEN FISICO 
</t>
        </r>
      </text>
    </comment>
    <comment ref="C91" authorId="0" shapeId="0">
      <text>
        <r>
          <rPr>
            <sz val="9"/>
            <rFont val="Times New Roman"/>
          </rPr>
          <t xml:space="preserve">RESOLUCION 3280 DE 2018 4. ATENCIÓN EN SALUD POR MEDICINA GENERAL O FAMILIAR Y ENFERMERIA PARA LA JUVENTUD,  EXAMEN FISICO </t>
        </r>
      </text>
    </comment>
    <comment ref="C92" authorId="0" shapeId="0">
      <text>
        <r>
          <rPr>
            <sz val="9"/>
            <rFont val="Times New Roman"/>
          </rPr>
          <t xml:space="preserve">RESOLUCION 3280 DE 2018 4. ATENCIÓN EN SALUD POR MEDICINA GENERAL O FAMILIAR Y ENFERMERIA PARA LA JUVENTUD,  EXAMEN FISICO 
</t>
        </r>
      </text>
    </comment>
    <comment ref="C93" authorId="0" shapeId="0">
      <text>
        <r>
          <rPr>
            <sz val="9"/>
            <rFont val="Times New Roman"/>
          </rPr>
          <t xml:space="preserve">RESOLUCION 3280 DE 2018 4. ATENCIÓN EN SALUD POR MEDICINA GENERAL O FAMILIAR Y ENFERMERIA PARA LA JUVENTUD,  EXAMEN FISICO 
</t>
        </r>
      </text>
    </comment>
    <comment ref="C94" authorId="0" shapeId="0">
      <text>
        <r>
          <rPr>
            <sz val="9"/>
            <rFont val="Times New Roman"/>
          </rPr>
          <t xml:space="preserve">RESOLUCION 3280 DE 2018 4. ATENCIÓN EN SALUD POR MEDICINA GENERAL O FAMILIAR Y ENFERMERIA PARA LA JUVENTUD,  EXAMEN FISICO 
</t>
        </r>
      </text>
    </comment>
    <comment ref="C95" authorId="0" shapeId="0">
      <text>
        <r>
          <rPr>
            <sz val="9"/>
            <rFont val="Times New Roman"/>
          </rPr>
          <t xml:space="preserve">RESOLUCION 3280 DE 2018 4. ATENCIÓN EN SALUD POR MEDICINA GENERAL O FAMILIAR Y ENFERMERIA PARA LA JUVENTUD,  EXAMEN FISICO 
</t>
        </r>
      </text>
    </comment>
    <comment ref="C96" authorId="0" shapeId="0">
      <text>
        <r>
          <rPr>
            <sz val="9"/>
            <rFont val="Times New Roman"/>
          </rPr>
          <t xml:space="preserve">RESOLUCION 3280 DE 2018 4. ATENCIÓN EN SALUD POR MEDICINA GENERAL O FAMILIAR Y ENFERMERIA PARA LA JUVENTUD,  EXAMEN FISICO 
</t>
        </r>
      </text>
    </comment>
    <comment ref="C97" authorId="0" shapeId="0">
      <text>
        <r>
          <rPr>
            <sz val="9"/>
            <rFont val="Times New Roman"/>
          </rPr>
          <t xml:space="preserve">RESOLUCION 3280 DE 2018 4. ATENCIÓN EN SALUD POR MEDICINA GENERAL O FAMILIAR Y ENFERMERIA PARA LA JUVENTUD,  EXAMEN FISICO 
</t>
        </r>
      </text>
    </comment>
    <comment ref="C101" authorId="0" shapeId="0">
      <text>
        <r>
          <rPr>
            <sz val="9"/>
            <rFont val="Times New Roman"/>
          </rPr>
          <t xml:space="preserve">
RESOLUCION 3280 DE 2018 4. ATENCIÓN EN SALUD POR MEDICINA GENERAL O FAMILIAR Y ENFERMERIA PARA LA JUVENTUD,  PLAN DE CUIDADO </t>
        </r>
      </text>
    </comment>
    <comment ref="C102" authorId="0" shapeId="0">
      <text>
        <r>
          <rPr>
            <sz val="9"/>
            <rFont val="Times New Roman"/>
          </rPr>
          <t xml:space="preserve">
RESOLUCION 3280 DE 2018 4. ATENCIÓN EN SALUD POR MEDICINA GENERAL O FAMILIAR Y ENFERMERIA PARA LA JUVENTUD,  PLAN DE CUIDADO </t>
        </r>
      </text>
    </comment>
    <comment ref="C103" authorId="0" shapeId="0">
      <text>
        <r>
          <rPr>
            <sz val="9"/>
            <rFont val="Times New Roman"/>
          </rPr>
          <t xml:space="preserve">
RESOLUCION 3280 DE 2018 4. ATENCIÓN EN SALUD POR MEDICINA GENERAL O FAMILIAR Y ENFERMERIA PARA LA JUVENTUD,  PLAN DE CUIDADO </t>
        </r>
      </text>
    </comment>
    <comment ref="C104" authorId="0" shapeId="0">
      <text>
        <r>
          <rPr>
            <sz val="9"/>
            <rFont val="Times New Roman"/>
          </rPr>
          <t xml:space="preserve">
RESOLUCION 3280 DE 2018 4. ATENCIÓN EN SALUD POR MEDICINA GENERAL O FAMILIAR Y ENFERMERIA PARA LA JUVENTUD,  PLAN DE CUIDADO </t>
        </r>
      </text>
    </comment>
    <comment ref="C105" authorId="0" shapeId="0">
      <text>
        <r>
          <rPr>
            <sz val="9"/>
            <rFont val="Times New Roman"/>
          </rPr>
          <t xml:space="preserve">
RESOLUCION 3280 DE 2018 4. ATENCIÓN EN SALUD POR MEDICINA GENERAL O FAMILIAR Y ENFERMERIA PARA LA JUVENTUD,  PLAN DE CUIDADO </t>
        </r>
      </text>
    </comment>
    <comment ref="C109" authorId="0" shapeId="0">
      <text>
        <r>
          <rPr>
            <sz val="9"/>
            <rFont val="Times New Roman"/>
          </rPr>
          <t xml:space="preserve">
RESOLUCION 3280 DE 2018 4. ATENCIÓN EN SALUD POR MEDICINA GENERAL O FAMILIAR Y ENFERMERIA PARA LA JUVENTUD,  PLAN DE CUIDADO </t>
        </r>
      </text>
    </comment>
    <comment ref="C110" authorId="0" shapeId="0">
      <text>
        <r>
          <rPr>
            <sz val="9"/>
            <rFont val="Times New Roman"/>
          </rPr>
          <t xml:space="preserve">
RESOLUCION 3280 DE 2018 4. ATENCIÓN EN SALUD POR MEDICINA GENERAL O FAMILIAR Y ENFERMERIA PARA LA JUVENTUD,  PLAN DE CUIDADO 
</t>
        </r>
      </text>
    </comment>
    <comment ref="C111" authorId="0" shapeId="0">
      <text>
        <r>
          <rPr>
            <sz val="9"/>
            <rFont val="Times New Roman"/>
          </rPr>
          <t xml:space="preserve">4. ATENCIÓN EN SALUD POR MEDICINA GENERAL O FAMILIAR Y ENFERMERIA PARA LA JUVENTUD, ANAMNESIS , VIVENCIA DE LA SEXUALIDAD 
</t>
        </r>
      </text>
    </comment>
    <comment ref="C115" authorId="0" shapeId="0">
      <text>
        <r>
          <rPr>
            <sz val="9"/>
            <rFont val="Times New Roman"/>
          </rPr>
          <t xml:space="preserve">NORMA TECNICA PARA LA DETECCIÓN TEMPRANA DE LAS ALTERACIONES DEL DESARROLLO DEL JOVEN DE 10 A 29 AÑOS </t>
        </r>
      </text>
    </comment>
    <comment ref="C119" authorId="0" shapeId="0">
      <text>
        <r>
          <rPr>
            <sz val="9"/>
            <rFont val="Times New Roman"/>
          </rPr>
          <t xml:space="preserve">
RESOLUCION 3280 DE 2018 4. ATENCIÓN EN SALUD POR MEDICINA GENERAL O FAMILIAR Y ENFERMERIA PARA LA JUVENTUD,  EXAMEN FIICO, VALORACION NUTRICIONAL</t>
        </r>
      </text>
    </comment>
    <comment ref="C120" authorId="0" shapeId="0">
      <text>
        <r>
          <rPr>
            <sz val="9"/>
            <rFont val="Times New Roman"/>
          </rPr>
          <t xml:space="preserve">
RESOLUCION 3280 DE 2018 4. ATENCIÓN EN SALUD POR MEDICINA GENERAL O FAMILIAR Y ENFERMERIA PARA LA JUVENTUD,  EXAMEN FIICO, VALORACION SALUD VISUAL 
</t>
        </r>
      </text>
    </comment>
    <comment ref="C121" authorId="0" shapeId="0">
      <text>
        <r>
          <rPr>
            <sz val="9"/>
            <rFont val="Times New Roman"/>
          </rPr>
          <t xml:space="preserve">
RESOLUCION 3280 DE 2018 4. ATENCIÓN EN SALUD POR MEDICINA GENERAL O FAMILIAR Y ENFERMERIA PARA LA JUVENTUD,  EXAMEN FIICO, VALORACION SALUD AUDITIVA Y COMUNICATIVA </t>
        </r>
      </text>
    </comment>
    <comment ref="C122" authorId="0" shapeId="0">
      <text>
        <r>
          <rPr>
            <sz val="9"/>
            <rFont val="Times New Roman"/>
          </rPr>
          <t xml:space="preserve">
RESOLUCION 3280 DE 2018 4. ATENCIÓN EN SALUD POR MEDICINA GENERAL O FAMILIAR Y ENFERMERIA PARA LA JUVENTUD,  EXAMEN FIICO, VALORACION SALUD BUCAL</t>
        </r>
      </text>
    </comment>
    <comment ref="C123" authorId="0" shapeId="0">
      <text>
        <r>
          <rPr>
            <sz val="9"/>
            <rFont val="Times New Roman"/>
          </rPr>
          <t xml:space="preserve">
RESOLUCION 3280 DE 2018 4. ATENCIÓN EN SALUD POR MEDICINA GENERAL O FAMILIAR Y ENFERMERIA PARA LA JUVENTUD,  EXAMEN FIICO, VALORACION SALUD MENTAL</t>
        </r>
      </text>
    </comment>
    <comment ref="C124" authorId="0" shapeId="0">
      <text>
        <r>
          <rPr>
            <sz val="9"/>
            <rFont val="Times New Roman"/>
          </rPr>
          <t xml:space="preserve">
RESOLUCION 3280 DE 2018 4. ATENCIÓN EN SALUD POR MEDICINA GENERAL O FAMILIAR Y ENFERMERIA PARA LA JUVENTUD,  EXAMEN FIICO, VALORACION  DEL RIESGO CARDIOVASCULAR O METABOLICO 
</t>
        </r>
      </text>
    </comment>
    <comment ref="C125" authorId="0" shapeId="0">
      <text>
        <r>
          <rPr>
            <sz val="9"/>
            <rFont val="Times New Roman"/>
          </rPr>
          <t xml:space="preserve">
RESOLUCION 3280 DE 2018 4. ATENCIÓN EN SALUD POR MEDICINA GENERAL O FAMILIAR Y ENFERMERIA PARA LA JUVENTUD,  PLAN DE CUIDADO </t>
        </r>
      </text>
    </comment>
    <comment ref="C126" authorId="0" shapeId="0">
      <text>
        <r>
          <rPr>
            <sz val="9"/>
            <rFont val="Times New Roman"/>
          </rPr>
          <t xml:space="preserve">
RESOLUCION 3280 DE 2018 4. ATENCIÓN EN SALUD POR MEDICINA GENERAL O FAMILIAR Y ENFERMERIA PARA LA JUVENTUD,  PLAN DE CUIDADO</t>
        </r>
      </text>
    </comment>
    <comment ref="C130" authorId="0" shapeId="0">
      <text>
        <r>
          <rPr>
            <sz val="9"/>
            <rFont val="Times New Roman"/>
          </rPr>
          <t xml:space="preserve">
RESOLUCION 3280 DE 2018 4. ATENCIÓN EN SALUD POR MEDICINA GENERAL O FAMILIAR Y ENFERMERIA PARA LA JUVENTUD, PRACTICAS Y HABITOS SALUDABLES </t>
        </r>
      </text>
    </comment>
    <comment ref="C131" authorId="1" shapeId="0">
      <text>
        <r>
          <rPr>
            <sz val="9"/>
            <rFont val="Tahoma"/>
            <charset val="134"/>
          </rPr>
          <t xml:space="preserve">
RESOLUCION 3280 DE 2018 4. ATENCIÓN EN SALUD POR MEDICINA GENERAL O FAMILIAR Y ENFERMERIA PARA LA JUVENTUD, INFORMACION EN SALUD </t>
        </r>
      </text>
    </comment>
    <comment ref="C132" authorId="0" shapeId="0">
      <text>
        <r>
          <rPr>
            <sz val="9"/>
            <rFont val="Times New Roman"/>
          </rPr>
          <t xml:space="preserve">
RESOLUCION 3280 DE 2018 4. ATENCIÓN EN SALUD POR MEDICINA GENERAL O FAMILIAR Y ENFERMERIA PARA LA JUVENTUD, INFORMACION EN SALUD 
</t>
        </r>
      </text>
    </comment>
    <comment ref="C133" authorId="0" shapeId="0">
      <text>
        <r>
          <rPr>
            <sz val="9"/>
            <rFont val="Times New Roman"/>
          </rPr>
          <t xml:space="preserve">
RESOLUCION 3280 DE 2018 4. ATENCIÓN EN SALUD POR MEDICINA GENERAL O FAMILIAR Y ENFERMERIA PARA LA JUVENTUD, INFORMACIO</t>
        </r>
      </text>
    </comment>
    <comment ref="C135" authorId="0" shapeId="0">
      <text>
        <r>
          <rPr>
            <sz val="9"/>
            <rFont val="Times New Roman"/>
          </rPr>
          <t xml:space="preserve">
RESOLUCION 3280 DE 2018 4. ATENCIÓN EN SALUD POR MEDICINA GENERAL O FAMILIAR Y ENFERMERIA PARA LA JUVENTUD, INFORMACION EN SALUD 
</t>
        </r>
      </text>
    </comment>
    <comment ref="C136" authorId="0" shapeId="0">
      <text>
        <r>
          <rPr>
            <sz val="9"/>
            <rFont val="Times New Roman"/>
          </rPr>
          <t xml:space="preserve">
RESOLUCION 3280 DE 2018 4. ATENCIÓN EN SALUD POR MEDICINA GENERAL O FAMILIAR Y ENFERMERIA PARA LA JUVENTUD, INFORMACION EN SALUD 
</t>
        </r>
      </text>
    </comment>
    <comment ref="C137" authorId="0" shapeId="0">
      <text>
        <r>
          <rPr>
            <sz val="9"/>
            <rFont val="Times New Roman"/>
          </rPr>
          <t xml:space="preserve">
RESOLUCION 3280 DE 2018 4. ATENCIÓN EN SALUD POR MEDICINA GENERAL O FAMILIAR Y ENFERMERIA PARA LA JUVENTUD, INFORMACION EN SALUD 
</t>
        </r>
      </text>
    </comment>
    <comment ref="C138" authorId="0" shapeId="0">
      <text>
        <r>
          <rPr>
            <sz val="9"/>
            <rFont val="Times New Roman"/>
          </rPr>
          <t xml:space="preserve">
RESOLUCION 3280 DE 2018 4. ATENCIÓN EN SALUD POR MEDICINA GENERAL O FAMILIAR Y ENFERMERIA PARA LA JUVENTUD, INFORMACION EN SALUD 
</t>
        </r>
      </text>
    </comment>
    <comment ref="C139" authorId="0" shapeId="0">
      <text>
        <r>
          <rPr>
            <sz val="9"/>
            <rFont val="Times New Roman"/>
          </rPr>
          <t xml:space="preserve">
RESOLUCION 3280 DE 2018 4. ATENCIÓN EN SALUD POR MEDICINA GENERAL O FAMILIAR Y ENFERMERIA PARA LA JUVENTUD, INFORMACION EN SALUD 
</t>
        </r>
      </text>
    </comment>
    <comment ref="C140" authorId="0" shapeId="0">
      <text>
        <r>
          <rPr>
            <sz val="9"/>
            <rFont val="Times New Roman"/>
          </rPr>
          <t xml:space="preserve">
RESOLUCION 3280 DE 2018 4. ATENCIÓN EN SALUD POR MEDICINA GENERAL O FAMILIAR Y ENFERMERIA PARA LA JUVENTUD, INFORMACION EN SALUD 
</t>
        </r>
      </text>
    </comment>
    <comment ref="C141" authorId="0" shapeId="0">
      <text>
        <r>
          <rPr>
            <sz val="9"/>
            <rFont val="Times New Roman"/>
          </rPr>
          <t xml:space="preserve">
4. ATENCIÓN EN SALUD POR MEDICINA GENERAL O FAMILIAR Y ENFERMERIA PARA LA JUVENTUD, ANAMNESIS , ANTECEDENTES PERSONALES 
</t>
        </r>
      </text>
    </comment>
  </commentList>
</comments>
</file>

<file path=xl/sharedStrings.xml><?xml version="1.0" encoding="utf-8"?>
<sst xmlns="http://schemas.openxmlformats.org/spreadsheetml/2006/main" count="1240" uniqueCount="309">
  <si>
    <t xml:space="preserve">INSTRUMENTO AUDITORIA HISTORIA CLINICA  - ACTIVIDADES Y ESTRATEGIAS DETECCIÒN TEMPRANA - PROTECCIÓN ESPECIFICA - EVENTOS DE INTERES EN SALUD PÚBLICA </t>
  </si>
  <si>
    <t xml:space="preserve">UIS2019 </t>
  </si>
  <si>
    <t xml:space="preserve">PROGRAMA Y/O ESTRATEGIA </t>
  </si>
  <si>
    <t xml:space="preserve">ESTANDARES </t>
  </si>
  <si>
    <t>C</t>
  </si>
  <si>
    <t>NC</t>
  </si>
  <si>
    <t>NA</t>
  </si>
  <si>
    <t xml:space="preserve">TOTAL  2019 </t>
  </si>
  <si>
    <t xml:space="preserve">1. CRECIMIENTO Y DESARROLLO </t>
  </si>
  <si>
    <t xml:space="preserve">2. PAI </t>
  </si>
  <si>
    <t xml:space="preserve">3. SSR ALTERACIONES DEL JOVEN </t>
  </si>
  <si>
    <t>3.SSR PLANIFICACION HOMBRES Y MUJERES</t>
  </si>
  <si>
    <t>3. SSR ALTERACIONES DEL EMBARAZO</t>
  </si>
  <si>
    <t xml:space="preserve">4. SALUD BUCAL </t>
  </si>
  <si>
    <t xml:space="preserve">5. SALUD MENTAL </t>
  </si>
  <si>
    <t>6. DISCAPACIDAD SALUD VISUAL Y AUDITIVA</t>
  </si>
  <si>
    <t>7. CANCER DE PROSTATA Y COLORECTAL</t>
  </si>
  <si>
    <t>8. EPOC CA DE PULMON Y TABACO</t>
  </si>
  <si>
    <t>9. TB Y LEPRA</t>
  </si>
  <si>
    <t xml:space="preserve">10. HTA DM ERC </t>
  </si>
  <si>
    <t>TOTAL</t>
  </si>
  <si>
    <t xml:space="preserve">INSTRUMENTO AUDITORIA HISTORIA CLINICA  - ACTIVIDADES Y ESTRATEGIAS DETECCIÒN TEMPRANA - PROTECCION ESPECIFICA - EVENTOS DE INTERES EN SALUD PÚBLICA </t>
  </si>
  <si>
    <t>Fecha:</t>
  </si>
  <si>
    <t>08 de noviembre</t>
  </si>
  <si>
    <t xml:space="preserve">Programa:  </t>
  </si>
  <si>
    <t>Crecimiento y desarrollo</t>
  </si>
  <si>
    <t xml:space="preserve">Institución </t>
  </si>
  <si>
    <t>UIS</t>
  </si>
  <si>
    <t>61% para el 2018</t>
  </si>
  <si>
    <t xml:space="preserve">Auditor : </t>
  </si>
  <si>
    <t>Angela María Monsalve Parra</t>
  </si>
  <si>
    <t>DOCUMENTO</t>
  </si>
  <si>
    <t>1142523669</t>
  </si>
  <si>
    <t>1114212994</t>
  </si>
  <si>
    <t>1113868272</t>
  </si>
  <si>
    <t>1089941799</t>
  </si>
  <si>
    <t>1061066060</t>
  </si>
  <si>
    <t>IDENTIFICACIÓN</t>
  </si>
  <si>
    <t>IDENTIFICACION</t>
  </si>
  <si>
    <t>TIPO DOCUMENTO</t>
  </si>
  <si>
    <t>NUMERO DE DOCUMENTO</t>
  </si>
  <si>
    <t xml:space="preserve"> </t>
  </si>
  <si>
    <t>NOMBRES Y APELLIDOS</t>
  </si>
  <si>
    <t>FECHA DE INSCRIPCION</t>
  </si>
  <si>
    <t>FECHA DE NACIMIENTO</t>
  </si>
  <si>
    <t xml:space="preserve">EDAD EN MESES  ACTUAL </t>
  </si>
  <si>
    <t xml:space="preserve">TOTAL </t>
  </si>
  <si>
    <t xml:space="preserve">Observaciones: </t>
  </si>
  <si>
    <t>historia clínica con variables propias para cyd</t>
  </si>
  <si>
    <t>ANAMNESIS</t>
  </si>
  <si>
    <t>REGISTRA ANTECEDENTES FAMILIARES</t>
  </si>
  <si>
    <t>REGISTRA ANTECEDENTES PERINATALES</t>
  </si>
  <si>
    <t>REGISTRA RESULTADO DE HEMOCLASIFICACION</t>
  </si>
  <si>
    <t>RESULTADO tamizaje TSH</t>
  </si>
  <si>
    <t>REGISTRA SEROLOGIA DE LA MADRE DESPUES DEL PARTO</t>
  </si>
  <si>
    <t>TIPO DE ALIMENTACION (menor 6 meses)</t>
  </si>
  <si>
    <t>TIEMPO DE DURACION DE LA LACTANCIA</t>
  </si>
  <si>
    <t>INICIO DE LA ALIMENTACION COMPLEMENTARIA (meses de Edad)</t>
  </si>
  <si>
    <t>ESQUEMA DE VACUNACION ADECUADO PARA LA EDAD</t>
  </si>
  <si>
    <t>EXAMEN FISICO</t>
  </si>
  <si>
    <t>REALIZA TAMIZAJE VISUAL</t>
  </si>
  <si>
    <t>REALIZA TAMIZAJE AUDITIVO</t>
  </si>
  <si>
    <t xml:space="preserve">VALORACION DE CADERAS </t>
  </si>
  <si>
    <t>PESO  (Kg)</t>
  </si>
  <si>
    <t>TALLA (cm)</t>
  </si>
  <si>
    <t>PERIMETRO CEFALICO (cm)</t>
  </si>
  <si>
    <t>REALIZA TOMA DE IMC</t>
  </si>
  <si>
    <t>TOMA SIGNOS VITALES</t>
  </si>
  <si>
    <t>EDUCACION</t>
  </si>
  <si>
    <t>DILIGENCIA NOTA DE PUERICULTURA SEGÚN LA EDAD</t>
  </si>
  <si>
    <t>Es importante que se describa que tipo de puericultura esta brindando</t>
  </si>
  <si>
    <t>PRUEBAS ESPECIFICAS</t>
  </si>
  <si>
    <t>AGUDEZA VISUAL</t>
  </si>
  <si>
    <t>no se realiza agudeza visual o remisión</t>
  </si>
  <si>
    <t>ACTIVIDADES DETECCION TEMPRANA Y PROTECCION ESPECIFICA</t>
  </si>
  <si>
    <t>VALORAN ESTADO NUTRICIONAL</t>
  </si>
  <si>
    <t>DILIGENCIA CURVA DE CYD DE ACUERDO AL GENERO</t>
  </si>
  <si>
    <t>DILIGENCIA CURVA DE CYD GENERADAS POR LA OMS</t>
  </si>
  <si>
    <t>SE DILIGENCIA EAD CON EL SISTEMA DE CODIGO 0 Y 1</t>
  </si>
  <si>
    <t>SE DIAGNOSTICA EAD DE ACUERDO LOS PARAMETROS NORMATIVOS: ALTO, ALERTA, MEDIO Y MEDIO ALTO.</t>
  </si>
  <si>
    <t xml:space="preserve">CONSUME MICRONUTRIENTES </t>
  </si>
  <si>
    <t>ORDENAN ANTIPARASITARIOS</t>
  </si>
  <si>
    <t>no se realiza análisis de los indicadores antropométricos en algunos casos</t>
  </si>
  <si>
    <t xml:space="preserve">EVOLUCIÓN COINCIDE CON PLAN DE TRATAMIENTO </t>
  </si>
  <si>
    <t>CUENTA CON CONSULTA DE PRIMERA VEZ POR MEDICO GENERAL</t>
  </si>
  <si>
    <t>CUANTA CON CONSULTA SE SEGUIMIENTO POR ENFERMERIA</t>
  </si>
  <si>
    <t>CUANTA CON LA CONCENTRACION DE CONTROLES DE ACUERDO A LA EDAD</t>
  </si>
  <si>
    <t xml:space="preserve">CUENTA CON DOS CONTROLES  DE ODONTOLOGIA  EN EL AÑO </t>
  </si>
  <si>
    <t>SE ASIGNA CITA PROXIMO CONTROL</t>
  </si>
  <si>
    <t xml:space="preserve">REMISIONES </t>
  </si>
  <si>
    <t>CUENTA CON REMISION (ODONTOLOGIA (1), PEDIATRIA(2), PSICOLOGIA(3), NUTRICIONISTA(4), OFTALMOLOGIA (5) Y FONOAUDIOLOGIA(6), OTRAS (7)</t>
  </si>
  <si>
    <t>odontología</t>
  </si>
  <si>
    <t>odontología y oftalmología</t>
  </si>
  <si>
    <t xml:space="preserve">Nombre completo </t>
  </si>
  <si>
    <t xml:space="preserve">Apellidos </t>
  </si>
  <si>
    <t xml:space="preserve">Documento de identidad </t>
  </si>
  <si>
    <t xml:space="preserve">Fecha de Nacimiento </t>
  </si>
  <si>
    <t>Edad</t>
  </si>
  <si>
    <t>Estado civil (casada, union libre soltera , otro)</t>
  </si>
  <si>
    <t xml:space="preserve">Género </t>
  </si>
  <si>
    <t xml:space="preserve">  IDENTIFICACION </t>
  </si>
  <si>
    <t xml:space="preserve">Etnia: mestizo, afro, indígena, ROM, raizal </t>
  </si>
  <si>
    <t>Nivel Socioeconómico</t>
  </si>
  <si>
    <t>Nivel educativo:  primaria, secundaria, técnico, universitario, otros</t>
  </si>
  <si>
    <t>Ocupación</t>
  </si>
  <si>
    <t>Régimen de Afiliación (Cotizante- Beneficiario- Subsidiado- Vinculado)</t>
  </si>
  <si>
    <t>Procedencia (Urbana - Rural)</t>
  </si>
  <si>
    <t>Dirección</t>
  </si>
  <si>
    <t>Teléfono</t>
  </si>
  <si>
    <t>OBSERVACION:</t>
  </si>
  <si>
    <t xml:space="preserve">ANTECEDENTES </t>
  </si>
  <si>
    <t>ANTECEDENTES FAMILIARES</t>
  </si>
  <si>
    <t>Anamnesis sobre la relacion, apoyo y  comunicación familiar</t>
  </si>
  <si>
    <t>Diabetes mellitus</t>
  </si>
  <si>
    <t xml:space="preserve">Dislipidemias, </t>
  </si>
  <si>
    <t xml:space="preserve">Enfermedad coronaria, </t>
  </si>
  <si>
    <t xml:space="preserve">Enfermedades cerebrovasculares </t>
  </si>
  <si>
    <t xml:space="preserve">Cáncer </t>
  </si>
  <si>
    <t xml:space="preserve">Alergias </t>
  </si>
  <si>
    <t>Asma</t>
  </si>
  <si>
    <t xml:space="preserve">Enfermedades degenerativas </t>
  </si>
  <si>
    <t xml:space="preserve">Enfermedades geneticas </t>
  </si>
  <si>
    <t xml:space="preserve">Gota </t>
  </si>
  <si>
    <t xml:space="preserve">Hemofilia </t>
  </si>
  <si>
    <t>Glaucoma</t>
  </si>
  <si>
    <t xml:space="preserve"> Trastornos o problemas mentales (demencia, depresión, esquizofrenia, trastorno afectivo bipolar, entre otros)</t>
  </si>
  <si>
    <t xml:space="preserve">Conducta suicida </t>
  </si>
  <si>
    <t xml:space="preserve">Consumo de alcohol  y otras sustancias psicoactivas </t>
  </si>
  <si>
    <t>ANTECEDENTES PERSONALES</t>
  </si>
  <si>
    <t>Patológicos</t>
  </si>
  <si>
    <t>Quirúrgicos</t>
  </si>
  <si>
    <t>Traumáticos</t>
  </si>
  <si>
    <t>Alérgicos</t>
  </si>
  <si>
    <t xml:space="preserve">Orientacion sexual </t>
  </si>
  <si>
    <t xml:space="preserve">Identidad de genero </t>
  </si>
  <si>
    <t>ANTECEDENTES GINECOLÓGICOS</t>
  </si>
  <si>
    <t xml:space="preserve">Identificar trastornos menstruales </t>
  </si>
  <si>
    <t xml:space="preserve">Inicio de relaciones sexuales </t>
  </si>
  <si>
    <t xml:space="preserve">Numero de compañeros sexuales </t>
  </si>
  <si>
    <t>Uso de metodos anticonceptivos y de protección</t>
  </si>
  <si>
    <t xml:space="preserve">Dificultades durante las relaciones sexuales </t>
  </si>
  <si>
    <t>ANTECEDENTES LABORALES</t>
  </si>
  <si>
    <t>Actividad laboral o económica actual y previa</t>
  </si>
  <si>
    <t>Tipo de vinculación</t>
  </si>
  <si>
    <t xml:space="preserve">Edad de inicio de actividad laboral </t>
  </si>
  <si>
    <t xml:space="preserve">Antiguegadad laboral </t>
  </si>
  <si>
    <t xml:space="preserve">Carga laboral </t>
  </si>
  <si>
    <t>Enfermedades o accidentes laborales</t>
  </si>
  <si>
    <t>Exposición a factores de riesgo derivados del trabajo (físicos, químicos, biológicos, ergonómicos, mecánicos, psicosociales y ambientales),</t>
  </si>
  <si>
    <t>HABITOS</t>
  </si>
  <si>
    <t xml:space="preserve">Toxicológicos  (consumo de tabaco, alcohol u otras sustancias psicoactivas </t>
  </si>
  <si>
    <t>Alimentación</t>
  </si>
  <si>
    <t xml:space="preserve">Actividad fisica </t>
  </si>
  <si>
    <t xml:space="preserve">Higiene oral </t>
  </si>
  <si>
    <t xml:space="preserve">Higiene corporal </t>
  </si>
  <si>
    <t xml:space="preserve">Higiene de sueño </t>
  </si>
  <si>
    <t xml:space="preserve">Habito intestinal </t>
  </si>
  <si>
    <t xml:space="preserve">Habito urinario </t>
  </si>
  <si>
    <t>Fotoprotección</t>
  </si>
  <si>
    <t xml:space="preserve">Exposición a televisión, internet o redes sociales, </t>
  </si>
  <si>
    <t>Actividades de tiempo libre y ocio</t>
  </si>
  <si>
    <t xml:space="preserve">Manejo del estres </t>
  </si>
  <si>
    <t>Práctica frecuente del autoexamen de seno y autoexamen de testículo.</t>
  </si>
  <si>
    <t>ITEM</t>
  </si>
  <si>
    <t xml:space="preserve">Toma de signos vitales: Presion arterial </t>
  </si>
  <si>
    <t xml:space="preserve">Toma de signos vitales: Frecuencia cardiaca </t>
  </si>
  <si>
    <t xml:space="preserve">Toma de signos vitales: Frecuencia Respiratoria </t>
  </si>
  <si>
    <t xml:space="preserve">Toma de signos vitales: Temperatura corporal </t>
  </si>
  <si>
    <t>Valoración del estado nutricional</t>
  </si>
  <si>
    <t>Valoración antrpometrica: Peso</t>
  </si>
  <si>
    <t>Valoración antrpometrica:Talla</t>
  </si>
  <si>
    <t>Valoración antrpometrica: IMC</t>
  </si>
  <si>
    <t>Valoración antrpometrica: Perimetro de la circunferencia de la cintura.</t>
  </si>
  <si>
    <t xml:space="preserve">Toma de signos vitales </t>
  </si>
  <si>
    <t>Prueba rápida treponémica en caso de relaciones sexuales sin protección</t>
  </si>
  <si>
    <t xml:space="preserve">Prueba rápida para VIH previa asesoría pre y pos test y consentimiento  informado en caso de relaciones sexuales sin protección.
</t>
  </si>
  <si>
    <t xml:space="preserve">Prueba rápida para Hepatitis B en caso de relaciones sexuales sin  protección y que hayan nacido antes de 1996. 
</t>
  </si>
  <si>
    <t xml:space="preserve">Prueba rápida para Hepatitis C, a las personas que recibieron  transfusiones de sangre antes de 1996 en Colombia. </t>
  </si>
  <si>
    <t>Prueba de embarazo en caso de retraso menstrual u otros síntomas o  signos de sospecha.</t>
  </si>
  <si>
    <t>DETECCION TEMPRANA</t>
  </si>
  <si>
    <t xml:space="preserve">Citología cérvico uterina de acuerdo a la norma. </t>
  </si>
  <si>
    <t>Tamización para riesgo cardiovascular y metabólico, incluye: glicemia  basal, perfil lipídico (colesterol de alta densidad HDL, colesterol de baja  densidad LDL, colesterol total , triglicéridos), creatinina y uroanálisis</t>
  </si>
  <si>
    <t>Violencia fiísica, sexual  o de género</t>
  </si>
  <si>
    <t>EVOLUCION</t>
  </si>
  <si>
    <t xml:space="preserve">Elaboración del plan de intervención conjuntamente con el joven y en caso necesario con la familia que incluya la intervención de los factores de riesgo, tratamientos, remisiones y seguimiento. </t>
  </si>
  <si>
    <t>REMISION</t>
  </si>
  <si>
    <t>Remisión a Nutrición según riesgo</t>
  </si>
  <si>
    <t xml:space="preserve">Remision a optometría u oftalmología segun riesgo </t>
  </si>
  <si>
    <t xml:space="preserve">Remision a consulta de salud auditiva y comunicativa segun riesgo </t>
  </si>
  <si>
    <t xml:space="preserve">Remision a odontología segun riesgo </t>
  </si>
  <si>
    <t>Remision para valoración de salud mental segun riesgo</t>
  </si>
  <si>
    <t>Remisión a la ruta integral de atención en salud para la población con riesgo o presencia de 
alteraciones cardio cerebro vascular metabólica.</t>
  </si>
  <si>
    <t>Remision para consulta de asesoría en anticoncepción cuando el usuario desea iniciar o cambiar  algún método de anticoncepción, o para realizar su control.</t>
  </si>
  <si>
    <t>Remisión para Vacunación según esquema actual</t>
  </si>
  <si>
    <t xml:space="preserve">Autoexamen de senos y testículos. </t>
  </si>
  <si>
    <t>Alimentación saludable</t>
  </si>
  <si>
    <t xml:space="preserve">Actividad fisica regular </t>
  </si>
  <si>
    <t>Hiegiene oral</t>
  </si>
  <si>
    <t>Higiene corporal</t>
  </si>
  <si>
    <t xml:space="preserve">Hgiene de sueño </t>
  </si>
  <si>
    <t xml:space="preserve">Higiene postural </t>
  </si>
  <si>
    <t>Cuidados para la salud visual y auditiva (incluyendo 
pautas para el uso de pantallas, dispositivos de audio),</t>
  </si>
  <si>
    <t xml:space="preserve"> Riesgos del consumo de  sustancias psicoactivas (tabaco, alcohol y otras drogas),</t>
  </si>
  <si>
    <t>Pautas para el manejo del  estrés</t>
  </si>
  <si>
    <t>Importancia del uso de metodos anticonceptivos y de protección</t>
  </si>
  <si>
    <t xml:space="preserve">INSTRUMENTO AUDITORIA HISTORIA CLINICA -  ACTIVIDADES Y ESTRATEGIAS DETECCIÒN TEMPRANA - PROTECCION ESPECIFICA - EVENTOS DE INTERES EN SALUD PÚBLICA </t>
  </si>
  <si>
    <t>Programa o estrategia</t>
  </si>
  <si>
    <t>IPS-SEDE</t>
  </si>
  <si>
    <t>Se evidencia registro de la edad del Usuario</t>
  </si>
  <si>
    <t>Se evidencia registro de datos personales del usuario (teléfono, dirección, contacto de familiar)</t>
  </si>
  <si>
    <t>Se tiene un ítem o marcación  para identificar al paciente con discapacidad para la realización de exención de copagos y cuotas moderadoras</t>
  </si>
  <si>
    <t>Se evidencia caracterización de poblaciones vulnerables (desplazado, indígena, afrocolombiano, privado de la libertad, migrante, discapacitado)</t>
  </si>
  <si>
    <t>Observaciones:</t>
  </si>
  <si>
    <t>Mental</t>
  </si>
  <si>
    <t>Motrices</t>
  </si>
  <si>
    <t>ANTECEDENTES</t>
  </si>
  <si>
    <r>
      <rPr>
        <sz val="10"/>
        <color theme="1"/>
        <rFont val="Arial"/>
        <charset val="134"/>
      </rPr>
      <t xml:space="preserve">Se evidencia el diligenciamiento de antecedentes </t>
    </r>
    <r>
      <rPr>
        <u/>
        <sz val="10"/>
        <color theme="1"/>
        <rFont val="Arial"/>
        <charset val="134"/>
      </rPr>
      <t>familiares en discapacidad c</t>
    </r>
    <r>
      <rPr>
        <sz val="10"/>
        <color theme="1"/>
        <rFont val="Arial"/>
        <charset val="134"/>
      </rPr>
      <t xml:space="preserve">ognitiva Las infecciones maternas, como la sífilis o la rubéola, son una causa importante. Trastornos hereditarios (como fenilcetonuria, enfermedad de Tal-Sachs, neuro fibromatosis, hipotiroidismo, síndrome del cromosoma X frágil). Discapacidad Auditiva (rubéola materna, sífilis u otras infecciones durante el embarazo) algunas enfermedades infecciosas, como la meningitis, el sarampión y la parotiditis en cualquier edad. Discapacidad visual (enfermedades autoinmunes (lupus, artritis, esclerosis, etc.) </t>
    </r>
  </si>
  <si>
    <t xml:space="preserve"> Discapacidad Visual(Personas ciegas o que: a pesar de usar su mejor corrección en gafas o lentes de contacto, o haberle practicado una cirugía, tienen dificultades para distinguir formas,  colores, rostros, objetos en la calle, ver en la noche, ver de lejos o de cerca).</t>
  </si>
  <si>
    <t>Discapacidad en la Movilidad( Dificultad en andar, desplazarse, cambiar o mantener posiciones del cuerpo, llevar, manipular o transportar objetos, realizar  actividades de cuidado personal  o del hogar, entre otras)</t>
  </si>
  <si>
    <t>Discapacidad Mental Cognitiva( Alteraciones en las funciones de conciencia, orientación, energía, impulso, atención, intelectuales y psicosociales, memoria, cálculo, entre otras.)</t>
  </si>
  <si>
    <t xml:space="preserve"> Discapacidad de Talla baja(Se define como el trastorno del crecimiento de tipo hormonal o genético, caracterizado por una talla inferior a la medida de los individuos de la misma especie y raza)</t>
  </si>
  <si>
    <t xml:space="preserve"> Discapacidad Sistémica(cardiovascular ( Personas con problemas cardiacos severos con incapacidad para desplazarse), hematológico,  inmunológico,  respiratorio ( pacientes con EPCOC Severo que tengan incapacidad para realizar labores por si solos , digestivo, metabólico endocrino,  genitourinario, reproductor)</t>
  </si>
  <si>
    <t xml:space="preserve"> Discapacidad de la piel, pelo y uñas(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t>
  </si>
  <si>
    <t xml:space="preserve">Discapacidad de la voz y el habla(En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</si>
  <si>
    <t>Discapacidad Mental Psicosocial( En esta categoría se encuentran aquellas personas que presentan en forma permanente alteraciones de: conciencia, orientación, energía, impulsos, atención, temperamento, memoria, personalidad,  psicosociales, entre otras. )</t>
  </si>
  <si>
    <t>Discapacidad Sensorial del gusto, tacto y olfato( diferenciar o percibir sabores, olores, aromas, texturas o temperaturas,  actividades de aprendizaje a través de los sentidos alterados, del cuidado personal, del hogar, o de trabajo)</t>
  </si>
  <si>
    <t xml:space="preserve"> Discapacidad Sensorial Auditiva(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</si>
  <si>
    <t>Se registra la educación brindada a los cuidadora de las personas en condición de discapacapacidad.</t>
  </si>
  <si>
    <t>Dependiendo el tipo de discapacidad.</t>
  </si>
  <si>
    <t>se remite a ginecología en la consulta</t>
  </si>
  <si>
    <t>Se verifica si el paciente esta en la base de datos de los pacientes en condición de discapacidad y/o esta identificado como discapacitado y se le realiza la inclusión en el  RLCPCD (Registro de localización y caracterización de los pacientes con discapacidad)</t>
  </si>
  <si>
    <t>se verifica en el RLCPCD</t>
  </si>
  <si>
    <t>Acorde con el tipo de discapacidad.</t>
  </si>
  <si>
    <t>En dicha consulta generan orden de fisioterapia, terapia respiratoria, ajustan dosis de tratamientos, generan orden para pañales y alimentación por sonda, además de manejo para dermatitis. Envían paraclínicos.</t>
  </si>
  <si>
    <t>Se genera orden de todos los medicamentos e insumos de base y se remite a nutrición.</t>
  </si>
  <si>
    <t>Formulación de tratamiento de base y valoración de control por neurología.</t>
  </si>
  <si>
    <t>Se envían paraclínicos de enfermedad de base, medicación, nutricionales e insumos de base, terapia respiratoria y fono audiológica.</t>
  </si>
  <si>
    <t>Se genera orden de medicación de base.</t>
  </si>
  <si>
    <t>fisioterapeuta y /o dependiendo al tipo de discapacidad.</t>
  </si>
  <si>
    <t>Se remitió a fisioaterapia 2 veces por semana y terapia respriatoria 15 al mes.</t>
  </si>
  <si>
    <t>Remisión a nutrición.</t>
  </si>
  <si>
    <t>Se remite a gastrontrologia</t>
  </si>
  <si>
    <t>Se genera orden de terapia fonoaudiológica y respiratoria.</t>
  </si>
  <si>
    <t>se rmite a ortopoeduia clinica</t>
  </si>
  <si>
    <t>FORMATO AUDITORIA HISTORIAS CLINICAS LINEAMIENTOS SALUD VISUAL Y AUDITIVA</t>
  </si>
  <si>
    <t xml:space="preserve">CUBA </t>
  </si>
  <si>
    <t>IDIME IPS</t>
  </si>
  <si>
    <t>10058698</t>
  </si>
  <si>
    <t>25245733</t>
  </si>
  <si>
    <t>24919055</t>
  </si>
  <si>
    <t>2453089</t>
  </si>
  <si>
    <t>24896431</t>
  </si>
  <si>
    <r>
      <rPr>
        <sz val="10"/>
        <color theme="1"/>
        <rFont val="Arial"/>
        <charset val="134"/>
      </rPr>
      <t xml:space="preserve">Se evidencia el diligenciamiento de antecedentes </t>
    </r>
    <r>
      <rPr>
        <u/>
        <sz val="10"/>
        <color theme="1"/>
        <rFont val="Arial"/>
        <charset val="134"/>
      </rPr>
      <t>familiares</t>
    </r>
    <r>
      <rPr>
        <sz val="10"/>
        <color theme="1"/>
        <rFont val="Arial"/>
        <charset val="134"/>
      </rPr>
      <t xml:space="preserve"> en cada control (familiares en primer grado de Hta y DM).</t>
    </r>
  </si>
  <si>
    <r>
      <rPr>
        <sz val="10"/>
        <color theme="1"/>
        <rFont val="Arial"/>
        <charset val="134"/>
      </rPr>
      <t xml:space="preserve">Se evidencia el diligenciamiento de antecedentes </t>
    </r>
    <r>
      <rPr>
        <u/>
        <sz val="10"/>
        <color theme="1"/>
        <rFont val="Arial"/>
        <charset val="134"/>
      </rPr>
      <t xml:space="preserve">personales </t>
    </r>
    <r>
      <rPr>
        <sz val="10"/>
        <color theme="1"/>
        <rFont val="Arial"/>
        <charset val="134"/>
      </rPr>
      <t>en cada control (Hipertensión arterial y Diabetes)</t>
    </r>
  </si>
  <si>
    <t>se evidencia realización de fondo de ojo</t>
  </si>
  <si>
    <t>se evidencia realización de otoscopia, voz y señalamiento.</t>
  </si>
  <si>
    <t>Se eveidencia registro peo no est1</t>
  </si>
  <si>
    <t>Paciente sin tx auditivo.</t>
  </si>
  <si>
    <t>Se registra la educación brindada en cuanto a Signos y síntomas de alarma</t>
  </si>
  <si>
    <t>se registra la educación prevención de glaucoma y catarata.</t>
  </si>
  <si>
    <t>Se registra la educación brindada en factores de riesgo y hábitos saludables.</t>
  </si>
  <si>
    <t xml:space="preserve">Paciente con dx Maculopatía degenerativa </t>
  </si>
  <si>
    <t xml:space="preserve">se evidencia realización de tamizaje visual </t>
  </si>
  <si>
    <t>Se evidencia realización de otoscopia.</t>
  </si>
  <si>
    <t>Se evidencia realización de examen en relación a voz y señalamiento.</t>
  </si>
  <si>
    <t>se registra reporte de audiometria y logoudiometria del 2017</t>
  </si>
  <si>
    <t>CTIVIDADES DETECCION TEMPRANA Y PROTECCION ESPECIFICA</t>
  </si>
  <si>
    <t>Promover el uso de protección solar con filtro,  Promoción del consumo de frutas y verduras. Promoción de hábitos de vida saludable para prevenir la HTA y la diabetes. Lineamientos salud Auditiva (Actividad física, ambientes libre de humo, reducción del consumo de tabaco, alcohol y sustancias psicoactivas, Control de peso y obesidad, Control y manejo del ruido ambiental y laboral)</t>
  </si>
  <si>
    <t>Se registra ha y alteraciones visuales se envía al oftalmólogo a los pacientes mayores de 50 años y si tiene alteraciones auditivas y se envía al Audiología y/o Otorrino.</t>
  </si>
  <si>
    <t>Paciente ya con dx Glaucoma congénito+ enucleación+ ceguera total</t>
  </si>
  <si>
    <t>Paciente Invidente (por accidente trabajo)</t>
  </si>
  <si>
    <t>Se tiene un ítem donde se registre las remisiones al Otorrino,  Oftalmólogo y Audiología.</t>
  </si>
  <si>
    <t>se evidencia ventada de conduta donde se registran las ordenes medicas</t>
  </si>
  <si>
    <t>10122063</t>
  </si>
  <si>
    <t>c</t>
  </si>
  <si>
    <r>
      <rPr>
        <sz val="10"/>
        <color rgb="FF000000"/>
        <rFont val="Arial"/>
        <charset val="134"/>
      </rPr>
      <t xml:space="preserve">Se evidencia el diligenciamiento de antecedentes </t>
    </r>
    <r>
      <rPr>
        <u/>
        <sz val="10"/>
        <color rgb="FF000000"/>
        <rFont val="Arial"/>
        <charset val="134"/>
      </rPr>
      <t>familiares</t>
    </r>
    <r>
      <rPr>
        <sz val="10"/>
        <color rgb="FF000000"/>
        <rFont val="Arial"/>
        <charset val="134"/>
      </rPr>
      <t xml:space="preserve"> en cada control (familiares de primer o segundo grado  antecedentes de ca de próstata)</t>
    </r>
  </si>
  <si>
    <r>
      <rPr>
        <sz val="10"/>
        <color rgb="FF000000"/>
        <rFont val="Arial"/>
        <charset val="134"/>
      </rPr>
      <t xml:space="preserve">Se evidencia el diligenciamiento de antecedentes </t>
    </r>
    <r>
      <rPr>
        <u/>
        <sz val="10"/>
        <color rgb="FF000000"/>
        <rFont val="Arial"/>
        <charset val="134"/>
      </rPr>
      <t xml:space="preserve">personales </t>
    </r>
    <r>
      <rPr>
        <sz val="10"/>
        <color rgb="FF000000"/>
        <rFont val="Arial"/>
        <charset val="134"/>
      </rPr>
      <t>en cada control (raza negra)</t>
    </r>
  </si>
  <si>
    <t>Se evidencia el diligenciamiento de factores de riesgo y hábitos del paciente en cada control  ( obesidad, consumo de grasas saturadas, tabaquismo, consumo de alcohol)</t>
  </si>
  <si>
    <t>se evidencia el diligenciamiento de signos y síntomas de alarma (urgencia, pujo, tenesmo vesical, nicturia, disuria, reducción el chorro, hematuria, hematoespermia).</t>
  </si>
  <si>
    <t>Se evidencia el registro de la realización del tacto rectal</t>
  </si>
  <si>
    <t xml:space="preserve">Se realiza una adecuada revisión por sistemas:  (verificar dolor en área peliva, edema) </t>
  </si>
  <si>
    <t>Evidencia el registro del tacto rectal</t>
  </si>
  <si>
    <t>Se evidencia orden medica de PSA.</t>
  </si>
  <si>
    <t>Se registra la tamización de los pacientes asintomáticos que actúen a consulta por diferentes causas y se les envía PSA y tacto rectal.</t>
  </si>
  <si>
    <t>Se registra el resultado del PSA y tacto rectal, en caso de estar alterado se remite al urólogo.</t>
  </si>
  <si>
    <t>El paciente ha tenido remisión y valoración por urología.</t>
  </si>
  <si>
    <t>Seguimiento al proceso de referencia y contrarreferencia según complicaciones de la enfermedad</t>
  </si>
  <si>
    <t>FORMATO AUDITORIA HISTORIAS CLINICAS CANCER COLORECTAL</t>
  </si>
  <si>
    <t>IDIME</t>
  </si>
  <si>
    <t>24270259</t>
  </si>
  <si>
    <t>24932660</t>
  </si>
  <si>
    <t>25167696</t>
  </si>
  <si>
    <t>4498092</t>
  </si>
  <si>
    <r>
      <rPr>
        <sz val="10"/>
        <color rgb="FF000000"/>
        <rFont val="Arial"/>
        <charset val="134"/>
      </rPr>
      <t xml:space="preserve">Se evidencia el diligenciamiento de antecedentes </t>
    </r>
    <r>
      <rPr>
        <u/>
        <sz val="10"/>
        <color rgb="FF000000"/>
        <rFont val="Arial"/>
        <charset val="134"/>
      </rPr>
      <t>familiares</t>
    </r>
    <r>
      <rPr>
        <sz val="10"/>
        <color rgb="FF000000"/>
        <rFont val="Arial"/>
        <charset val="134"/>
      </rPr>
      <t xml:space="preserve"> en cada control (familiares en primer grado de poliposis adenomatosa miliar(PAF) Historia familiar de cáncer de colon y recto poliposico hereditario(CCRNPH),  familiares con enfermedad infamatoria intestinal (EII).</t>
    </r>
  </si>
  <si>
    <r>
      <rPr>
        <sz val="10"/>
        <color rgb="FF000000"/>
        <rFont val="Arial"/>
        <charset val="134"/>
      </rPr>
      <t xml:space="preserve">Se evidencia el diligenciamiento de antecedentes </t>
    </r>
    <r>
      <rPr>
        <u/>
        <sz val="10"/>
        <color rgb="FF000000"/>
        <rFont val="Arial"/>
        <charset val="134"/>
      </rPr>
      <t xml:space="preserve">personales </t>
    </r>
    <r>
      <rPr>
        <sz val="10"/>
        <color rgb="FF000000"/>
        <rFont val="Arial"/>
        <charset val="134"/>
      </rPr>
      <t>en cada control (individuos con antecedentes de enfermedad inflamatoria intestinal (EII). Individuos con antecedentes de pólipos adenomatosos del colon.  individuos con antecedentes de pólipos hiperplásicos del colon, se registra en que riesgo esta el paciente de tener la enfermedad)</t>
    </r>
  </si>
  <si>
    <t>Se evidencia el diligenciamiento del calcificación del riesgo según los antecedentes personales (según lo que establece la guía de practica clínica de CA de Colon)</t>
  </si>
  <si>
    <t>Se evidencia el calculo de IMC en el control</t>
  </si>
  <si>
    <t xml:space="preserve">Se realiza una adecuada revisión por sistemas: abdomen (dolor pélvico, dolor en el cuadrante superior derecho o cuadrante superior derecho, área hepática), síntomas vagos constitucionales como fatiga o nauseas, </t>
  </si>
  <si>
    <t>Se evidencia realización del guayacolato (sangre oculta en materia fecal)</t>
  </si>
  <si>
    <t>Se evidencia realización de colonoscopia.</t>
  </si>
  <si>
    <t>Se registra  la tamización a los pacientes mayores de 50 años  para detección temprana de cáncer de colorrectal.</t>
  </si>
  <si>
    <t>Se registra  el resultado de los exámenes de Sangre oculta en materia fecal.  en caso de estar alterados remite al Gastroenterólogo.</t>
  </si>
  <si>
    <t>El paciente ha tenido remisión y valoración por gastroenterología.</t>
  </si>
  <si>
    <t xml:space="preserve">RESULTADO </t>
  </si>
  <si>
    <t>Valoración del riesgo cardiovascular y metabólico por medio de las siguientes herramientas                           - Finnish Risk Score.
- Tablas de Estratificación de la OMS.</t>
  </si>
  <si>
    <t xml:space="preserve">Institución: Cosmitet </t>
  </si>
  <si>
    <t>Programa o estrategia: Atencion en salud para la juventud</t>
  </si>
  <si>
    <t>Fecha: 17 de junio de 2021</t>
  </si>
  <si>
    <t>Auditor : Ana Maria Cortes Goómez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</si>
</sst>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quot; &quot;[$€];[Red]&quot;-&quot;#,##0.00&quot; &quot;[$€]"/>
    <numFmt numFmtId="169" formatCode="[$-C0A]General"/>
    <numFmt numFmtId="170" formatCode="0.0"/>
  </numFmts>
  <fonts count="50">
    <font>
      <sz val="11"/>
      <color theme="1"/>
      <name val="Calibri"/>
      <charset val="134"/>
      <scheme val="minor"/>
    </font>
    <font>
      <sz val="10"/>
      <color theme="1"/>
      <name val="Arial"/>
      <charset val="134"/>
    </font>
    <font>
      <sz val="10"/>
      <color rgb="FFFF0000"/>
      <name val="Arial"/>
      <charset val="134"/>
    </font>
    <font>
      <b/>
      <sz val="10"/>
      <color theme="1"/>
      <name val="Arial"/>
      <charset val="134"/>
    </font>
    <font>
      <b/>
      <sz val="10"/>
      <color theme="0"/>
      <name val="Arial"/>
      <charset val="134"/>
    </font>
    <font>
      <sz val="10"/>
      <color theme="0"/>
      <name val="Arial"/>
      <charset val="134"/>
    </font>
    <font>
      <sz val="10"/>
      <name val="Arial"/>
      <charset val="134"/>
    </font>
    <font>
      <sz val="10"/>
      <color rgb="FF000000"/>
      <name val="Arial"/>
      <charset val="134"/>
    </font>
    <font>
      <sz val="10"/>
      <color rgb="FF0070C0"/>
      <name val="Arial"/>
      <charset val="134"/>
    </font>
    <font>
      <b/>
      <sz val="10"/>
      <color rgb="FF0070C0"/>
      <name val="Arial"/>
      <charset val="134"/>
    </font>
    <font>
      <sz val="11"/>
      <color rgb="FFFF0000"/>
      <name val="Calibri"/>
      <charset val="134"/>
      <scheme val="minor"/>
    </font>
    <font>
      <sz val="8"/>
      <color theme="0"/>
      <name val="Arial"/>
      <charset val="134"/>
    </font>
    <font>
      <b/>
      <sz val="10"/>
      <color rgb="FFFFFFFF"/>
      <name val="Arial"/>
      <charset val="134"/>
    </font>
    <font>
      <sz val="10"/>
      <color rgb="FFFFFFFF"/>
      <name val="Arial"/>
      <charset val="134"/>
    </font>
    <font>
      <b/>
      <sz val="10"/>
      <color rgb="FF000000"/>
      <name val="Arial"/>
      <charset val="134"/>
    </font>
    <font>
      <sz val="11"/>
      <name val="Calibri"/>
      <charset val="134"/>
      <scheme val="minor"/>
    </font>
    <font>
      <b/>
      <sz val="10"/>
      <name val="Arial"/>
      <charset val="134"/>
    </font>
    <font>
      <sz val="10"/>
      <color indexed="8"/>
      <name val="Arial"/>
      <charset val="134"/>
    </font>
    <font>
      <b/>
      <sz val="10"/>
      <color rgb="FFFF0000"/>
      <name val="Arial"/>
      <charset val="134"/>
    </font>
    <font>
      <b/>
      <sz val="11"/>
      <name val="Arial"/>
      <charset val="134"/>
    </font>
    <font>
      <sz val="11"/>
      <color theme="0"/>
      <name val="Arial"/>
      <charset val="134"/>
    </font>
    <font>
      <b/>
      <sz val="9"/>
      <color theme="1"/>
      <name val="Arial"/>
      <charset val="134"/>
    </font>
    <font>
      <sz val="8"/>
      <name val="Arial"/>
      <charset val="134"/>
    </font>
    <font>
      <b/>
      <sz val="11"/>
      <color theme="0"/>
      <name val="Calibri"/>
      <charset val="134"/>
      <scheme val="minor"/>
    </font>
    <font>
      <b/>
      <sz val="11"/>
      <name val="Calibri"/>
      <charset val="134"/>
      <scheme val="minor"/>
    </font>
    <font>
      <b/>
      <sz val="11"/>
      <color rgb="FFFF0000"/>
      <name val="Calibri"/>
      <charset val="134"/>
      <scheme val="minor"/>
    </font>
    <font>
      <b/>
      <sz val="11"/>
      <color rgb="FF00B050"/>
      <name val="Calibri"/>
      <charset val="134"/>
      <scheme val="minor"/>
    </font>
    <font>
      <sz val="11"/>
      <color indexed="8"/>
      <name val="Arial"/>
      <charset val="134"/>
    </font>
    <font>
      <sz val="11"/>
      <color theme="1"/>
      <name val="Calibri"/>
      <charset val="134"/>
      <scheme val="minor"/>
    </font>
    <font>
      <sz val="11"/>
      <color rgb="FF000000"/>
      <name val="Calibri"/>
      <charset val="134"/>
    </font>
    <font>
      <sz val="11"/>
      <color rgb="FF000000"/>
      <name val="Calibri"/>
      <charset val="1"/>
    </font>
    <font>
      <u/>
      <sz val="11"/>
      <color theme="10"/>
      <name val="Calibri"/>
      <charset val="134"/>
    </font>
    <font>
      <u/>
      <sz val="11"/>
      <color theme="10"/>
      <name val="Calibri"/>
      <charset val="134"/>
      <scheme val="minor"/>
    </font>
    <font>
      <b/>
      <i/>
      <u/>
      <sz val="11"/>
      <color theme="1"/>
      <name val="Arial"/>
      <charset val="134"/>
    </font>
    <font>
      <i/>
      <sz val="11"/>
      <color rgb="FF7F7F7F"/>
      <name val="Calibri"/>
      <charset val="134"/>
      <scheme val="minor"/>
    </font>
    <font>
      <sz val="11"/>
      <color indexed="8"/>
      <name val="Calibri"/>
      <charset val="134"/>
    </font>
    <font>
      <sz val="11"/>
      <color rgb="FF000000"/>
      <name val="Arial"/>
      <charset val="134"/>
    </font>
    <font>
      <sz val="12"/>
      <color theme="1"/>
      <name val="Calibri"/>
      <charset val="134"/>
      <scheme val="minor"/>
    </font>
    <font>
      <b/>
      <i/>
      <sz val="16"/>
      <color theme="1"/>
      <name val="Arial"/>
      <charset val="134"/>
    </font>
    <font>
      <sz val="9"/>
      <name val="Arial"/>
      <charset val="134"/>
    </font>
    <font>
      <sz val="11"/>
      <color theme="1"/>
      <name val="Arial"/>
      <charset val="134"/>
    </font>
    <font>
      <u/>
      <sz val="10"/>
      <color theme="1"/>
      <name val="Arial"/>
      <charset val="134"/>
    </font>
    <font>
      <u/>
      <sz val="10"/>
      <color rgb="FF000000"/>
      <name val="Arial"/>
      <charset val="134"/>
    </font>
    <font>
      <sz val="9"/>
      <name val="Times New Roman"/>
    </font>
    <font>
      <b/>
      <sz val="9"/>
      <name val="Tahoma"/>
      <charset val="134"/>
    </font>
    <font>
      <sz val="9"/>
      <name val="Tahoma"/>
      <charset val="134"/>
    </font>
    <font>
      <b/>
      <sz val="10"/>
      <name val="Arial"/>
      <family val="2"/>
    </font>
    <font>
      <b/>
      <sz val="10"/>
      <color theme="1"/>
      <name val="Arial"/>
      <family val="2"/>
    </font>
    <font>
      <b/>
      <sz val="10"/>
      <color theme="0"/>
      <name val="Arial"/>
      <family val="2"/>
    </font>
    <font>
      <b/>
      <sz val="8"/>
      <color theme="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
      <patternFill patternType="solid">
        <fgColor rgb="FF0070C0"/>
        <bgColor rgb="FF0066CC"/>
      </patternFill>
    </fill>
    <fill>
      <patternFill patternType="solid">
        <fgColor indexed="9"/>
        <bgColor indexed="64"/>
      </patternFill>
    </fill>
    <fill>
      <patternFill patternType="solid">
        <fgColor theme="0"/>
        <bgColor rgb="FF000000"/>
      </patternFill>
    </fill>
    <fill>
      <patternFill patternType="solid">
        <fgColor rgb="FF0070C0"/>
        <bgColor rgb="FF000000"/>
      </patternFill>
    </fill>
    <fill>
      <patternFill patternType="solid">
        <fgColor theme="5" tint="0.59999389629810485"/>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1">
    <xf numFmtId="0" fontId="0" fillId="0" borderId="0"/>
    <xf numFmtId="0" fontId="27" fillId="0" borderId="0" applyNumberFormat="0" applyFont="0" applyFill="0" applyBorder="0" applyAlignment="0" applyProtection="0"/>
    <xf numFmtId="0" fontId="29" fillId="0" borderId="0" applyBorder="0" applyProtection="0"/>
    <xf numFmtId="9" fontId="28" fillId="0" borderId="0" applyFont="0" applyFill="0" applyBorder="0" applyAlignment="0" applyProtection="0"/>
    <xf numFmtId="0" fontId="30" fillId="0" borderId="0"/>
    <xf numFmtId="0" fontId="17" fillId="0" borderId="0" applyNumberFormat="0" applyFill="0" applyBorder="0" applyProtection="0"/>
    <xf numFmtId="0" fontId="34" fillId="0" borderId="0" applyNumberFormat="0" applyFill="0" applyBorder="0" applyAlignment="0" applyProtection="0"/>
    <xf numFmtId="169" fontId="35" fillId="0" borderId="0"/>
    <xf numFmtId="43" fontId="29" fillId="0" borderId="0" applyBorder="0" applyProtection="0"/>
    <xf numFmtId="43" fontId="29" fillId="0" borderId="0" applyBorder="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6" fontId="29" fillId="0" borderId="0" applyBorder="0" applyProtection="0"/>
    <xf numFmtId="0" fontId="32" fillId="0" borderId="0" applyNumberFormat="0" applyFill="0" applyBorder="0" applyAlignment="0" applyProtection="0"/>
    <xf numFmtId="168" fontId="33" fillId="0" borderId="0"/>
    <xf numFmtId="169" fontId="29" fillId="0" borderId="0"/>
    <xf numFmtId="164" fontId="29" fillId="0" borderId="0" applyBorder="0" applyProtection="0"/>
    <xf numFmtId="166" fontId="29" fillId="0" borderId="0" applyBorder="0" applyProtection="0"/>
    <xf numFmtId="169" fontId="35" fillId="0" borderId="0"/>
    <xf numFmtId="0" fontId="38" fillId="0" borderId="0">
      <alignment horizontal="center"/>
    </xf>
    <xf numFmtId="0" fontId="38" fillId="0" borderId="0">
      <alignment horizontal="center" textRotation="90"/>
    </xf>
    <xf numFmtId="165" fontId="28" fillId="0" borderId="0" applyFont="0" applyFill="0" applyBorder="0" applyAlignment="0" applyProtection="0"/>
    <xf numFmtId="167" fontId="28" fillId="0" borderId="0" applyFont="0" applyFill="0" applyBorder="0" applyAlignment="0" applyProtection="0"/>
    <xf numFmtId="169" fontId="28"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5" fontId="28" fillId="0" borderId="0" applyFont="0" applyFill="0" applyBorder="0" applyAlignment="0" applyProtection="0"/>
    <xf numFmtId="0" fontId="17" fillId="0" borderId="0" applyNumberFormat="0" applyFill="0" applyBorder="0" applyProtection="0"/>
    <xf numFmtId="0" fontId="37" fillId="0" borderId="0"/>
    <xf numFmtId="0" fontId="17" fillId="0" borderId="0" applyNumberFormat="0" applyFill="0" applyBorder="0" applyProtection="0"/>
    <xf numFmtId="0" fontId="6" fillId="0" borderId="0"/>
    <xf numFmtId="0" fontId="39" fillId="0" borderId="0"/>
    <xf numFmtId="0" fontId="17" fillId="0" borderId="0" applyNumberFormat="0" applyFill="0" applyBorder="0" applyProtection="0"/>
    <xf numFmtId="0" fontId="17" fillId="0" borderId="0" applyNumberFormat="0" applyFill="0" applyBorder="0" applyProtection="0"/>
    <xf numFmtId="0" fontId="17" fillId="0" borderId="0" applyNumberFormat="0" applyFill="0" applyBorder="0" applyProtection="0"/>
    <xf numFmtId="0" fontId="37" fillId="0" borderId="0"/>
    <xf numFmtId="0" fontId="37" fillId="0" borderId="0"/>
    <xf numFmtId="0" fontId="28" fillId="0" borderId="0"/>
    <xf numFmtId="0" fontId="40" fillId="0" borderId="0"/>
    <xf numFmtId="0" fontId="28" fillId="0" borderId="0"/>
    <xf numFmtId="0" fontId="36" fillId="0" borderId="0"/>
    <xf numFmtId="0" fontId="6" fillId="0" borderId="0"/>
    <xf numFmtId="0" fontId="7" fillId="0" borderId="0"/>
    <xf numFmtId="0" fontId="7" fillId="0" borderId="0"/>
    <xf numFmtId="9" fontId="35"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0" fontId="33" fillId="0" borderId="0"/>
  </cellStyleXfs>
  <cellXfs count="380">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1" fillId="2" borderId="0" xfId="0" applyFont="1" applyFill="1" applyAlignment="1">
      <alignment horizontal="center" vertical="center"/>
    </xf>
    <xf numFmtId="0" fontId="2" fillId="2" borderId="0" xfId="0" applyFont="1" applyFill="1"/>
    <xf numFmtId="49" fontId="4" fillId="4" borderId="7" xfId="36" applyNumberFormat="1" applyFont="1" applyFill="1" applyBorder="1" applyAlignment="1">
      <alignment horizontal="center" vertical="center" wrapText="1"/>
    </xf>
    <xf numFmtId="0" fontId="6" fillId="0" borderId="7" xfId="0" applyFont="1" applyBorder="1" applyAlignment="1">
      <alignment vertical="center" wrapText="1"/>
    </xf>
    <xf numFmtId="0" fontId="8" fillId="0" borderId="7" xfId="0" applyFont="1" applyBorder="1" applyAlignment="1">
      <alignment vertical="center" wrapText="1"/>
    </xf>
    <xf numFmtId="0" fontId="1" fillId="0" borderId="7" xfId="0" applyFont="1" applyBorder="1" applyAlignment="1">
      <alignment vertical="center"/>
    </xf>
    <xf numFmtId="0" fontId="5" fillId="4" borderId="10" xfId="0" applyFont="1" applyFill="1" applyBorder="1" applyAlignment="1">
      <alignment vertical="center" wrapText="1"/>
    </xf>
    <xf numFmtId="0" fontId="1" fillId="0" borderId="7" xfId="0" applyFont="1" applyBorder="1" applyAlignment="1">
      <alignment horizontal="left" vertical="center" wrapText="1"/>
    </xf>
    <xf numFmtId="0" fontId="7" fillId="0" borderId="7" xfId="0" applyFont="1" applyBorder="1" applyAlignment="1">
      <alignment horizontal="center" vertical="center"/>
    </xf>
    <xf numFmtId="0" fontId="1" fillId="0" borderId="7"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vertical="center"/>
    </xf>
    <xf numFmtId="0" fontId="8" fillId="0" borderId="10" xfId="0" applyFont="1" applyBorder="1" applyAlignment="1">
      <alignment vertical="center" wrapText="1"/>
    </xf>
    <xf numFmtId="0" fontId="5" fillId="4" borderId="7" xfId="0" applyFont="1" applyFill="1" applyBorder="1" applyAlignment="1">
      <alignment vertical="center" wrapText="1"/>
    </xf>
    <xf numFmtId="0" fontId="1" fillId="0" borderId="0" xfId="0" applyFont="1" applyAlignment="1">
      <alignment vertical="center"/>
    </xf>
    <xf numFmtId="0" fontId="4" fillId="4" borderId="11" xfId="0" applyFont="1" applyFill="1" applyBorder="1" applyAlignment="1">
      <alignment vertical="center"/>
    </xf>
    <xf numFmtId="0" fontId="1" fillId="0" borderId="7" xfId="0" applyFont="1" applyBorder="1" applyAlignment="1">
      <alignment horizontal="center" vertical="center"/>
    </xf>
    <xf numFmtId="9" fontId="1" fillId="0" borderId="0" xfId="3" applyFont="1" applyAlignment="1">
      <alignment horizontal="center" vertical="center"/>
    </xf>
    <xf numFmtId="49" fontId="4" fillId="4" borderId="7" xfId="35"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0" fillId="0" borderId="0" xfId="0" applyAlignment="1">
      <alignment horizontal="center" vertical="center"/>
    </xf>
    <xf numFmtId="0" fontId="3" fillId="2" borderId="0" xfId="0" applyFont="1" applyFill="1" applyAlignment="1">
      <alignment horizontal="center" vertical="center"/>
    </xf>
    <xf numFmtId="0" fontId="10" fillId="0" borderId="0" xfId="0" applyFont="1"/>
    <xf numFmtId="0" fontId="0" fillId="0" borderId="0" xfId="0" applyAlignment="1"/>
    <xf numFmtId="0" fontId="0" fillId="0" borderId="0" xfId="0" applyAlignment="1">
      <alignment vertical="center"/>
    </xf>
    <xf numFmtId="0" fontId="0" fillId="0" borderId="0" xfId="0" applyAlignment="1">
      <alignment horizontal="left" vertical="center"/>
    </xf>
    <xf numFmtId="0" fontId="0" fillId="0" borderId="0" xfId="0" applyFont="1" applyAlignment="1">
      <alignment vertical="center"/>
    </xf>
    <xf numFmtId="0" fontId="7" fillId="0" borderId="0" xfId="0" applyFont="1" applyAlignment="1"/>
    <xf numFmtId="0" fontId="7" fillId="7" borderId="7" xfId="0" applyFont="1" applyFill="1" applyBorder="1" applyAlignment="1">
      <alignment horizontal="center"/>
    </xf>
    <xf numFmtId="0" fontId="12" fillId="4" borderId="7" xfId="0" applyFont="1" applyFill="1" applyBorder="1" applyAlignment="1"/>
    <xf numFmtId="0" fontId="12" fillId="4" borderId="7" xfId="0" applyFont="1" applyFill="1" applyBorder="1" applyAlignment="1">
      <alignment vertical="center"/>
    </xf>
    <xf numFmtId="49" fontId="12" fillId="4" borderId="7" xfId="37" applyNumberFormat="1" applyFont="1" applyFill="1" applyBorder="1" applyAlignment="1" applyProtection="1">
      <alignment horizontal="center" vertical="center" wrapText="1"/>
    </xf>
    <xf numFmtId="0" fontId="6" fillId="0" borderId="7" xfId="0" applyFont="1" applyFill="1" applyBorder="1" applyAlignment="1">
      <alignment vertical="center" wrapText="1"/>
    </xf>
    <xf numFmtId="0" fontId="6" fillId="0" borderId="7" xfId="0" applyFont="1" applyFill="1" applyBorder="1" applyAlignment="1">
      <alignment horizontal="left" vertical="center" wrapText="1"/>
    </xf>
    <xf numFmtId="0" fontId="13" fillId="4" borderId="7" xfId="0" applyFont="1" applyFill="1" applyBorder="1" applyAlignment="1">
      <alignment horizontal="left" vertical="top" wrapText="1"/>
    </xf>
    <xf numFmtId="0" fontId="7" fillId="0" borderId="0" xfId="0" applyFont="1" applyAlignment="1">
      <alignment vertical="center"/>
    </xf>
    <xf numFmtId="0" fontId="7" fillId="0" borderId="7" xfId="0" applyFont="1" applyFill="1" applyBorder="1" applyAlignment="1">
      <alignment horizontal="left" vertical="center" wrapText="1"/>
    </xf>
    <xf numFmtId="0" fontId="7" fillId="0" borderId="0" xfId="0" applyFont="1" applyAlignment="1">
      <alignment horizontal="center" vertical="center"/>
    </xf>
    <xf numFmtId="0" fontId="7" fillId="0" borderId="7"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7" fillId="0" borderId="0" xfId="0" applyFont="1" applyAlignment="1">
      <alignment horizontal="left"/>
    </xf>
    <xf numFmtId="0" fontId="7" fillId="0" borderId="7" xfId="0" applyFont="1" applyBorder="1" applyAlignment="1">
      <alignment horizontal="center" vertical="center" wrapText="1"/>
    </xf>
    <xf numFmtId="0" fontId="7" fillId="4" borderId="0" xfId="0" applyFont="1" applyFill="1" applyAlignment="1"/>
    <xf numFmtId="0" fontId="14" fillId="7" borderId="1" xfId="0" applyFont="1" applyFill="1" applyBorder="1" applyAlignment="1">
      <alignment vertical="center"/>
    </xf>
    <xf numFmtId="0" fontId="14" fillId="7" borderId="2" xfId="0" applyFont="1" applyFill="1" applyBorder="1" applyAlignment="1">
      <alignment vertical="center"/>
    </xf>
    <xf numFmtId="0" fontId="12" fillId="4" borderId="2" xfId="0" applyFont="1" applyFill="1" applyBorder="1" applyAlignment="1">
      <alignment vertical="center"/>
    </xf>
    <xf numFmtId="0" fontId="12" fillId="4" borderId="10" xfId="0" applyFont="1" applyFill="1" applyBorder="1" applyAlignment="1">
      <alignment vertical="center"/>
    </xf>
    <xf numFmtId="0" fontId="6" fillId="0" borderId="10" xfId="0" applyFont="1" applyFill="1" applyBorder="1" applyAlignment="1">
      <alignment vertical="center" wrapText="1"/>
    </xf>
    <xf numFmtId="0" fontId="6"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3" fillId="4" borderId="10" xfId="0" applyFont="1" applyFill="1" applyBorder="1" applyAlignment="1">
      <alignment horizontal="left" vertical="top" wrapText="1"/>
    </xf>
    <xf numFmtId="0" fontId="7" fillId="7" borderId="7" xfId="0" applyFont="1" applyFill="1" applyBorder="1" applyAlignment="1">
      <alignment horizontal="center" vertical="center"/>
    </xf>
    <xf numFmtId="0" fontId="7" fillId="0" borderId="7" xfId="0" applyFont="1" applyBorder="1" applyAlignment="1">
      <alignment horizontal="center"/>
    </xf>
    <xf numFmtId="0" fontId="7" fillId="7" borderId="0" xfId="0" applyFont="1" applyFill="1" applyAlignment="1">
      <alignment horizontal="center" vertical="center"/>
    </xf>
    <xf numFmtId="0" fontId="7" fillId="0" borderId="0" xfId="0" applyFont="1" applyAlignment="1">
      <alignment horizontal="center"/>
    </xf>
    <xf numFmtId="0" fontId="7" fillId="0" borderId="10" xfId="0" applyFont="1" applyBorder="1" applyAlignment="1">
      <alignment horizontal="left" vertical="center" wrapText="1"/>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13" fillId="4" borderId="10" xfId="0" applyFont="1" applyFill="1" applyBorder="1" applyAlignment="1">
      <alignment horizontal="left" vertical="center" wrapText="1"/>
    </xf>
    <xf numFmtId="0" fontId="7" fillId="0" borderId="1" xfId="0" applyFont="1" applyBorder="1" applyAlignment="1">
      <alignment vertical="center" wrapText="1"/>
    </xf>
    <xf numFmtId="49" fontId="4" fillId="4" borderId="7" xfId="37" applyNumberFormat="1" applyFont="1" applyFill="1" applyBorder="1" applyAlignment="1">
      <alignment horizontal="center" vertical="center" wrapText="1"/>
    </xf>
    <xf numFmtId="0" fontId="1" fillId="2" borderId="0" xfId="0" applyFont="1" applyFill="1" applyBorder="1"/>
    <xf numFmtId="0" fontId="5" fillId="2" borderId="0" xfId="0" applyFont="1" applyFill="1"/>
    <xf numFmtId="0" fontId="5" fillId="2" borderId="0" xfId="0" applyFont="1" applyFill="1" applyBorder="1"/>
    <xf numFmtId="0" fontId="3" fillId="2" borderId="0" xfId="0" applyFont="1" applyFill="1" applyBorder="1" applyAlignment="1">
      <alignment horizontal="center" vertical="center"/>
    </xf>
    <xf numFmtId="0" fontId="1" fillId="0" borderId="7" xfId="0" applyFont="1" applyBorder="1" applyAlignment="1">
      <alignment horizontal="center"/>
    </xf>
    <xf numFmtId="0" fontId="4" fillId="4" borderId="17" xfId="35" applyNumberFormat="1" applyFont="1" applyFill="1" applyBorder="1" applyAlignment="1">
      <alignment horizontal="left" vertical="center" wrapText="1"/>
    </xf>
    <xf numFmtId="0" fontId="4" fillId="4" borderId="23" xfId="35" applyNumberFormat="1" applyFont="1" applyFill="1" applyBorder="1" applyAlignment="1">
      <alignment horizontal="left" vertical="center" wrapText="1"/>
    </xf>
    <xf numFmtId="0" fontId="5" fillId="4" borderId="4" xfId="0" applyFont="1" applyFill="1" applyBorder="1" applyAlignment="1">
      <alignment vertical="center" wrapText="1"/>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1" fillId="0" borderId="7" xfId="0" applyFont="1" applyBorder="1"/>
    <xf numFmtId="0" fontId="5" fillId="2" borderId="0" xfId="0" applyFont="1" applyFill="1" applyAlignment="1">
      <alignment vertical="center"/>
    </xf>
    <xf numFmtId="0" fontId="1"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4" fillId="4" borderId="7" xfId="35"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xf numFmtId="0" fontId="1" fillId="0" borderId="0" xfId="0" applyFont="1" applyFill="1" applyAlignment="1">
      <alignment horizontal="center" vertical="center"/>
    </xf>
    <xf numFmtId="9" fontId="0" fillId="0" borderId="0" xfId="3" applyFont="1"/>
    <xf numFmtId="0" fontId="6" fillId="0" borderId="0" xfId="0" applyFont="1"/>
    <xf numFmtId="0" fontId="6" fillId="0" borderId="0" xfId="36" applyNumberFormat="1" applyFont="1" applyAlignment="1"/>
    <xf numFmtId="0" fontId="9" fillId="0" borderId="0" xfId="36" applyNumberFormat="1" applyFont="1" applyAlignment="1"/>
    <xf numFmtId="0" fontId="5" fillId="0" borderId="0" xfId="36" applyNumberFormat="1" applyFont="1" applyAlignment="1"/>
    <xf numFmtId="0" fontId="6" fillId="0" borderId="0" xfId="36" applyFont="1" applyAlignment="1"/>
    <xf numFmtId="49" fontId="4" fillId="4" borderId="10" xfId="36" applyNumberFormat="1" applyFont="1" applyFill="1" applyBorder="1" applyAlignment="1">
      <alignment horizontal="center" vertical="center"/>
    </xf>
    <xf numFmtId="49" fontId="6" fillId="9" borderId="7" xfId="36" applyNumberFormat="1" applyFont="1" applyFill="1" applyBorder="1" applyAlignment="1">
      <alignment horizontal="left" vertical="center" wrapText="1"/>
    </xf>
    <xf numFmtId="1" fontId="6" fillId="0" borderId="0" xfId="36" applyNumberFormat="1" applyFont="1" applyAlignment="1"/>
    <xf numFmtId="9" fontId="6" fillId="0" borderId="0" xfId="3" applyFont="1" applyAlignment="1"/>
    <xf numFmtId="49" fontId="6" fillId="9" borderId="10" xfId="36" applyNumberFormat="1" applyFont="1" applyFill="1" applyBorder="1" applyAlignment="1">
      <alignment horizontal="left" vertical="center" wrapText="1"/>
    </xf>
    <xf numFmtId="49" fontId="6" fillId="9" borderId="10" xfId="36" applyNumberFormat="1" applyFont="1" applyFill="1" applyBorder="1" applyAlignment="1"/>
    <xf numFmtId="49" fontId="9" fillId="9" borderId="10" xfId="36" applyNumberFormat="1" applyFont="1" applyFill="1" applyBorder="1" applyAlignment="1">
      <alignment horizontal="left" vertical="center" wrapText="1"/>
    </xf>
    <xf numFmtId="49" fontId="4" fillId="4" borderId="10" xfId="36" applyNumberFormat="1" applyFont="1" applyFill="1" applyBorder="1" applyAlignment="1">
      <alignment vertical="center"/>
    </xf>
    <xf numFmtId="49" fontId="6" fillId="9" borderId="10" xfId="36" applyNumberFormat="1" applyFont="1" applyFill="1" applyBorder="1" applyAlignment="1">
      <alignment horizontal="left" vertical="center"/>
    </xf>
    <xf numFmtId="49" fontId="6" fillId="0" borderId="10" xfId="36" applyNumberFormat="1" applyFont="1" applyFill="1" applyBorder="1" applyAlignment="1">
      <alignment horizontal="left" vertical="center" wrapText="1"/>
    </xf>
    <xf numFmtId="0" fontId="6" fillId="0" borderId="0" xfId="36" applyNumberFormat="1" applyFont="1" applyAlignment="1">
      <alignment vertical="top" wrapText="1"/>
    </xf>
    <xf numFmtId="49" fontId="4" fillId="4" borderId="10" xfId="36" applyNumberFormat="1" applyFont="1" applyFill="1" applyBorder="1" applyAlignment="1">
      <alignment horizontal="center" vertical="center" wrapText="1"/>
    </xf>
    <xf numFmtId="0" fontId="17" fillId="0" borderId="0" xfId="36" applyNumberFormat="1" applyFont="1" applyAlignment="1"/>
    <xf numFmtId="0" fontId="2" fillId="0" borderId="0" xfId="36" applyFont="1" applyAlignment="1"/>
    <xf numFmtId="0" fontId="6" fillId="0" borderId="0" xfId="36" applyFont="1" applyAlignment="1">
      <alignment horizontal="right" vertical="center" wrapText="1"/>
    </xf>
    <xf numFmtId="0" fontId="3" fillId="0" borderId="0" xfId="0" applyFont="1" applyAlignment="1"/>
    <xf numFmtId="0" fontId="2" fillId="0" borderId="4" xfId="0" applyFont="1" applyBorder="1" applyAlignment="1"/>
    <xf numFmtId="49" fontId="4" fillId="4" borderId="25" xfId="36" applyNumberFormat="1" applyFont="1" applyFill="1" applyBorder="1" applyAlignment="1">
      <alignment horizontal="center" vertical="center" wrapText="1"/>
    </xf>
    <xf numFmtId="0" fontId="2" fillId="2" borderId="0" xfId="36" applyFont="1" applyFill="1" applyAlignment="1"/>
    <xf numFmtId="0" fontId="6" fillId="2" borderId="7" xfId="0" applyFont="1" applyFill="1" applyBorder="1" applyAlignment="1">
      <alignment vertical="center"/>
    </xf>
    <xf numFmtId="0" fontId="2" fillId="0" borderId="0" xfId="36" applyNumberFormat="1" applyFont="1" applyAlignment="1"/>
    <xf numFmtId="1" fontId="16" fillId="9" borderId="7" xfId="36" applyNumberFormat="1" applyFont="1" applyFill="1" applyBorder="1" applyAlignment="1">
      <alignment horizontal="center" vertical="center"/>
    </xf>
    <xf numFmtId="0" fontId="18" fillId="0" borderId="0" xfId="36" applyNumberFormat="1" applyFont="1" applyAlignment="1"/>
    <xf numFmtId="49" fontId="9" fillId="9" borderId="1" xfId="36" applyNumberFormat="1" applyFont="1" applyFill="1" applyBorder="1" applyAlignment="1">
      <alignment horizontal="left" vertical="center" wrapText="1"/>
    </xf>
    <xf numFmtId="1" fontId="9" fillId="9" borderId="27" xfId="36" applyNumberFormat="1" applyFont="1" applyFill="1" applyBorder="1" applyAlignment="1">
      <alignment horizontal="center" vertical="center"/>
    </xf>
    <xf numFmtId="1" fontId="4" fillId="4" borderId="7" xfId="36" applyNumberFormat="1" applyFont="1" applyFill="1" applyBorder="1" applyAlignment="1">
      <alignment horizontal="center" vertical="center" wrapText="1"/>
    </xf>
    <xf numFmtId="49" fontId="17" fillId="9" borderId="10" xfId="36" applyNumberFormat="1" applyFont="1" applyFill="1" applyBorder="1" applyAlignment="1">
      <alignment horizontal="left" vertical="center"/>
    </xf>
    <xf numFmtId="1" fontId="6" fillId="9" borderId="7" xfId="36" applyNumberFormat="1" applyFont="1" applyFill="1" applyBorder="1" applyAlignment="1">
      <alignment horizontal="center" vertical="center"/>
    </xf>
    <xf numFmtId="49" fontId="17" fillId="9" borderId="10" xfId="36" applyNumberFormat="1" applyFont="1" applyFill="1" applyBorder="1" applyAlignment="1">
      <alignment horizontal="left" vertical="center" wrapText="1"/>
    </xf>
    <xf numFmtId="49" fontId="6" fillId="2" borderId="10" xfId="36" applyNumberFormat="1" applyFont="1" applyFill="1" applyBorder="1" applyAlignment="1">
      <alignment horizontal="left" vertical="center" wrapText="1"/>
    </xf>
    <xf numFmtId="0" fontId="16" fillId="0" borderId="0" xfId="36" applyNumberFormat="1" applyFont="1" applyAlignment="1"/>
    <xf numFmtId="1" fontId="9" fillId="9" borderId="7" xfId="36" applyNumberFormat="1" applyFont="1" applyFill="1" applyBorder="1" applyAlignment="1">
      <alignment horizontal="center" vertical="center"/>
    </xf>
    <xf numFmtId="49" fontId="4" fillId="4" borderId="4" xfId="36" applyNumberFormat="1" applyFont="1" applyFill="1" applyBorder="1" applyAlignment="1">
      <alignment vertical="center"/>
    </xf>
    <xf numFmtId="0" fontId="6" fillId="0" borderId="10" xfId="39" applyFont="1" applyFill="1" applyBorder="1" applyAlignment="1">
      <alignment horizontal="left" vertical="center" wrapText="1"/>
    </xf>
    <xf numFmtId="1" fontId="16" fillId="9" borderId="7" xfId="36" applyNumberFormat="1" applyFont="1" applyFill="1" applyBorder="1" applyAlignment="1">
      <alignment horizontal="center" vertical="center" wrapText="1"/>
    </xf>
    <xf numFmtId="1" fontId="6" fillId="9" borderId="7" xfId="36" applyNumberFormat="1" applyFont="1" applyFill="1" applyBorder="1" applyAlignment="1">
      <alignment horizontal="center" vertical="center" wrapText="1"/>
    </xf>
    <xf numFmtId="0" fontId="6" fillId="0" borderId="10" xfId="39" applyFont="1" applyFill="1" applyBorder="1" applyAlignment="1">
      <alignment horizontal="justify" vertical="center" wrapText="1"/>
    </xf>
    <xf numFmtId="1" fontId="16" fillId="0" borderId="7" xfId="36" applyNumberFormat="1" applyFont="1" applyFill="1" applyBorder="1" applyAlignment="1">
      <alignment horizontal="center" vertical="center" wrapText="1"/>
    </xf>
    <xf numFmtId="1" fontId="16" fillId="0" borderId="7" xfId="36" applyNumberFormat="1" applyFont="1" applyBorder="1" applyAlignment="1">
      <alignment horizontal="center"/>
    </xf>
    <xf numFmtId="0" fontId="6" fillId="0" borderId="7"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49" fontId="9" fillId="0" borderId="10" xfId="36" applyNumberFormat="1" applyFont="1" applyFill="1" applyBorder="1" applyAlignment="1">
      <alignment horizontal="left" vertical="center" wrapText="1"/>
    </xf>
    <xf numFmtId="9" fontId="16" fillId="0" borderId="0" xfId="36" applyNumberFormat="1" applyFont="1" applyAlignment="1"/>
    <xf numFmtId="170" fontId="19" fillId="6" borderId="0" xfId="36" applyNumberFormat="1" applyFont="1" applyFill="1" applyAlignment="1">
      <alignment wrapText="1"/>
    </xf>
    <xf numFmtId="0" fontId="1" fillId="0" borderId="0" xfId="0" applyFont="1" applyBorder="1" applyAlignment="1">
      <alignment horizontal="left" textRotation="90"/>
    </xf>
    <xf numFmtId="0" fontId="1" fillId="0" borderId="0" xfId="0" applyFont="1" applyAlignment="1">
      <alignment horizontal="left" textRotation="90"/>
    </xf>
    <xf numFmtId="0" fontId="1" fillId="0" borderId="7" xfId="0" applyFont="1" applyBorder="1" applyAlignment="1">
      <alignment vertical="center" textRotation="90"/>
    </xf>
    <xf numFmtId="0" fontId="1" fillId="0" borderId="0" xfId="0" applyFont="1" applyBorder="1" applyAlignment="1">
      <alignment horizontal="left" vertical="center" textRotation="90"/>
    </xf>
    <xf numFmtId="0" fontId="1" fillId="0" borderId="0" xfId="0" applyFont="1" applyAlignment="1">
      <alignment horizontal="left" vertical="center"/>
    </xf>
    <xf numFmtId="0" fontId="1" fillId="0" borderId="0" xfId="0" applyFont="1" applyBorder="1" applyAlignment="1">
      <alignment vertical="center" textRotation="90"/>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24" xfId="0" applyFont="1" applyBorder="1" applyAlignment="1">
      <alignment horizontal="center" vertical="center"/>
    </xf>
    <xf numFmtId="49" fontId="4" fillId="4" borderId="32" xfId="35" applyNumberFormat="1" applyFont="1" applyFill="1" applyBorder="1" applyAlignment="1">
      <alignment horizontal="center" vertical="center" wrapText="1"/>
    </xf>
    <xf numFmtId="49" fontId="4" fillId="4" borderId="10" xfId="35" applyNumberFormat="1" applyFont="1" applyFill="1" applyBorder="1" applyAlignment="1">
      <alignment horizontal="center" vertical="center" wrapText="1"/>
    </xf>
    <xf numFmtId="0" fontId="1" fillId="0" borderId="32" xfId="0" applyFont="1" applyBorder="1"/>
    <xf numFmtId="0" fontId="1" fillId="0" borderId="10" xfId="0" applyFont="1" applyBorder="1"/>
    <xf numFmtId="0" fontId="1" fillId="0" borderId="32" xfId="0" applyFont="1" applyBorder="1" applyAlignment="1">
      <alignment vertical="center"/>
    </xf>
    <xf numFmtId="0" fontId="1" fillId="0" borderId="32" xfId="0" applyFont="1" applyBorder="1" applyAlignment="1">
      <alignment horizontal="center" vertical="center"/>
    </xf>
    <xf numFmtId="0" fontId="1" fillId="0" borderId="10" xfId="0" applyFont="1" applyBorder="1" applyAlignment="1">
      <alignment horizontal="center" vertical="center"/>
    </xf>
    <xf numFmtId="0" fontId="4" fillId="5" borderId="24" xfId="0" applyFont="1" applyFill="1" applyBorder="1" applyAlignment="1">
      <alignment vertical="center" textRotation="90"/>
    </xf>
    <xf numFmtId="0" fontId="5" fillId="4" borderId="33" xfId="0" applyFont="1" applyFill="1" applyBorder="1" applyAlignment="1">
      <alignment vertical="center" wrapText="1"/>
    </xf>
    <xf numFmtId="0" fontId="5" fillId="4" borderId="17" xfId="0" applyFont="1" applyFill="1" applyBorder="1" applyAlignment="1">
      <alignment vertical="center" wrapText="1"/>
    </xf>
    <xf numFmtId="0" fontId="1" fillId="0" borderId="32" xfId="0" applyFont="1" applyBorder="1" applyAlignment="1">
      <alignment horizontal="center"/>
    </xf>
    <xf numFmtId="0" fontId="1" fillId="0" borderId="10" xfId="0" applyFont="1" applyBorder="1" applyAlignment="1">
      <alignment horizontal="center"/>
    </xf>
    <xf numFmtId="0" fontId="5" fillId="5" borderId="27" xfId="0" applyFont="1" applyFill="1" applyBorder="1" applyAlignment="1">
      <alignment vertical="center" textRotation="90" wrapText="1"/>
    </xf>
    <xf numFmtId="0" fontId="5" fillId="5" borderId="24" xfId="0" applyFont="1" applyFill="1" applyBorder="1" applyAlignment="1">
      <alignment vertical="center" textRotation="90" wrapText="1"/>
    </xf>
    <xf numFmtId="0" fontId="3" fillId="0" borderId="0" xfId="0" applyFont="1" applyBorder="1" applyAlignment="1">
      <alignment vertical="center"/>
    </xf>
    <xf numFmtId="49" fontId="4" fillId="4" borderId="38" xfId="35" applyNumberFormat="1" applyFont="1" applyFill="1" applyBorder="1" applyAlignment="1">
      <alignment horizontal="center" vertical="center" wrapText="1"/>
    </xf>
    <xf numFmtId="49" fontId="4" fillId="4" borderId="11" xfId="35" applyNumberFormat="1" applyFont="1" applyFill="1" applyBorder="1" applyAlignment="1">
      <alignment horizontal="center" vertical="center" wrapText="1"/>
    </xf>
    <xf numFmtId="0" fontId="1" fillId="0" borderId="38" xfId="0" applyFont="1" applyBorder="1"/>
    <xf numFmtId="0" fontId="1" fillId="0" borderId="38" xfId="0" applyFont="1" applyBorder="1" applyAlignment="1">
      <alignment vertical="center"/>
    </xf>
    <xf numFmtId="0" fontId="1" fillId="0" borderId="11" xfId="0" applyFont="1" applyBorder="1" applyAlignment="1">
      <alignment vertical="center"/>
    </xf>
    <xf numFmtId="0" fontId="1" fillId="0" borderId="38"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xf numFmtId="0" fontId="1" fillId="0" borderId="38" xfId="0" applyFont="1" applyBorder="1" applyAlignment="1">
      <alignment horizontal="center"/>
    </xf>
    <xf numFmtId="0" fontId="1" fillId="0" borderId="11" xfId="0" applyFont="1" applyBorder="1" applyAlignment="1">
      <alignment horizontal="center"/>
    </xf>
    <xf numFmtId="0" fontId="1" fillId="0" borderId="0" xfId="0" applyFont="1" applyFill="1" applyBorder="1" applyAlignment="1">
      <alignment textRotation="90"/>
    </xf>
    <xf numFmtId="0" fontId="3" fillId="0" borderId="0" xfId="0" applyFont="1" applyFill="1" applyAlignment="1">
      <alignment vertical="center" wrapText="1"/>
    </xf>
    <xf numFmtId="0" fontId="2" fillId="2" borderId="0" xfId="0" applyFont="1" applyFill="1" applyAlignment="1">
      <alignment horizontal="center" vertical="center"/>
    </xf>
    <xf numFmtId="49" fontId="4" fillId="0" borderId="0" xfId="35" applyNumberFormat="1" applyFont="1" applyFill="1" applyBorder="1" applyAlignment="1">
      <alignment vertical="center" wrapText="1"/>
    </xf>
    <xf numFmtId="49" fontId="4" fillId="0" borderId="0" xfId="35" applyNumberFormat="1"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Border="1" applyAlignment="1">
      <alignment vertical="center" wrapText="1"/>
    </xf>
    <xf numFmtId="9" fontId="1" fillId="0" borderId="0" xfId="3" applyFont="1" applyBorder="1" applyAlignment="1">
      <alignment horizontal="center" wrapText="1"/>
    </xf>
    <xf numFmtId="9" fontId="1" fillId="0" borderId="0" xfId="0" applyNumberFormat="1" applyFont="1" applyBorder="1" applyAlignment="1">
      <alignment horizontal="left" vertical="center" textRotation="91"/>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0" xfId="0" applyFont="1" applyBorder="1" applyAlignment="1">
      <alignment horizontal="center" vertical="center" textRotation="90"/>
    </xf>
    <xf numFmtId="0" fontId="1" fillId="0" borderId="0" xfId="0" applyFont="1" applyAlignment="1">
      <alignment horizontal="center" vertical="center" textRotation="90"/>
    </xf>
    <xf numFmtId="0" fontId="23" fillId="6" borderId="0" xfId="0" applyFont="1" applyFill="1" applyAlignment="1">
      <alignment horizontal="center" vertical="center"/>
    </xf>
    <xf numFmtId="0" fontId="15" fillId="0" borderId="7" xfId="0" applyFont="1" applyBorder="1" applyAlignment="1">
      <alignment horizontal="center" vertical="center"/>
    </xf>
    <xf numFmtId="9" fontId="15" fillId="0" borderId="7" xfId="0" applyNumberFormat="1" applyFont="1" applyBorder="1" applyAlignment="1">
      <alignment horizontal="center" vertical="center"/>
    </xf>
    <xf numFmtId="0" fontId="15" fillId="12" borderId="7" xfId="0" applyFont="1" applyFill="1" applyBorder="1" applyAlignment="1">
      <alignment horizontal="center" vertical="center"/>
    </xf>
    <xf numFmtId="0" fontId="15" fillId="2" borderId="7" xfId="0" applyFont="1" applyFill="1" applyBorder="1" applyAlignment="1">
      <alignment horizontal="center" vertical="center"/>
    </xf>
    <xf numFmtId="9" fontId="15" fillId="2" borderId="7" xfId="0" applyNumberFormat="1" applyFont="1" applyFill="1" applyBorder="1" applyAlignment="1">
      <alignment horizontal="center" vertical="center"/>
    </xf>
    <xf numFmtId="0" fontId="15" fillId="0" borderId="7" xfId="0" applyFont="1" applyBorder="1" applyAlignment="1">
      <alignment horizontal="center"/>
    </xf>
    <xf numFmtId="167" fontId="24" fillId="0" borderId="7" xfId="0" applyNumberFormat="1" applyFont="1" applyBorder="1" applyAlignment="1">
      <alignment horizontal="center" vertical="center"/>
    </xf>
    <xf numFmtId="0" fontId="3" fillId="2" borderId="0" xfId="0" applyFont="1" applyFill="1" applyAlignment="1">
      <alignment vertical="center" wrapText="1"/>
    </xf>
    <xf numFmtId="15" fontId="1" fillId="0" borderId="0" xfId="0" applyNumberFormat="1" applyFont="1"/>
    <xf numFmtId="9" fontId="24" fillId="0" borderId="7" xfId="0" applyNumberFormat="1" applyFont="1" applyBorder="1" applyAlignment="1">
      <alignment horizontal="center" vertical="center"/>
    </xf>
    <xf numFmtId="9" fontId="0" fillId="2" borderId="7" xfId="3" applyFont="1" applyFill="1" applyBorder="1"/>
    <xf numFmtId="9" fontId="25" fillId="0" borderId="7" xfId="0" applyNumberFormat="1" applyFont="1" applyBorder="1" applyAlignment="1">
      <alignment horizontal="center" vertical="center"/>
    </xf>
    <xf numFmtId="9" fontId="26" fillId="0" borderId="7" xfId="0" applyNumberFormat="1" applyFont="1" applyBorder="1" applyAlignment="1">
      <alignment horizontal="center" vertical="center"/>
    </xf>
    <xf numFmtId="9" fontId="0" fillId="0" borderId="7" xfId="3" applyFont="1" applyBorder="1"/>
    <xf numFmtId="1" fontId="46" fillId="2" borderId="25" xfId="36" applyNumberFormat="1" applyFont="1" applyFill="1" applyBorder="1" applyAlignment="1">
      <alignment horizontal="center" vertical="center" wrapText="1"/>
    </xf>
    <xf numFmtId="1" fontId="46" fillId="9" borderId="7" xfId="36" applyNumberFormat="1" applyFont="1" applyFill="1" applyBorder="1" applyAlignment="1">
      <alignment horizontal="center" vertical="center" wrapText="1"/>
    </xf>
    <xf numFmtId="0" fontId="46" fillId="2" borderId="25" xfId="36" applyNumberFormat="1" applyFont="1" applyFill="1" applyBorder="1" applyAlignment="1">
      <alignment horizontal="center" vertical="center" wrapText="1"/>
    </xf>
    <xf numFmtId="49" fontId="48" fillId="4" borderId="7" xfId="36"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24" fillId="2" borderId="7" xfId="0" applyFont="1" applyFill="1" applyBorder="1" applyAlignment="1">
      <alignment horizontal="left" vertical="center"/>
    </xf>
    <xf numFmtId="0" fontId="3" fillId="0" borderId="0" xfId="0" applyFont="1" applyAlignment="1">
      <alignment horizontal="center" vertical="center"/>
    </xf>
    <xf numFmtId="0" fontId="23" fillId="6" borderId="0" xfId="0" applyFont="1" applyFill="1" applyAlignment="1">
      <alignment horizontal="center" vertical="center"/>
    </xf>
    <xf numFmtId="0" fontId="24" fillId="0" borderId="7" xfId="0" applyFont="1" applyBorder="1" applyAlignment="1">
      <alignment horizontal="center"/>
    </xf>
    <xf numFmtId="0" fontId="1" fillId="0" borderId="0" xfId="0" applyFont="1" applyAlignment="1">
      <alignment horizontal="center" wrapText="1"/>
    </xf>
    <xf numFmtId="0" fontId="21" fillId="3"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4" fillId="5" borderId="7" xfId="0" applyFont="1" applyFill="1" applyBorder="1" applyAlignment="1">
      <alignment horizontal="center" vertical="center" textRotation="90"/>
    </xf>
    <xf numFmtId="0" fontId="4" fillId="5" borderId="25" xfId="0" applyFont="1" applyFill="1" applyBorder="1" applyAlignment="1">
      <alignment horizontal="center" vertical="center" textRotation="90"/>
    </xf>
    <xf numFmtId="0" fontId="4" fillId="5" borderId="27" xfId="0" applyFont="1" applyFill="1" applyBorder="1" applyAlignment="1">
      <alignment horizontal="center" vertical="center" textRotation="90"/>
    </xf>
    <xf numFmtId="0" fontId="5" fillId="5" borderId="25" xfId="0" applyFont="1" applyFill="1" applyBorder="1" applyAlignment="1">
      <alignment horizontal="center" vertical="center" textRotation="90"/>
    </xf>
    <xf numFmtId="0" fontId="5" fillId="5" borderId="27" xfId="0" applyFont="1" applyFill="1" applyBorder="1" applyAlignment="1">
      <alignment horizontal="center" vertical="center" textRotation="90"/>
    </xf>
    <xf numFmtId="0" fontId="5" fillId="5" borderId="24" xfId="0" applyFont="1" applyFill="1" applyBorder="1" applyAlignment="1">
      <alignment horizontal="center" vertical="center" textRotation="90"/>
    </xf>
    <xf numFmtId="0" fontId="5" fillId="5" borderId="25" xfId="0" applyFont="1" applyFill="1" applyBorder="1" applyAlignment="1">
      <alignment horizontal="center" vertical="center" textRotation="90" wrapText="1"/>
    </xf>
    <xf numFmtId="0" fontId="5" fillId="5" borderId="27" xfId="0" applyFont="1" applyFill="1" applyBorder="1" applyAlignment="1">
      <alignment horizontal="center" vertical="center" textRotation="90" wrapText="1"/>
    </xf>
    <xf numFmtId="0" fontId="5" fillId="5" borderId="24" xfId="0" applyFont="1" applyFill="1" applyBorder="1" applyAlignment="1">
      <alignment horizontal="center" vertical="center" textRotation="90" wrapText="1"/>
    </xf>
    <xf numFmtId="0" fontId="5" fillId="5" borderId="3" xfId="0" applyFont="1" applyFill="1" applyBorder="1" applyAlignment="1">
      <alignment horizontal="center" vertical="center" textRotation="90" wrapText="1"/>
    </xf>
    <xf numFmtId="0" fontId="5" fillId="5" borderId="9" xfId="0" applyFont="1" applyFill="1" applyBorder="1" applyAlignment="1">
      <alignment horizontal="center" vertical="center" textRotation="90" wrapText="1"/>
    </xf>
    <xf numFmtId="49" fontId="4" fillId="4" borderId="33" xfId="35" applyNumberFormat="1" applyFont="1" applyFill="1" applyBorder="1" applyAlignment="1">
      <alignment horizontal="center" vertical="center" wrapText="1"/>
    </xf>
    <xf numFmtId="49" fontId="4" fillId="4" borderId="11" xfId="35" applyNumberFormat="1" applyFont="1" applyFill="1" applyBorder="1" applyAlignment="1">
      <alignment horizontal="center" vertical="center" wrapText="1"/>
    </xf>
    <xf numFmtId="0" fontId="1" fillId="0" borderId="0" xfId="0" applyFont="1" applyAlignment="1">
      <alignment horizontal="left" vertical="center" wrapText="1"/>
    </xf>
    <xf numFmtId="0" fontId="5" fillId="11" borderId="7" xfId="0" applyFont="1" applyFill="1" applyBorder="1" applyAlignment="1">
      <alignment horizontal="left" vertical="center" wrapText="1"/>
    </xf>
    <xf numFmtId="0" fontId="5" fillId="11" borderId="10" xfId="0" applyFont="1" applyFill="1" applyBorder="1" applyAlignment="1">
      <alignment horizontal="left"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4" borderId="3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4" borderId="7" xfId="0" applyFont="1" applyFill="1" applyBorder="1" applyAlignment="1">
      <alignment horizontal="left" vertical="center"/>
    </xf>
    <xf numFmtId="0" fontId="4" fillId="4" borderId="10" xfId="0" applyFont="1" applyFill="1" applyBorder="1" applyAlignment="1">
      <alignment horizontal="left" vertical="center"/>
    </xf>
    <xf numFmtId="0" fontId="22" fillId="2" borderId="1" xfId="0" applyFont="1" applyFill="1" applyBorder="1" applyAlignment="1">
      <alignment horizontal="center" vertical="center" wrapText="1" readingOrder="1"/>
    </xf>
    <xf numFmtId="0" fontId="22" fillId="2" borderId="34" xfId="0" applyFont="1" applyFill="1" applyBorder="1" applyAlignment="1">
      <alignment horizontal="center" vertical="center" wrapText="1" readingOrder="1"/>
    </xf>
    <xf numFmtId="0" fontId="9" fillId="10" borderId="7"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5" fillId="11" borderId="35" xfId="0" applyFont="1" applyFill="1" applyBorder="1" applyAlignment="1">
      <alignment horizontal="left" vertical="center" wrapText="1"/>
    </xf>
    <xf numFmtId="0" fontId="5" fillId="4" borderId="33"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2" fillId="2" borderId="7" xfId="0" applyFont="1" applyFill="1" applyBorder="1" applyAlignment="1">
      <alignment horizontal="left" vertical="center" wrapText="1" readingOrder="1"/>
    </xf>
    <xf numFmtId="0" fontId="22" fillId="2" borderId="10" xfId="0" applyFont="1" applyFill="1" applyBorder="1" applyAlignment="1">
      <alignment horizontal="left" vertical="center" wrapText="1" readingOrder="1"/>
    </xf>
    <xf numFmtId="0" fontId="4" fillId="4" borderId="35" xfId="0" applyFont="1" applyFill="1" applyBorder="1" applyAlignment="1">
      <alignment horizontal="left" vertical="center"/>
    </xf>
    <xf numFmtId="0" fontId="22" fillId="10" borderId="10" xfId="0" applyFont="1" applyFill="1" applyBorder="1" applyAlignment="1">
      <alignment horizontal="left" vertical="center" wrapText="1" readingOrder="1"/>
    </xf>
    <xf numFmtId="0" fontId="22" fillId="10" borderId="35" xfId="0" applyFont="1" applyFill="1" applyBorder="1" applyAlignment="1">
      <alignment horizontal="left" vertical="center" wrapText="1" readingOrder="1"/>
    </xf>
    <xf numFmtId="0" fontId="22" fillId="2" borderId="35" xfId="0" applyFont="1" applyFill="1" applyBorder="1" applyAlignment="1">
      <alignment horizontal="left" vertical="center" wrapText="1" readingOrder="1"/>
    </xf>
    <xf numFmtId="0" fontId="9" fillId="10" borderId="35" xfId="0" applyFont="1" applyFill="1" applyBorder="1" applyAlignment="1">
      <alignment horizontal="left" vertical="center" wrapText="1"/>
    </xf>
    <xf numFmtId="0" fontId="22" fillId="10" borderId="7" xfId="0" applyFont="1" applyFill="1" applyBorder="1" applyAlignment="1">
      <alignment horizontal="left" vertical="center" wrapText="1" readingOrder="1"/>
    </xf>
    <xf numFmtId="0" fontId="6" fillId="2" borderId="7" xfId="0" applyFont="1" applyFill="1" applyBorder="1" applyAlignment="1">
      <alignment horizontal="left" vertical="center" wrapText="1" readingOrder="1"/>
    </xf>
    <xf numFmtId="0" fontId="6" fillId="2" borderId="10" xfId="0" applyFont="1" applyFill="1" applyBorder="1" applyAlignment="1">
      <alignment horizontal="left" vertical="center" wrapText="1" readingOrder="1"/>
    </xf>
    <xf numFmtId="0" fontId="22" fillId="2" borderId="17" xfId="0" applyFont="1" applyFill="1" applyBorder="1" applyAlignment="1">
      <alignment horizontal="left" vertical="center" wrapText="1" readingOrder="1"/>
    </xf>
    <xf numFmtId="0" fontId="22" fillId="2" borderId="7"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5" fillId="4" borderId="33" xfId="0" applyFont="1" applyFill="1" applyBorder="1" applyAlignment="1">
      <alignment horizontal="center" vertical="center"/>
    </xf>
    <xf numFmtId="0" fontId="5" fillId="4" borderId="17" xfId="0" applyFont="1" applyFill="1" applyBorder="1" applyAlignment="1">
      <alignment horizontal="center" vertical="center"/>
    </xf>
    <xf numFmtId="49" fontId="4" fillId="4" borderId="29" xfId="35" applyNumberFormat="1" applyFont="1" applyFill="1" applyBorder="1" applyAlignment="1">
      <alignment horizontal="center" vertical="center" wrapText="1"/>
    </xf>
    <xf numFmtId="49" fontId="4" fillId="4" borderId="30" xfId="35" applyNumberFormat="1" applyFont="1" applyFill="1" applyBorder="1" applyAlignment="1">
      <alignment horizontal="center" vertical="center" wrapText="1"/>
    </xf>
    <xf numFmtId="49" fontId="4" fillId="4" borderId="31" xfId="35" applyNumberFormat="1" applyFont="1" applyFill="1" applyBorder="1" applyAlignment="1">
      <alignment horizontal="center" vertical="center" wrapText="1"/>
    </xf>
    <xf numFmtId="49" fontId="4" fillId="4" borderId="36" xfId="35" applyNumberFormat="1" applyFont="1" applyFill="1" applyBorder="1" applyAlignment="1">
      <alignment horizontal="center" vertical="center" wrapText="1"/>
    </xf>
    <xf numFmtId="49" fontId="4" fillId="4" borderId="37" xfId="35" applyNumberFormat="1" applyFont="1" applyFill="1" applyBorder="1" applyAlignment="1">
      <alignment horizontal="center" vertical="center" wrapText="1"/>
    </xf>
    <xf numFmtId="0" fontId="3" fillId="0" borderId="0" xfId="0" applyFont="1" applyAlignment="1">
      <alignment horizontal="left"/>
    </xf>
    <xf numFmtId="0" fontId="3" fillId="0" borderId="28" xfId="0" applyFont="1" applyBorder="1" applyAlignment="1">
      <alignment horizontal="left" vertical="center"/>
    </xf>
    <xf numFmtId="0" fontId="3" fillId="0" borderId="0" xfId="0" applyFont="1" applyAlignment="1">
      <alignment horizontal="left" wrapText="1"/>
    </xf>
    <xf numFmtId="0" fontId="3" fillId="0" borderId="0" xfId="0" applyFont="1" applyBorder="1" applyAlignment="1">
      <alignment horizontal="left" vertical="center" wrapText="1"/>
    </xf>
    <xf numFmtId="0" fontId="3" fillId="0" borderId="26" xfId="0" applyFont="1" applyBorder="1" applyAlignment="1">
      <alignment horizontal="left" vertical="center"/>
    </xf>
    <xf numFmtId="0" fontId="3" fillId="0" borderId="0" xfId="0" applyFont="1" applyFill="1" applyAlignment="1">
      <alignment horizontal="left" vertical="center" wrapText="1"/>
    </xf>
    <xf numFmtId="0" fontId="49" fillId="3" borderId="0" xfId="0" applyFont="1" applyFill="1" applyAlignment="1">
      <alignment horizontal="center" vertical="center" wrapText="1"/>
    </xf>
    <xf numFmtId="0" fontId="4" fillId="5" borderId="7" xfId="36" applyFont="1" applyFill="1" applyBorder="1" applyAlignment="1">
      <alignment horizontal="center" vertical="center" textRotation="90" wrapText="1"/>
    </xf>
    <xf numFmtId="0" fontId="47" fillId="0" borderId="0" xfId="0" applyFont="1" applyAlignment="1">
      <alignment horizontal="left"/>
    </xf>
    <xf numFmtId="0" fontId="3" fillId="0" borderId="0" xfId="0" applyFont="1" applyBorder="1" applyAlignment="1">
      <alignment horizontal="center"/>
    </xf>
    <xf numFmtId="0" fontId="4" fillId="4" borderId="20" xfId="36" applyNumberFormat="1" applyFont="1" applyFill="1" applyBorder="1" applyAlignment="1">
      <alignment horizontal="center" vertical="center"/>
    </xf>
    <xf numFmtId="49" fontId="4" fillId="4" borderId="20" xfId="36" applyNumberFormat="1" applyFont="1" applyFill="1" applyBorder="1" applyAlignment="1">
      <alignment horizontal="center" vertical="center"/>
    </xf>
    <xf numFmtId="49" fontId="4" fillId="4" borderId="21" xfId="36" applyNumberFormat="1" applyFont="1" applyFill="1" applyBorder="1" applyAlignment="1">
      <alignment horizontal="center" vertical="center"/>
    </xf>
    <xf numFmtId="0" fontId="1" fillId="0" borderId="7" xfId="0" applyFont="1" applyBorder="1" applyAlignment="1">
      <alignment horizontal="center"/>
    </xf>
    <xf numFmtId="15" fontId="3" fillId="0" borderId="0" xfId="0" applyNumberFormat="1" applyFont="1" applyAlignment="1">
      <alignment horizontal="center"/>
    </xf>
    <xf numFmtId="0" fontId="3" fillId="0" borderId="0" xfId="0" applyFont="1" applyAlignment="1">
      <alignment horizontal="center"/>
    </xf>
    <xf numFmtId="0" fontId="6" fillId="0" borderId="2" xfId="36" applyNumberFormat="1" applyFont="1" applyBorder="1" applyAlignment="1">
      <alignment horizontal="left" wrapText="1"/>
    </xf>
    <xf numFmtId="1" fontId="6" fillId="0" borderId="0" xfId="36" applyNumberFormat="1" applyFont="1" applyAlignment="1">
      <alignment horizontal="center"/>
    </xf>
    <xf numFmtId="170" fontId="5" fillId="4" borderId="10" xfId="36" applyNumberFormat="1" applyFont="1" applyFill="1" applyBorder="1" applyAlignment="1">
      <alignment horizontal="center" vertical="center" wrapText="1"/>
    </xf>
    <xf numFmtId="170" fontId="5" fillId="4" borderId="17" xfId="36" applyNumberFormat="1" applyFont="1" applyFill="1" applyBorder="1" applyAlignment="1">
      <alignment horizontal="center" vertical="center" wrapText="1"/>
    </xf>
    <xf numFmtId="170" fontId="5" fillId="4" borderId="10" xfId="36" applyNumberFormat="1" applyFont="1" applyFill="1" applyBorder="1" applyAlignment="1">
      <alignment horizontal="center" vertical="center"/>
    </xf>
    <xf numFmtId="170" fontId="5" fillId="4" borderId="17" xfId="36" applyNumberFormat="1" applyFont="1" applyFill="1" applyBorder="1" applyAlignment="1">
      <alignment horizontal="center" vertical="center"/>
    </xf>
    <xf numFmtId="0" fontId="4" fillId="5" borderId="25" xfId="36" applyFont="1" applyFill="1" applyBorder="1" applyAlignment="1">
      <alignment horizontal="center" vertical="center" textRotation="90" wrapText="1"/>
    </xf>
    <xf numFmtId="0" fontId="4" fillId="5" borderId="27" xfId="36" applyFont="1" applyFill="1" applyBorder="1" applyAlignment="1">
      <alignment horizontal="center" vertical="center" textRotation="90" wrapText="1"/>
    </xf>
    <xf numFmtId="0" fontId="4" fillId="5" borderId="24" xfId="36" applyFont="1" applyFill="1" applyBorder="1" applyAlignment="1">
      <alignment horizontal="center" vertical="center" textRotation="90" wrapText="1"/>
    </xf>
    <xf numFmtId="0" fontId="5" fillId="4" borderId="10" xfId="36" applyNumberFormat="1" applyFont="1" applyFill="1" applyBorder="1" applyAlignment="1">
      <alignment horizontal="center" vertical="center" wrapText="1"/>
    </xf>
    <xf numFmtId="0" fontId="5" fillId="4" borderId="17" xfId="36" applyNumberFormat="1" applyFont="1" applyFill="1" applyBorder="1" applyAlignment="1">
      <alignment horizontal="center" vertical="center" wrapText="1"/>
    </xf>
    <xf numFmtId="1" fontId="20" fillId="4" borderId="10" xfId="36" applyNumberFormat="1" applyFont="1" applyFill="1" applyBorder="1" applyAlignment="1">
      <alignment horizontal="center" vertical="center" wrapText="1"/>
    </xf>
    <xf numFmtId="1" fontId="20" fillId="4" borderId="17" xfId="36" applyNumberFormat="1" applyFont="1" applyFill="1" applyBorder="1" applyAlignment="1">
      <alignment horizontal="center" vertical="center" wrapText="1"/>
    </xf>
    <xf numFmtId="0" fontId="1" fillId="0" borderId="0" xfId="0" applyFont="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4" borderId="7" xfId="0" applyFont="1" applyFill="1" applyBorder="1" applyAlignment="1">
      <alignment horizontal="center" vertical="center"/>
    </xf>
    <xf numFmtId="0" fontId="11" fillId="4" borderId="10"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49" fontId="4" fillId="4" borderId="10" xfId="35" applyNumberFormat="1" applyFont="1" applyFill="1" applyBorder="1" applyAlignment="1">
      <alignment horizontal="center" vertical="center"/>
    </xf>
    <xf numFmtId="49" fontId="4" fillId="4" borderId="17" xfId="35" applyNumberFormat="1" applyFont="1" applyFill="1" applyBorder="1" applyAlignment="1">
      <alignment horizontal="center" vertical="center"/>
    </xf>
    <xf numFmtId="49" fontId="4" fillId="4" borderId="11" xfId="35" applyNumberFormat="1" applyFont="1" applyFill="1" applyBorder="1" applyAlignment="1">
      <alignment horizontal="center" vertical="center"/>
    </xf>
    <xf numFmtId="49" fontId="4" fillId="4" borderId="7" xfId="35"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1" xfId="0" applyFont="1" applyFill="1" applyBorder="1" applyAlignment="1">
      <alignment horizontal="center" vertical="center"/>
    </xf>
    <xf numFmtId="0" fontId="13" fillId="5" borderId="0"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0" xfId="0" applyFont="1" applyFill="1" applyBorder="1" applyAlignment="1">
      <alignment horizontal="center" vertical="center" textRotation="255"/>
    </xf>
    <xf numFmtId="0" fontId="13" fillId="5" borderId="9" xfId="0" applyFont="1" applyFill="1" applyBorder="1" applyAlignment="1">
      <alignment horizontal="center" vertical="center" textRotation="255"/>
    </xf>
    <xf numFmtId="0" fontId="13" fillId="5" borderId="8" xfId="0" applyFont="1" applyFill="1" applyBorder="1" applyAlignment="1">
      <alignment horizontal="center" vertical="center" textRotation="255"/>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7" fillId="7" borderId="7" xfId="0" applyFont="1" applyFill="1" applyBorder="1" applyAlignment="1">
      <alignment horizont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1" xfId="0" applyFont="1" applyFill="1" applyBorder="1" applyAlignment="1">
      <alignment horizontal="center" vertical="center" wrapText="1"/>
    </xf>
    <xf numFmtId="49" fontId="12" fillId="4" borderId="18" xfId="37" applyNumberFormat="1" applyFont="1" applyFill="1" applyBorder="1" applyAlignment="1" applyProtection="1">
      <alignment horizontal="center" vertical="center"/>
    </xf>
    <xf numFmtId="49" fontId="12" fillId="4" borderId="19" xfId="37" applyNumberFormat="1" applyFont="1" applyFill="1" applyBorder="1" applyAlignment="1" applyProtection="1">
      <alignment horizontal="center" vertical="center"/>
    </xf>
    <xf numFmtId="49" fontId="12" fillId="4" borderId="22" xfId="37" applyNumberFormat="1" applyFont="1" applyFill="1" applyBorder="1" applyAlignment="1" applyProtection="1">
      <alignment horizontal="center" vertical="center"/>
    </xf>
    <xf numFmtId="49" fontId="12" fillId="4" borderId="16" xfId="37" applyNumberFormat="1" applyFont="1" applyFill="1" applyBorder="1" applyAlignment="1" applyProtection="1">
      <alignment horizontal="center" vertical="center" textRotation="91"/>
    </xf>
    <xf numFmtId="49" fontId="12" fillId="4" borderId="20" xfId="37" applyNumberFormat="1" applyFont="1" applyFill="1" applyBorder="1" applyAlignment="1" applyProtection="1">
      <alignment horizontal="center" vertical="center" textRotation="91"/>
    </xf>
    <xf numFmtId="49" fontId="12" fillId="4" borderId="21" xfId="37" applyNumberFormat="1" applyFont="1" applyFill="1" applyBorder="1" applyAlignment="1" applyProtection="1">
      <alignment horizontal="center" vertical="center" textRotation="91"/>
    </xf>
    <xf numFmtId="49" fontId="12" fillId="4" borderId="12" xfId="37" applyNumberFormat="1" applyFont="1" applyFill="1" applyBorder="1" applyAlignment="1" applyProtection="1">
      <alignment horizontal="center" vertical="center"/>
    </xf>
    <xf numFmtId="49" fontId="12" fillId="4" borderId="13" xfId="37" applyNumberFormat="1" applyFont="1" applyFill="1" applyBorder="1" applyAlignment="1" applyProtection="1">
      <alignment horizontal="center" vertical="center"/>
    </xf>
    <xf numFmtId="49" fontId="12" fillId="4" borderId="14" xfId="37" applyNumberFormat="1" applyFont="1" applyFill="1" applyBorder="1" applyAlignment="1" applyProtection="1">
      <alignment horizontal="center" vertical="center"/>
    </xf>
    <xf numFmtId="49" fontId="12" fillId="8" borderId="15" xfId="6" applyNumberFormat="1" applyFont="1" applyFill="1" applyBorder="1" applyAlignment="1" applyProtection="1">
      <alignment horizontal="center" textRotation="91"/>
    </xf>
    <xf numFmtId="49" fontId="12" fillId="4" borderId="16" xfId="37" applyNumberFormat="1" applyFont="1" applyFill="1" applyBorder="1" applyAlignment="1" applyProtection="1">
      <alignment horizontal="center" textRotation="91"/>
    </xf>
    <xf numFmtId="49" fontId="12" fillId="4" borderId="20" xfId="37" applyNumberFormat="1" applyFont="1" applyFill="1" applyBorder="1" applyAlignment="1" applyProtection="1">
      <alignment horizontal="center" textRotation="91"/>
    </xf>
    <xf numFmtId="49" fontId="12" fillId="4" borderId="21" xfId="37" applyNumberFormat="1" applyFont="1" applyFill="1" applyBorder="1" applyAlignment="1" applyProtection="1">
      <alignment horizontal="center" textRotation="91"/>
    </xf>
    <xf numFmtId="49" fontId="12" fillId="4" borderId="12" xfId="37" applyNumberFormat="1" applyFont="1" applyFill="1" applyBorder="1" applyAlignment="1" applyProtection="1">
      <alignment horizontal="center"/>
    </xf>
    <xf numFmtId="49" fontId="12" fillId="4" borderId="13" xfId="37" applyNumberFormat="1" applyFont="1" applyFill="1" applyBorder="1" applyAlignment="1" applyProtection="1">
      <alignment horizontal="center"/>
    </xf>
    <xf numFmtId="49" fontId="12" fillId="4" borderId="14" xfId="37" applyNumberFormat="1" applyFont="1" applyFill="1" applyBorder="1" applyAlignment="1" applyProtection="1">
      <alignment horizontal="center"/>
    </xf>
  </cellXfs>
  <cellStyles count="51">
    <cellStyle name="Excel Built-in Normal" xfId="15"/>
    <cellStyle name="Excel Built-in Normal 2" xfId="7"/>
    <cellStyle name="Excel Built-in Normal 3" xfId="2"/>
    <cellStyle name="Excel Built-in Normal 4" xfId="16"/>
    <cellStyle name="Excel Built-in Normal 4 2" xfId="8"/>
    <cellStyle name="Excel Built-in Normal 4 2 2" xfId="12"/>
    <cellStyle name="Excel Built-in Normal 4 2 3" xfId="9"/>
    <cellStyle name="Excel Built-in Normal 4 3" xfId="17"/>
    <cellStyle name="Excel Built-in Normal_NuevaEPSMarzo2011" xfId="18"/>
    <cellStyle name="Graphics" xfId="1"/>
    <cellStyle name="Heading" xfId="19"/>
    <cellStyle name="Heading1" xfId="20"/>
    <cellStyle name="Hipervínculo 2" xfId="11"/>
    <cellStyle name="Hipervínculo 2 2" xfId="13"/>
    <cellStyle name="Hipervínculo 2 2 2" xfId="10"/>
    <cellStyle name="Millares 2" xfId="21"/>
    <cellStyle name="Millares 2 2" xfId="22"/>
    <cellStyle name="Millares 2 2 2" xfId="23"/>
    <cellStyle name="Millares 2 3" xfId="24"/>
    <cellStyle name="Millares 2 3 2" xfId="25"/>
    <cellStyle name="Millares 2 4" xfId="26"/>
    <cellStyle name="Millares 2 4 2" xfId="27"/>
    <cellStyle name="Millares 2 5" xfId="28"/>
    <cellStyle name="Millares 3" xfId="29"/>
    <cellStyle name="Normal" xfId="0" builtinId="0"/>
    <cellStyle name="Normal 2" xfId="30"/>
    <cellStyle name="Normal 2 2" xfId="31"/>
    <cellStyle name="Normal 2 2 2" xfId="32"/>
    <cellStyle name="Normal 2 3" xfId="33"/>
    <cellStyle name="Normal 2 4" xfId="34"/>
    <cellStyle name="Normal 3" xfId="35"/>
    <cellStyle name="Normal 3 2" xfId="36"/>
    <cellStyle name="Normal 3 3" xfId="37"/>
    <cellStyle name="Normal 3 4" xfId="38"/>
    <cellStyle name="Normal 4" xfId="39"/>
    <cellStyle name="Normal 4 2" xfId="40"/>
    <cellStyle name="Normal 5" xfId="41"/>
    <cellStyle name="Normal 5 2" xfId="42"/>
    <cellStyle name="Normal 6" xfId="43"/>
    <cellStyle name="Normal 6 2" xfId="44"/>
    <cellStyle name="Normal 6 3" xfId="5"/>
    <cellStyle name="Normal 7" xfId="45"/>
    <cellStyle name="Normal 8" xfId="46"/>
    <cellStyle name="Porcentaje" xfId="3" builtinId="5"/>
    <cellStyle name="Porcentaje 2" xfId="47"/>
    <cellStyle name="Porcentaje 2 2" xfId="48"/>
    <cellStyle name="Porcentual 2" xfId="49"/>
    <cellStyle name="Result" xfId="50"/>
    <cellStyle name="Result2" xfId="14"/>
    <cellStyle name="TableStyleLight1" xfId="4"/>
    <cellStyle name="Texto explicativo" xfId="6" builtinId="53"/>
  </cellStyles>
  <dxfs count="13">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426658</xdr:colOff>
      <xdr:row>0</xdr:row>
      <xdr:rowOff>90290</xdr:rowOff>
    </xdr:from>
    <xdr:to>
      <xdr:col>2</xdr:col>
      <xdr:colOff>502858</xdr:colOff>
      <xdr:row>4</xdr:row>
      <xdr:rowOff>109340</xdr:rowOff>
    </xdr:to>
    <xdr:pic>
      <xdr:nvPicPr>
        <xdr:cNvPr id="2" name="18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59510" y="90170"/>
          <a:ext cx="809625" cy="695325"/>
        </a:xfrm>
        <a:prstGeom prst="rect">
          <a:avLst/>
        </a:prstGeom>
        <a:noFill/>
        <a:ln>
          <a:noFill/>
        </a:ln>
      </xdr:spPr>
    </xdr:pic>
    <xdr:clientData/>
  </xdr:twoCellAnchor>
  <xdr:twoCellAnchor>
    <xdr:from>
      <xdr:col>1</xdr:col>
      <xdr:colOff>67236</xdr:colOff>
      <xdr:row>4</xdr:row>
      <xdr:rowOff>133350</xdr:rowOff>
    </xdr:from>
    <xdr:to>
      <xdr:col>9</xdr:col>
      <xdr:colOff>742950</xdr:colOff>
      <xdr:row>4</xdr:row>
      <xdr:rowOff>156882</xdr:rowOff>
    </xdr:to>
    <xdr:cxnSp macro="">
      <xdr:nvCxnSpPr>
        <xdr:cNvPr id="3" name="19 Conector recto"/>
        <xdr:cNvCxnSpPr/>
      </xdr:nvCxnSpPr>
      <xdr:spPr>
        <a:xfrm flipV="1">
          <a:off x="800100" y="809625"/>
          <a:ext cx="6562725" cy="2349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161926</xdr:rowOff>
    </xdr:to>
    <xdr:sp macro="" textlink="">
      <xdr:nvSpPr>
        <xdr:cNvPr id="4" name="4 Cuadro de texto"/>
        <xdr:cNvSpPr txBox="1"/>
      </xdr:nvSpPr>
      <xdr:spPr>
        <a:xfrm>
          <a:off x="762000" y="847725"/>
          <a:ext cx="11620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1</xdr:col>
      <xdr:colOff>0</xdr:colOff>
      <xdr:row>22</xdr:row>
      <xdr:rowOff>125950</xdr:rowOff>
    </xdr:from>
    <xdr:to>
      <xdr:col>3</xdr:col>
      <xdr:colOff>723900</xdr:colOff>
      <xdr:row>26</xdr:row>
      <xdr:rowOff>134656</xdr:rowOff>
    </xdr:to>
    <xdr:pic>
      <xdr:nvPicPr>
        <xdr:cNvPr id="5"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733425" y="4021455"/>
          <a:ext cx="2190750" cy="770890"/>
        </a:xfrm>
        <a:prstGeom prst="rect">
          <a:avLst/>
        </a:prstGeom>
        <a:noFill/>
        <a:ln>
          <a:noFill/>
        </a:ln>
      </xdr:spPr>
    </xdr:pic>
    <xdr:clientData/>
  </xdr:twoCellAnchor>
  <xdr:twoCellAnchor>
    <xdr:from>
      <xdr:col>7</xdr:col>
      <xdr:colOff>371475</xdr:colOff>
      <xdr:row>5</xdr:row>
      <xdr:rowOff>57150</xdr:rowOff>
    </xdr:from>
    <xdr:to>
      <xdr:col>10</xdr:col>
      <xdr:colOff>11205</xdr:colOff>
      <xdr:row>5</xdr:row>
      <xdr:rowOff>228599</xdr:rowOff>
    </xdr:to>
    <xdr:sp macro="" textlink="">
      <xdr:nvSpPr>
        <xdr:cNvPr id="6" name="5 Cuadro de texto"/>
        <xdr:cNvSpPr txBox="1"/>
      </xdr:nvSpPr>
      <xdr:spPr>
        <a:xfrm>
          <a:off x="5534025" y="895350"/>
          <a:ext cx="1839595" cy="17081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a:t>
          </a:r>
          <a:r>
            <a:rPr lang="es-CO" sz="800" baseline="0">
              <a:effectLst/>
              <a:latin typeface="Arial" panose="020B0604020202020204"/>
              <a:ea typeface="Times New Roman" panose="02020603050405020304" pitchFamily="12"/>
            </a:rPr>
            <a:t> 5 de 2019</a:t>
          </a:r>
          <a:endParaRPr lang="es-CO" sz="1200">
            <a:effectLst/>
            <a:latin typeface="Times New Roman" panose="02020603050405020304" pitchFamily="12"/>
            <a:ea typeface="Times New Roman" panose="02020603050405020304" pitchFamily="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198437</xdr:colOff>
      <xdr:row>0</xdr:row>
      <xdr:rowOff>166689</xdr:rowOff>
    </xdr:from>
    <xdr:to>
      <xdr:col>3</xdr:col>
      <xdr:colOff>36487</xdr:colOff>
      <xdr:row>5</xdr:row>
      <xdr:rowOff>115607</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26720" y="161925"/>
          <a:ext cx="1143000" cy="759460"/>
        </a:xfrm>
        <a:prstGeom prst="rect">
          <a:avLst/>
        </a:prstGeom>
        <a:noFill/>
        <a:ln>
          <a:noFill/>
        </a:ln>
      </xdr:spPr>
    </xdr:pic>
    <xdr:clientData/>
  </xdr:twoCellAnchor>
  <xdr:twoCellAnchor>
    <xdr:from>
      <xdr:col>1</xdr:col>
      <xdr:colOff>328707</xdr:colOff>
      <xdr:row>5</xdr:row>
      <xdr:rowOff>52293</xdr:rowOff>
    </xdr:from>
    <xdr:to>
      <xdr:col>2</xdr:col>
      <xdr:colOff>622300</xdr:colOff>
      <xdr:row>6</xdr:row>
      <xdr:rowOff>114300</xdr:rowOff>
    </xdr:to>
    <xdr:sp macro="" textlink="">
      <xdr:nvSpPr>
        <xdr:cNvPr id="3"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0</xdr:col>
      <xdr:colOff>174812</xdr:colOff>
      <xdr:row>5</xdr:row>
      <xdr:rowOff>0</xdr:rowOff>
    </xdr:from>
    <xdr:to>
      <xdr:col>20</xdr:col>
      <xdr:colOff>800100</xdr:colOff>
      <xdr:row>5</xdr:row>
      <xdr:rowOff>746</xdr:rowOff>
    </xdr:to>
    <xdr:cxnSp macro="">
      <xdr:nvCxnSpPr>
        <xdr:cNvPr id="4" name="2 Conector recto"/>
        <xdr:cNvCxnSpPr/>
      </xdr:nvCxnSpPr>
      <xdr:spPr>
        <a:xfrm flipV="1">
          <a:off x="174625" y="805815"/>
          <a:ext cx="8664575" cy="635"/>
        </a:xfrm>
        <a:prstGeom prst="line">
          <a:avLst/>
        </a:prstGeom>
        <a:ln w="28575">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212167</xdr:colOff>
      <xdr:row>5</xdr:row>
      <xdr:rowOff>132977</xdr:rowOff>
    </xdr:from>
    <xdr:to>
      <xdr:col>20</xdr:col>
      <xdr:colOff>524997</xdr:colOff>
      <xdr:row>7</xdr:row>
      <xdr:rowOff>38848</xdr:rowOff>
    </xdr:to>
    <xdr:sp macro="" textlink="">
      <xdr:nvSpPr>
        <xdr:cNvPr id="5" name="5 Cuadro de texto"/>
        <xdr:cNvSpPr txBox="1"/>
      </xdr:nvSpPr>
      <xdr:spPr>
        <a:xfrm>
          <a:off x="6174740" y="938530"/>
          <a:ext cx="2388870" cy="22987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1</xdr:col>
      <xdr:colOff>19050</xdr:colOff>
      <xdr:row>82</xdr:row>
      <xdr:rowOff>95250</xdr:rowOff>
    </xdr:from>
    <xdr:to>
      <xdr:col>4</xdr:col>
      <xdr:colOff>260350</xdr:colOff>
      <xdr:row>87</xdr:row>
      <xdr:rowOff>40455</xdr:rowOff>
    </xdr:to>
    <xdr:pic>
      <xdr:nvPicPr>
        <xdr:cNvPr id="6"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247650" y="23491825"/>
          <a:ext cx="2241550" cy="754380"/>
        </a:xfrm>
        <a:prstGeom prst="rect">
          <a:avLst/>
        </a:prstGeom>
        <a:noFill/>
        <a:ln>
          <a:noFill/>
        </a:ln>
      </xdr:spPr>
    </xdr:pic>
    <xdr:clientData/>
  </xdr:twoCellAnchor>
  <xdr:twoCellAnchor editAs="oneCell">
    <xdr:from>
      <xdr:col>0</xdr:col>
      <xdr:colOff>1</xdr:colOff>
      <xdr:row>0</xdr:row>
      <xdr:rowOff>144465</xdr:rowOff>
    </xdr:from>
    <xdr:to>
      <xdr:col>2</xdr:col>
      <xdr:colOff>596901</xdr:colOff>
      <xdr:row>4</xdr:row>
      <xdr:rowOff>127001</xdr:rowOff>
    </xdr:to>
    <xdr:pic>
      <xdr:nvPicPr>
        <xdr:cNvPr id="7"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144145"/>
          <a:ext cx="1320800" cy="626745"/>
        </a:xfrm>
        <a:prstGeom prst="rect">
          <a:avLst/>
        </a:prstGeom>
        <a:noFill/>
        <a:ln>
          <a:noFill/>
        </a:ln>
      </xdr:spPr>
    </xdr:pic>
    <xdr:clientData/>
  </xdr:twoCellAnchor>
  <xdr:twoCellAnchor>
    <xdr:from>
      <xdr:col>1</xdr:col>
      <xdr:colOff>328707</xdr:colOff>
      <xdr:row>5</xdr:row>
      <xdr:rowOff>52293</xdr:rowOff>
    </xdr:from>
    <xdr:to>
      <xdr:col>2</xdr:col>
      <xdr:colOff>622300</xdr:colOff>
      <xdr:row>6</xdr:row>
      <xdr:rowOff>114300</xdr:rowOff>
    </xdr:to>
    <xdr:sp macro="" textlink="">
      <xdr:nvSpPr>
        <xdr:cNvPr id="8"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0"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3"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5"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7"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428626</xdr:colOff>
      <xdr:row>17</xdr:row>
      <xdr:rowOff>66675</xdr:rowOff>
    </xdr:from>
    <xdr:to>
      <xdr:col>4</xdr:col>
      <xdr:colOff>430383</xdr:colOff>
      <xdr:row>21</xdr:row>
      <xdr:rowOff>51146</xdr:rowOff>
    </xdr:to>
    <xdr:pic>
      <xdr:nvPicPr>
        <xdr:cNvPr id="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twoCellAnchor>
    <xdr:from>
      <xdr:col>1</xdr:col>
      <xdr:colOff>67236</xdr:colOff>
      <xdr:row>4</xdr:row>
      <xdr:rowOff>156882</xdr:rowOff>
    </xdr:from>
    <xdr:to>
      <xdr:col>12</xdr:col>
      <xdr:colOff>0</xdr:colOff>
      <xdr:row>5</xdr:row>
      <xdr:rowOff>0</xdr:rowOff>
    </xdr:to>
    <xdr:cxnSp macro="">
      <xdr:nvCxnSpPr>
        <xdr:cNvPr id="4" name="19 Conector recto"/>
        <xdr:cNvCxnSpPr/>
      </xdr:nvCxnSpPr>
      <xdr:spPr>
        <a:xfrm>
          <a:off x="466725" y="833120"/>
          <a:ext cx="8724900" cy="508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161926</xdr:rowOff>
    </xdr:to>
    <xdr:sp macro="" textlink="">
      <xdr:nvSpPr>
        <xdr:cNvPr id="5" name="4 Cuadro de texto"/>
        <xdr:cNvSpPr txBox="1"/>
      </xdr:nvSpPr>
      <xdr:spPr>
        <a:xfrm>
          <a:off x="428625" y="847725"/>
          <a:ext cx="105727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oneCellAnchor>
    <xdr:from>
      <xdr:col>7</xdr:col>
      <xdr:colOff>428626</xdr:colOff>
      <xdr:row>17</xdr:row>
      <xdr:rowOff>66675</xdr:rowOff>
    </xdr:from>
    <xdr:ext cx="1757" cy="741708"/>
    <xdr:pic>
      <xdr:nvPicPr>
        <xdr:cNvPr id="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xdr:from>
      <xdr:col>1</xdr:col>
      <xdr:colOff>28575</xdr:colOff>
      <xdr:row>5</xdr:row>
      <xdr:rowOff>9526</xdr:rowOff>
    </xdr:from>
    <xdr:to>
      <xdr:col>2</xdr:col>
      <xdr:colOff>457200</xdr:colOff>
      <xdr:row>5</xdr:row>
      <xdr:rowOff>190500</xdr:rowOff>
    </xdr:to>
    <xdr:sp macro="" textlink="">
      <xdr:nvSpPr>
        <xdr:cNvPr id="14" name="4 Cuadro de texto"/>
        <xdr:cNvSpPr txBox="1"/>
      </xdr:nvSpPr>
      <xdr:spPr>
        <a:xfrm>
          <a:off x="433388" y="866776"/>
          <a:ext cx="1059656" cy="180974"/>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a:t>
          </a:r>
          <a:endParaRPr lang="es-CO" sz="1200">
            <a:effectLst/>
            <a:latin typeface="Times New Roman" panose="02020603050405020304" pitchFamily="12"/>
            <a:ea typeface="Times New Roman" panose="02020603050405020304" pitchFamily="12"/>
          </a:endParaRPr>
        </a:p>
      </xdr:txBody>
    </xdr:sp>
    <xdr:clientData/>
  </xdr:twoCellAnchor>
  <xdr:oneCellAnchor>
    <xdr:from>
      <xdr:col>7</xdr:col>
      <xdr:colOff>428626</xdr:colOff>
      <xdr:row>17</xdr:row>
      <xdr:rowOff>66675</xdr:rowOff>
    </xdr:from>
    <xdr:ext cx="1757" cy="741708"/>
    <xdr:pic>
      <xdr:nvPicPr>
        <xdr:cNvPr id="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xdr:from>
      <xdr:col>3</xdr:col>
      <xdr:colOff>590550</xdr:colOff>
      <xdr:row>7</xdr:row>
      <xdr:rowOff>114300</xdr:rowOff>
    </xdr:from>
    <xdr:to>
      <xdr:col>3</xdr:col>
      <xdr:colOff>1781175</xdr:colOff>
      <xdr:row>7</xdr:row>
      <xdr:rowOff>275318</xdr:rowOff>
    </xdr:to>
    <xdr:sp macro="" textlink="">
      <xdr:nvSpPr>
        <xdr:cNvPr id="78"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0"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2"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4"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6"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8"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90"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8</xdr:row>
      <xdr:rowOff>166688</xdr:rowOff>
    </xdr:to>
    <xdr:sp macro="" textlink="">
      <xdr:nvSpPr>
        <xdr:cNvPr id="92" name="4 Cuadro de texto"/>
        <xdr:cNvSpPr txBox="1"/>
      </xdr:nvSpPr>
      <xdr:spPr>
        <a:xfrm>
          <a:off x="4448175" y="1419225"/>
          <a:ext cx="0" cy="24257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a:t>
          </a:r>
          <a:endParaRPr lang="es-CO" sz="1200">
            <a:effectLst/>
            <a:latin typeface="Times New Roman" panose="02020603050405020304" pitchFamily="12"/>
            <a:ea typeface="Times New Roman" panose="02020603050405020304" pitchFamily="12"/>
          </a:endParaRPr>
        </a:p>
      </xdr:txBody>
    </xdr:sp>
    <xdr:clientData/>
  </xdr:twoCellAnchor>
  <xdr:twoCellAnchor>
    <xdr:from>
      <xdr:col>8</xdr:col>
      <xdr:colOff>214313</xdr:colOff>
      <xdr:row>5</xdr:row>
      <xdr:rowOff>142880</xdr:rowOff>
    </xdr:from>
    <xdr:to>
      <xdr:col>12</xdr:col>
      <xdr:colOff>0</xdr:colOff>
      <xdr:row>6</xdr:row>
      <xdr:rowOff>130968</xdr:rowOff>
    </xdr:to>
    <xdr:sp macro="" textlink="">
      <xdr:nvSpPr>
        <xdr:cNvPr id="85" name="5 Cuadro de texto"/>
        <xdr:cNvSpPr txBox="1"/>
      </xdr:nvSpPr>
      <xdr:spPr>
        <a:xfrm>
          <a:off x="6607969" y="1000130"/>
          <a:ext cx="1595437" cy="261932"/>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4</xdr:col>
      <xdr:colOff>428626</xdr:colOff>
      <xdr:row>17</xdr:row>
      <xdr:rowOff>66675</xdr:rowOff>
    </xdr:from>
    <xdr:to>
      <xdr:col>4</xdr:col>
      <xdr:colOff>430383</xdr:colOff>
      <xdr:row>21</xdr:row>
      <xdr:rowOff>51146</xdr:rowOff>
    </xdr:to>
    <xdr:pic>
      <xdr:nvPicPr>
        <xdr:cNvPr id="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1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1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1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2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2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2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3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3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3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8"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4"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4</xdr:col>
      <xdr:colOff>428625</xdr:colOff>
      <xdr:row>17</xdr:row>
      <xdr:rowOff>66675</xdr:rowOff>
    </xdr:from>
    <xdr:ext cx="0" cy="695325"/>
    <xdr:pic>
      <xdr:nvPicPr>
        <xdr:cNvPr id="370" name="image21.png"/>
        <xdr:cNvPicPr preferRelativeResize="0"/>
      </xdr:nvPicPr>
      <xdr:blipFill>
        <a:blip xmlns:r="http://schemas.openxmlformats.org/officeDocument/2006/relationships" r:embed="rId1" cstate="print"/>
        <a:stretch>
          <a:fillRect/>
        </a:stretch>
      </xdr:blipFill>
      <xdr:spPr>
        <a:xfrm>
          <a:off x="4876800" y="4448175"/>
          <a:ext cx="0" cy="695325"/>
        </a:xfrm>
        <a:prstGeom prst="rect">
          <a:avLst/>
        </a:prstGeom>
        <a:noFill/>
      </xdr:spPr>
    </xdr:pic>
    <xdr:clientData fLocksWithSheet="0"/>
  </xdr:oneCellAnchor>
  <xdr:oneCellAnchor>
    <xdr:from>
      <xdr:col>12</xdr:col>
      <xdr:colOff>0</xdr:colOff>
      <xdr:row>17</xdr:row>
      <xdr:rowOff>133350</xdr:rowOff>
    </xdr:from>
    <xdr:ext cx="0" cy="733425"/>
    <xdr:pic>
      <xdr:nvPicPr>
        <xdr:cNvPr id="373" name="image25.png"/>
        <xdr:cNvPicPr preferRelativeResize="0"/>
      </xdr:nvPicPr>
      <xdr:blipFill>
        <a:blip xmlns:r="http://schemas.openxmlformats.org/officeDocument/2006/relationships" r:embed="rId1" cstate="print"/>
        <a:stretch>
          <a:fillRect/>
        </a:stretch>
      </xdr:blipFill>
      <xdr:spPr>
        <a:xfrm>
          <a:off x="7896225" y="4514850"/>
          <a:ext cx="0" cy="733425"/>
        </a:xfrm>
        <a:prstGeom prst="rect">
          <a:avLst/>
        </a:prstGeom>
        <a:noFill/>
      </xdr:spPr>
    </xdr:pic>
    <xdr:clientData fLocksWithSheet="0"/>
  </xdr:oneCellAnchor>
  <xdr:twoCellAnchor editAs="oneCell">
    <xdr:from>
      <xdr:col>4</xdr:col>
      <xdr:colOff>428626</xdr:colOff>
      <xdr:row>17</xdr:row>
      <xdr:rowOff>66675</xdr:rowOff>
    </xdr:from>
    <xdr:to>
      <xdr:col>4</xdr:col>
      <xdr:colOff>430383</xdr:colOff>
      <xdr:row>21</xdr:row>
      <xdr:rowOff>51146</xdr:rowOff>
    </xdr:to>
    <xdr:pic>
      <xdr:nvPicPr>
        <xdr:cNvPr id="4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4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4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7"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3"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5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5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5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7"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3"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5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5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5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6"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6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6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6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6"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7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5" name="7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4"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0"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7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3"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9"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4</xdr:col>
      <xdr:colOff>428626</xdr:colOff>
      <xdr:row>35</xdr:row>
      <xdr:rowOff>66675</xdr:rowOff>
    </xdr:from>
    <xdr:ext cx="1757" cy="746471"/>
    <xdr:pic>
      <xdr:nvPicPr>
        <xdr:cNvPr id="8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428625</xdr:colOff>
      <xdr:row>35</xdr:row>
      <xdr:rowOff>66675</xdr:rowOff>
    </xdr:from>
    <xdr:ext cx="0" cy="695325"/>
    <xdr:pic>
      <xdr:nvPicPr>
        <xdr:cNvPr id="85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4</xdr:col>
      <xdr:colOff>428626</xdr:colOff>
      <xdr:row>35</xdr:row>
      <xdr:rowOff>66675</xdr:rowOff>
    </xdr:from>
    <xdr:ext cx="1757" cy="746471"/>
    <xdr:pic>
      <xdr:nvPicPr>
        <xdr:cNvPr id="8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428625</xdr:colOff>
      <xdr:row>17</xdr:row>
      <xdr:rowOff>66675</xdr:rowOff>
    </xdr:from>
    <xdr:ext cx="0" cy="695325"/>
    <xdr:pic>
      <xdr:nvPicPr>
        <xdr:cNvPr id="86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7</xdr:col>
      <xdr:colOff>428626</xdr:colOff>
      <xdr:row>17</xdr:row>
      <xdr:rowOff>66675</xdr:rowOff>
    </xdr:from>
    <xdr:ext cx="1757" cy="746471"/>
    <xdr:pic>
      <xdr:nvPicPr>
        <xdr:cNvPr id="8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428625</xdr:colOff>
      <xdr:row>35</xdr:row>
      <xdr:rowOff>66675</xdr:rowOff>
    </xdr:from>
    <xdr:ext cx="0" cy="695325"/>
    <xdr:pic>
      <xdr:nvPicPr>
        <xdr:cNvPr id="87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7</xdr:col>
      <xdr:colOff>428626</xdr:colOff>
      <xdr:row>35</xdr:row>
      <xdr:rowOff>66675</xdr:rowOff>
    </xdr:from>
    <xdr:ext cx="1757" cy="746471"/>
    <xdr:pic>
      <xdr:nvPicPr>
        <xdr:cNvPr id="8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428625</xdr:colOff>
      <xdr:row>17</xdr:row>
      <xdr:rowOff>66675</xdr:rowOff>
    </xdr:from>
    <xdr:ext cx="0" cy="695325"/>
    <xdr:pic>
      <xdr:nvPicPr>
        <xdr:cNvPr id="88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10</xdr:col>
      <xdr:colOff>428626</xdr:colOff>
      <xdr:row>17</xdr:row>
      <xdr:rowOff>66675</xdr:rowOff>
    </xdr:from>
    <xdr:ext cx="1757" cy="746471"/>
    <xdr:pic>
      <xdr:nvPicPr>
        <xdr:cNvPr id="8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428625</xdr:colOff>
      <xdr:row>35</xdr:row>
      <xdr:rowOff>66675</xdr:rowOff>
    </xdr:from>
    <xdr:ext cx="0" cy="695325"/>
    <xdr:pic>
      <xdr:nvPicPr>
        <xdr:cNvPr id="89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10</xdr:col>
      <xdr:colOff>428626</xdr:colOff>
      <xdr:row>35</xdr:row>
      <xdr:rowOff>66675</xdr:rowOff>
    </xdr:from>
    <xdr:ext cx="1757" cy="746471"/>
    <xdr:pic>
      <xdr:nvPicPr>
        <xdr:cNvPr id="9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9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9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37</xdr:row>
      <xdr:rowOff>161922</xdr:rowOff>
    </xdr:from>
    <xdr:ext cx="1757" cy="746471"/>
    <xdr:pic>
      <xdr:nvPicPr>
        <xdr:cNvPr id="9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727157" y="9055891"/>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0" cy="695325"/>
    <xdr:pic>
      <xdr:nvPicPr>
        <xdr:cNvPr id="90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12</xdr:col>
      <xdr:colOff>0</xdr:colOff>
      <xdr:row>17</xdr:row>
      <xdr:rowOff>66675</xdr:rowOff>
    </xdr:from>
    <xdr:ext cx="1757" cy="746471"/>
    <xdr:pic>
      <xdr:nvPicPr>
        <xdr:cNvPr id="9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0" cy="695325"/>
    <xdr:pic>
      <xdr:nvPicPr>
        <xdr:cNvPr id="91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12</xdr:col>
      <xdr:colOff>0</xdr:colOff>
      <xdr:row>35</xdr:row>
      <xdr:rowOff>66675</xdr:rowOff>
    </xdr:from>
    <xdr:ext cx="1757" cy="746471"/>
    <xdr:pic>
      <xdr:nvPicPr>
        <xdr:cNvPr id="9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0" cy="695325"/>
    <xdr:pic>
      <xdr:nvPicPr>
        <xdr:cNvPr id="92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12</xdr:col>
      <xdr:colOff>0</xdr:colOff>
      <xdr:row>17</xdr:row>
      <xdr:rowOff>66675</xdr:rowOff>
    </xdr:from>
    <xdr:ext cx="1757" cy="746471"/>
    <xdr:pic>
      <xdr:nvPicPr>
        <xdr:cNvPr id="9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0" cy="695325"/>
    <xdr:pic>
      <xdr:nvPicPr>
        <xdr:cNvPr id="93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12</xdr:col>
      <xdr:colOff>0</xdr:colOff>
      <xdr:row>35</xdr:row>
      <xdr:rowOff>66675</xdr:rowOff>
    </xdr:from>
    <xdr:ext cx="1757" cy="746471"/>
    <xdr:pic>
      <xdr:nvPicPr>
        <xdr:cNvPr id="9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twoCellAnchor editAs="oneCell">
    <xdr:from>
      <xdr:col>1</xdr:col>
      <xdr:colOff>0</xdr:colOff>
      <xdr:row>0</xdr:row>
      <xdr:rowOff>107156</xdr:rowOff>
    </xdr:from>
    <xdr:to>
      <xdr:col>2</xdr:col>
      <xdr:colOff>1131093</xdr:colOff>
      <xdr:row>5</xdr:row>
      <xdr:rowOff>172387</xdr:rowOff>
    </xdr:to>
    <xdr:pic>
      <xdr:nvPicPr>
        <xdr:cNvPr id="944"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813" y="107156"/>
          <a:ext cx="1762124" cy="922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19051</xdr:colOff>
      <xdr:row>0</xdr:row>
      <xdr:rowOff>95250</xdr:rowOff>
    </xdr:from>
    <xdr:to>
      <xdr:col>2</xdr:col>
      <xdr:colOff>447675</xdr:colOff>
      <xdr:row>4</xdr:row>
      <xdr:rowOff>19050</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9050" y="95250"/>
          <a:ext cx="962025" cy="600075"/>
        </a:xfrm>
        <a:prstGeom prst="rect">
          <a:avLst/>
        </a:prstGeom>
        <a:noFill/>
        <a:ln>
          <a:noFill/>
        </a:ln>
      </xdr:spPr>
    </xdr:pic>
    <xdr:clientData/>
  </xdr:twoCellAnchor>
  <xdr:twoCellAnchor>
    <xdr:from>
      <xdr:col>3</xdr:col>
      <xdr:colOff>57150</xdr:colOff>
      <xdr:row>4</xdr:row>
      <xdr:rowOff>133350</xdr:rowOff>
    </xdr:from>
    <xdr:to>
      <xdr:col>18</xdr:col>
      <xdr:colOff>295275</xdr:colOff>
      <xdr:row>4</xdr:row>
      <xdr:rowOff>152401</xdr:rowOff>
    </xdr:to>
    <xdr:cxnSp macro="">
      <xdr:nvCxnSpPr>
        <xdr:cNvPr id="3" name="2 Conector recto"/>
        <xdr:cNvCxnSpPr/>
      </xdr:nvCxnSpPr>
      <xdr:spPr>
        <a:xfrm flipV="1">
          <a:off x="1085850" y="809625"/>
          <a:ext cx="7820025" cy="1905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285750</xdr:colOff>
      <xdr:row>5</xdr:row>
      <xdr:rowOff>47625</xdr:rowOff>
    </xdr:from>
    <xdr:to>
      <xdr:col>19</xdr:col>
      <xdr:colOff>38100</xdr:colOff>
      <xdr:row>6</xdr:row>
      <xdr:rowOff>38100</xdr:rowOff>
    </xdr:to>
    <xdr:sp macro="" textlink="">
      <xdr:nvSpPr>
        <xdr:cNvPr id="4" name="5 Cuadro de texto"/>
        <xdr:cNvSpPr txBox="1"/>
      </xdr:nvSpPr>
      <xdr:spPr>
        <a:xfrm>
          <a:off x="6457950" y="885825"/>
          <a:ext cx="2495550" cy="2667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2" name="4 Cuadro de texto"/>
        <xdr:cNvSpPr txBox="1"/>
      </xdr:nvSpPr>
      <xdr:spPr>
        <a:xfrm>
          <a:off x="561975" y="847725"/>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5" name="4 Cuadro de texto"/>
        <xdr:cNvSpPr txBox="1"/>
      </xdr:nvSpPr>
      <xdr:spPr>
        <a:xfrm>
          <a:off x="561975" y="847725"/>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Versión:2</a:t>
          </a:r>
          <a:r>
            <a:rPr lang="en-US" sz="800" baseline="0">
              <a:effectLst/>
              <a:latin typeface="Arial" panose="020B0604020202020204"/>
              <a:ea typeface="Times New Roman" panose="02020603050405020304" pitchFamily="12"/>
            </a:rPr>
            <a:t> </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3</xdr:col>
      <xdr:colOff>0</xdr:colOff>
      <xdr:row>114</xdr:row>
      <xdr:rowOff>0</xdr:rowOff>
    </xdr:from>
    <xdr:to>
      <xdr:col>3</xdr:col>
      <xdr:colOff>2247900</xdr:colOff>
      <xdr:row>118</xdr:row>
      <xdr:rowOff>123005</xdr:rowOff>
    </xdr:to>
    <xdr:pic>
      <xdr:nvPicPr>
        <xdr:cNvPr id="20"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1028700" y="50215800"/>
          <a:ext cx="2247900" cy="77025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19051</xdr:colOff>
      <xdr:row>0</xdr:row>
      <xdr:rowOff>95250</xdr:rowOff>
    </xdr:from>
    <xdr:to>
      <xdr:col>3</xdr:col>
      <xdr:colOff>200025</xdr:colOff>
      <xdr:row>4</xdr:row>
      <xdr:rowOff>47625</xdr:rowOff>
    </xdr:to>
    <xdr:pic>
      <xdr:nvPicPr>
        <xdr:cNvPr id="23"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9050" y="95250"/>
          <a:ext cx="962025" cy="628650"/>
        </a:xfrm>
        <a:prstGeom prst="rect">
          <a:avLst/>
        </a:prstGeom>
        <a:noFill/>
        <a:ln>
          <a:noFill/>
        </a:ln>
      </xdr:spPr>
    </xdr:pic>
    <xdr:clientData/>
  </xdr:twoCellAnchor>
  <xdr:twoCellAnchor>
    <xdr:from>
      <xdr:col>3</xdr:col>
      <xdr:colOff>57150</xdr:colOff>
      <xdr:row>4</xdr:row>
      <xdr:rowOff>133350</xdr:rowOff>
    </xdr:from>
    <xdr:to>
      <xdr:col>18</xdr:col>
      <xdr:colOff>295275</xdr:colOff>
      <xdr:row>4</xdr:row>
      <xdr:rowOff>152401</xdr:rowOff>
    </xdr:to>
    <xdr:cxnSp macro="">
      <xdr:nvCxnSpPr>
        <xdr:cNvPr id="24" name="2 Conector recto"/>
        <xdr:cNvCxnSpPr/>
      </xdr:nvCxnSpPr>
      <xdr:spPr>
        <a:xfrm flipV="1">
          <a:off x="838200" y="809625"/>
          <a:ext cx="5695950" cy="1905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182217</xdr:colOff>
      <xdr:row>5</xdr:row>
      <xdr:rowOff>47625</xdr:rowOff>
    </xdr:from>
    <xdr:to>
      <xdr:col>19</xdr:col>
      <xdr:colOff>38101</xdr:colOff>
      <xdr:row>6</xdr:row>
      <xdr:rowOff>38100</xdr:rowOff>
    </xdr:to>
    <xdr:sp macro="" textlink="">
      <xdr:nvSpPr>
        <xdr:cNvPr id="25" name="5 Cuadro de texto"/>
        <xdr:cNvSpPr txBox="1"/>
      </xdr:nvSpPr>
      <xdr:spPr>
        <a:xfrm>
          <a:off x="4601210" y="885825"/>
          <a:ext cx="1971040" cy="2667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8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26" name="4 Cuadro de texto"/>
        <xdr:cNvSpPr txBox="1"/>
      </xdr:nvSpPr>
      <xdr:spPr>
        <a:xfrm>
          <a:off x="400050" y="847725"/>
          <a:ext cx="8382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27" name="4 Cuadro de texto"/>
        <xdr:cNvSpPr txBox="1"/>
      </xdr:nvSpPr>
      <xdr:spPr>
        <a:xfrm>
          <a:off x="400050" y="847725"/>
          <a:ext cx="8382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3</xdr:col>
      <xdr:colOff>0</xdr:colOff>
      <xdr:row>104</xdr:row>
      <xdr:rowOff>0</xdr:rowOff>
    </xdr:from>
    <xdr:to>
      <xdr:col>4</xdr:col>
      <xdr:colOff>235226</xdr:colOff>
      <xdr:row>108</xdr:row>
      <xdr:rowOff>108096</xdr:rowOff>
    </xdr:to>
    <xdr:pic>
      <xdr:nvPicPr>
        <xdr:cNvPr id="28"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781050" y="39709725"/>
          <a:ext cx="2244725" cy="755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wnloads\ACTA%20DE%20SEGUIMIENTO%20SISTEMATIZADA%20OPS%20310%20OK%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ep"/>
      <sheetName val="mun"/>
      <sheetName val="Hoja4"/>
      <sheetName val="Acta"/>
      <sheetName val="Anexo 1 IPS"/>
      <sheetName val="Plan de accion"/>
      <sheetName val="Anexo 2 IPS Atencion de parto"/>
      <sheetName val="Anexo 3 Secretarias de salud"/>
      <sheetName val="Sistematización"/>
      <sheetName val="Hoja1"/>
    </sheetNames>
    <sheetDataSet>
      <sheetData sheetId="0"/>
      <sheetData sheetId="1"/>
      <sheetData sheetId="2" refreshError="1"/>
      <sheetData sheetId="3" refreshError="1"/>
      <sheetData sheetId="4"/>
      <sheetData sheetId="5"/>
      <sheetData sheetId="6" refreshError="1"/>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4.png"/></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121" zoomScaleNormal="121" workbookViewId="0">
      <selection activeCell="K20" sqref="K20"/>
    </sheetView>
  </sheetViews>
  <sheetFormatPr baseColWidth="10" defaultColWidth="11" defaultRowHeight="15"/>
  <cols>
    <col min="6" max="6" width="11.42578125" customWidth="1"/>
  </cols>
  <sheetData>
    <row r="1" spans="1:22" s="1" customFormat="1" ht="12.75">
      <c r="A1" s="2"/>
    </row>
    <row r="2" spans="1:22" s="1" customFormat="1" ht="15" customHeight="1">
      <c r="A2" s="2"/>
      <c r="D2" s="213" t="s">
        <v>0</v>
      </c>
      <c r="E2" s="213"/>
      <c r="F2" s="213"/>
      <c r="G2" s="213"/>
      <c r="H2" s="213"/>
      <c r="I2" s="213"/>
      <c r="J2" s="213"/>
      <c r="K2" s="202"/>
      <c r="L2" s="202"/>
      <c r="M2" s="202"/>
      <c r="N2" s="202"/>
      <c r="O2" s="202"/>
      <c r="P2" s="202"/>
      <c r="Q2" s="202"/>
      <c r="R2" s="202"/>
    </row>
    <row r="3" spans="1:22" s="1" customFormat="1" ht="12.75">
      <c r="A3" s="2"/>
      <c r="D3" s="213"/>
      <c r="E3" s="213"/>
      <c r="F3" s="213"/>
      <c r="G3" s="213"/>
      <c r="H3" s="213"/>
      <c r="I3" s="213"/>
      <c r="J3" s="213"/>
      <c r="K3" s="202"/>
      <c r="L3" s="202"/>
      <c r="M3" s="202"/>
      <c r="N3" s="202"/>
      <c r="O3" s="202"/>
      <c r="P3" s="202"/>
      <c r="Q3" s="202"/>
      <c r="R3" s="202"/>
    </row>
    <row r="4" spans="1:22" s="1" customFormat="1" ht="12.75">
      <c r="A4" s="2"/>
      <c r="D4" s="213"/>
      <c r="E4" s="213"/>
      <c r="F4" s="213"/>
      <c r="G4" s="213"/>
      <c r="H4" s="213"/>
      <c r="I4" s="213"/>
      <c r="J4" s="213"/>
      <c r="K4" s="202"/>
      <c r="L4" s="202"/>
      <c r="M4" s="202"/>
      <c r="N4" s="202"/>
      <c r="O4" s="202"/>
      <c r="P4" s="202"/>
      <c r="Q4" s="202"/>
      <c r="R4" s="202"/>
    </row>
    <row r="5" spans="1:22" s="1" customFormat="1" ht="12.75">
      <c r="A5" s="2"/>
      <c r="G5" s="26"/>
      <c r="H5" s="26"/>
      <c r="I5" s="26"/>
      <c r="J5" s="26"/>
      <c r="K5" s="26"/>
    </row>
    <row r="6" spans="1:22" s="1" customFormat="1" ht="21.75" customHeight="1">
      <c r="A6" s="2"/>
      <c r="C6" s="215" t="s">
        <v>1</v>
      </c>
      <c r="D6" s="215"/>
      <c r="E6" s="215"/>
      <c r="F6" s="215"/>
      <c r="G6" s="215"/>
      <c r="K6" s="203"/>
    </row>
    <row r="7" spans="1:22" ht="39" customHeight="1">
      <c r="B7" s="216" t="s">
        <v>2</v>
      </c>
      <c r="C7" s="216"/>
      <c r="D7" s="216"/>
      <c r="E7" s="216"/>
      <c r="F7" s="194" t="s">
        <v>3</v>
      </c>
      <c r="G7" s="194" t="s">
        <v>4</v>
      </c>
      <c r="H7" s="194" t="s">
        <v>5</v>
      </c>
      <c r="I7" s="194" t="s">
        <v>6</v>
      </c>
      <c r="J7" s="194" t="s">
        <v>7</v>
      </c>
      <c r="K7" s="194">
        <v>2018</v>
      </c>
      <c r="V7" s="88"/>
    </row>
    <row r="8" spans="1:22">
      <c r="B8" s="214" t="s">
        <v>8</v>
      </c>
      <c r="C8" s="214"/>
      <c r="D8" s="214"/>
      <c r="E8" s="214"/>
      <c r="F8" s="195">
        <f>+'1. CTO Y DLLO IPS HC  '!A76</f>
        <v>38</v>
      </c>
      <c r="G8" s="196">
        <f>+'1. CTO Y DLLO IPS HC  '!F78</f>
        <v>0.72631578947368425</v>
      </c>
      <c r="H8" s="196">
        <f>+'1. CTO Y DLLO IPS HC  '!F79</f>
        <v>0.2</v>
      </c>
      <c r="I8" s="196">
        <f>+'1. CTO Y DLLO IPS HC  '!F80</f>
        <v>7.3684210526315783E-2</v>
      </c>
      <c r="J8" s="204">
        <f t="shared" ref="J8:J12" si="0">100%-H8</f>
        <v>0.8</v>
      </c>
      <c r="K8" s="205">
        <v>0.615789473684211</v>
      </c>
      <c r="V8" s="88"/>
    </row>
    <row r="9" spans="1:22" ht="15" hidden="1" customHeight="1">
      <c r="B9" s="214" t="s">
        <v>9</v>
      </c>
      <c r="C9" s="214"/>
      <c r="D9" s="214"/>
      <c r="E9" s="214"/>
      <c r="F9" s="197"/>
      <c r="G9" s="197"/>
      <c r="H9" s="197"/>
      <c r="I9" s="197"/>
      <c r="J9" s="204">
        <f t="shared" si="0"/>
        <v>1</v>
      </c>
      <c r="K9" s="205"/>
      <c r="V9" s="88"/>
    </row>
    <row r="10" spans="1:22">
      <c r="B10" s="214" t="s">
        <v>10</v>
      </c>
      <c r="C10" s="214"/>
      <c r="D10" s="214"/>
      <c r="E10" s="214"/>
      <c r="F10" s="198">
        <f>+'JOVEN-IPS-HC'!A144</f>
        <v>103</v>
      </c>
      <c r="G10" s="199">
        <f>+'JOVEN-IPS-HC'!E147</f>
        <v>0.50809061488673135</v>
      </c>
      <c r="H10" s="199">
        <f>+'JOVEN-IPS-HC'!E148</f>
        <v>0.16828478964401294</v>
      </c>
      <c r="I10" s="199">
        <f>+'JOVEN-IPS-HC'!E149</f>
        <v>0.32362459546925565</v>
      </c>
      <c r="J10" s="206">
        <f t="shared" si="0"/>
        <v>0.83171521035598706</v>
      </c>
      <c r="K10" s="205">
        <v>0.56000000000000005</v>
      </c>
      <c r="V10" s="88"/>
    </row>
    <row r="11" spans="1:22">
      <c r="B11" s="214" t="s">
        <v>11</v>
      </c>
      <c r="C11" s="214"/>
      <c r="D11" s="214"/>
      <c r="E11" s="214"/>
      <c r="F11" s="195" t="e">
        <f>+#REF!</f>
        <v>#REF!</v>
      </c>
      <c r="G11" s="196" t="e">
        <f>+#REF!</f>
        <v>#REF!</v>
      </c>
      <c r="H11" s="196" t="e">
        <f>+#REF!</f>
        <v>#REF!</v>
      </c>
      <c r="I11" s="196" t="e">
        <f>+#REF!</f>
        <v>#REF!</v>
      </c>
      <c r="J11" s="206" t="e">
        <f t="shared" si="0"/>
        <v>#REF!</v>
      </c>
      <c r="K11" s="205">
        <v>0.68333333333333302</v>
      </c>
      <c r="V11" s="88"/>
    </row>
    <row r="12" spans="1:22">
      <c r="B12" s="214" t="s">
        <v>12</v>
      </c>
      <c r="C12" s="214"/>
      <c r="D12" s="214"/>
      <c r="E12" s="214"/>
      <c r="F12" s="195" t="e">
        <f>+#REF!</f>
        <v>#REF!</v>
      </c>
      <c r="G12" s="196" t="e">
        <f>+#REF!</f>
        <v>#REF!</v>
      </c>
      <c r="H12" s="196" t="e">
        <f>+#REF!</f>
        <v>#REF!</v>
      </c>
      <c r="I12" s="196" t="e">
        <f>+#REF!</f>
        <v>#REF!</v>
      </c>
      <c r="J12" s="204" t="e">
        <f t="shared" si="0"/>
        <v>#REF!</v>
      </c>
      <c r="K12" s="205">
        <v>0.78269230769230802</v>
      </c>
      <c r="V12" s="88"/>
    </row>
    <row r="13" spans="1:22">
      <c r="B13" s="214" t="s">
        <v>13</v>
      </c>
      <c r="C13" s="214"/>
      <c r="D13" s="214"/>
      <c r="E13" s="214"/>
      <c r="F13" s="198" t="e">
        <f>+#REF!</f>
        <v>#REF!</v>
      </c>
      <c r="G13" s="199" t="e">
        <f>+#REF!</f>
        <v>#REF!</v>
      </c>
      <c r="H13" s="199" t="e">
        <f>+#REF!</f>
        <v>#REF!</v>
      </c>
      <c r="I13" s="199" t="e">
        <f>+#REF!</f>
        <v>#REF!</v>
      </c>
      <c r="J13" s="207" t="e">
        <f t="shared" ref="J13:J19" si="1">100%-H13</f>
        <v>#REF!</v>
      </c>
      <c r="K13" s="205">
        <v>1</v>
      </c>
      <c r="V13" s="88"/>
    </row>
    <row r="14" spans="1:22">
      <c r="B14" s="214" t="s">
        <v>14</v>
      </c>
      <c r="C14" s="214"/>
      <c r="D14" s="214"/>
      <c r="E14" s="214"/>
      <c r="F14" s="195" t="e">
        <f>+#REF!</f>
        <v>#REF!</v>
      </c>
      <c r="G14" s="196" t="e">
        <f>+#REF!</f>
        <v>#REF!</v>
      </c>
      <c r="H14" s="196" t="e">
        <f>+#REF!</f>
        <v>#REF!</v>
      </c>
      <c r="I14" s="196" t="e">
        <f>+#REF!</f>
        <v>#REF!</v>
      </c>
      <c r="J14" s="204" t="e">
        <f t="shared" si="1"/>
        <v>#REF!</v>
      </c>
      <c r="K14" s="205">
        <v>0.52112676056338003</v>
      </c>
      <c r="V14" s="88"/>
    </row>
    <row r="15" spans="1:22" ht="15" hidden="1" customHeight="1">
      <c r="B15" s="214" t="s">
        <v>15</v>
      </c>
      <c r="C15" s="214"/>
      <c r="D15" s="214"/>
      <c r="E15" s="214"/>
      <c r="F15" s="195">
        <f>+'6. DISC Y SALUD VIS Y AUD HCIPS'!A108</f>
        <v>37</v>
      </c>
      <c r="G15" s="196">
        <f>+'6. DISC Y SALUD VIS Y AUD HCIPS'!F110</f>
        <v>0.53513513513513511</v>
      </c>
      <c r="H15" s="196">
        <f>+'6. DISC Y SALUD VIS Y AUD HCIPS'!F111</f>
        <v>0.14054054054054055</v>
      </c>
      <c r="I15" s="196">
        <f>+'6. DISC Y SALUD VIS Y AUD HCIPS'!F112</f>
        <v>0.32432432432432434</v>
      </c>
      <c r="J15" s="204">
        <f t="shared" si="1"/>
        <v>0.85945945945945945</v>
      </c>
      <c r="K15" s="205">
        <v>0.74456521739130399</v>
      </c>
      <c r="V15" s="88"/>
    </row>
    <row r="16" spans="1:22" ht="15" hidden="1" customHeight="1">
      <c r="B16" s="214" t="s">
        <v>16</v>
      </c>
      <c r="C16" s="214"/>
      <c r="D16" s="214"/>
      <c r="E16" s="214"/>
      <c r="F16" s="195">
        <f>+'7. ca de pr y cl '!A98</f>
        <v>30</v>
      </c>
      <c r="G16" s="196">
        <f>+'7. ca de pr y cl '!F100</f>
        <v>0.77848101265822789</v>
      </c>
      <c r="H16" s="196">
        <f>+'7. ca de pr y cl '!F101</f>
        <v>0.15822784810126583</v>
      </c>
      <c r="I16" s="196">
        <f>+'7. ca de pr y cl '!F102</f>
        <v>6.3291139240506333E-2</v>
      </c>
      <c r="J16" s="204">
        <f t="shared" si="1"/>
        <v>0.84177215189873422</v>
      </c>
      <c r="K16" s="205">
        <v>0.72499999999999998</v>
      </c>
      <c r="V16" s="88"/>
    </row>
    <row r="17" spans="2:22">
      <c r="B17" s="214" t="s">
        <v>17</v>
      </c>
      <c r="C17" s="214"/>
      <c r="D17" s="214"/>
      <c r="E17" s="214"/>
      <c r="F17" s="195" t="e">
        <f>+#REF!</f>
        <v>#REF!</v>
      </c>
      <c r="G17" s="196" t="e">
        <f>+#REF!</f>
        <v>#REF!</v>
      </c>
      <c r="H17" s="196" t="e">
        <f>+#REF!</f>
        <v>#REF!</v>
      </c>
      <c r="I17" s="196" t="e">
        <f>+#REF!</f>
        <v>#REF!</v>
      </c>
      <c r="J17" s="204" t="e">
        <f t="shared" si="1"/>
        <v>#REF!</v>
      </c>
      <c r="K17" s="205">
        <v>0.73043478260869599</v>
      </c>
      <c r="V17" s="88"/>
    </row>
    <row r="18" spans="2:22">
      <c r="B18" s="214" t="s">
        <v>18</v>
      </c>
      <c r="C18" s="214"/>
      <c r="D18" s="214"/>
      <c r="E18" s="214"/>
      <c r="F18" s="195" t="e">
        <f>+#REF!</f>
        <v>#REF!</v>
      </c>
      <c r="G18" s="196" t="e">
        <f>+#REF!</f>
        <v>#REF!</v>
      </c>
      <c r="H18" s="196" t="e">
        <f>+#REF!</f>
        <v>#REF!</v>
      </c>
      <c r="I18" s="196" t="e">
        <f>+#REF!</f>
        <v>#REF!</v>
      </c>
      <c r="J18" s="204" t="e">
        <f t="shared" si="1"/>
        <v>#REF!</v>
      </c>
      <c r="K18" s="205"/>
      <c r="V18" s="88"/>
    </row>
    <row r="19" spans="2:22">
      <c r="B19" s="214" t="s">
        <v>19</v>
      </c>
      <c r="C19" s="214"/>
      <c r="D19" s="214"/>
      <c r="E19" s="214"/>
      <c r="F19" s="195" t="e">
        <f>+#REF!</f>
        <v>#REF!</v>
      </c>
      <c r="G19" s="196" t="e">
        <f>+#REF!</f>
        <v>#REF!</v>
      </c>
      <c r="H19" s="196" t="e">
        <f>+#REF!</f>
        <v>#REF!</v>
      </c>
      <c r="I19" s="196" t="e">
        <f>+#REF!</f>
        <v>#REF!</v>
      </c>
      <c r="J19" s="207" t="e">
        <f t="shared" si="1"/>
        <v>#REF!</v>
      </c>
      <c r="K19" s="205">
        <v>0.74328358208955203</v>
      </c>
      <c r="V19" s="88"/>
    </row>
    <row r="20" spans="2:22">
      <c r="B20" s="217" t="s">
        <v>20</v>
      </c>
      <c r="C20" s="217"/>
      <c r="D20" s="217"/>
      <c r="E20" s="217"/>
      <c r="F20" s="200" t="e">
        <f>SUM(F8:F19)</f>
        <v>#REF!</v>
      </c>
      <c r="G20" s="201" t="e">
        <f>+(G8+G10+G11+G12+G13+G14+G17+G18+G19)/9</f>
        <v>#REF!</v>
      </c>
      <c r="H20" s="201" t="e">
        <f t="shared" ref="H20:J20" si="2">+(H8+H10+H11+H12+H13+H14+H17+H18+H19)/9</f>
        <v>#REF!</v>
      </c>
      <c r="I20" s="201" t="e">
        <f t="shared" si="2"/>
        <v>#REF!</v>
      </c>
      <c r="J20" s="204" t="e">
        <f t="shared" si="2"/>
        <v>#REF!</v>
      </c>
      <c r="K20" s="208">
        <v>0.78958060637364302</v>
      </c>
      <c r="V20" s="88"/>
    </row>
  </sheetData>
  <mergeCells count="16">
    <mergeCell ref="B20:E20"/>
    <mergeCell ref="B11:E11"/>
    <mergeCell ref="B12:E12"/>
    <mergeCell ref="B13:E13"/>
    <mergeCell ref="B14:E14"/>
    <mergeCell ref="B15:E15"/>
    <mergeCell ref="D2:J4"/>
    <mergeCell ref="B16:E16"/>
    <mergeCell ref="B17:E17"/>
    <mergeCell ref="B18:E18"/>
    <mergeCell ref="B19:E19"/>
    <mergeCell ref="C6:G6"/>
    <mergeCell ref="B7:E7"/>
    <mergeCell ref="B8:E8"/>
    <mergeCell ref="B9:E9"/>
    <mergeCell ref="B10:E10"/>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378"/>
  <sheetViews>
    <sheetView zoomScale="75" zoomScaleNormal="75" workbookViewId="0">
      <selection activeCell="C20" sqref="C20:D20"/>
    </sheetView>
  </sheetViews>
  <sheetFormatPr baseColWidth="10" defaultColWidth="11.42578125" defaultRowHeight="12.75"/>
  <cols>
    <col min="1" max="1" width="3.42578125" style="2" customWidth="1"/>
    <col min="2" max="2" width="7.42578125" style="141" customWidth="1"/>
    <col min="3" max="3" width="12.140625" style="142" customWidth="1"/>
    <col min="4" max="4" width="10.42578125" style="143" customWidth="1"/>
    <col min="5" max="5" width="5.42578125" style="1" customWidth="1"/>
    <col min="6" max="6" width="7.140625" style="1" customWidth="1"/>
    <col min="7" max="19" width="5.42578125" style="1" customWidth="1"/>
    <col min="20" max="20" width="4" style="1" customWidth="1"/>
    <col min="21" max="21" width="12.42578125" style="3" customWidth="1"/>
    <col min="22" max="22" width="36.7109375" style="1" customWidth="1"/>
    <col min="23" max="16384" width="11.42578125" style="1"/>
  </cols>
  <sheetData>
    <row r="1" spans="1:30">
      <c r="B1" s="144"/>
    </row>
    <row r="2" spans="1:30" ht="12.6" customHeight="1">
      <c r="B2" s="144"/>
      <c r="D2" s="219" t="s">
        <v>21</v>
      </c>
      <c r="E2" s="219"/>
      <c r="F2" s="219"/>
      <c r="G2" s="219"/>
      <c r="H2" s="219"/>
      <c r="I2" s="219"/>
      <c r="J2" s="219"/>
      <c r="K2" s="219"/>
      <c r="L2" s="219"/>
      <c r="M2" s="219"/>
      <c r="N2" s="219"/>
      <c r="O2" s="219"/>
      <c r="P2" s="219"/>
      <c r="Q2" s="219"/>
      <c r="R2" s="219"/>
      <c r="S2" s="219"/>
      <c r="T2" s="219"/>
      <c r="U2" s="219"/>
      <c r="V2" s="164"/>
    </row>
    <row r="3" spans="1:30" ht="12.6" customHeight="1">
      <c r="B3" s="144"/>
      <c r="D3" s="219"/>
      <c r="E3" s="219"/>
      <c r="F3" s="219"/>
      <c r="G3" s="219"/>
      <c r="H3" s="219"/>
      <c r="I3" s="219"/>
      <c r="J3" s="219"/>
      <c r="K3" s="219"/>
      <c r="L3" s="219"/>
      <c r="M3" s="219"/>
      <c r="N3" s="219"/>
      <c r="O3" s="219"/>
      <c r="P3" s="219"/>
      <c r="Q3" s="219"/>
      <c r="R3" s="219"/>
      <c r="S3" s="219"/>
      <c r="T3" s="219"/>
      <c r="U3" s="219"/>
      <c r="V3" s="164"/>
    </row>
    <row r="4" spans="1:30">
      <c r="B4" s="145"/>
      <c r="C4" s="146"/>
      <c r="D4" s="219"/>
      <c r="E4" s="219"/>
      <c r="F4" s="219"/>
      <c r="G4" s="219"/>
      <c r="H4" s="219"/>
      <c r="I4" s="219"/>
      <c r="J4" s="219"/>
      <c r="K4" s="219"/>
      <c r="L4" s="219"/>
      <c r="M4" s="219"/>
      <c r="N4" s="219"/>
      <c r="O4" s="219"/>
      <c r="P4" s="219"/>
      <c r="Q4" s="219"/>
      <c r="R4" s="219"/>
      <c r="S4" s="219"/>
      <c r="T4" s="219"/>
      <c r="U4" s="219"/>
      <c r="V4" s="164"/>
    </row>
    <row r="5" spans="1:30">
      <c r="B5" s="147"/>
      <c r="C5" s="148"/>
      <c r="D5" s="148"/>
      <c r="E5" s="147"/>
      <c r="F5" s="147"/>
      <c r="G5" s="147"/>
      <c r="H5" s="147"/>
      <c r="I5" s="147"/>
      <c r="J5" s="147"/>
      <c r="K5" s="147"/>
      <c r="L5" s="147"/>
      <c r="M5" s="147"/>
      <c r="N5" s="147"/>
      <c r="O5" s="147"/>
      <c r="P5" s="147"/>
      <c r="Q5" s="147"/>
      <c r="R5" s="145"/>
      <c r="S5" s="175"/>
      <c r="T5" s="145"/>
      <c r="V5" s="164"/>
    </row>
    <row r="6" spans="1:30">
      <c r="B6" s="147"/>
      <c r="C6" s="148"/>
      <c r="D6" s="148"/>
      <c r="E6" s="147"/>
      <c r="F6" s="147"/>
      <c r="G6" s="147"/>
      <c r="H6" s="147"/>
      <c r="I6" s="147"/>
      <c r="J6" s="147"/>
      <c r="K6" s="147"/>
      <c r="L6" s="147"/>
      <c r="M6" s="147"/>
      <c r="N6" s="147"/>
      <c r="O6" s="147"/>
      <c r="P6" s="147"/>
      <c r="Q6" s="147"/>
      <c r="R6" s="145"/>
      <c r="S6" s="175"/>
      <c r="T6" s="145"/>
      <c r="V6" s="164"/>
    </row>
    <row r="7" spans="1:30">
      <c r="B7" s="147"/>
      <c r="C7" s="148"/>
      <c r="D7" s="148"/>
      <c r="E7" s="147"/>
      <c r="F7" s="147"/>
      <c r="G7" s="147"/>
      <c r="H7" s="147"/>
      <c r="I7" s="147"/>
      <c r="J7" s="147"/>
      <c r="K7" s="147"/>
      <c r="L7" s="147"/>
      <c r="M7" s="147"/>
      <c r="N7" s="147"/>
      <c r="O7" s="147"/>
      <c r="P7" s="147"/>
      <c r="Q7" s="147"/>
      <c r="R7" s="145"/>
      <c r="S7" s="175"/>
      <c r="T7" s="145"/>
      <c r="V7" s="164"/>
    </row>
    <row r="8" spans="1:30" ht="15" customHeight="1">
      <c r="B8" s="279" t="s">
        <v>22</v>
      </c>
      <c r="C8" s="279"/>
      <c r="D8" s="280" t="s">
        <v>23</v>
      </c>
      <c r="E8" s="280"/>
      <c r="F8" s="280"/>
      <c r="G8" s="280"/>
      <c r="H8" s="280"/>
      <c r="I8" s="164"/>
      <c r="J8" s="164"/>
      <c r="K8" s="164"/>
      <c r="L8" s="164"/>
      <c r="M8" s="164"/>
      <c r="N8" s="164"/>
      <c r="O8" s="164"/>
      <c r="P8" s="164"/>
      <c r="Q8" s="147"/>
      <c r="R8" s="145"/>
      <c r="S8" s="175"/>
      <c r="T8" s="145"/>
    </row>
    <row r="9" spans="1:30" ht="13.5" customHeight="1">
      <c r="B9" s="281" t="s">
        <v>24</v>
      </c>
      <c r="C9" s="281"/>
      <c r="D9" s="282" t="s">
        <v>25</v>
      </c>
      <c r="E9" s="282"/>
      <c r="F9" s="282"/>
      <c r="G9" s="282"/>
      <c r="H9" s="282"/>
      <c r="I9" s="282"/>
      <c r="J9" s="282"/>
      <c r="K9" s="282"/>
      <c r="L9" s="282"/>
      <c r="M9" s="282"/>
      <c r="N9" s="282"/>
      <c r="O9" s="282"/>
      <c r="P9" s="282"/>
      <c r="Q9" s="282"/>
      <c r="R9" s="282"/>
      <c r="S9" s="282"/>
      <c r="T9" s="282"/>
    </row>
    <row r="10" spans="1:30" ht="15" customHeight="1">
      <c r="B10" s="279" t="s">
        <v>26</v>
      </c>
      <c r="C10" s="279"/>
      <c r="D10" s="280" t="s">
        <v>27</v>
      </c>
      <c r="E10" s="280"/>
      <c r="F10" s="280"/>
      <c r="G10" s="280"/>
      <c r="H10" s="280"/>
      <c r="I10" s="164"/>
      <c r="J10" s="164"/>
      <c r="K10" s="164"/>
      <c r="L10" s="164"/>
      <c r="M10" s="145"/>
      <c r="N10" s="147"/>
      <c r="O10" s="147"/>
      <c r="P10" s="147"/>
      <c r="Q10" s="147"/>
      <c r="R10" s="145"/>
      <c r="S10" s="175"/>
      <c r="T10" s="145"/>
      <c r="U10" s="3" t="s">
        <v>28</v>
      </c>
      <c r="V10" s="164"/>
      <c r="W10" s="164"/>
      <c r="X10" s="164"/>
      <c r="Y10" s="164"/>
      <c r="Z10" s="164"/>
      <c r="AA10" s="164"/>
      <c r="AB10" s="164"/>
      <c r="AC10" s="164"/>
      <c r="AD10" s="164"/>
    </row>
    <row r="11" spans="1:30" ht="13.5" customHeight="1">
      <c r="B11" s="279" t="s">
        <v>29</v>
      </c>
      <c r="C11" s="279"/>
      <c r="D11" s="283" t="s">
        <v>30</v>
      </c>
      <c r="E11" s="283"/>
      <c r="F11" s="283"/>
      <c r="G11" s="283"/>
      <c r="H11" s="283"/>
      <c r="J11" s="109"/>
      <c r="K11" s="109"/>
      <c r="O11" s="284"/>
      <c r="P11" s="284"/>
      <c r="Q11" s="284"/>
      <c r="R11" s="284"/>
      <c r="S11" s="284"/>
      <c r="T11" s="176"/>
      <c r="U11" s="176"/>
    </row>
    <row r="12" spans="1:30">
      <c r="B12" s="147"/>
      <c r="C12" s="148"/>
      <c r="D12" s="148"/>
      <c r="E12" s="147"/>
      <c r="F12" s="147"/>
      <c r="G12" s="147"/>
      <c r="H12" s="147"/>
      <c r="I12" s="147"/>
      <c r="J12" s="147"/>
      <c r="K12" s="147"/>
      <c r="L12" s="147"/>
      <c r="M12" s="147"/>
      <c r="N12" s="147"/>
      <c r="O12" s="147"/>
      <c r="P12" s="147"/>
      <c r="Q12" s="147"/>
      <c r="R12" s="145"/>
      <c r="S12" s="175"/>
      <c r="T12" s="145"/>
      <c r="U12" s="177"/>
      <c r="V12" s="5"/>
    </row>
    <row r="13" spans="1:30" ht="33.950000000000003" customHeight="1">
      <c r="B13" s="149"/>
      <c r="C13" s="248" t="s">
        <v>31</v>
      </c>
      <c r="D13" s="249"/>
      <c r="E13" s="274" t="s">
        <v>32</v>
      </c>
      <c r="F13" s="275"/>
      <c r="G13" s="276"/>
      <c r="H13" s="274" t="s">
        <v>33</v>
      </c>
      <c r="I13" s="275"/>
      <c r="J13" s="277"/>
      <c r="K13" s="278" t="s">
        <v>34</v>
      </c>
      <c r="L13" s="275"/>
      <c r="M13" s="276"/>
      <c r="N13" s="274" t="s">
        <v>35</v>
      </c>
      <c r="O13" s="275"/>
      <c r="P13" s="277"/>
      <c r="Q13" s="278" t="s">
        <v>36</v>
      </c>
      <c r="R13" s="275"/>
      <c r="S13" s="276"/>
      <c r="T13" s="178"/>
      <c r="U13" s="177"/>
      <c r="V13" s="5"/>
    </row>
    <row r="14" spans="1:30">
      <c r="B14" s="221" t="s">
        <v>37</v>
      </c>
      <c r="C14" s="248" t="s">
        <v>38</v>
      </c>
      <c r="D14" s="249"/>
      <c r="E14" s="150" t="s">
        <v>4</v>
      </c>
      <c r="F14" s="23" t="s">
        <v>5</v>
      </c>
      <c r="G14" s="151" t="s">
        <v>6</v>
      </c>
      <c r="H14" s="150" t="s">
        <v>4</v>
      </c>
      <c r="I14" s="23" t="s">
        <v>5</v>
      </c>
      <c r="J14" s="165" t="s">
        <v>6</v>
      </c>
      <c r="K14" s="166" t="s">
        <v>4</v>
      </c>
      <c r="L14" s="23" t="s">
        <v>5</v>
      </c>
      <c r="M14" s="151" t="s">
        <v>6</v>
      </c>
      <c r="N14" s="150" t="s">
        <v>4</v>
      </c>
      <c r="O14" s="23" t="s">
        <v>5</v>
      </c>
      <c r="P14" s="165" t="s">
        <v>6</v>
      </c>
      <c r="Q14" s="166" t="s">
        <v>4</v>
      </c>
      <c r="R14" s="23" t="s">
        <v>5</v>
      </c>
      <c r="S14" s="151" t="s">
        <v>6</v>
      </c>
      <c r="T14" s="179"/>
      <c r="U14" s="3">
        <v>5</v>
      </c>
    </row>
    <row r="15" spans="1:30" ht="18" customHeight="1">
      <c r="A15" s="2">
        <v>1</v>
      </c>
      <c r="B15" s="221"/>
      <c r="C15" s="268" t="s">
        <v>39</v>
      </c>
      <c r="D15" s="269"/>
      <c r="E15" s="152">
        <v>1</v>
      </c>
      <c r="F15" s="77"/>
      <c r="G15" s="153"/>
      <c r="H15" s="152">
        <v>1</v>
      </c>
      <c r="I15" s="77"/>
      <c r="K15" s="152">
        <v>1</v>
      </c>
      <c r="L15" s="77"/>
      <c r="M15" s="153"/>
      <c r="N15" s="152">
        <v>1</v>
      </c>
      <c r="O15" s="77"/>
      <c r="P15" s="167"/>
      <c r="Q15" s="152">
        <v>1</v>
      </c>
      <c r="R15" s="77"/>
      <c r="S15" s="153"/>
      <c r="T15" s="180"/>
      <c r="U15" s="3">
        <f>SUM(E15:T15)</f>
        <v>5</v>
      </c>
    </row>
    <row r="16" spans="1:30" ht="18" customHeight="1">
      <c r="A16" s="2">
        <v>2</v>
      </c>
      <c r="B16" s="221"/>
      <c r="C16" s="268" t="s">
        <v>40</v>
      </c>
      <c r="D16" s="269"/>
      <c r="E16" s="154">
        <v>1</v>
      </c>
      <c r="F16" s="9"/>
      <c r="G16" s="16"/>
      <c r="H16" s="154">
        <v>1</v>
      </c>
      <c r="I16" s="9"/>
      <c r="J16" s="168"/>
      <c r="K16" s="154">
        <v>1</v>
      </c>
      <c r="L16" s="9"/>
      <c r="M16" s="16"/>
      <c r="N16" s="154">
        <v>1</v>
      </c>
      <c r="O16" s="9"/>
      <c r="P16" s="168"/>
      <c r="Q16" s="154">
        <v>1</v>
      </c>
      <c r="R16" s="9"/>
      <c r="S16" s="16"/>
      <c r="T16" s="181"/>
      <c r="U16" s="3">
        <f t="shared" ref="U16:U74" si="0">SUM(E16:T16)</f>
        <v>5</v>
      </c>
      <c r="V16" s="1" t="s">
        <v>41</v>
      </c>
    </row>
    <row r="17" spans="1:21" ht="18" customHeight="1">
      <c r="A17" s="2">
        <v>3</v>
      </c>
      <c r="B17" s="221"/>
      <c r="C17" s="268" t="s">
        <v>42</v>
      </c>
      <c r="D17" s="269"/>
      <c r="E17" s="154">
        <v>1</v>
      </c>
      <c r="F17" s="9"/>
      <c r="G17" s="16"/>
      <c r="H17" s="154">
        <v>1</v>
      </c>
      <c r="I17" s="9"/>
      <c r="J17" s="168"/>
      <c r="K17" s="154">
        <v>1</v>
      </c>
      <c r="L17" s="9"/>
      <c r="M17" s="16"/>
      <c r="N17" s="154">
        <v>1</v>
      </c>
      <c r="O17" s="9"/>
      <c r="P17" s="168"/>
      <c r="Q17" s="154">
        <v>1</v>
      </c>
      <c r="R17" s="9"/>
      <c r="S17" s="16"/>
      <c r="T17" s="181"/>
      <c r="U17" s="3">
        <f t="shared" si="0"/>
        <v>5</v>
      </c>
    </row>
    <row r="18" spans="1:21" ht="18" customHeight="1">
      <c r="A18" s="2">
        <v>4</v>
      </c>
      <c r="B18" s="221"/>
      <c r="C18" s="268" t="s">
        <v>43</v>
      </c>
      <c r="D18" s="269"/>
      <c r="E18" s="154">
        <v>1</v>
      </c>
      <c r="F18" s="9"/>
      <c r="G18" s="16"/>
      <c r="H18" s="154">
        <v>1</v>
      </c>
      <c r="I18" s="9"/>
      <c r="J18" s="168"/>
      <c r="K18" s="154">
        <v>1</v>
      </c>
      <c r="L18" s="9"/>
      <c r="M18" s="16"/>
      <c r="N18" s="154">
        <v>1</v>
      </c>
      <c r="O18" s="9"/>
      <c r="P18" s="168"/>
      <c r="Q18" s="154">
        <v>1</v>
      </c>
      <c r="R18" s="9"/>
      <c r="S18" s="16"/>
      <c r="T18" s="181"/>
      <c r="U18" s="3">
        <f t="shared" si="0"/>
        <v>5</v>
      </c>
    </row>
    <row r="19" spans="1:21" ht="18" customHeight="1">
      <c r="A19" s="2">
        <v>5</v>
      </c>
      <c r="B19" s="221"/>
      <c r="C19" s="268" t="s">
        <v>44</v>
      </c>
      <c r="D19" s="269"/>
      <c r="E19" s="154">
        <v>1</v>
      </c>
      <c r="F19" s="9"/>
      <c r="G19" s="16"/>
      <c r="H19" s="154">
        <v>1</v>
      </c>
      <c r="I19" s="167"/>
      <c r="J19" s="168"/>
      <c r="K19" s="154">
        <v>1</v>
      </c>
      <c r="L19" s="9"/>
      <c r="M19" s="16"/>
      <c r="N19" s="154">
        <v>1</v>
      </c>
      <c r="O19" s="9"/>
      <c r="P19" s="168"/>
      <c r="Q19" s="154">
        <v>1</v>
      </c>
      <c r="R19" s="9"/>
      <c r="S19" s="16"/>
      <c r="T19" s="181"/>
      <c r="U19" s="3">
        <f t="shared" si="0"/>
        <v>5</v>
      </c>
    </row>
    <row r="20" spans="1:21" ht="18" customHeight="1">
      <c r="A20" s="2">
        <v>6</v>
      </c>
      <c r="B20" s="221"/>
      <c r="C20" s="270" t="s">
        <v>45</v>
      </c>
      <c r="D20" s="271"/>
      <c r="E20" s="154">
        <v>1</v>
      </c>
      <c r="F20" s="9"/>
      <c r="G20" s="16"/>
      <c r="H20" s="154">
        <v>1</v>
      </c>
      <c r="I20" s="9"/>
      <c r="J20" s="168"/>
      <c r="K20" s="154">
        <v>1</v>
      </c>
      <c r="L20" s="9"/>
      <c r="M20" s="16"/>
      <c r="N20" s="154">
        <v>1</v>
      </c>
      <c r="O20" s="9"/>
      <c r="P20" s="168"/>
      <c r="Q20" s="154">
        <v>1</v>
      </c>
      <c r="R20" s="9"/>
      <c r="S20" s="16"/>
      <c r="T20" s="181"/>
      <c r="U20" s="3">
        <f t="shared" si="0"/>
        <v>5</v>
      </c>
    </row>
    <row r="21" spans="1:21">
      <c r="B21" s="221"/>
      <c r="C21" s="252" t="s">
        <v>46</v>
      </c>
      <c r="D21" s="253"/>
      <c r="E21" s="154">
        <f t="shared" ref="E21:S21" si="1">SUM(E15:E20)</f>
        <v>6</v>
      </c>
      <c r="F21" s="154">
        <f t="shared" si="1"/>
        <v>0</v>
      </c>
      <c r="G21" s="154">
        <f t="shared" si="1"/>
        <v>0</v>
      </c>
      <c r="H21" s="154">
        <f t="shared" si="1"/>
        <v>6</v>
      </c>
      <c r="I21" s="154">
        <f t="shared" si="1"/>
        <v>0</v>
      </c>
      <c r="J21" s="154">
        <f t="shared" si="1"/>
        <v>0</v>
      </c>
      <c r="K21" s="169">
        <f t="shared" si="1"/>
        <v>6</v>
      </c>
      <c r="L21" s="169">
        <f t="shared" si="1"/>
        <v>0</v>
      </c>
      <c r="M21" s="169">
        <f t="shared" si="1"/>
        <v>0</v>
      </c>
      <c r="N21" s="154">
        <f t="shared" si="1"/>
        <v>6</v>
      </c>
      <c r="O21" s="154">
        <f t="shared" si="1"/>
        <v>0</v>
      </c>
      <c r="P21" s="154">
        <f t="shared" si="1"/>
        <v>0</v>
      </c>
      <c r="Q21" s="169">
        <f t="shared" si="1"/>
        <v>6</v>
      </c>
      <c r="R21" s="169">
        <f t="shared" si="1"/>
        <v>0</v>
      </c>
      <c r="S21" s="169">
        <f t="shared" si="1"/>
        <v>0</v>
      </c>
      <c r="T21" s="181"/>
      <c r="U21" s="3">
        <f t="shared" si="0"/>
        <v>30</v>
      </c>
    </row>
    <row r="22" spans="1:21" ht="33.6" customHeight="1">
      <c r="B22" s="221"/>
      <c r="C22" s="235" t="s">
        <v>47</v>
      </c>
      <c r="D22" s="236"/>
      <c r="E22" s="272" t="s">
        <v>48</v>
      </c>
      <c r="F22" s="273"/>
      <c r="G22" s="273"/>
      <c r="H22" s="273"/>
      <c r="I22" s="273"/>
      <c r="J22" s="273"/>
      <c r="K22" s="273"/>
      <c r="L22" s="273"/>
      <c r="M22" s="273"/>
      <c r="N22" s="273"/>
      <c r="O22" s="273"/>
      <c r="P22" s="273"/>
      <c r="Q22" s="273"/>
      <c r="R22" s="273"/>
      <c r="S22" s="273"/>
      <c r="T22" s="182"/>
      <c r="U22" s="3">
        <f t="shared" si="0"/>
        <v>0</v>
      </c>
    </row>
    <row r="23" spans="1:21" ht="12.75" customHeight="1">
      <c r="B23" s="222" t="s">
        <v>49</v>
      </c>
      <c r="C23" s="248" t="s">
        <v>49</v>
      </c>
      <c r="D23" s="249"/>
      <c r="E23" s="150" t="s">
        <v>4</v>
      </c>
      <c r="F23" s="23" t="s">
        <v>5</v>
      </c>
      <c r="G23" s="151" t="s">
        <v>6</v>
      </c>
      <c r="H23" s="150" t="s">
        <v>4</v>
      </c>
      <c r="I23" s="23" t="s">
        <v>5</v>
      </c>
      <c r="J23" s="165" t="s">
        <v>6</v>
      </c>
      <c r="K23" s="166" t="s">
        <v>4</v>
      </c>
      <c r="L23" s="23" t="s">
        <v>5</v>
      </c>
      <c r="M23" s="151" t="s">
        <v>6</v>
      </c>
      <c r="N23" s="150" t="s">
        <v>4</v>
      </c>
      <c r="O23" s="23" t="s">
        <v>5</v>
      </c>
      <c r="P23" s="165" t="s">
        <v>6</v>
      </c>
      <c r="Q23" s="166" t="s">
        <v>4</v>
      </c>
      <c r="R23" s="23" t="s">
        <v>5</v>
      </c>
      <c r="S23" s="151" t="s">
        <v>6</v>
      </c>
      <c r="T23" s="179"/>
      <c r="U23" s="183">
        <f t="shared" si="0"/>
        <v>0</v>
      </c>
    </row>
    <row r="24" spans="1:21" ht="27.95" customHeight="1">
      <c r="A24" s="2">
        <v>1</v>
      </c>
      <c r="B24" s="223"/>
      <c r="C24" s="257" t="s">
        <v>50</v>
      </c>
      <c r="D24" s="258"/>
      <c r="E24" s="155">
        <v>1</v>
      </c>
      <c r="F24" s="21"/>
      <c r="G24" s="156"/>
      <c r="H24" s="155">
        <v>1</v>
      </c>
      <c r="I24" s="21"/>
      <c r="J24" s="170"/>
      <c r="K24" s="171">
        <v>1</v>
      </c>
      <c r="L24" s="21"/>
      <c r="M24" s="156"/>
      <c r="N24" s="155">
        <v>1</v>
      </c>
      <c r="O24" s="21"/>
      <c r="P24" s="170"/>
      <c r="Q24" s="171"/>
      <c r="R24" s="21">
        <v>1</v>
      </c>
      <c r="S24" s="16"/>
      <c r="T24" s="181"/>
      <c r="U24" s="3">
        <f t="shared" si="0"/>
        <v>5</v>
      </c>
    </row>
    <row r="25" spans="1:21" ht="27.95" customHeight="1">
      <c r="A25" s="2">
        <v>2</v>
      </c>
      <c r="B25" s="223"/>
      <c r="C25" s="257" t="s">
        <v>51</v>
      </c>
      <c r="D25" s="258"/>
      <c r="E25" s="155">
        <v>1</v>
      </c>
      <c r="F25" s="21"/>
      <c r="G25" s="156"/>
      <c r="H25" s="155">
        <v>1</v>
      </c>
      <c r="I25" s="21"/>
      <c r="J25" s="170"/>
      <c r="K25" s="171">
        <v>1</v>
      </c>
      <c r="L25" s="21"/>
      <c r="M25" s="156"/>
      <c r="N25" s="155">
        <v>1</v>
      </c>
      <c r="O25" s="21"/>
      <c r="P25" s="170"/>
      <c r="Q25" s="171">
        <v>1</v>
      </c>
      <c r="R25" s="21"/>
      <c r="S25" s="16"/>
      <c r="T25" s="181"/>
      <c r="U25" s="3">
        <f t="shared" si="0"/>
        <v>5</v>
      </c>
    </row>
    <row r="26" spans="1:21" ht="27.95" customHeight="1">
      <c r="A26" s="2">
        <v>3</v>
      </c>
      <c r="B26" s="223"/>
      <c r="C26" s="257" t="s">
        <v>52</v>
      </c>
      <c r="D26" s="258"/>
      <c r="E26" s="155">
        <v>1</v>
      </c>
      <c r="F26" s="21"/>
      <c r="G26" s="156"/>
      <c r="H26" s="155">
        <v>1</v>
      </c>
      <c r="I26" s="21"/>
      <c r="J26" s="170"/>
      <c r="K26" s="171">
        <v>1</v>
      </c>
      <c r="L26" s="21"/>
      <c r="M26" s="156"/>
      <c r="N26" s="155">
        <v>1</v>
      </c>
      <c r="O26" s="21"/>
      <c r="P26" s="170"/>
      <c r="Q26" s="171">
        <v>1</v>
      </c>
      <c r="R26" s="21"/>
      <c r="S26" s="16"/>
      <c r="T26" s="181"/>
      <c r="U26" s="3">
        <f t="shared" si="0"/>
        <v>5</v>
      </c>
    </row>
    <row r="27" spans="1:21" ht="27.95" customHeight="1">
      <c r="A27" s="2">
        <v>4</v>
      </c>
      <c r="B27" s="223"/>
      <c r="C27" s="257" t="s">
        <v>53</v>
      </c>
      <c r="D27" s="258"/>
      <c r="E27" s="155"/>
      <c r="F27" s="21">
        <v>1</v>
      </c>
      <c r="G27" s="156"/>
      <c r="H27" s="155">
        <v>1</v>
      </c>
      <c r="I27" s="21"/>
      <c r="J27" s="170"/>
      <c r="K27" s="171">
        <v>1</v>
      </c>
      <c r="L27" s="21"/>
      <c r="M27" s="156"/>
      <c r="N27" s="155">
        <v>1</v>
      </c>
      <c r="O27" s="21"/>
      <c r="P27" s="170"/>
      <c r="Q27" s="171"/>
      <c r="R27" s="21"/>
      <c r="S27" s="16">
        <v>1</v>
      </c>
      <c r="T27" s="181"/>
      <c r="U27" s="3">
        <f t="shared" si="0"/>
        <v>5</v>
      </c>
    </row>
    <row r="28" spans="1:21" ht="27.95" customHeight="1">
      <c r="A28" s="2">
        <v>5</v>
      </c>
      <c r="B28" s="223"/>
      <c r="C28" s="257" t="s">
        <v>54</v>
      </c>
      <c r="D28" s="258"/>
      <c r="E28" s="155"/>
      <c r="F28" s="21">
        <v>1</v>
      </c>
      <c r="G28" s="156"/>
      <c r="H28" s="155"/>
      <c r="I28" s="21">
        <v>1</v>
      </c>
      <c r="J28" s="170"/>
      <c r="K28" s="171"/>
      <c r="L28" s="21">
        <v>1</v>
      </c>
      <c r="M28" s="156"/>
      <c r="N28" s="155"/>
      <c r="O28" s="21">
        <v>1</v>
      </c>
      <c r="P28" s="170"/>
      <c r="Q28" s="171"/>
      <c r="R28" s="21"/>
      <c r="S28" s="16">
        <v>1</v>
      </c>
      <c r="T28" s="181"/>
      <c r="U28" s="3">
        <f t="shared" si="0"/>
        <v>5</v>
      </c>
    </row>
    <row r="29" spans="1:21" ht="25.5" customHeight="1">
      <c r="A29" s="2">
        <v>6</v>
      </c>
      <c r="B29" s="223"/>
      <c r="C29" s="250" t="s">
        <v>55</v>
      </c>
      <c r="D29" s="251"/>
      <c r="E29" s="155">
        <v>1</v>
      </c>
      <c r="F29" s="21"/>
      <c r="G29" s="156"/>
      <c r="H29" s="155">
        <v>1</v>
      </c>
      <c r="I29" s="21"/>
      <c r="J29" s="170"/>
      <c r="K29" s="171">
        <v>1</v>
      </c>
      <c r="L29" s="21"/>
      <c r="M29" s="156"/>
      <c r="N29" s="155">
        <v>1</v>
      </c>
      <c r="O29" s="21"/>
      <c r="P29" s="170"/>
      <c r="Q29" s="171"/>
      <c r="R29" s="21">
        <v>1</v>
      </c>
      <c r="S29" s="16"/>
      <c r="T29" s="181"/>
      <c r="U29" s="3">
        <f t="shared" si="0"/>
        <v>5</v>
      </c>
    </row>
    <row r="30" spans="1:21" ht="33.6" customHeight="1">
      <c r="A30" s="2">
        <v>7</v>
      </c>
      <c r="B30" s="223"/>
      <c r="C30" s="264" t="s">
        <v>56</v>
      </c>
      <c r="D30" s="260"/>
      <c r="E30" s="155">
        <v>1</v>
      </c>
      <c r="F30" s="21"/>
      <c r="G30" s="156"/>
      <c r="H30" s="155">
        <v>1</v>
      </c>
      <c r="I30" s="21"/>
      <c r="J30" s="170"/>
      <c r="K30" s="171">
        <v>1</v>
      </c>
      <c r="L30" s="21"/>
      <c r="M30" s="156"/>
      <c r="N30" s="155">
        <v>1</v>
      </c>
      <c r="O30" s="21"/>
      <c r="P30" s="170"/>
      <c r="Q30" s="171"/>
      <c r="R30" s="21">
        <v>1</v>
      </c>
      <c r="S30" s="16"/>
      <c r="T30" s="181"/>
      <c r="U30" s="3">
        <f t="shared" si="0"/>
        <v>5</v>
      </c>
    </row>
    <row r="31" spans="1:21" ht="33.6" customHeight="1">
      <c r="A31" s="2">
        <v>8</v>
      </c>
      <c r="B31" s="223"/>
      <c r="C31" s="264" t="s">
        <v>57</v>
      </c>
      <c r="D31" s="260"/>
      <c r="E31" s="155">
        <v>1</v>
      </c>
      <c r="F31" s="21"/>
      <c r="G31" s="156"/>
      <c r="H31" s="155">
        <v>1</v>
      </c>
      <c r="I31" s="21"/>
      <c r="J31" s="170"/>
      <c r="K31" s="171">
        <v>1</v>
      </c>
      <c r="L31" s="21"/>
      <c r="M31" s="156"/>
      <c r="N31" s="155">
        <v>1</v>
      </c>
      <c r="O31" s="21"/>
      <c r="P31" s="170"/>
      <c r="Q31" s="171"/>
      <c r="R31" s="21">
        <v>1</v>
      </c>
      <c r="S31" s="16"/>
      <c r="T31" s="181"/>
      <c r="U31" s="3">
        <f t="shared" si="0"/>
        <v>5</v>
      </c>
    </row>
    <row r="32" spans="1:21" ht="33.6" customHeight="1">
      <c r="A32" s="2">
        <v>9</v>
      </c>
      <c r="B32" s="223"/>
      <c r="C32" s="257" t="s">
        <v>58</v>
      </c>
      <c r="D32" s="258"/>
      <c r="E32" s="155">
        <v>1</v>
      </c>
      <c r="F32" s="21"/>
      <c r="G32" s="156"/>
      <c r="H32" s="155"/>
      <c r="I32" s="21">
        <v>1</v>
      </c>
      <c r="J32" s="170"/>
      <c r="K32" s="171">
        <v>1</v>
      </c>
      <c r="L32" s="21"/>
      <c r="M32" s="156"/>
      <c r="N32" s="155">
        <v>1</v>
      </c>
      <c r="O32" s="21"/>
      <c r="P32" s="170"/>
      <c r="Q32" s="171"/>
      <c r="R32" s="21">
        <v>1</v>
      </c>
      <c r="S32" s="16"/>
      <c r="T32" s="181"/>
      <c r="U32" s="3">
        <f t="shared" si="0"/>
        <v>5</v>
      </c>
    </row>
    <row r="33" spans="1:21">
      <c r="B33" s="223"/>
      <c r="C33" s="252" t="s">
        <v>46</v>
      </c>
      <c r="D33" s="253"/>
      <c r="E33" s="154">
        <f>SUM(E24:E32)</f>
        <v>7</v>
      </c>
      <c r="F33" s="9">
        <f t="shared" ref="F33:S33" si="2">SUM(F24:F32)</f>
        <v>2</v>
      </c>
      <c r="G33" s="16">
        <f t="shared" si="2"/>
        <v>0</v>
      </c>
      <c r="H33" s="154">
        <f t="shared" si="2"/>
        <v>7</v>
      </c>
      <c r="I33" s="9">
        <f t="shared" si="2"/>
        <v>2</v>
      </c>
      <c r="J33" s="168">
        <f t="shared" si="2"/>
        <v>0</v>
      </c>
      <c r="K33" s="169">
        <f t="shared" si="2"/>
        <v>8</v>
      </c>
      <c r="L33" s="9">
        <f t="shared" si="2"/>
        <v>1</v>
      </c>
      <c r="M33" s="16">
        <f t="shared" si="2"/>
        <v>0</v>
      </c>
      <c r="N33" s="154">
        <f t="shared" si="2"/>
        <v>8</v>
      </c>
      <c r="O33" s="9">
        <f t="shared" si="2"/>
        <v>1</v>
      </c>
      <c r="P33" s="168">
        <f t="shared" si="2"/>
        <v>0</v>
      </c>
      <c r="Q33" s="169">
        <f t="shared" si="2"/>
        <v>2</v>
      </c>
      <c r="R33" s="9">
        <f t="shared" si="2"/>
        <v>5</v>
      </c>
      <c r="S33" s="16">
        <f t="shared" si="2"/>
        <v>2</v>
      </c>
      <c r="T33" s="181"/>
      <c r="U33" s="3">
        <f t="shared" si="0"/>
        <v>45</v>
      </c>
    </row>
    <row r="34" spans="1:21" ht="48.6" customHeight="1">
      <c r="B34" s="157"/>
      <c r="C34" s="235" t="s">
        <v>47</v>
      </c>
      <c r="D34" s="236"/>
      <c r="E34" s="243"/>
      <c r="F34" s="244"/>
      <c r="G34" s="245"/>
      <c r="H34" s="255"/>
      <c r="I34" s="256"/>
      <c r="J34" s="256"/>
      <c r="K34" s="256"/>
      <c r="L34" s="256"/>
      <c r="M34" s="256"/>
      <c r="N34" s="256"/>
      <c r="O34" s="256"/>
      <c r="P34" s="256"/>
      <c r="Q34" s="256"/>
      <c r="R34" s="256"/>
      <c r="S34" s="256"/>
      <c r="T34" s="182"/>
      <c r="U34" s="3">
        <f t="shared" si="0"/>
        <v>0</v>
      </c>
    </row>
    <row r="35" spans="1:21">
      <c r="B35" s="224" t="s">
        <v>59</v>
      </c>
      <c r="C35" s="248" t="s">
        <v>59</v>
      </c>
      <c r="D35" s="249"/>
      <c r="E35" s="150" t="s">
        <v>4</v>
      </c>
      <c r="F35" s="23" t="s">
        <v>5</v>
      </c>
      <c r="G35" s="151" t="s">
        <v>6</v>
      </c>
      <c r="H35" s="150" t="s">
        <v>4</v>
      </c>
      <c r="I35" s="23" t="s">
        <v>5</v>
      </c>
      <c r="J35" s="165" t="s">
        <v>6</v>
      </c>
      <c r="K35" s="166" t="s">
        <v>4</v>
      </c>
      <c r="L35" s="23" t="s">
        <v>5</v>
      </c>
      <c r="M35" s="151" t="s">
        <v>6</v>
      </c>
      <c r="N35" s="150" t="s">
        <v>4</v>
      </c>
      <c r="O35" s="23" t="s">
        <v>5</v>
      </c>
      <c r="P35" s="165" t="s">
        <v>6</v>
      </c>
      <c r="Q35" s="166" t="s">
        <v>4</v>
      </c>
      <c r="R35" s="23" t="s">
        <v>5</v>
      </c>
      <c r="S35" s="151" t="s">
        <v>6</v>
      </c>
      <c r="T35" s="179"/>
      <c r="U35" s="3">
        <f t="shared" si="0"/>
        <v>0</v>
      </c>
    </row>
    <row r="36" spans="1:21">
      <c r="A36" s="2">
        <v>1</v>
      </c>
      <c r="B36" s="225"/>
      <c r="C36" s="257" t="s">
        <v>60</v>
      </c>
      <c r="D36" s="258"/>
      <c r="E36" s="154"/>
      <c r="F36" s="9">
        <v>1</v>
      </c>
      <c r="G36" s="16"/>
      <c r="H36" s="154"/>
      <c r="I36" s="9">
        <v>1</v>
      </c>
      <c r="J36" s="168"/>
      <c r="K36" s="169"/>
      <c r="L36" s="9">
        <v>1</v>
      </c>
      <c r="M36" s="16"/>
      <c r="N36" s="154"/>
      <c r="O36" s="9">
        <v>1</v>
      </c>
      <c r="P36" s="168"/>
      <c r="Q36" s="169"/>
      <c r="R36" s="9"/>
      <c r="S36" s="16">
        <v>1</v>
      </c>
      <c r="T36" s="181"/>
      <c r="U36" s="3">
        <f t="shared" si="0"/>
        <v>5</v>
      </c>
    </row>
    <row r="37" spans="1:21" ht="30" customHeight="1">
      <c r="A37" s="2">
        <v>2</v>
      </c>
      <c r="B37" s="225"/>
      <c r="C37" s="258" t="s">
        <v>61</v>
      </c>
      <c r="D37" s="267"/>
      <c r="E37" s="154"/>
      <c r="F37" s="9">
        <v>1</v>
      </c>
      <c r="G37" s="16"/>
      <c r="H37" s="154"/>
      <c r="I37" s="9">
        <v>1</v>
      </c>
      <c r="J37" s="168"/>
      <c r="K37" s="169"/>
      <c r="L37" s="9">
        <v>1</v>
      </c>
      <c r="M37" s="16"/>
      <c r="N37" s="154"/>
      <c r="O37" s="9">
        <v>1</v>
      </c>
      <c r="P37" s="168"/>
      <c r="Q37" s="169"/>
      <c r="R37" s="9">
        <v>1</v>
      </c>
      <c r="S37" s="16"/>
      <c r="T37" s="181"/>
      <c r="U37" s="3">
        <f t="shared" si="0"/>
        <v>5</v>
      </c>
    </row>
    <row r="38" spans="1:21">
      <c r="A38" s="2">
        <v>3</v>
      </c>
      <c r="B38" s="225"/>
      <c r="C38" s="257" t="s">
        <v>62</v>
      </c>
      <c r="D38" s="258"/>
      <c r="E38" s="154">
        <v>1</v>
      </c>
      <c r="F38" s="9"/>
      <c r="G38" s="16"/>
      <c r="H38" s="154"/>
      <c r="I38" s="9">
        <v>1</v>
      </c>
      <c r="J38" s="168"/>
      <c r="K38" s="169">
        <v>1</v>
      </c>
      <c r="L38" s="9"/>
      <c r="M38" s="16"/>
      <c r="N38" s="154">
        <v>1</v>
      </c>
      <c r="O38" s="9"/>
      <c r="P38" s="168"/>
      <c r="Q38" s="169"/>
      <c r="R38" s="9"/>
      <c r="S38" s="16">
        <v>1</v>
      </c>
      <c r="T38" s="181"/>
      <c r="U38" s="3">
        <f t="shared" si="0"/>
        <v>5</v>
      </c>
    </row>
    <row r="39" spans="1:21">
      <c r="A39" s="2">
        <v>4</v>
      </c>
      <c r="B39" s="225"/>
      <c r="C39" s="257" t="s">
        <v>63</v>
      </c>
      <c r="D39" s="258"/>
      <c r="E39" s="154">
        <v>1</v>
      </c>
      <c r="F39" s="9"/>
      <c r="G39" s="16"/>
      <c r="H39" s="154">
        <v>1</v>
      </c>
      <c r="I39" s="9"/>
      <c r="J39" s="168"/>
      <c r="K39" s="169">
        <v>1</v>
      </c>
      <c r="L39" s="9"/>
      <c r="M39" s="16"/>
      <c r="N39" s="154">
        <v>1</v>
      </c>
      <c r="O39" s="9"/>
      <c r="P39" s="168"/>
      <c r="Q39" s="169">
        <v>1</v>
      </c>
      <c r="R39" s="9"/>
      <c r="S39" s="16"/>
      <c r="T39" s="181"/>
      <c r="U39" s="3">
        <f t="shared" si="0"/>
        <v>5</v>
      </c>
    </row>
    <row r="40" spans="1:21">
      <c r="A40" s="2">
        <v>5</v>
      </c>
      <c r="B40" s="225"/>
      <c r="C40" s="264" t="s">
        <v>64</v>
      </c>
      <c r="D40" s="260"/>
      <c r="E40" s="154">
        <v>1</v>
      </c>
      <c r="F40" s="9"/>
      <c r="G40" s="16"/>
      <c r="H40" s="154">
        <v>1</v>
      </c>
      <c r="I40" s="9"/>
      <c r="J40" s="168"/>
      <c r="K40" s="169">
        <v>1</v>
      </c>
      <c r="L40" s="9"/>
      <c r="M40" s="16"/>
      <c r="N40" s="154">
        <v>1</v>
      </c>
      <c r="O40" s="9"/>
      <c r="P40" s="168"/>
      <c r="Q40" s="169">
        <v>1</v>
      </c>
      <c r="R40" s="9"/>
      <c r="S40" s="16"/>
      <c r="T40" s="181"/>
      <c r="U40" s="3">
        <f t="shared" si="0"/>
        <v>5</v>
      </c>
    </row>
    <row r="41" spans="1:21">
      <c r="A41" s="2">
        <v>6</v>
      </c>
      <c r="B41" s="225"/>
      <c r="C41" s="264" t="s">
        <v>65</v>
      </c>
      <c r="D41" s="260"/>
      <c r="E41" s="154">
        <v>1</v>
      </c>
      <c r="F41" s="9"/>
      <c r="G41" s="16"/>
      <c r="H41" s="154">
        <v>1</v>
      </c>
      <c r="I41" s="9"/>
      <c r="J41" s="168"/>
      <c r="K41" s="169">
        <v>1</v>
      </c>
      <c r="L41" s="9"/>
      <c r="M41" s="16"/>
      <c r="N41" s="154">
        <v>1</v>
      </c>
      <c r="O41" s="9"/>
      <c r="P41" s="168"/>
      <c r="Q41" s="169">
        <v>1</v>
      </c>
      <c r="R41" s="9"/>
      <c r="S41" s="16"/>
      <c r="T41" s="181"/>
      <c r="U41" s="3">
        <f t="shared" si="0"/>
        <v>5</v>
      </c>
    </row>
    <row r="42" spans="1:21">
      <c r="A42" s="2">
        <v>7</v>
      </c>
      <c r="B42" s="225"/>
      <c r="C42" s="264" t="s">
        <v>66</v>
      </c>
      <c r="D42" s="260"/>
      <c r="E42" s="154">
        <v>1</v>
      </c>
      <c r="F42" s="9"/>
      <c r="G42" s="16"/>
      <c r="H42" s="154">
        <v>1</v>
      </c>
      <c r="I42" s="9"/>
      <c r="J42" s="168"/>
      <c r="K42" s="169">
        <v>1</v>
      </c>
      <c r="L42" s="9"/>
      <c r="M42" s="16"/>
      <c r="N42" s="154">
        <v>1</v>
      </c>
      <c r="O42" s="9"/>
      <c r="P42" s="168"/>
      <c r="Q42" s="169">
        <v>1</v>
      </c>
      <c r="R42" s="9"/>
      <c r="S42" s="16"/>
      <c r="T42" s="181"/>
      <c r="U42" s="3">
        <f t="shared" si="0"/>
        <v>5</v>
      </c>
    </row>
    <row r="43" spans="1:21">
      <c r="A43" s="2">
        <v>8</v>
      </c>
      <c r="B43" s="225"/>
      <c r="C43" s="257" t="s">
        <v>67</v>
      </c>
      <c r="D43" s="258"/>
      <c r="E43" s="154">
        <v>1</v>
      </c>
      <c r="F43" s="9"/>
      <c r="G43" s="16"/>
      <c r="H43" s="154">
        <v>1</v>
      </c>
      <c r="I43" s="9"/>
      <c r="J43" s="168"/>
      <c r="K43" s="169">
        <v>1</v>
      </c>
      <c r="L43" s="9"/>
      <c r="M43" s="16"/>
      <c r="N43" s="154">
        <v>1</v>
      </c>
      <c r="O43" s="9"/>
      <c r="P43" s="168"/>
      <c r="Q43" s="169">
        <v>1</v>
      </c>
      <c r="R43" s="9"/>
      <c r="S43" s="16"/>
      <c r="T43" s="181"/>
      <c r="U43" s="3">
        <f t="shared" si="0"/>
        <v>5</v>
      </c>
    </row>
    <row r="44" spans="1:21">
      <c r="B44" s="225"/>
      <c r="C44" s="252" t="s">
        <v>46</v>
      </c>
      <c r="D44" s="253"/>
      <c r="E44" s="154">
        <f>SUM(E36:E43)</f>
        <v>6</v>
      </c>
      <c r="F44" s="9">
        <f t="shared" ref="F44:S44" si="3">SUM(F36:F43)</f>
        <v>2</v>
      </c>
      <c r="G44" s="16">
        <f t="shared" si="3"/>
        <v>0</v>
      </c>
      <c r="H44" s="154">
        <f t="shared" si="3"/>
        <v>5</v>
      </c>
      <c r="I44" s="9">
        <f t="shared" si="3"/>
        <v>3</v>
      </c>
      <c r="J44" s="168">
        <f t="shared" si="3"/>
        <v>0</v>
      </c>
      <c r="K44" s="169">
        <f t="shared" si="3"/>
        <v>6</v>
      </c>
      <c r="L44" s="9">
        <f t="shared" si="3"/>
        <v>2</v>
      </c>
      <c r="M44" s="16">
        <f t="shared" si="3"/>
        <v>0</v>
      </c>
      <c r="N44" s="154">
        <f t="shared" si="3"/>
        <v>6</v>
      </c>
      <c r="O44" s="9">
        <f t="shared" si="3"/>
        <v>2</v>
      </c>
      <c r="P44" s="168">
        <f t="shared" si="3"/>
        <v>0</v>
      </c>
      <c r="Q44" s="169">
        <f t="shared" si="3"/>
        <v>5</v>
      </c>
      <c r="R44" s="9">
        <f t="shared" si="3"/>
        <v>1</v>
      </c>
      <c r="S44" s="16">
        <f t="shared" si="3"/>
        <v>2</v>
      </c>
      <c r="T44" s="181"/>
      <c r="U44" s="3">
        <f t="shared" si="0"/>
        <v>40</v>
      </c>
    </row>
    <row r="45" spans="1:21" ht="24.6" customHeight="1">
      <c r="B45" s="226"/>
      <c r="C45" s="235" t="s">
        <v>47</v>
      </c>
      <c r="D45" s="236"/>
      <c r="E45" s="243"/>
      <c r="F45" s="244"/>
      <c r="G45" s="245"/>
      <c r="H45" s="243"/>
      <c r="I45" s="244"/>
      <c r="J45" s="245"/>
      <c r="K45" s="256"/>
      <c r="L45" s="256"/>
      <c r="M45" s="256"/>
      <c r="N45" s="256"/>
      <c r="O45" s="256"/>
      <c r="P45" s="256"/>
      <c r="Q45" s="256"/>
      <c r="R45" s="256"/>
      <c r="S45" s="256"/>
      <c r="T45" s="182"/>
      <c r="U45" s="3">
        <f t="shared" si="0"/>
        <v>0</v>
      </c>
    </row>
    <row r="46" spans="1:21">
      <c r="B46" s="224" t="s">
        <v>68</v>
      </c>
      <c r="C46" s="248" t="s">
        <v>68</v>
      </c>
      <c r="D46" s="249"/>
      <c r="E46" s="150" t="s">
        <v>4</v>
      </c>
      <c r="F46" s="23" t="s">
        <v>5</v>
      </c>
      <c r="G46" s="151" t="s">
        <v>6</v>
      </c>
      <c r="H46" s="150" t="s">
        <v>4</v>
      </c>
      <c r="I46" s="23" t="s">
        <v>5</v>
      </c>
      <c r="J46" s="165" t="s">
        <v>6</v>
      </c>
      <c r="K46" s="166" t="s">
        <v>4</v>
      </c>
      <c r="L46" s="23" t="s">
        <v>5</v>
      </c>
      <c r="M46" s="151" t="s">
        <v>6</v>
      </c>
      <c r="N46" s="150" t="s">
        <v>4</v>
      </c>
      <c r="O46" s="23" t="s">
        <v>5</v>
      </c>
      <c r="P46" s="165" t="s">
        <v>6</v>
      </c>
      <c r="Q46" s="166" t="s">
        <v>4</v>
      </c>
      <c r="R46" s="23" t="s">
        <v>5</v>
      </c>
      <c r="S46" s="151" t="s">
        <v>6</v>
      </c>
      <c r="T46" s="179"/>
      <c r="U46" s="3">
        <f t="shared" si="0"/>
        <v>0</v>
      </c>
    </row>
    <row r="47" spans="1:21" ht="39.6" customHeight="1">
      <c r="A47" s="2">
        <v>1</v>
      </c>
      <c r="B47" s="225"/>
      <c r="C47" s="264" t="s">
        <v>69</v>
      </c>
      <c r="D47" s="260"/>
      <c r="E47" s="152">
        <v>1</v>
      </c>
      <c r="F47" s="9"/>
      <c r="G47" s="16"/>
      <c r="H47" s="152">
        <v>1</v>
      </c>
      <c r="I47" s="9"/>
      <c r="J47" s="168"/>
      <c r="K47" s="172">
        <v>1</v>
      </c>
      <c r="L47" s="9"/>
      <c r="M47" s="16"/>
      <c r="N47" s="152">
        <v>1</v>
      </c>
      <c r="O47" s="9"/>
      <c r="P47" s="168"/>
      <c r="Q47" s="172"/>
      <c r="R47" s="9">
        <v>1</v>
      </c>
      <c r="S47" s="16"/>
      <c r="T47" s="180"/>
      <c r="U47" s="3">
        <f t="shared" si="0"/>
        <v>5</v>
      </c>
    </row>
    <row r="48" spans="1:21">
      <c r="B48" s="225"/>
      <c r="C48" s="252" t="s">
        <v>46</v>
      </c>
      <c r="D48" s="253"/>
      <c r="E48" s="154">
        <f>SUM(E47)</f>
        <v>1</v>
      </c>
      <c r="F48" s="9">
        <f t="shared" ref="F48:S48" si="4">SUM(F47)</f>
        <v>0</v>
      </c>
      <c r="G48" s="16">
        <f t="shared" si="4"/>
        <v>0</v>
      </c>
      <c r="H48" s="154">
        <f t="shared" si="4"/>
        <v>1</v>
      </c>
      <c r="I48" s="9">
        <f t="shared" si="4"/>
        <v>0</v>
      </c>
      <c r="J48" s="168">
        <f t="shared" si="4"/>
        <v>0</v>
      </c>
      <c r="K48" s="169">
        <f t="shared" si="4"/>
        <v>1</v>
      </c>
      <c r="L48" s="9">
        <f t="shared" si="4"/>
        <v>0</v>
      </c>
      <c r="M48" s="16">
        <f t="shared" si="4"/>
        <v>0</v>
      </c>
      <c r="N48" s="154">
        <f t="shared" si="4"/>
        <v>1</v>
      </c>
      <c r="O48" s="9">
        <f t="shared" si="4"/>
        <v>0</v>
      </c>
      <c r="P48" s="168">
        <f t="shared" si="4"/>
        <v>0</v>
      </c>
      <c r="Q48" s="169">
        <f t="shared" si="4"/>
        <v>0</v>
      </c>
      <c r="R48" s="9">
        <f t="shared" si="4"/>
        <v>1</v>
      </c>
      <c r="S48" s="16">
        <f t="shared" si="4"/>
        <v>0</v>
      </c>
      <c r="T48" s="181"/>
      <c r="U48" s="3">
        <f t="shared" si="0"/>
        <v>5</v>
      </c>
    </row>
    <row r="49" spans="1:21" ht="32.1" customHeight="1">
      <c r="B49" s="226"/>
      <c r="C49" s="235" t="s">
        <v>47</v>
      </c>
      <c r="D49" s="236"/>
      <c r="E49" s="255" t="s">
        <v>70</v>
      </c>
      <c r="F49" s="256"/>
      <c r="G49" s="256"/>
      <c r="H49" s="256"/>
      <c r="I49" s="256"/>
      <c r="J49" s="256"/>
      <c r="K49" s="256"/>
      <c r="L49" s="256"/>
      <c r="M49" s="256"/>
      <c r="N49" s="256"/>
      <c r="O49" s="256"/>
      <c r="P49" s="256"/>
      <c r="Q49" s="256"/>
      <c r="R49" s="256"/>
      <c r="S49" s="256"/>
      <c r="T49" s="182"/>
      <c r="U49" s="3">
        <f t="shared" si="0"/>
        <v>0</v>
      </c>
    </row>
    <row r="50" spans="1:21">
      <c r="B50" s="227" t="s">
        <v>71</v>
      </c>
      <c r="C50" s="248" t="s">
        <v>71</v>
      </c>
      <c r="D50" s="249"/>
      <c r="E50" s="150" t="s">
        <v>4</v>
      </c>
      <c r="F50" s="23" t="s">
        <v>5</v>
      </c>
      <c r="G50" s="151" t="s">
        <v>6</v>
      </c>
      <c r="H50" s="150" t="s">
        <v>4</v>
      </c>
      <c r="I50" s="23" t="s">
        <v>5</v>
      </c>
      <c r="J50" s="165" t="s">
        <v>6</v>
      </c>
      <c r="K50" s="166" t="s">
        <v>4</v>
      </c>
      <c r="L50" s="23" t="s">
        <v>5</v>
      </c>
      <c r="M50" s="151" t="s">
        <v>6</v>
      </c>
      <c r="N50" s="150" t="s">
        <v>4</v>
      </c>
      <c r="O50" s="23" t="s">
        <v>5</v>
      </c>
      <c r="P50" s="165" t="s">
        <v>6</v>
      </c>
      <c r="Q50" s="166" t="s">
        <v>4</v>
      </c>
      <c r="R50" s="23" t="s">
        <v>5</v>
      </c>
      <c r="S50" s="151" t="s">
        <v>6</v>
      </c>
      <c r="T50" s="179"/>
      <c r="U50" s="3">
        <f t="shared" si="0"/>
        <v>0</v>
      </c>
    </row>
    <row r="51" spans="1:21">
      <c r="A51" s="2">
        <v>1</v>
      </c>
      <c r="B51" s="228"/>
      <c r="C51" s="265" t="s">
        <v>72</v>
      </c>
      <c r="D51" s="266"/>
      <c r="E51" s="154"/>
      <c r="F51" s="9"/>
      <c r="G51" s="16">
        <v>1</v>
      </c>
      <c r="H51" s="154"/>
      <c r="I51" s="9"/>
      <c r="J51" s="168">
        <v>1</v>
      </c>
      <c r="K51" s="169"/>
      <c r="L51" s="9"/>
      <c r="M51" s="16">
        <v>1</v>
      </c>
      <c r="N51" s="154"/>
      <c r="O51" s="9"/>
      <c r="P51" s="168">
        <v>1</v>
      </c>
      <c r="Q51" s="169"/>
      <c r="R51" s="9">
        <v>1</v>
      </c>
      <c r="S51" s="16"/>
      <c r="T51" s="181"/>
      <c r="U51" s="3">
        <f t="shared" si="0"/>
        <v>5</v>
      </c>
    </row>
    <row r="52" spans="1:21">
      <c r="B52" s="228"/>
      <c r="C52" s="252" t="s">
        <v>46</v>
      </c>
      <c r="D52" s="253"/>
      <c r="E52" s="154">
        <f>SUM(E51)</f>
        <v>0</v>
      </c>
      <c r="F52" s="9">
        <f t="shared" ref="F52:S52" si="5">SUM(F51)</f>
        <v>0</v>
      </c>
      <c r="G52" s="16">
        <f t="shared" si="5"/>
        <v>1</v>
      </c>
      <c r="H52" s="154">
        <f t="shared" si="5"/>
        <v>0</v>
      </c>
      <c r="I52" s="9">
        <f t="shared" si="5"/>
        <v>0</v>
      </c>
      <c r="J52" s="168">
        <f t="shared" si="5"/>
        <v>1</v>
      </c>
      <c r="K52" s="169">
        <f t="shared" si="5"/>
        <v>0</v>
      </c>
      <c r="L52" s="9">
        <f t="shared" si="5"/>
        <v>0</v>
      </c>
      <c r="M52" s="16">
        <f t="shared" si="5"/>
        <v>1</v>
      </c>
      <c r="N52" s="154">
        <f t="shared" si="5"/>
        <v>0</v>
      </c>
      <c r="O52" s="9">
        <f t="shared" si="5"/>
        <v>0</v>
      </c>
      <c r="P52" s="168">
        <f t="shared" si="5"/>
        <v>1</v>
      </c>
      <c r="Q52" s="169">
        <f t="shared" si="5"/>
        <v>0</v>
      </c>
      <c r="R52" s="9">
        <f t="shared" si="5"/>
        <v>1</v>
      </c>
      <c r="S52" s="16">
        <f t="shared" si="5"/>
        <v>0</v>
      </c>
      <c r="T52" s="181"/>
      <c r="U52" s="3">
        <f t="shared" si="0"/>
        <v>5</v>
      </c>
    </row>
    <row r="53" spans="1:21" ht="29.1" customHeight="1">
      <c r="B53" s="229"/>
      <c r="C53" s="235" t="s">
        <v>47</v>
      </c>
      <c r="D53" s="236"/>
      <c r="E53" s="158"/>
      <c r="F53" s="159"/>
      <c r="G53" s="159"/>
      <c r="H53" s="159"/>
      <c r="I53" s="159"/>
      <c r="J53" s="159"/>
      <c r="K53" s="159"/>
      <c r="L53" s="159"/>
      <c r="M53" s="159"/>
      <c r="N53" s="159"/>
      <c r="O53" s="159"/>
      <c r="P53" s="159"/>
      <c r="Q53" s="256" t="s">
        <v>73</v>
      </c>
      <c r="R53" s="256"/>
      <c r="S53" s="256"/>
      <c r="T53" s="182"/>
      <c r="U53" s="3">
        <f t="shared" si="0"/>
        <v>0</v>
      </c>
    </row>
    <row r="54" spans="1:21" ht="12.75" customHeight="1">
      <c r="B54" s="227" t="s">
        <v>74</v>
      </c>
      <c r="C54" s="249" t="s">
        <v>74</v>
      </c>
      <c r="D54" s="259"/>
      <c r="E54" s="150" t="s">
        <v>4</v>
      </c>
      <c r="F54" s="23" t="s">
        <v>5</v>
      </c>
      <c r="G54" s="151" t="s">
        <v>6</v>
      </c>
      <c r="H54" s="150" t="s">
        <v>4</v>
      </c>
      <c r="I54" s="23" t="s">
        <v>5</v>
      </c>
      <c r="J54" s="165" t="s">
        <v>6</v>
      </c>
      <c r="K54" s="166" t="s">
        <v>4</v>
      </c>
      <c r="L54" s="23" t="s">
        <v>5</v>
      </c>
      <c r="M54" s="151" t="s">
        <v>6</v>
      </c>
      <c r="N54" s="150" t="s">
        <v>4</v>
      </c>
      <c r="O54" s="23" t="s">
        <v>5</v>
      </c>
      <c r="P54" s="165" t="s">
        <v>6</v>
      </c>
      <c r="Q54" s="166" t="s">
        <v>4</v>
      </c>
      <c r="R54" s="23" t="s">
        <v>5</v>
      </c>
      <c r="S54" s="151" t="s">
        <v>6</v>
      </c>
      <c r="T54" s="179"/>
      <c r="U54" s="3">
        <f t="shared" si="0"/>
        <v>0</v>
      </c>
    </row>
    <row r="55" spans="1:21" ht="36.6" customHeight="1">
      <c r="A55" s="2">
        <v>1</v>
      </c>
      <c r="B55" s="228"/>
      <c r="C55" s="260" t="s">
        <v>75</v>
      </c>
      <c r="D55" s="261"/>
      <c r="E55" s="155">
        <v>1</v>
      </c>
      <c r="F55" s="21"/>
      <c r="G55" s="156"/>
      <c r="H55" s="155"/>
      <c r="I55" s="21">
        <v>1</v>
      </c>
      <c r="J55" s="170"/>
      <c r="K55" s="171">
        <v>1</v>
      </c>
      <c r="L55" s="21"/>
      <c r="M55" s="156"/>
      <c r="N55" s="155">
        <v>1</v>
      </c>
      <c r="O55" s="21"/>
      <c r="P55" s="170"/>
      <c r="Q55" s="171"/>
      <c r="R55" s="21">
        <v>1</v>
      </c>
      <c r="S55" s="156"/>
      <c r="T55" s="181"/>
      <c r="U55" s="3">
        <f t="shared" si="0"/>
        <v>5</v>
      </c>
    </row>
    <row r="56" spans="1:21" ht="36.6" customHeight="1">
      <c r="A56" s="2">
        <v>2</v>
      </c>
      <c r="B56" s="228"/>
      <c r="C56" s="260" t="s">
        <v>76</v>
      </c>
      <c r="D56" s="261"/>
      <c r="E56" s="155">
        <v>1</v>
      </c>
      <c r="F56" s="21"/>
      <c r="G56" s="156"/>
      <c r="H56" s="155">
        <v>1</v>
      </c>
      <c r="I56" s="21"/>
      <c r="J56" s="170"/>
      <c r="K56" s="171">
        <v>1</v>
      </c>
      <c r="L56" s="21"/>
      <c r="M56" s="156"/>
      <c r="N56" s="155">
        <v>1</v>
      </c>
      <c r="O56" s="21"/>
      <c r="P56" s="170"/>
      <c r="Q56" s="171">
        <v>1</v>
      </c>
      <c r="R56" s="21"/>
      <c r="S56" s="156"/>
      <c r="T56" s="181"/>
      <c r="U56" s="3">
        <f t="shared" si="0"/>
        <v>5</v>
      </c>
    </row>
    <row r="57" spans="1:21" ht="36.6" customHeight="1">
      <c r="A57" s="2">
        <v>3</v>
      </c>
      <c r="B57" s="228"/>
      <c r="C57" s="260" t="s">
        <v>77</v>
      </c>
      <c r="D57" s="261"/>
      <c r="E57" s="155">
        <v>1</v>
      </c>
      <c r="F57" s="21"/>
      <c r="G57" s="156"/>
      <c r="H57" s="155">
        <v>1</v>
      </c>
      <c r="I57" s="21"/>
      <c r="J57" s="170"/>
      <c r="K57" s="171">
        <v>1</v>
      </c>
      <c r="L57" s="21"/>
      <c r="M57" s="156"/>
      <c r="N57" s="155">
        <v>1</v>
      </c>
      <c r="O57" s="21"/>
      <c r="P57" s="170"/>
      <c r="Q57" s="171">
        <v>1</v>
      </c>
      <c r="R57" s="21"/>
      <c r="S57" s="156"/>
      <c r="T57" s="181"/>
      <c r="U57" s="3">
        <f t="shared" si="0"/>
        <v>5</v>
      </c>
    </row>
    <row r="58" spans="1:21" ht="36.6" customHeight="1">
      <c r="A58" s="2">
        <v>4</v>
      </c>
      <c r="B58" s="228"/>
      <c r="C58" s="258" t="s">
        <v>78</v>
      </c>
      <c r="D58" s="262"/>
      <c r="E58" s="155">
        <v>1</v>
      </c>
      <c r="F58" s="21"/>
      <c r="G58" s="156"/>
      <c r="H58" s="155">
        <v>1</v>
      </c>
      <c r="I58" s="21"/>
      <c r="J58" s="170"/>
      <c r="K58" s="171">
        <v>1</v>
      </c>
      <c r="L58" s="21"/>
      <c r="M58" s="156"/>
      <c r="N58" s="155">
        <v>1</v>
      </c>
      <c r="O58" s="21"/>
      <c r="P58" s="170"/>
      <c r="Q58" s="171"/>
      <c r="R58" s="21">
        <v>1</v>
      </c>
      <c r="S58" s="156"/>
      <c r="T58" s="181"/>
      <c r="U58" s="3">
        <f t="shared" si="0"/>
        <v>5</v>
      </c>
    </row>
    <row r="59" spans="1:21" ht="49.5" customHeight="1">
      <c r="A59" s="2">
        <v>5</v>
      </c>
      <c r="B59" s="228"/>
      <c r="C59" s="260" t="s">
        <v>79</v>
      </c>
      <c r="D59" s="261"/>
      <c r="E59" s="155"/>
      <c r="F59" s="21">
        <v>1</v>
      </c>
      <c r="G59" s="156"/>
      <c r="H59" s="155"/>
      <c r="I59" s="21">
        <v>1</v>
      </c>
      <c r="J59" s="170"/>
      <c r="K59" s="171"/>
      <c r="L59" s="21">
        <v>1</v>
      </c>
      <c r="M59" s="156"/>
      <c r="N59" s="155"/>
      <c r="O59" s="21">
        <v>1</v>
      </c>
      <c r="P59" s="170"/>
      <c r="Q59" s="171"/>
      <c r="R59" s="21">
        <v>1</v>
      </c>
      <c r="S59" s="156"/>
      <c r="T59" s="181"/>
      <c r="U59" s="3">
        <f t="shared" si="0"/>
        <v>5</v>
      </c>
    </row>
    <row r="60" spans="1:21" ht="24" customHeight="1">
      <c r="A60" s="2">
        <v>6</v>
      </c>
      <c r="B60" s="228"/>
      <c r="C60" s="260" t="s">
        <v>80</v>
      </c>
      <c r="D60" s="261"/>
      <c r="E60" s="160">
        <v>1</v>
      </c>
      <c r="F60" s="71"/>
      <c r="G60" s="161"/>
      <c r="H60" s="160">
        <v>1</v>
      </c>
      <c r="I60" s="71"/>
      <c r="J60" s="173"/>
      <c r="K60" s="174">
        <v>1</v>
      </c>
      <c r="L60" s="71"/>
      <c r="M60" s="161"/>
      <c r="N60" s="160">
        <v>1</v>
      </c>
      <c r="O60" s="71"/>
      <c r="P60" s="173"/>
      <c r="Q60" s="174"/>
      <c r="R60" s="71">
        <v>1</v>
      </c>
      <c r="S60" s="161"/>
      <c r="T60" s="180"/>
      <c r="U60" s="3">
        <f t="shared" si="0"/>
        <v>5</v>
      </c>
    </row>
    <row r="61" spans="1:21" ht="24" customHeight="1">
      <c r="A61" s="2">
        <v>7</v>
      </c>
      <c r="B61" s="228"/>
      <c r="C61" s="260" t="s">
        <v>81</v>
      </c>
      <c r="D61" s="261"/>
      <c r="E61" s="155"/>
      <c r="F61" s="21"/>
      <c r="G61" s="156">
        <v>1</v>
      </c>
      <c r="H61" s="155"/>
      <c r="I61" s="21"/>
      <c r="J61" s="170">
        <v>1</v>
      </c>
      <c r="K61" s="171"/>
      <c r="L61" s="21"/>
      <c r="M61" s="156">
        <v>1</v>
      </c>
      <c r="N61" s="155"/>
      <c r="O61" s="21"/>
      <c r="P61" s="170">
        <v>1</v>
      </c>
      <c r="Q61" s="171"/>
      <c r="R61" s="21">
        <v>1</v>
      </c>
      <c r="S61" s="156"/>
      <c r="T61" s="181"/>
      <c r="U61" s="3">
        <f t="shared" si="0"/>
        <v>5</v>
      </c>
    </row>
    <row r="62" spans="1:21">
      <c r="B62" s="162"/>
      <c r="C62" s="253" t="s">
        <v>46</v>
      </c>
      <c r="D62" s="263"/>
      <c r="E62" s="154">
        <f t="shared" ref="E62:S62" si="6">SUM(E55:E61)</f>
        <v>5</v>
      </c>
      <c r="F62" s="9">
        <f t="shared" si="6"/>
        <v>1</v>
      </c>
      <c r="G62" s="16">
        <f t="shared" si="6"/>
        <v>1</v>
      </c>
      <c r="H62" s="154">
        <f t="shared" si="6"/>
        <v>4</v>
      </c>
      <c r="I62" s="9">
        <f t="shared" si="6"/>
        <v>2</v>
      </c>
      <c r="J62" s="168">
        <f t="shared" si="6"/>
        <v>1</v>
      </c>
      <c r="K62" s="169">
        <f t="shared" si="6"/>
        <v>5</v>
      </c>
      <c r="L62" s="9">
        <f t="shared" si="6"/>
        <v>1</v>
      </c>
      <c r="M62" s="16">
        <f t="shared" si="6"/>
        <v>1</v>
      </c>
      <c r="N62" s="154">
        <f t="shared" si="6"/>
        <v>5</v>
      </c>
      <c r="O62" s="9">
        <f t="shared" si="6"/>
        <v>1</v>
      </c>
      <c r="P62" s="168">
        <f t="shared" si="6"/>
        <v>1</v>
      </c>
      <c r="Q62" s="169">
        <f t="shared" si="6"/>
        <v>2</v>
      </c>
      <c r="R62" s="9">
        <f t="shared" si="6"/>
        <v>5</v>
      </c>
      <c r="S62" s="16">
        <f t="shared" si="6"/>
        <v>0</v>
      </c>
      <c r="T62" s="181"/>
    </row>
    <row r="63" spans="1:21" ht="39.950000000000003" customHeight="1">
      <c r="B63" s="163"/>
      <c r="C63" s="236" t="s">
        <v>47</v>
      </c>
      <c r="D63" s="254"/>
      <c r="E63" s="255" t="s">
        <v>82</v>
      </c>
      <c r="F63" s="256"/>
      <c r="G63" s="256"/>
      <c r="H63" s="256"/>
      <c r="I63" s="256"/>
      <c r="J63" s="256"/>
      <c r="K63" s="256"/>
      <c r="L63" s="256"/>
      <c r="M63" s="256"/>
      <c r="N63" s="256"/>
      <c r="O63" s="256"/>
      <c r="P63" s="256"/>
      <c r="Q63" s="256"/>
      <c r="R63" s="256"/>
      <c r="S63" s="256"/>
      <c r="T63" s="182"/>
      <c r="U63" s="3">
        <f t="shared" si="0"/>
        <v>0</v>
      </c>
    </row>
    <row r="64" spans="1:21">
      <c r="B64" s="227" t="s">
        <v>83</v>
      </c>
      <c r="C64" s="248" t="s">
        <v>83</v>
      </c>
      <c r="D64" s="249"/>
      <c r="E64" s="150" t="s">
        <v>4</v>
      </c>
      <c r="F64" s="23" t="s">
        <v>5</v>
      </c>
      <c r="G64" s="151" t="s">
        <v>6</v>
      </c>
      <c r="H64" s="150" t="s">
        <v>4</v>
      </c>
      <c r="I64" s="23" t="s">
        <v>5</v>
      </c>
      <c r="J64" s="165" t="s">
        <v>6</v>
      </c>
      <c r="K64" s="166" t="s">
        <v>4</v>
      </c>
      <c r="L64" s="23" t="s">
        <v>5</v>
      </c>
      <c r="M64" s="151" t="s">
        <v>6</v>
      </c>
      <c r="N64" s="150" t="s">
        <v>4</v>
      </c>
      <c r="O64" s="23" t="s">
        <v>5</v>
      </c>
      <c r="P64" s="165" t="s">
        <v>6</v>
      </c>
      <c r="Q64" s="166" t="s">
        <v>4</v>
      </c>
      <c r="R64" s="23" t="s">
        <v>5</v>
      </c>
      <c r="S64" s="151" t="s">
        <v>6</v>
      </c>
      <c r="T64" s="179"/>
      <c r="U64" s="3">
        <f t="shared" si="0"/>
        <v>0</v>
      </c>
    </row>
    <row r="65" spans="1:22" ht="35.450000000000003" customHeight="1">
      <c r="A65" s="2">
        <v>1</v>
      </c>
      <c r="B65" s="228"/>
      <c r="C65" s="257" t="s">
        <v>84</v>
      </c>
      <c r="D65" s="258"/>
      <c r="E65" s="155">
        <v>1</v>
      </c>
      <c r="F65" s="21"/>
      <c r="G65" s="156"/>
      <c r="H65" s="155">
        <v>1</v>
      </c>
      <c r="I65" s="21"/>
      <c r="J65" s="170"/>
      <c r="K65" s="171">
        <v>1</v>
      </c>
      <c r="L65" s="21"/>
      <c r="M65" s="156"/>
      <c r="N65" s="155">
        <v>1</v>
      </c>
      <c r="O65" s="21"/>
      <c r="P65" s="170"/>
      <c r="Q65" s="171">
        <v>1</v>
      </c>
      <c r="R65" s="21"/>
      <c r="S65" s="156"/>
      <c r="T65" s="182"/>
      <c r="U65" s="3">
        <f t="shared" si="0"/>
        <v>5</v>
      </c>
    </row>
    <row r="66" spans="1:22" ht="35.450000000000003" customHeight="1">
      <c r="A66" s="2">
        <v>2</v>
      </c>
      <c r="B66" s="228"/>
      <c r="C66" s="257" t="s">
        <v>85</v>
      </c>
      <c r="D66" s="258"/>
      <c r="E66" s="155">
        <v>1</v>
      </c>
      <c r="F66" s="21"/>
      <c r="G66" s="156"/>
      <c r="H66" s="155">
        <v>1</v>
      </c>
      <c r="I66" s="21"/>
      <c r="J66" s="170"/>
      <c r="K66" s="171">
        <v>1</v>
      </c>
      <c r="L66" s="21"/>
      <c r="M66" s="156"/>
      <c r="N66" s="155">
        <v>1</v>
      </c>
      <c r="O66" s="21"/>
      <c r="P66" s="170"/>
      <c r="Q66" s="171"/>
      <c r="R66" s="21"/>
      <c r="S66" s="156">
        <v>1</v>
      </c>
      <c r="T66" s="182"/>
      <c r="U66" s="3">
        <f t="shared" si="0"/>
        <v>5</v>
      </c>
    </row>
    <row r="67" spans="1:22" ht="47.45" customHeight="1">
      <c r="A67" s="2">
        <v>3</v>
      </c>
      <c r="B67" s="228"/>
      <c r="C67" s="257" t="s">
        <v>86</v>
      </c>
      <c r="D67" s="258"/>
      <c r="E67" s="155">
        <v>1</v>
      </c>
      <c r="F67" s="21"/>
      <c r="G67" s="156"/>
      <c r="H67" s="155">
        <v>1</v>
      </c>
      <c r="I67" s="21"/>
      <c r="J67" s="170"/>
      <c r="K67" s="171"/>
      <c r="L67" s="21"/>
      <c r="M67" s="156">
        <v>1</v>
      </c>
      <c r="N67" s="155">
        <v>1</v>
      </c>
      <c r="O67" s="21"/>
      <c r="P67" s="170"/>
      <c r="Q67" s="171">
        <v>1</v>
      </c>
      <c r="R67" s="21"/>
      <c r="S67" s="156"/>
      <c r="T67" s="182"/>
      <c r="U67" s="3">
        <f t="shared" si="0"/>
        <v>5</v>
      </c>
    </row>
    <row r="68" spans="1:22" ht="35.450000000000003" customHeight="1">
      <c r="A68" s="2">
        <v>4</v>
      </c>
      <c r="B68" s="228"/>
      <c r="C68" s="257" t="s">
        <v>87</v>
      </c>
      <c r="D68" s="258"/>
      <c r="E68" s="155">
        <v>1</v>
      </c>
      <c r="F68" s="21"/>
      <c r="G68" s="156"/>
      <c r="H68" s="155">
        <v>1</v>
      </c>
      <c r="I68" s="21"/>
      <c r="J68" s="170"/>
      <c r="K68" s="171">
        <v>1</v>
      </c>
      <c r="L68" s="21"/>
      <c r="M68" s="156"/>
      <c r="N68" s="155"/>
      <c r="O68" s="21">
        <v>1</v>
      </c>
      <c r="P68" s="170"/>
      <c r="Q68" s="171"/>
      <c r="R68" s="21">
        <v>1</v>
      </c>
      <c r="S68" s="156"/>
      <c r="T68" s="182"/>
      <c r="U68" s="3">
        <f t="shared" si="0"/>
        <v>5</v>
      </c>
    </row>
    <row r="69" spans="1:22" ht="35.450000000000003" customHeight="1">
      <c r="A69" s="2">
        <v>5</v>
      </c>
      <c r="B69" s="228"/>
      <c r="C69" s="257" t="s">
        <v>88</v>
      </c>
      <c r="D69" s="258"/>
      <c r="E69" s="155">
        <v>1</v>
      </c>
      <c r="F69" s="21"/>
      <c r="G69" s="156"/>
      <c r="H69" s="155">
        <v>1</v>
      </c>
      <c r="I69" s="21"/>
      <c r="J69" s="170"/>
      <c r="K69" s="171">
        <v>1</v>
      </c>
      <c r="L69" s="21"/>
      <c r="M69" s="156"/>
      <c r="N69" s="155">
        <v>1</v>
      </c>
      <c r="O69" s="21"/>
      <c r="P69" s="170"/>
      <c r="Q69" s="171"/>
      <c r="R69" s="21">
        <v>1</v>
      </c>
      <c r="S69" s="156"/>
      <c r="T69" s="182"/>
      <c r="U69" s="3">
        <f t="shared" si="0"/>
        <v>5</v>
      </c>
    </row>
    <row r="70" spans="1:22">
      <c r="B70" s="228"/>
      <c r="C70" s="252" t="s">
        <v>46</v>
      </c>
      <c r="D70" s="253"/>
      <c r="E70" s="154">
        <f>SUM(E65:E69)</f>
        <v>5</v>
      </c>
      <c r="F70" s="9">
        <f t="shared" ref="F70:S70" si="7">SUM(F65:F69)</f>
        <v>0</v>
      </c>
      <c r="G70" s="16">
        <f t="shared" si="7"/>
        <v>0</v>
      </c>
      <c r="H70" s="154">
        <f t="shared" si="7"/>
        <v>5</v>
      </c>
      <c r="I70" s="9">
        <f t="shared" si="7"/>
        <v>0</v>
      </c>
      <c r="J70" s="168">
        <f t="shared" si="7"/>
        <v>0</v>
      </c>
      <c r="K70" s="169">
        <f t="shared" si="7"/>
        <v>4</v>
      </c>
      <c r="L70" s="9">
        <f t="shared" si="7"/>
        <v>0</v>
      </c>
      <c r="M70" s="16">
        <f t="shared" si="7"/>
        <v>1</v>
      </c>
      <c r="N70" s="154">
        <f t="shared" si="7"/>
        <v>4</v>
      </c>
      <c r="O70" s="9">
        <f t="shared" si="7"/>
        <v>1</v>
      </c>
      <c r="P70" s="168">
        <f t="shared" si="7"/>
        <v>0</v>
      </c>
      <c r="Q70" s="169">
        <f t="shared" si="7"/>
        <v>2</v>
      </c>
      <c r="R70" s="9">
        <f t="shared" si="7"/>
        <v>2</v>
      </c>
      <c r="S70" s="16">
        <f t="shared" si="7"/>
        <v>1</v>
      </c>
      <c r="T70" s="181"/>
      <c r="U70" s="3">
        <f t="shared" si="0"/>
        <v>25</v>
      </c>
    </row>
    <row r="71" spans="1:22" ht="42.95" customHeight="1">
      <c r="B71" s="229"/>
      <c r="C71" s="235" t="s">
        <v>47</v>
      </c>
      <c r="D71" s="236"/>
      <c r="E71" s="243"/>
      <c r="F71" s="244"/>
      <c r="G71" s="245"/>
      <c r="H71" s="243"/>
      <c r="I71" s="244"/>
      <c r="J71" s="246"/>
      <c r="K71" s="247"/>
      <c r="L71" s="244"/>
      <c r="M71" s="245"/>
      <c r="N71" s="243"/>
      <c r="O71" s="244"/>
      <c r="P71" s="246"/>
      <c r="Q71" s="247"/>
      <c r="R71" s="244"/>
      <c r="S71" s="245"/>
      <c r="T71" s="182"/>
      <c r="U71" s="3">
        <f t="shared" si="0"/>
        <v>0</v>
      </c>
      <c r="V71" s="218"/>
    </row>
    <row r="72" spans="1:22">
      <c r="B72" s="230" t="s">
        <v>89</v>
      </c>
      <c r="C72" s="248" t="s">
        <v>89</v>
      </c>
      <c r="D72" s="249"/>
      <c r="E72" s="150" t="s">
        <v>4</v>
      </c>
      <c r="F72" s="23" t="s">
        <v>5</v>
      </c>
      <c r="G72" s="151" t="s">
        <v>6</v>
      </c>
      <c r="H72" s="150" t="s">
        <v>4</v>
      </c>
      <c r="I72" s="23" t="s">
        <v>5</v>
      </c>
      <c r="J72" s="165" t="s">
        <v>6</v>
      </c>
      <c r="K72" s="166" t="s">
        <v>4</v>
      </c>
      <c r="L72" s="23" t="s">
        <v>5</v>
      </c>
      <c r="M72" s="151" t="s">
        <v>6</v>
      </c>
      <c r="N72" s="150" t="s">
        <v>4</v>
      </c>
      <c r="O72" s="23" t="s">
        <v>5</v>
      </c>
      <c r="P72" s="165" t="s">
        <v>6</v>
      </c>
      <c r="Q72" s="166" t="s">
        <v>4</v>
      </c>
      <c r="R72" s="23" t="s">
        <v>5</v>
      </c>
      <c r="S72" s="151" t="s">
        <v>6</v>
      </c>
      <c r="T72" s="179"/>
      <c r="U72" s="3">
        <f t="shared" si="0"/>
        <v>0</v>
      </c>
      <c r="V72" s="218"/>
    </row>
    <row r="73" spans="1:22" ht="47.45" customHeight="1">
      <c r="A73" s="2">
        <v>1</v>
      </c>
      <c r="B73" s="231"/>
      <c r="C73" s="250" t="s">
        <v>90</v>
      </c>
      <c r="D73" s="251"/>
      <c r="E73" s="155">
        <v>1</v>
      </c>
      <c r="F73" s="21"/>
      <c r="G73" s="156"/>
      <c r="H73" s="155">
        <v>1</v>
      </c>
      <c r="I73" s="21"/>
      <c r="J73" s="170"/>
      <c r="K73" s="171">
        <v>1</v>
      </c>
      <c r="L73" s="21"/>
      <c r="M73" s="156"/>
      <c r="N73" s="155"/>
      <c r="O73" s="21">
        <v>1</v>
      </c>
      <c r="P73" s="170"/>
      <c r="Q73" s="171"/>
      <c r="R73" s="21">
        <v>1</v>
      </c>
      <c r="S73" s="156"/>
      <c r="T73" s="190"/>
      <c r="U73" s="3">
        <f t="shared" si="0"/>
        <v>5</v>
      </c>
    </row>
    <row r="74" spans="1:22">
      <c r="B74" s="231"/>
      <c r="C74" s="252" t="s">
        <v>46</v>
      </c>
      <c r="D74" s="253"/>
      <c r="E74" s="154">
        <f t="shared" ref="E74:S74" si="8">SUM(E73:E73)</f>
        <v>1</v>
      </c>
      <c r="F74" s="9">
        <f t="shared" si="8"/>
        <v>0</v>
      </c>
      <c r="G74" s="16">
        <f t="shared" si="8"/>
        <v>0</v>
      </c>
      <c r="H74" s="9">
        <f t="shared" si="8"/>
        <v>1</v>
      </c>
      <c r="I74" s="9">
        <f t="shared" si="8"/>
        <v>0</v>
      </c>
      <c r="J74" s="168">
        <f t="shared" si="8"/>
        <v>0</v>
      </c>
      <c r="K74" s="169">
        <f t="shared" si="8"/>
        <v>1</v>
      </c>
      <c r="L74" s="9">
        <f t="shared" si="8"/>
        <v>0</v>
      </c>
      <c r="M74" s="16">
        <f t="shared" si="8"/>
        <v>0</v>
      </c>
      <c r="N74" s="154">
        <f t="shared" si="8"/>
        <v>0</v>
      </c>
      <c r="O74" s="9">
        <f t="shared" si="8"/>
        <v>1</v>
      </c>
      <c r="P74" s="168">
        <f t="shared" si="8"/>
        <v>0</v>
      </c>
      <c r="Q74" s="169">
        <f t="shared" si="8"/>
        <v>0</v>
      </c>
      <c r="R74" s="9">
        <f t="shared" si="8"/>
        <v>1</v>
      </c>
      <c r="S74" s="16">
        <f t="shared" si="8"/>
        <v>0</v>
      </c>
      <c r="T74" s="181"/>
      <c r="U74" s="3">
        <f t="shared" si="0"/>
        <v>5</v>
      </c>
    </row>
    <row r="75" spans="1:22" ht="66.599999999999994" customHeight="1">
      <c r="B75" s="231"/>
      <c r="C75" s="235" t="s">
        <v>47</v>
      </c>
      <c r="D75" s="236"/>
      <c r="E75" s="237" t="s">
        <v>91</v>
      </c>
      <c r="F75" s="238"/>
      <c r="G75" s="239"/>
      <c r="H75" s="237" t="s">
        <v>92</v>
      </c>
      <c r="I75" s="238"/>
      <c r="J75" s="239"/>
      <c r="K75" s="237" t="s">
        <v>91</v>
      </c>
      <c r="L75" s="238"/>
      <c r="M75" s="239"/>
      <c r="N75" s="237"/>
      <c r="O75" s="238"/>
      <c r="P75" s="239"/>
      <c r="Q75" s="240"/>
      <c r="R75" s="238"/>
      <c r="S75" s="241"/>
      <c r="T75" s="191"/>
    </row>
    <row r="76" spans="1:22" s="139" customFormat="1">
      <c r="A76" s="2">
        <f>+A73+A69+A61+A51+A47+A43+A32+A20</f>
        <v>38</v>
      </c>
      <c r="B76" s="184"/>
      <c r="C76" s="220"/>
      <c r="D76" s="220"/>
      <c r="E76" s="184">
        <f>+E74+E70+E62+E52+E44+E33+E21+E48</f>
        <v>31</v>
      </c>
      <c r="F76" s="184">
        <f t="shared" ref="F76:S76" si="9">+F74+F70+F62+F52+F44+F33+F21+F48</f>
        <v>5</v>
      </c>
      <c r="G76" s="184">
        <f t="shared" si="9"/>
        <v>2</v>
      </c>
      <c r="H76" s="184">
        <f t="shared" si="9"/>
        <v>29</v>
      </c>
      <c r="I76" s="184">
        <f t="shared" si="9"/>
        <v>7</v>
      </c>
      <c r="J76" s="184">
        <f t="shared" si="9"/>
        <v>2</v>
      </c>
      <c r="K76" s="184">
        <f t="shared" si="9"/>
        <v>31</v>
      </c>
      <c r="L76" s="184">
        <f t="shared" si="9"/>
        <v>4</v>
      </c>
      <c r="M76" s="184">
        <f t="shared" si="9"/>
        <v>3</v>
      </c>
      <c r="N76" s="184">
        <f t="shared" si="9"/>
        <v>30</v>
      </c>
      <c r="O76" s="184">
        <f t="shared" si="9"/>
        <v>6</v>
      </c>
      <c r="P76" s="184">
        <f t="shared" si="9"/>
        <v>2</v>
      </c>
      <c r="Q76" s="184">
        <f t="shared" si="9"/>
        <v>17</v>
      </c>
      <c r="R76" s="184">
        <f t="shared" si="9"/>
        <v>16</v>
      </c>
      <c r="S76" s="184">
        <f t="shared" si="9"/>
        <v>5</v>
      </c>
      <c r="T76" s="184">
        <f>+T74+T70+T62+T52+T44+T33+T21</f>
        <v>0</v>
      </c>
      <c r="U76" s="184">
        <f>SUM(U15:U75)</f>
        <v>345</v>
      </c>
    </row>
    <row r="77" spans="1:22" s="139" customFormat="1">
      <c r="A77" s="2"/>
      <c r="B77" s="184"/>
      <c r="C77" s="220"/>
      <c r="D77" s="220"/>
      <c r="E77" s="242">
        <f>+E76+F76+G76</f>
        <v>38</v>
      </c>
      <c r="F77" s="242"/>
      <c r="G77" s="242"/>
      <c r="H77" s="242">
        <f>+H76+I76+J76</f>
        <v>38</v>
      </c>
      <c r="I77" s="242"/>
      <c r="J77" s="242"/>
      <c r="K77" s="242">
        <f>+K76+L76+M76</f>
        <v>38</v>
      </c>
      <c r="L77" s="242"/>
      <c r="M77" s="242"/>
      <c r="N77" s="242">
        <f>+N76+O76+P76</f>
        <v>38</v>
      </c>
      <c r="O77" s="242"/>
      <c r="P77" s="242"/>
      <c r="Q77" s="242">
        <f>+Q76+R76+S76</f>
        <v>38</v>
      </c>
      <c r="R77" s="242"/>
      <c r="S77" s="242"/>
      <c r="U77" s="184">
        <f>38*5</f>
        <v>190</v>
      </c>
    </row>
    <row r="78" spans="1:22" s="139" customFormat="1">
      <c r="A78" s="2"/>
      <c r="B78" s="184"/>
      <c r="C78" s="232" t="s">
        <v>4</v>
      </c>
      <c r="D78" s="233"/>
      <c r="E78" s="184">
        <f>+E76+H76+K76+N76+Q76</f>
        <v>138</v>
      </c>
      <c r="F78" s="185">
        <f>+E78/$E$81</f>
        <v>0.72631578947368425</v>
      </c>
      <c r="U78" s="192"/>
    </row>
    <row r="79" spans="1:22" s="139" customFormat="1" ht="24.6" customHeight="1">
      <c r="A79" s="2"/>
      <c r="B79" s="184"/>
      <c r="C79" s="232" t="s">
        <v>5</v>
      </c>
      <c r="D79" s="233" t="s">
        <v>5</v>
      </c>
      <c r="E79" s="184">
        <f>+F76+I76+L76+O76+R76</f>
        <v>38</v>
      </c>
      <c r="F79" s="185">
        <f>+E79/$E$81</f>
        <v>0.2</v>
      </c>
      <c r="H79" s="186">
        <f>F78+F80</f>
        <v>0.8</v>
      </c>
      <c r="U79" s="192"/>
    </row>
    <row r="80" spans="1:22" s="139" customFormat="1">
      <c r="A80" s="2"/>
      <c r="B80" s="184"/>
      <c r="C80" s="232" t="s">
        <v>6</v>
      </c>
      <c r="D80" s="233" t="s">
        <v>6</v>
      </c>
      <c r="E80" s="184">
        <f>+G76+J76+M76+P76+S76</f>
        <v>14</v>
      </c>
      <c r="F80" s="185">
        <f>+E80/$E$81</f>
        <v>7.3684210526315783E-2</v>
      </c>
      <c r="U80" s="192"/>
    </row>
    <row r="81" spans="1:21" s="139" customFormat="1">
      <c r="A81" s="2"/>
      <c r="B81" s="184"/>
      <c r="C81" s="220"/>
      <c r="D81" s="220"/>
      <c r="E81" s="184">
        <f>SUM(E78:E80)</f>
        <v>190</v>
      </c>
      <c r="F81" s="185">
        <f>+E81/$E$81</f>
        <v>1</v>
      </c>
      <c r="U81" s="192"/>
    </row>
    <row r="82" spans="1:21" s="140" customFormat="1">
      <c r="A82" s="2"/>
      <c r="B82" s="187"/>
      <c r="C82" s="234"/>
      <c r="D82" s="234"/>
      <c r="E82" s="187"/>
      <c r="F82" s="188"/>
      <c r="U82" s="193"/>
    </row>
    <row r="83" spans="1:21" s="139" customFormat="1">
      <c r="A83" s="2"/>
      <c r="B83" s="184"/>
      <c r="C83" s="220"/>
      <c r="D83" s="220"/>
      <c r="E83" s="184"/>
      <c r="F83" s="189"/>
      <c r="U83" s="192"/>
    </row>
    <row r="84" spans="1:21" s="139" customFormat="1">
      <c r="A84" s="2"/>
      <c r="B84" s="184"/>
      <c r="C84" s="220"/>
      <c r="D84" s="220"/>
      <c r="E84" s="184"/>
      <c r="F84" s="189"/>
      <c r="U84" s="192"/>
    </row>
    <row r="85" spans="1:21" s="139" customFormat="1">
      <c r="A85" s="2"/>
      <c r="B85" s="184"/>
      <c r="C85" s="220"/>
      <c r="D85" s="220"/>
      <c r="E85" s="184"/>
      <c r="F85" s="189"/>
      <c r="U85" s="192"/>
    </row>
    <row r="86" spans="1:21" s="139" customFormat="1">
      <c r="A86" s="2"/>
      <c r="B86" s="184"/>
      <c r="C86" s="220"/>
      <c r="D86" s="220"/>
      <c r="E86" s="184"/>
      <c r="F86" s="189"/>
      <c r="U86" s="192"/>
    </row>
    <row r="87" spans="1:21" s="139" customFormat="1">
      <c r="A87" s="2"/>
      <c r="B87" s="184"/>
      <c r="C87" s="220"/>
      <c r="D87" s="220"/>
      <c r="E87" s="184"/>
      <c r="F87" s="189"/>
      <c r="U87" s="192"/>
    </row>
    <row r="88" spans="1:21" s="139" customFormat="1">
      <c r="A88" s="2"/>
      <c r="B88" s="144"/>
      <c r="C88" s="142"/>
      <c r="D88" s="143"/>
      <c r="U88" s="192"/>
    </row>
    <row r="89" spans="1:21" s="139" customFormat="1">
      <c r="A89" s="2"/>
      <c r="B89" s="144"/>
      <c r="C89" s="142"/>
      <c r="D89" s="143"/>
      <c r="U89" s="192"/>
    </row>
    <row r="90" spans="1:21" s="139" customFormat="1">
      <c r="A90" s="2"/>
      <c r="B90" s="144"/>
      <c r="C90" s="142"/>
      <c r="D90" s="143"/>
      <c r="U90" s="192"/>
    </row>
    <row r="91" spans="1:21" s="139" customFormat="1">
      <c r="A91" s="2"/>
      <c r="B91" s="144"/>
      <c r="C91" s="142"/>
      <c r="D91" s="143"/>
      <c r="U91" s="192"/>
    </row>
    <row r="92" spans="1:21" s="139" customFormat="1">
      <c r="A92" s="2"/>
      <c r="B92" s="144"/>
      <c r="C92" s="142"/>
      <c r="D92" s="143"/>
      <c r="U92" s="192"/>
    </row>
    <row r="93" spans="1:21" s="139" customFormat="1">
      <c r="A93" s="2"/>
      <c r="B93" s="144"/>
      <c r="C93" s="142"/>
      <c r="D93" s="143"/>
      <c r="U93" s="192"/>
    </row>
    <row r="94" spans="1:21" s="139" customFormat="1">
      <c r="A94" s="2"/>
      <c r="B94" s="144"/>
      <c r="C94" s="142"/>
      <c r="D94" s="143"/>
      <c r="U94" s="192"/>
    </row>
    <row r="95" spans="1:21" s="139" customFormat="1">
      <c r="A95" s="2"/>
      <c r="B95" s="144"/>
      <c r="C95" s="142"/>
      <c r="D95" s="143"/>
      <c r="U95" s="192"/>
    </row>
    <row r="96" spans="1:21" s="139" customFormat="1">
      <c r="A96" s="2"/>
      <c r="B96" s="144"/>
      <c r="C96" s="142"/>
      <c r="D96" s="143"/>
      <c r="U96" s="192"/>
    </row>
    <row r="97" spans="1:21" s="139" customFormat="1">
      <c r="A97" s="2"/>
      <c r="B97" s="144"/>
      <c r="C97" s="142"/>
      <c r="D97" s="143"/>
      <c r="U97" s="192"/>
    </row>
    <row r="98" spans="1:21" s="139" customFormat="1">
      <c r="A98" s="2"/>
      <c r="B98" s="144"/>
      <c r="C98" s="142"/>
      <c r="D98" s="143"/>
      <c r="U98" s="192"/>
    </row>
    <row r="99" spans="1:21" s="139" customFormat="1">
      <c r="A99" s="2"/>
      <c r="B99" s="144"/>
      <c r="C99" s="142"/>
      <c r="D99" s="143"/>
      <c r="U99" s="192"/>
    </row>
    <row r="100" spans="1:21" s="139" customFormat="1">
      <c r="A100" s="2"/>
      <c r="B100" s="144"/>
      <c r="C100" s="142"/>
      <c r="D100" s="143"/>
      <c r="U100" s="192"/>
    </row>
    <row r="101" spans="1:21" s="139" customFormat="1">
      <c r="A101" s="2"/>
      <c r="B101" s="144"/>
      <c r="C101" s="142"/>
      <c r="D101" s="143"/>
      <c r="U101" s="192"/>
    </row>
    <row r="102" spans="1:21" s="139" customFormat="1">
      <c r="A102" s="2"/>
      <c r="B102" s="144"/>
      <c r="C102" s="142"/>
      <c r="D102" s="143"/>
      <c r="U102" s="192"/>
    </row>
    <row r="103" spans="1:21" s="139" customFormat="1">
      <c r="A103" s="2"/>
      <c r="B103" s="144"/>
      <c r="C103" s="142"/>
      <c r="D103" s="143"/>
      <c r="U103" s="192"/>
    </row>
    <row r="104" spans="1:21" s="139" customFormat="1">
      <c r="A104" s="2"/>
      <c r="B104" s="144"/>
      <c r="C104" s="142"/>
      <c r="D104" s="143"/>
      <c r="U104" s="192"/>
    </row>
    <row r="105" spans="1:21" s="139" customFormat="1">
      <c r="A105" s="2"/>
      <c r="B105" s="144"/>
      <c r="C105" s="142"/>
      <c r="D105" s="143"/>
      <c r="U105" s="192"/>
    </row>
    <row r="106" spans="1:21" s="139" customFormat="1">
      <c r="A106" s="2"/>
      <c r="B106" s="144"/>
      <c r="C106" s="142"/>
      <c r="D106" s="143"/>
      <c r="U106" s="192"/>
    </row>
    <row r="107" spans="1:21" s="139" customFormat="1">
      <c r="A107" s="2"/>
      <c r="B107" s="144"/>
      <c r="C107" s="142"/>
      <c r="D107" s="143"/>
      <c r="U107" s="192"/>
    </row>
    <row r="108" spans="1:21" s="139" customFormat="1">
      <c r="A108" s="2"/>
      <c r="B108" s="144"/>
      <c r="C108" s="142"/>
      <c r="D108" s="143"/>
      <c r="U108" s="192"/>
    </row>
    <row r="109" spans="1:21" s="139" customFormat="1">
      <c r="A109" s="2"/>
      <c r="B109" s="144"/>
      <c r="C109" s="142"/>
      <c r="D109" s="143"/>
      <c r="U109" s="192"/>
    </row>
    <row r="110" spans="1:21" s="139" customFormat="1">
      <c r="A110" s="2"/>
      <c r="B110" s="144"/>
      <c r="C110" s="142"/>
      <c r="D110" s="143"/>
      <c r="U110" s="192"/>
    </row>
    <row r="111" spans="1:21" s="139" customFormat="1">
      <c r="A111" s="2"/>
      <c r="B111" s="144"/>
      <c r="C111" s="142"/>
      <c r="D111" s="143"/>
      <c r="U111" s="192"/>
    </row>
    <row r="112" spans="1:21" s="139" customFormat="1">
      <c r="A112" s="2"/>
      <c r="B112" s="144"/>
      <c r="C112" s="142"/>
      <c r="D112" s="143"/>
      <c r="U112" s="192"/>
    </row>
    <row r="113" spans="1:21" s="139" customFormat="1">
      <c r="A113" s="2"/>
      <c r="B113" s="144"/>
      <c r="C113" s="142"/>
      <c r="D113" s="143"/>
      <c r="U113" s="192"/>
    </row>
    <row r="114" spans="1:21" s="139" customFormat="1">
      <c r="A114" s="2"/>
      <c r="B114" s="144"/>
      <c r="C114" s="142"/>
      <c r="D114" s="143"/>
      <c r="U114" s="192"/>
    </row>
    <row r="115" spans="1:21" s="139" customFormat="1">
      <c r="A115" s="2"/>
      <c r="B115" s="144"/>
      <c r="C115" s="142"/>
      <c r="D115" s="143"/>
      <c r="U115" s="192"/>
    </row>
    <row r="116" spans="1:21" s="139" customFormat="1">
      <c r="A116" s="2"/>
      <c r="B116" s="144"/>
      <c r="C116" s="142"/>
      <c r="D116" s="143"/>
      <c r="U116" s="192"/>
    </row>
    <row r="117" spans="1:21" s="139" customFormat="1">
      <c r="A117" s="2"/>
      <c r="B117" s="144"/>
      <c r="C117" s="142"/>
      <c r="D117" s="143"/>
      <c r="U117" s="192"/>
    </row>
    <row r="118" spans="1:21" s="139" customFormat="1">
      <c r="A118" s="2"/>
      <c r="B118" s="144"/>
      <c r="C118" s="142"/>
      <c r="D118" s="143"/>
      <c r="U118" s="192"/>
    </row>
    <row r="119" spans="1:21" s="139" customFormat="1">
      <c r="A119" s="2"/>
      <c r="B119" s="144"/>
      <c r="C119" s="142"/>
      <c r="D119" s="143"/>
      <c r="U119" s="192"/>
    </row>
    <row r="120" spans="1:21" s="139" customFormat="1">
      <c r="A120" s="2"/>
      <c r="B120" s="144"/>
      <c r="C120" s="142"/>
      <c r="D120" s="143"/>
      <c r="U120" s="192"/>
    </row>
    <row r="121" spans="1:21" s="139" customFormat="1">
      <c r="A121" s="2"/>
      <c r="B121" s="144"/>
      <c r="C121" s="142"/>
      <c r="D121" s="143"/>
      <c r="U121" s="192"/>
    </row>
    <row r="122" spans="1:21" s="139" customFormat="1">
      <c r="A122" s="2"/>
      <c r="B122" s="144"/>
      <c r="C122" s="142"/>
      <c r="D122" s="143"/>
      <c r="U122" s="192"/>
    </row>
    <row r="123" spans="1:21" s="139" customFormat="1">
      <c r="A123" s="2"/>
      <c r="B123" s="144"/>
      <c r="C123" s="142"/>
      <c r="D123" s="143"/>
      <c r="U123" s="192"/>
    </row>
    <row r="124" spans="1:21" s="139" customFormat="1">
      <c r="A124" s="2"/>
      <c r="B124" s="144"/>
      <c r="C124" s="142"/>
      <c r="D124" s="143"/>
      <c r="U124" s="192"/>
    </row>
    <row r="125" spans="1:21" s="139" customFormat="1">
      <c r="A125" s="2"/>
      <c r="B125" s="144"/>
      <c r="C125" s="142"/>
      <c r="D125" s="143"/>
      <c r="U125" s="192"/>
    </row>
    <row r="126" spans="1:21" s="139" customFormat="1">
      <c r="A126" s="2"/>
      <c r="B126" s="144"/>
      <c r="C126" s="142"/>
      <c r="D126" s="143"/>
      <c r="U126" s="192"/>
    </row>
    <row r="127" spans="1:21" s="139" customFormat="1">
      <c r="A127" s="2"/>
      <c r="B127" s="144"/>
      <c r="C127" s="142"/>
      <c r="D127" s="143"/>
      <c r="U127" s="192"/>
    </row>
    <row r="128" spans="1:21" s="139" customFormat="1">
      <c r="A128" s="2"/>
      <c r="B128" s="144"/>
      <c r="C128" s="142"/>
      <c r="D128" s="143"/>
      <c r="U128" s="192"/>
    </row>
    <row r="129" spans="1:21" s="139" customFormat="1">
      <c r="A129" s="2"/>
      <c r="B129" s="144"/>
      <c r="C129" s="142"/>
      <c r="D129" s="143"/>
      <c r="U129" s="192"/>
    </row>
    <row r="130" spans="1:21" s="139" customFormat="1">
      <c r="A130" s="2"/>
      <c r="B130" s="144"/>
      <c r="C130" s="142"/>
      <c r="D130" s="143"/>
      <c r="U130" s="192"/>
    </row>
    <row r="131" spans="1:21" s="139" customFormat="1">
      <c r="A131" s="2"/>
      <c r="B131" s="144"/>
      <c r="C131" s="142"/>
      <c r="D131" s="143"/>
      <c r="U131" s="192"/>
    </row>
    <row r="132" spans="1:21" s="139" customFormat="1">
      <c r="A132" s="2"/>
      <c r="B132" s="144"/>
      <c r="C132" s="142"/>
      <c r="D132" s="143"/>
      <c r="U132" s="192"/>
    </row>
    <row r="133" spans="1:21" s="139" customFormat="1">
      <c r="A133" s="2"/>
      <c r="B133" s="144"/>
      <c r="C133" s="142"/>
      <c r="D133" s="143"/>
      <c r="U133" s="192"/>
    </row>
    <row r="134" spans="1:21" s="139" customFormat="1">
      <c r="A134" s="2"/>
      <c r="B134" s="144"/>
      <c r="C134" s="142"/>
      <c r="D134" s="143"/>
      <c r="U134" s="192"/>
    </row>
    <row r="135" spans="1:21" s="139" customFormat="1">
      <c r="A135" s="2"/>
      <c r="B135" s="144"/>
      <c r="C135" s="142"/>
      <c r="D135" s="143"/>
      <c r="U135" s="192"/>
    </row>
    <row r="136" spans="1:21" s="139" customFormat="1">
      <c r="A136" s="2"/>
      <c r="B136" s="144"/>
      <c r="C136" s="142"/>
      <c r="D136" s="143"/>
      <c r="U136" s="192"/>
    </row>
    <row r="137" spans="1:21" s="139" customFormat="1">
      <c r="A137" s="2"/>
      <c r="B137" s="144"/>
      <c r="C137" s="142"/>
      <c r="D137" s="143"/>
      <c r="U137" s="192"/>
    </row>
    <row r="138" spans="1:21" s="139" customFormat="1">
      <c r="A138" s="2"/>
      <c r="B138" s="144"/>
      <c r="C138" s="142"/>
      <c r="D138" s="143"/>
      <c r="U138" s="192"/>
    </row>
    <row r="139" spans="1:21" s="139" customFormat="1">
      <c r="A139" s="2"/>
      <c r="B139" s="144"/>
      <c r="C139" s="142"/>
      <c r="D139" s="143"/>
      <c r="U139" s="192"/>
    </row>
    <row r="140" spans="1:21" s="139" customFormat="1">
      <c r="A140" s="2"/>
      <c r="B140" s="144"/>
      <c r="C140" s="142"/>
      <c r="D140" s="143"/>
      <c r="U140" s="192"/>
    </row>
    <row r="141" spans="1:21" s="139" customFormat="1">
      <c r="A141" s="2"/>
      <c r="B141" s="144"/>
      <c r="C141" s="142"/>
      <c r="D141" s="143"/>
      <c r="U141" s="192"/>
    </row>
    <row r="142" spans="1:21" s="139" customFormat="1">
      <c r="A142" s="2"/>
      <c r="B142" s="144"/>
      <c r="C142" s="142"/>
      <c r="D142" s="143"/>
      <c r="U142" s="192"/>
    </row>
    <row r="143" spans="1:21" s="139" customFormat="1">
      <c r="A143" s="2"/>
      <c r="B143" s="144"/>
      <c r="C143" s="142"/>
      <c r="D143" s="143"/>
      <c r="U143" s="192"/>
    </row>
    <row r="144" spans="1:21" s="139" customFormat="1">
      <c r="A144" s="2"/>
      <c r="B144" s="144"/>
      <c r="C144" s="142"/>
      <c r="D144" s="143"/>
      <c r="U144" s="192"/>
    </row>
    <row r="145" spans="1:21" s="139" customFormat="1">
      <c r="A145" s="2"/>
      <c r="B145" s="144"/>
      <c r="C145" s="142"/>
      <c r="D145" s="143"/>
      <c r="U145" s="192"/>
    </row>
    <row r="146" spans="1:21" s="139" customFormat="1">
      <c r="A146" s="2"/>
      <c r="B146" s="144"/>
      <c r="C146" s="142"/>
      <c r="D146" s="143"/>
      <c r="U146" s="192"/>
    </row>
    <row r="147" spans="1:21" s="139" customFormat="1">
      <c r="A147" s="2"/>
      <c r="B147" s="144"/>
      <c r="C147" s="142"/>
      <c r="D147" s="143"/>
      <c r="U147" s="192"/>
    </row>
    <row r="148" spans="1:21" s="139" customFormat="1">
      <c r="A148" s="2"/>
      <c r="B148" s="144"/>
      <c r="C148" s="142"/>
      <c r="D148" s="143"/>
      <c r="U148" s="192"/>
    </row>
    <row r="149" spans="1:21" s="139" customFormat="1">
      <c r="A149" s="2"/>
      <c r="B149" s="144"/>
      <c r="C149" s="142"/>
      <c r="D149" s="143"/>
      <c r="U149" s="192"/>
    </row>
    <row r="150" spans="1:21" s="139" customFormat="1">
      <c r="A150" s="2"/>
      <c r="B150" s="144"/>
      <c r="C150" s="142"/>
      <c r="D150" s="143"/>
      <c r="U150" s="192"/>
    </row>
    <row r="151" spans="1:21" s="139" customFormat="1">
      <c r="A151" s="2"/>
      <c r="B151" s="144"/>
      <c r="C151" s="142"/>
      <c r="D151" s="143"/>
      <c r="U151" s="192"/>
    </row>
    <row r="152" spans="1:21" s="139" customFormat="1">
      <c r="A152" s="2"/>
      <c r="B152" s="144"/>
      <c r="C152" s="142"/>
      <c r="D152" s="143"/>
      <c r="U152" s="192"/>
    </row>
    <row r="153" spans="1:21" s="139" customFormat="1">
      <c r="A153" s="2"/>
      <c r="B153" s="144"/>
      <c r="C153" s="142"/>
      <c r="D153" s="143"/>
      <c r="U153" s="192"/>
    </row>
    <row r="154" spans="1:21" s="139" customFormat="1">
      <c r="A154" s="2"/>
      <c r="B154" s="144"/>
      <c r="C154" s="142"/>
      <c r="D154" s="143"/>
      <c r="U154" s="192"/>
    </row>
    <row r="155" spans="1:21" s="139" customFormat="1">
      <c r="A155" s="2"/>
      <c r="B155" s="144"/>
      <c r="C155" s="142"/>
      <c r="D155" s="143"/>
      <c r="U155" s="192"/>
    </row>
    <row r="156" spans="1:21" s="139" customFormat="1">
      <c r="A156" s="2"/>
      <c r="B156" s="144"/>
      <c r="C156" s="142"/>
      <c r="D156" s="143"/>
      <c r="U156" s="192"/>
    </row>
    <row r="157" spans="1:21" s="139" customFormat="1">
      <c r="A157" s="2"/>
      <c r="B157" s="144"/>
      <c r="C157" s="142"/>
      <c r="D157" s="143"/>
      <c r="U157" s="192"/>
    </row>
    <row r="158" spans="1:21" s="139" customFormat="1">
      <c r="A158" s="2"/>
      <c r="B158" s="144"/>
      <c r="C158" s="142"/>
      <c r="D158" s="143"/>
      <c r="U158" s="192"/>
    </row>
    <row r="159" spans="1:21" s="139" customFormat="1">
      <c r="A159" s="2"/>
      <c r="B159" s="144"/>
      <c r="C159" s="142"/>
      <c r="D159" s="143"/>
      <c r="U159" s="192"/>
    </row>
    <row r="160" spans="1:21" s="139" customFormat="1">
      <c r="A160" s="2"/>
      <c r="B160" s="144"/>
      <c r="C160" s="142"/>
      <c r="D160" s="143"/>
      <c r="U160" s="192"/>
    </row>
    <row r="161" spans="1:21" s="139" customFormat="1">
      <c r="A161" s="2"/>
      <c r="B161" s="144"/>
      <c r="C161" s="142"/>
      <c r="D161" s="143"/>
      <c r="U161" s="192"/>
    </row>
    <row r="162" spans="1:21" s="139" customFormat="1">
      <c r="A162" s="2"/>
      <c r="B162" s="144"/>
      <c r="C162" s="142"/>
      <c r="D162" s="143"/>
      <c r="U162" s="192"/>
    </row>
    <row r="163" spans="1:21" s="139" customFormat="1">
      <c r="A163" s="2"/>
      <c r="B163" s="144"/>
      <c r="C163" s="142"/>
      <c r="D163" s="143"/>
      <c r="U163" s="192"/>
    </row>
    <row r="164" spans="1:21" s="139" customFormat="1">
      <c r="A164" s="2"/>
      <c r="B164" s="144"/>
      <c r="C164" s="142"/>
      <c r="D164" s="143"/>
      <c r="U164" s="192"/>
    </row>
    <row r="165" spans="1:21" s="139" customFormat="1">
      <c r="A165" s="2"/>
      <c r="B165" s="144"/>
      <c r="C165" s="142"/>
      <c r="D165" s="143"/>
      <c r="U165" s="192"/>
    </row>
    <row r="166" spans="1:21" s="139" customFormat="1">
      <c r="A166" s="2"/>
      <c r="B166" s="144"/>
      <c r="C166" s="142"/>
      <c r="D166" s="143"/>
      <c r="U166" s="192"/>
    </row>
    <row r="167" spans="1:21" s="139" customFormat="1">
      <c r="A167" s="2"/>
      <c r="B167" s="144"/>
      <c r="C167" s="142"/>
      <c r="D167" s="143"/>
      <c r="U167" s="192"/>
    </row>
    <row r="168" spans="1:21" s="139" customFormat="1">
      <c r="A168" s="2"/>
      <c r="B168" s="144"/>
      <c r="C168" s="142"/>
      <c r="D168" s="143"/>
      <c r="U168" s="192"/>
    </row>
    <row r="169" spans="1:21" s="139" customFormat="1">
      <c r="A169" s="2"/>
      <c r="B169" s="144"/>
      <c r="C169" s="142"/>
      <c r="D169" s="143"/>
      <c r="U169" s="192"/>
    </row>
    <row r="170" spans="1:21" s="139" customFormat="1">
      <c r="A170" s="2"/>
      <c r="B170" s="144"/>
      <c r="C170" s="142"/>
      <c r="D170" s="143"/>
      <c r="U170" s="192"/>
    </row>
    <row r="171" spans="1:21" s="139" customFormat="1">
      <c r="A171" s="2"/>
      <c r="B171" s="144"/>
      <c r="C171" s="142"/>
      <c r="D171" s="143"/>
      <c r="U171" s="192"/>
    </row>
    <row r="172" spans="1:21" s="139" customFormat="1">
      <c r="A172" s="2"/>
      <c r="B172" s="144"/>
      <c r="C172" s="142"/>
      <c r="D172" s="143"/>
      <c r="U172" s="192"/>
    </row>
    <row r="173" spans="1:21" s="139" customFormat="1">
      <c r="A173" s="2"/>
      <c r="B173" s="144"/>
      <c r="C173" s="142"/>
      <c r="D173" s="143"/>
      <c r="U173" s="192"/>
    </row>
    <row r="174" spans="1:21" s="139" customFormat="1">
      <c r="A174" s="2"/>
      <c r="B174" s="144"/>
      <c r="C174" s="142"/>
      <c r="D174" s="143"/>
      <c r="U174" s="192"/>
    </row>
    <row r="175" spans="1:21" s="139" customFormat="1">
      <c r="A175" s="2"/>
      <c r="B175" s="144"/>
      <c r="C175" s="142"/>
      <c r="D175" s="143"/>
      <c r="U175" s="192"/>
    </row>
    <row r="176" spans="1:21" s="139" customFormat="1">
      <c r="A176" s="2"/>
      <c r="B176" s="144"/>
      <c r="C176" s="142"/>
      <c r="D176" s="143"/>
      <c r="U176" s="192"/>
    </row>
    <row r="177" spans="1:21" s="139" customFormat="1">
      <c r="A177" s="2"/>
      <c r="B177" s="144"/>
      <c r="C177" s="142"/>
      <c r="D177" s="143"/>
      <c r="U177" s="192"/>
    </row>
    <row r="178" spans="1:21" s="139" customFormat="1">
      <c r="A178" s="2"/>
      <c r="B178" s="144"/>
      <c r="C178" s="142"/>
      <c r="D178" s="143"/>
      <c r="U178" s="192"/>
    </row>
    <row r="179" spans="1:21" s="139" customFormat="1">
      <c r="A179" s="2"/>
      <c r="B179" s="144"/>
      <c r="C179" s="142"/>
      <c r="D179" s="143"/>
      <c r="U179" s="192"/>
    </row>
    <row r="180" spans="1:21" s="139" customFormat="1">
      <c r="A180" s="2"/>
      <c r="B180" s="144"/>
      <c r="C180" s="142"/>
      <c r="D180" s="143"/>
      <c r="U180" s="192"/>
    </row>
    <row r="181" spans="1:21" s="139" customFormat="1">
      <c r="A181" s="2"/>
      <c r="B181" s="144"/>
      <c r="C181" s="142"/>
      <c r="D181" s="143"/>
      <c r="U181" s="192"/>
    </row>
    <row r="182" spans="1:21" s="139" customFormat="1">
      <c r="A182" s="2"/>
      <c r="B182" s="144"/>
      <c r="C182" s="142"/>
      <c r="D182" s="143"/>
      <c r="U182" s="192"/>
    </row>
    <row r="183" spans="1:21" s="139" customFormat="1">
      <c r="A183" s="2"/>
      <c r="B183" s="144"/>
      <c r="C183" s="142"/>
      <c r="D183" s="143"/>
      <c r="U183" s="192"/>
    </row>
    <row r="184" spans="1:21" s="139" customFormat="1">
      <c r="A184" s="2"/>
      <c r="B184" s="144"/>
      <c r="C184" s="142"/>
      <c r="D184" s="143"/>
      <c r="U184" s="192"/>
    </row>
    <row r="185" spans="1:21" s="139" customFormat="1">
      <c r="A185" s="2"/>
      <c r="B185" s="144"/>
      <c r="C185" s="142"/>
      <c r="D185" s="143"/>
      <c r="U185" s="192"/>
    </row>
    <row r="186" spans="1:21" s="139" customFormat="1">
      <c r="A186" s="2"/>
      <c r="B186" s="144"/>
      <c r="C186" s="142"/>
      <c r="D186" s="143"/>
      <c r="U186" s="192"/>
    </row>
    <row r="187" spans="1:21" s="139" customFormat="1">
      <c r="A187" s="2"/>
      <c r="B187" s="144"/>
      <c r="C187" s="142"/>
      <c r="D187" s="143"/>
      <c r="U187" s="192"/>
    </row>
    <row r="188" spans="1:21" s="139" customFormat="1">
      <c r="A188" s="2"/>
      <c r="B188" s="144"/>
      <c r="C188" s="142"/>
      <c r="D188" s="143"/>
      <c r="U188" s="192"/>
    </row>
    <row r="189" spans="1:21" s="139" customFormat="1">
      <c r="A189" s="2"/>
      <c r="B189" s="144"/>
      <c r="C189" s="142"/>
      <c r="D189" s="143"/>
      <c r="U189" s="192"/>
    </row>
    <row r="190" spans="1:21" s="139" customFormat="1">
      <c r="A190" s="2"/>
      <c r="B190" s="144"/>
      <c r="C190" s="142"/>
      <c r="D190" s="143"/>
      <c r="U190" s="192"/>
    </row>
    <row r="191" spans="1:21" s="139" customFormat="1">
      <c r="A191" s="2"/>
      <c r="B191" s="144"/>
      <c r="C191" s="142"/>
      <c r="D191" s="143"/>
      <c r="U191" s="192"/>
    </row>
    <row r="192" spans="1:21" s="139" customFormat="1">
      <c r="A192" s="2"/>
      <c r="B192" s="144"/>
      <c r="C192" s="142"/>
      <c r="D192" s="143"/>
      <c r="U192" s="192"/>
    </row>
    <row r="193" spans="1:21" s="139" customFormat="1">
      <c r="A193" s="2"/>
      <c r="B193" s="144"/>
      <c r="C193" s="142"/>
      <c r="D193" s="143"/>
      <c r="U193" s="192"/>
    </row>
    <row r="194" spans="1:21" s="139" customFormat="1">
      <c r="A194" s="2"/>
      <c r="B194" s="144"/>
      <c r="C194" s="142"/>
      <c r="D194" s="143"/>
      <c r="U194" s="192"/>
    </row>
    <row r="195" spans="1:21" s="139" customFormat="1">
      <c r="A195" s="2"/>
      <c r="B195" s="144"/>
      <c r="C195" s="142"/>
      <c r="D195" s="143"/>
      <c r="U195" s="192"/>
    </row>
    <row r="196" spans="1:21" s="139" customFormat="1">
      <c r="A196" s="2"/>
      <c r="B196" s="144"/>
      <c r="C196" s="142"/>
      <c r="D196" s="143"/>
      <c r="U196" s="192"/>
    </row>
    <row r="197" spans="1:21" s="139" customFormat="1">
      <c r="A197" s="2"/>
      <c r="B197" s="144"/>
      <c r="C197" s="142"/>
      <c r="D197" s="143"/>
      <c r="U197" s="192"/>
    </row>
    <row r="198" spans="1:21" s="139" customFormat="1">
      <c r="A198" s="2"/>
      <c r="B198" s="144"/>
      <c r="C198" s="142"/>
      <c r="D198" s="143"/>
      <c r="U198" s="192"/>
    </row>
    <row r="199" spans="1:21" s="139" customFormat="1">
      <c r="A199" s="2"/>
      <c r="B199" s="144"/>
      <c r="C199" s="142"/>
      <c r="D199" s="143"/>
      <c r="U199" s="192"/>
    </row>
    <row r="200" spans="1:21" s="139" customFormat="1">
      <c r="A200" s="2"/>
      <c r="B200" s="144"/>
      <c r="C200" s="142"/>
      <c r="D200" s="143"/>
      <c r="U200" s="192"/>
    </row>
    <row r="201" spans="1:21" s="139" customFormat="1">
      <c r="A201" s="2"/>
      <c r="B201" s="144"/>
      <c r="C201" s="142"/>
      <c r="D201" s="143"/>
      <c r="U201" s="192"/>
    </row>
    <row r="202" spans="1:21" s="139" customFormat="1">
      <c r="A202" s="2"/>
      <c r="B202" s="144"/>
      <c r="C202" s="142"/>
      <c r="D202" s="143"/>
      <c r="U202" s="192"/>
    </row>
    <row r="203" spans="1:21" s="139" customFormat="1">
      <c r="A203" s="2"/>
      <c r="B203" s="144"/>
      <c r="C203" s="142"/>
      <c r="D203" s="143"/>
      <c r="U203" s="192"/>
    </row>
    <row r="204" spans="1:21" s="139" customFormat="1">
      <c r="A204" s="2"/>
      <c r="B204" s="144"/>
      <c r="C204" s="142"/>
      <c r="D204" s="143"/>
      <c r="U204" s="192"/>
    </row>
    <row r="205" spans="1:21" s="139" customFormat="1">
      <c r="A205" s="2"/>
      <c r="B205" s="144"/>
      <c r="C205" s="142"/>
      <c r="D205" s="143"/>
      <c r="U205" s="192"/>
    </row>
    <row r="206" spans="1:21" s="139" customFormat="1">
      <c r="A206" s="2"/>
      <c r="B206" s="144"/>
      <c r="C206" s="142"/>
      <c r="D206" s="143"/>
      <c r="U206" s="192"/>
    </row>
    <row r="207" spans="1:21" s="139" customFormat="1">
      <c r="A207" s="2"/>
      <c r="B207" s="144"/>
      <c r="C207" s="142"/>
      <c r="D207" s="143"/>
      <c r="U207" s="192"/>
    </row>
    <row r="208" spans="1:21" s="139" customFormat="1">
      <c r="A208" s="2"/>
      <c r="B208" s="144"/>
      <c r="C208" s="142"/>
      <c r="D208" s="143"/>
      <c r="U208" s="192"/>
    </row>
    <row r="209" spans="1:21" s="139" customFormat="1">
      <c r="A209" s="2"/>
      <c r="B209" s="144"/>
      <c r="C209" s="142"/>
      <c r="D209" s="143"/>
      <c r="U209" s="192"/>
    </row>
    <row r="210" spans="1:21" s="139" customFormat="1">
      <c r="A210" s="2"/>
      <c r="B210" s="144"/>
      <c r="C210" s="142"/>
      <c r="D210" s="143"/>
      <c r="U210" s="192"/>
    </row>
    <row r="211" spans="1:21" s="139" customFormat="1">
      <c r="A211" s="2"/>
      <c r="B211" s="144"/>
      <c r="C211" s="142"/>
      <c r="D211" s="143"/>
      <c r="U211" s="192"/>
    </row>
    <row r="212" spans="1:21" s="139" customFormat="1">
      <c r="A212" s="2"/>
      <c r="B212" s="144"/>
      <c r="C212" s="142"/>
      <c r="D212" s="143"/>
      <c r="U212" s="192"/>
    </row>
    <row r="213" spans="1:21" s="139" customFormat="1">
      <c r="A213" s="2"/>
      <c r="B213" s="144"/>
      <c r="C213" s="142"/>
      <c r="D213" s="143"/>
      <c r="U213" s="192"/>
    </row>
    <row r="214" spans="1:21" s="139" customFormat="1">
      <c r="A214" s="2"/>
      <c r="B214" s="144"/>
      <c r="C214" s="142"/>
      <c r="D214" s="143"/>
      <c r="U214" s="192"/>
    </row>
    <row r="215" spans="1:21" s="139" customFormat="1">
      <c r="A215" s="2"/>
      <c r="B215" s="144"/>
      <c r="C215" s="142"/>
      <c r="D215" s="143"/>
      <c r="U215" s="192"/>
    </row>
    <row r="216" spans="1:21" s="139" customFormat="1">
      <c r="A216" s="2"/>
      <c r="B216" s="144"/>
      <c r="C216" s="142"/>
      <c r="D216" s="143"/>
      <c r="U216" s="192"/>
    </row>
    <row r="217" spans="1:21" s="139" customFormat="1">
      <c r="A217" s="2"/>
      <c r="B217" s="144"/>
      <c r="C217" s="142"/>
      <c r="D217" s="143"/>
      <c r="U217" s="192"/>
    </row>
    <row r="218" spans="1:21" s="139" customFormat="1">
      <c r="A218" s="2"/>
      <c r="B218" s="144"/>
      <c r="C218" s="142"/>
      <c r="D218" s="143"/>
      <c r="U218" s="192"/>
    </row>
    <row r="219" spans="1:21" s="139" customFormat="1">
      <c r="A219" s="2"/>
      <c r="B219" s="144"/>
      <c r="C219" s="142"/>
      <c r="D219" s="143"/>
      <c r="U219" s="192"/>
    </row>
    <row r="220" spans="1:21" s="139" customFormat="1">
      <c r="A220" s="2"/>
      <c r="B220" s="144"/>
      <c r="C220" s="142"/>
      <c r="D220" s="143"/>
      <c r="U220" s="192"/>
    </row>
    <row r="221" spans="1:21" s="139" customFormat="1">
      <c r="A221" s="2"/>
      <c r="B221" s="144"/>
      <c r="C221" s="142"/>
      <c r="D221" s="143"/>
      <c r="U221" s="192"/>
    </row>
    <row r="222" spans="1:21" s="139" customFormat="1">
      <c r="A222" s="2"/>
      <c r="B222" s="144"/>
      <c r="C222" s="142"/>
      <c r="D222" s="143"/>
      <c r="U222" s="192"/>
    </row>
    <row r="223" spans="1:21" s="139" customFormat="1">
      <c r="A223" s="2"/>
      <c r="B223" s="144"/>
      <c r="C223" s="142"/>
      <c r="D223" s="143"/>
      <c r="U223" s="192"/>
    </row>
    <row r="224" spans="1:21" s="139" customFormat="1">
      <c r="A224" s="2"/>
      <c r="B224" s="144"/>
      <c r="C224" s="142"/>
      <c r="D224" s="143"/>
      <c r="U224" s="192"/>
    </row>
    <row r="225" spans="1:21" s="139" customFormat="1">
      <c r="A225" s="2"/>
      <c r="B225" s="144"/>
      <c r="C225" s="142"/>
      <c r="D225" s="143"/>
      <c r="U225" s="192"/>
    </row>
    <row r="226" spans="1:21" s="139" customFormat="1">
      <c r="A226" s="2"/>
      <c r="B226" s="144"/>
      <c r="C226" s="142"/>
      <c r="D226" s="143"/>
      <c r="U226" s="192"/>
    </row>
    <row r="227" spans="1:21" s="139" customFormat="1">
      <c r="A227" s="2"/>
      <c r="B227" s="144"/>
      <c r="C227" s="142"/>
      <c r="D227" s="143"/>
      <c r="U227" s="192"/>
    </row>
    <row r="228" spans="1:21" s="139" customFormat="1">
      <c r="A228" s="2"/>
      <c r="B228" s="144"/>
      <c r="C228" s="142"/>
      <c r="D228" s="143"/>
      <c r="U228" s="192"/>
    </row>
    <row r="229" spans="1:21" s="139" customFormat="1">
      <c r="A229" s="2"/>
      <c r="B229" s="144"/>
      <c r="C229" s="142"/>
      <c r="D229" s="143"/>
      <c r="U229" s="192"/>
    </row>
    <row r="230" spans="1:21" s="139" customFormat="1">
      <c r="A230" s="2"/>
      <c r="B230" s="144"/>
      <c r="C230" s="142"/>
      <c r="D230" s="143"/>
      <c r="U230" s="192"/>
    </row>
    <row r="231" spans="1:21" s="139" customFormat="1">
      <c r="A231" s="2"/>
      <c r="B231" s="144"/>
      <c r="C231" s="142"/>
      <c r="D231" s="143"/>
      <c r="U231" s="192"/>
    </row>
    <row r="232" spans="1:21" s="139" customFormat="1">
      <c r="A232" s="2"/>
      <c r="B232" s="144"/>
      <c r="C232" s="142"/>
      <c r="D232" s="143"/>
      <c r="U232" s="192"/>
    </row>
    <row r="233" spans="1:21" s="139" customFormat="1">
      <c r="A233" s="2"/>
      <c r="B233" s="144"/>
      <c r="C233" s="142"/>
      <c r="D233" s="143"/>
      <c r="U233" s="192"/>
    </row>
    <row r="234" spans="1:21" s="139" customFormat="1">
      <c r="A234" s="2"/>
      <c r="B234" s="144"/>
      <c r="C234" s="142"/>
      <c r="D234" s="143"/>
      <c r="U234" s="192"/>
    </row>
    <row r="235" spans="1:21" s="139" customFormat="1">
      <c r="A235" s="2"/>
      <c r="B235" s="144"/>
      <c r="C235" s="142"/>
      <c r="D235" s="143"/>
      <c r="U235" s="192"/>
    </row>
    <row r="236" spans="1:21" s="139" customFormat="1">
      <c r="A236" s="2"/>
      <c r="B236" s="144"/>
      <c r="C236" s="142"/>
      <c r="D236" s="143"/>
      <c r="U236" s="192"/>
    </row>
    <row r="237" spans="1:21" s="139" customFormat="1">
      <c r="A237" s="2"/>
      <c r="B237" s="144"/>
      <c r="C237" s="142"/>
      <c r="D237" s="143"/>
      <c r="U237" s="192"/>
    </row>
    <row r="238" spans="1:21" s="139" customFormat="1">
      <c r="A238" s="2"/>
      <c r="B238" s="144"/>
      <c r="C238" s="142"/>
      <c r="D238" s="143"/>
      <c r="U238" s="192"/>
    </row>
    <row r="239" spans="1:21" s="139" customFormat="1">
      <c r="A239" s="2"/>
      <c r="B239" s="144"/>
      <c r="C239" s="142"/>
      <c r="D239" s="143"/>
      <c r="U239" s="192"/>
    </row>
    <row r="240" spans="1:21" s="139" customFormat="1">
      <c r="A240" s="2"/>
      <c r="B240" s="144"/>
      <c r="C240" s="142"/>
      <c r="D240" s="143"/>
      <c r="U240" s="192"/>
    </row>
    <row r="241" spans="1:21" s="139" customFormat="1">
      <c r="A241" s="2"/>
      <c r="B241" s="144"/>
      <c r="C241" s="142"/>
      <c r="D241" s="143"/>
      <c r="U241" s="192"/>
    </row>
    <row r="242" spans="1:21" s="139" customFormat="1">
      <c r="A242" s="2"/>
      <c r="B242" s="144"/>
      <c r="C242" s="142"/>
      <c r="D242" s="143"/>
      <c r="U242" s="192"/>
    </row>
    <row r="243" spans="1:21" s="139" customFormat="1">
      <c r="A243" s="2"/>
      <c r="B243" s="144"/>
      <c r="C243" s="142"/>
      <c r="D243" s="143"/>
      <c r="U243" s="192"/>
    </row>
    <row r="244" spans="1:21" s="139" customFormat="1">
      <c r="A244" s="2"/>
      <c r="B244" s="144"/>
      <c r="C244" s="142"/>
      <c r="D244" s="143"/>
      <c r="U244" s="192"/>
    </row>
    <row r="245" spans="1:21" s="139" customFormat="1">
      <c r="A245" s="2"/>
      <c r="B245" s="144"/>
      <c r="C245" s="142"/>
      <c r="D245" s="143"/>
      <c r="U245" s="192"/>
    </row>
    <row r="246" spans="1:21" s="139" customFormat="1">
      <c r="A246" s="2"/>
      <c r="B246" s="144"/>
      <c r="C246" s="142"/>
      <c r="D246" s="143"/>
      <c r="U246" s="192"/>
    </row>
    <row r="247" spans="1:21" s="139" customFormat="1">
      <c r="A247" s="2"/>
      <c r="B247" s="144"/>
      <c r="C247" s="142"/>
      <c r="D247" s="143"/>
      <c r="U247" s="192"/>
    </row>
    <row r="248" spans="1:21" s="139" customFormat="1">
      <c r="A248" s="2"/>
      <c r="B248" s="144"/>
      <c r="C248" s="142"/>
      <c r="D248" s="143"/>
      <c r="U248" s="192"/>
    </row>
    <row r="249" spans="1:21" s="139" customFormat="1">
      <c r="A249" s="2"/>
      <c r="B249" s="144"/>
      <c r="C249" s="142"/>
      <c r="D249" s="143"/>
      <c r="U249" s="192"/>
    </row>
    <row r="250" spans="1:21" s="139" customFormat="1">
      <c r="A250" s="2"/>
      <c r="B250" s="144"/>
      <c r="C250" s="142"/>
      <c r="D250" s="143"/>
      <c r="U250" s="192"/>
    </row>
    <row r="251" spans="1:21" s="139" customFormat="1">
      <c r="A251" s="2"/>
      <c r="B251" s="144"/>
      <c r="C251" s="142"/>
      <c r="D251" s="143"/>
      <c r="U251" s="192"/>
    </row>
    <row r="252" spans="1:21" s="139" customFormat="1">
      <c r="A252" s="2"/>
      <c r="B252" s="144"/>
      <c r="C252" s="142"/>
      <c r="D252" s="143"/>
      <c r="U252" s="192"/>
    </row>
    <row r="253" spans="1:21" s="139" customFormat="1">
      <c r="A253" s="2"/>
      <c r="B253" s="144"/>
      <c r="C253" s="142"/>
      <c r="D253" s="143"/>
      <c r="U253" s="192"/>
    </row>
    <row r="254" spans="1:21" s="139" customFormat="1">
      <c r="A254" s="2"/>
      <c r="B254" s="144"/>
      <c r="C254" s="142"/>
      <c r="D254" s="143"/>
      <c r="U254" s="192"/>
    </row>
    <row r="255" spans="1:21" s="139" customFormat="1">
      <c r="A255" s="2"/>
      <c r="B255" s="144"/>
      <c r="C255" s="142"/>
      <c r="D255" s="143"/>
      <c r="U255" s="192"/>
    </row>
    <row r="256" spans="1:21" s="139" customFormat="1">
      <c r="A256" s="2"/>
      <c r="B256" s="144"/>
      <c r="C256" s="142"/>
      <c r="D256" s="143"/>
      <c r="U256" s="192"/>
    </row>
    <row r="257" spans="1:21" s="139" customFormat="1">
      <c r="A257" s="2"/>
      <c r="B257" s="144"/>
      <c r="C257" s="142"/>
      <c r="D257" s="143"/>
      <c r="U257" s="192"/>
    </row>
    <row r="258" spans="1:21" s="139" customFormat="1">
      <c r="A258" s="2"/>
      <c r="B258" s="144"/>
      <c r="C258" s="142"/>
      <c r="D258" s="143"/>
      <c r="U258" s="192"/>
    </row>
    <row r="259" spans="1:21" s="139" customFormat="1">
      <c r="A259" s="2"/>
      <c r="B259" s="144"/>
      <c r="C259" s="142"/>
      <c r="D259" s="143"/>
      <c r="U259" s="192"/>
    </row>
    <row r="260" spans="1:21" s="139" customFormat="1">
      <c r="A260" s="2"/>
      <c r="B260" s="144"/>
      <c r="C260" s="142"/>
      <c r="D260" s="143"/>
      <c r="U260" s="192"/>
    </row>
    <row r="261" spans="1:21" s="139" customFormat="1">
      <c r="A261" s="2"/>
      <c r="B261" s="144"/>
      <c r="C261" s="142"/>
      <c r="D261" s="143"/>
      <c r="U261" s="192"/>
    </row>
    <row r="262" spans="1:21" s="139" customFormat="1">
      <c r="A262" s="2"/>
      <c r="B262" s="144"/>
      <c r="C262" s="142"/>
      <c r="D262" s="143"/>
      <c r="U262" s="192"/>
    </row>
    <row r="263" spans="1:21" s="139" customFormat="1">
      <c r="A263" s="2"/>
      <c r="B263" s="144"/>
      <c r="C263" s="142"/>
      <c r="D263" s="143"/>
      <c r="U263" s="192"/>
    </row>
    <row r="264" spans="1:21" s="139" customFormat="1">
      <c r="A264" s="2"/>
      <c r="B264" s="144"/>
      <c r="C264" s="142"/>
      <c r="D264" s="143"/>
      <c r="U264" s="192"/>
    </row>
    <row r="265" spans="1:21" s="139" customFormat="1">
      <c r="A265" s="2"/>
      <c r="B265" s="144"/>
      <c r="C265" s="142"/>
      <c r="D265" s="143"/>
      <c r="U265" s="192"/>
    </row>
    <row r="266" spans="1:21" s="139" customFormat="1">
      <c r="A266" s="2"/>
      <c r="B266" s="144"/>
      <c r="C266" s="142"/>
      <c r="D266" s="143"/>
      <c r="U266" s="192"/>
    </row>
    <row r="267" spans="1:21" s="139" customFormat="1">
      <c r="A267" s="2"/>
      <c r="B267" s="144"/>
      <c r="C267" s="142"/>
      <c r="D267" s="143"/>
      <c r="U267" s="192"/>
    </row>
    <row r="268" spans="1:21" s="139" customFormat="1">
      <c r="A268" s="2"/>
      <c r="B268" s="144"/>
      <c r="C268" s="142"/>
      <c r="D268" s="143"/>
      <c r="U268" s="192"/>
    </row>
    <row r="269" spans="1:21" s="139" customFormat="1">
      <c r="A269" s="2"/>
      <c r="B269" s="144"/>
      <c r="C269" s="142"/>
      <c r="D269" s="143"/>
      <c r="U269" s="192"/>
    </row>
    <row r="270" spans="1:21" s="139" customFormat="1">
      <c r="A270" s="2"/>
      <c r="B270" s="144"/>
      <c r="C270" s="142"/>
      <c r="D270" s="143"/>
      <c r="U270" s="192"/>
    </row>
    <row r="271" spans="1:21" s="139" customFormat="1">
      <c r="A271" s="2"/>
      <c r="B271" s="144"/>
      <c r="C271" s="142"/>
      <c r="D271" s="143"/>
      <c r="U271" s="192"/>
    </row>
    <row r="272" spans="1:21" s="139" customFormat="1">
      <c r="A272" s="2"/>
      <c r="B272" s="144"/>
      <c r="C272" s="142"/>
      <c r="D272" s="143"/>
      <c r="U272" s="192"/>
    </row>
    <row r="273" spans="1:21" s="139" customFormat="1">
      <c r="A273" s="2"/>
      <c r="B273" s="144"/>
      <c r="C273" s="142"/>
      <c r="D273" s="143"/>
      <c r="U273" s="192"/>
    </row>
    <row r="274" spans="1:21" s="139" customFormat="1">
      <c r="A274" s="2"/>
      <c r="B274" s="144"/>
      <c r="C274" s="142"/>
      <c r="D274" s="143"/>
      <c r="U274" s="192"/>
    </row>
    <row r="275" spans="1:21" s="139" customFormat="1">
      <c r="A275" s="2"/>
      <c r="B275" s="144"/>
      <c r="C275" s="142"/>
      <c r="D275" s="143"/>
      <c r="U275" s="192"/>
    </row>
    <row r="276" spans="1:21" s="139" customFormat="1">
      <c r="A276" s="2"/>
      <c r="B276" s="144"/>
      <c r="C276" s="142"/>
      <c r="D276" s="143"/>
      <c r="U276" s="192"/>
    </row>
    <row r="277" spans="1:21" s="139" customFormat="1">
      <c r="A277" s="2"/>
      <c r="B277" s="144"/>
      <c r="C277" s="142"/>
      <c r="D277" s="143"/>
      <c r="U277" s="192"/>
    </row>
    <row r="278" spans="1:21" s="139" customFormat="1">
      <c r="A278" s="2"/>
      <c r="B278" s="144"/>
      <c r="C278" s="142"/>
      <c r="D278" s="143"/>
      <c r="U278" s="192"/>
    </row>
    <row r="279" spans="1:21" s="139" customFormat="1">
      <c r="A279" s="2"/>
      <c r="B279" s="144"/>
      <c r="C279" s="142"/>
      <c r="D279" s="143"/>
      <c r="U279" s="192"/>
    </row>
    <row r="280" spans="1:21" s="139" customFormat="1">
      <c r="A280" s="2"/>
      <c r="B280" s="144"/>
      <c r="C280" s="142"/>
      <c r="D280" s="143"/>
      <c r="U280" s="192"/>
    </row>
    <row r="281" spans="1:21" s="139" customFormat="1">
      <c r="A281" s="2"/>
      <c r="B281" s="144"/>
      <c r="C281" s="142"/>
      <c r="D281" s="143"/>
      <c r="U281" s="192"/>
    </row>
    <row r="282" spans="1:21" s="139" customFormat="1">
      <c r="A282" s="2"/>
      <c r="B282" s="144"/>
      <c r="C282" s="142"/>
      <c r="D282" s="143"/>
      <c r="U282" s="192"/>
    </row>
    <row r="283" spans="1:21" s="139" customFormat="1">
      <c r="A283" s="2"/>
      <c r="B283" s="144"/>
      <c r="C283" s="142"/>
      <c r="D283" s="143"/>
      <c r="U283" s="192"/>
    </row>
    <row r="284" spans="1:21" s="139" customFormat="1">
      <c r="A284" s="2"/>
      <c r="B284" s="144"/>
      <c r="C284" s="142"/>
      <c r="D284" s="143"/>
      <c r="U284" s="192"/>
    </row>
    <row r="285" spans="1:21" s="139" customFormat="1">
      <c r="A285" s="2"/>
      <c r="B285" s="144"/>
      <c r="C285" s="142"/>
      <c r="D285" s="143"/>
      <c r="U285" s="192"/>
    </row>
    <row r="286" spans="1:21" s="139" customFormat="1">
      <c r="A286" s="2"/>
      <c r="B286" s="144"/>
      <c r="C286" s="142"/>
      <c r="D286" s="143"/>
      <c r="U286" s="192"/>
    </row>
    <row r="287" spans="1:21" s="139" customFormat="1">
      <c r="A287" s="2"/>
      <c r="B287" s="144"/>
      <c r="C287" s="142"/>
      <c r="D287" s="143"/>
      <c r="U287" s="192"/>
    </row>
    <row r="288" spans="1:21" s="139" customFormat="1">
      <c r="A288" s="2"/>
      <c r="B288" s="144"/>
      <c r="C288" s="142"/>
      <c r="D288" s="143"/>
      <c r="U288" s="192"/>
    </row>
    <row r="289" spans="1:21" s="139" customFormat="1">
      <c r="A289" s="2"/>
      <c r="B289" s="144"/>
      <c r="C289" s="142"/>
      <c r="D289" s="143"/>
      <c r="U289" s="192"/>
    </row>
    <row r="290" spans="1:21" s="139" customFormat="1">
      <c r="A290" s="2"/>
      <c r="B290" s="144"/>
      <c r="C290" s="142"/>
      <c r="D290" s="143"/>
      <c r="U290" s="192"/>
    </row>
    <row r="291" spans="1:21" s="139" customFormat="1">
      <c r="A291" s="2"/>
      <c r="B291" s="144"/>
      <c r="C291" s="142"/>
      <c r="D291" s="143"/>
      <c r="U291" s="192"/>
    </row>
    <row r="292" spans="1:21" s="139" customFormat="1">
      <c r="A292" s="2"/>
      <c r="B292" s="144"/>
      <c r="C292" s="142"/>
      <c r="D292" s="143"/>
      <c r="U292" s="192"/>
    </row>
    <row r="293" spans="1:21" s="139" customFormat="1">
      <c r="A293" s="2"/>
      <c r="B293" s="144"/>
      <c r="C293" s="142"/>
      <c r="D293" s="143"/>
      <c r="U293" s="192"/>
    </row>
    <row r="294" spans="1:21" s="139" customFormat="1">
      <c r="A294" s="2"/>
      <c r="B294" s="144"/>
      <c r="C294" s="142"/>
      <c r="D294" s="143"/>
      <c r="U294" s="192"/>
    </row>
    <row r="295" spans="1:21" s="139" customFormat="1">
      <c r="A295" s="2"/>
      <c r="B295" s="144"/>
      <c r="C295" s="142"/>
      <c r="D295" s="143"/>
      <c r="U295" s="192"/>
    </row>
    <row r="296" spans="1:21" s="139" customFormat="1">
      <c r="A296" s="2"/>
      <c r="B296" s="144"/>
      <c r="C296" s="142"/>
      <c r="D296" s="143"/>
      <c r="U296" s="192"/>
    </row>
    <row r="297" spans="1:21" s="139" customFormat="1">
      <c r="A297" s="2"/>
      <c r="B297" s="144"/>
      <c r="C297" s="142"/>
      <c r="D297" s="143"/>
      <c r="U297" s="192"/>
    </row>
    <row r="298" spans="1:21" s="139" customFormat="1">
      <c r="A298" s="2"/>
      <c r="B298" s="144"/>
      <c r="C298" s="142"/>
      <c r="D298" s="143"/>
      <c r="U298" s="192"/>
    </row>
    <row r="299" spans="1:21" s="139" customFormat="1">
      <c r="A299" s="2"/>
      <c r="B299" s="144"/>
      <c r="C299" s="142"/>
      <c r="D299" s="143"/>
      <c r="U299" s="192"/>
    </row>
    <row r="300" spans="1:21" s="139" customFormat="1">
      <c r="A300" s="2"/>
      <c r="B300" s="144"/>
      <c r="C300" s="142"/>
      <c r="D300" s="143"/>
      <c r="U300" s="192"/>
    </row>
    <row r="301" spans="1:21" s="139" customFormat="1">
      <c r="A301" s="2"/>
      <c r="B301" s="144"/>
      <c r="C301" s="142"/>
      <c r="D301" s="143"/>
      <c r="U301" s="192"/>
    </row>
    <row r="302" spans="1:21" s="139" customFormat="1">
      <c r="A302" s="2"/>
      <c r="B302" s="144"/>
      <c r="C302" s="142"/>
      <c r="D302" s="143"/>
      <c r="U302" s="192"/>
    </row>
    <row r="303" spans="1:21" s="139" customFormat="1">
      <c r="A303" s="2"/>
      <c r="B303" s="144"/>
      <c r="C303" s="142"/>
      <c r="D303" s="143"/>
      <c r="U303" s="192"/>
    </row>
    <row r="304" spans="1:21" s="139" customFormat="1">
      <c r="A304" s="2"/>
      <c r="B304" s="144"/>
      <c r="C304" s="142"/>
      <c r="D304" s="143"/>
      <c r="U304" s="192"/>
    </row>
    <row r="305" spans="1:21" s="139" customFormat="1">
      <c r="A305" s="2"/>
      <c r="B305" s="144"/>
      <c r="C305" s="142"/>
      <c r="D305" s="143"/>
      <c r="U305" s="192"/>
    </row>
    <row r="306" spans="1:21" s="139" customFormat="1">
      <c r="A306" s="2"/>
      <c r="B306" s="144"/>
      <c r="C306" s="142"/>
      <c r="D306" s="143"/>
      <c r="U306" s="192"/>
    </row>
    <row r="307" spans="1:21" s="139" customFormat="1">
      <c r="A307" s="2"/>
      <c r="B307" s="144"/>
      <c r="C307" s="142"/>
      <c r="D307" s="143"/>
      <c r="U307" s="192"/>
    </row>
    <row r="308" spans="1:21" s="139" customFormat="1">
      <c r="A308" s="2"/>
      <c r="B308" s="144"/>
      <c r="C308" s="142"/>
      <c r="D308" s="143"/>
      <c r="U308" s="192"/>
    </row>
    <row r="309" spans="1:21" s="139" customFormat="1">
      <c r="A309" s="2"/>
      <c r="B309" s="144"/>
      <c r="C309" s="142"/>
      <c r="D309" s="143"/>
      <c r="U309" s="192"/>
    </row>
    <row r="310" spans="1:21" s="139" customFormat="1">
      <c r="A310" s="2"/>
      <c r="B310" s="144"/>
      <c r="C310" s="142"/>
      <c r="D310" s="143"/>
      <c r="U310" s="192"/>
    </row>
    <row r="311" spans="1:21" s="139" customFormat="1">
      <c r="A311" s="2"/>
      <c r="B311" s="144"/>
      <c r="C311" s="142"/>
      <c r="D311" s="143"/>
      <c r="U311" s="192"/>
    </row>
    <row r="312" spans="1:21" s="139" customFormat="1">
      <c r="A312" s="2"/>
      <c r="B312" s="144"/>
      <c r="C312" s="142"/>
      <c r="D312" s="143"/>
      <c r="U312" s="192"/>
    </row>
    <row r="313" spans="1:21" s="139" customFormat="1">
      <c r="A313" s="2"/>
      <c r="B313" s="144"/>
      <c r="C313" s="142"/>
      <c r="D313" s="143"/>
      <c r="U313" s="192"/>
    </row>
    <row r="314" spans="1:21" s="139" customFormat="1">
      <c r="A314" s="2"/>
      <c r="B314" s="144"/>
      <c r="C314" s="142"/>
      <c r="D314" s="143"/>
      <c r="U314" s="192"/>
    </row>
    <row r="315" spans="1:21" s="139" customFormat="1">
      <c r="A315" s="2"/>
      <c r="B315" s="144"/>
      <c r="C315" s="142"/>
      <c r="D315" s="143"/>
      <c r="U315" s="192"/>
    </row>
    <row r="316" spans="1:21" s="139" customFormat="1">
      <c r="A316" s="2"/>
      <c r="B316" s="144"/>
      <c r="C316" s="142"/>
      <c r="D316" s="143"/>
      <c r="U316" s="192"/>
    </row>
    <row r="317" spans="1:21" s="139" customFormat="1">
      <c r="A317" s="2"/>
      <c r="B317" s="144"/>
      <c r="C317" s="142"/>
      <c r="D317" s="143"/>
      <c r="U317" s="192"/>
    </row>
    <row r="318" spans="1:21" s="139" customFormat="1">
      <c r="A318" s="2"/>
      <c r="B318" s="144"/>
      <c r="C318" s="142"/>
      <c r="D318" s="143"/>
      <c r="U318" s="192"/>
    </row>
    <row r="319" spans="1:21" s="139" customFormat="1">
      <c r="A319" s="2"/>
      <c r="B319" s="144"/>
      <c r="C319" s="142"/>
      <c r="D319" s="143"/>
      <c r="U319" s="192"/>
    </row>
    <row r="320" spans="1:21" s="139" customFormat="1">
      <c r="A320" s="2"/>
      <c r="B320" s="144"/>
      <c r="C320" s="142"/>
      <c r="D320" s="143"/>
      <c r="U320" s="192"/>
    </row>
    <row r="321" spans="1:21" s="139" customFormat="1">
      <c r="A321" s="2"/>
      <c r="B321" s="144"/>
      <c r="C321" s="142"/>
      <c r="D321" s="143"/>
      <c r="U321" s="192"/>
    </row>
    <row r="322" spans="1:21" s="139" customFormat="1">
      <c r="A322" s="2"/>
      <c r="B322" s="144"/>
      <c r="C322" s="142"/>
      <c r="D322" s="143"/>
      <c r="U322" s="192"/>
    </row>
    <row r="323" spans="1:21" s="139" customFormat="1">
      <c r="A323" s="2"/>
      <c r="B323" s="144"/>
      <c r="C323" s="142"/>
      <c r="D323" s="143"/>
      <c r="U323" s="192"/>
    </row>
    <row r="324" spans="1:21" s="139" customFormat="1">
      <c r="A324" s="2"/>
      <c r="B324" s="144"/>
      <c r="C324" s="142"/>
      <c r="D324" s="143"/>
      <c r="U324" s="192"/>
    </row>
    <row r="325" spans="1:21" s="139" customFormat="1">
      <c r="A325" s="2"/>
      <c r="B325" s="144"/>
      <c r="C325" s="142"/>
      <c r="D325" s="143"/>
      <c r="U325" s="192"/>
    </row>
    <row r="326" spans="1:21" s="139" customFormat="1">
      <c r="A326" s="2"/>
      <c r="B326" s="144"/>
      <c r="C326" s="142"/>
      <c r="D326" s="143"/>
      <c r="U326" s="192"/>
    </row>
    <row r="327" spans="1:21" s="139" customFormat="1">
      <c r="A327" s="2"/>
      <c r="B327" s="144"/>
      <c r="C327" s="142"/>
      <c r="D327" s="143"/>
      <c r="U327" s="192"/>
    </row>
    <row r="328" spans="1:21" s="139" customFormat="1">
      <c r="A328" s="2"/>
      <c r="B328" s="144"/>
      <c r="C328" s="142"/>
      <c r="D328" s="143"/>
      <c r="U328" s="192"/>
    </row>
    <row r="329" spans="1:21" s="139" customFormat="1">
      <c r="A329" s="2"/>
      <c r="B329" s="144"/>
      <c r="C329" s="142"/>
      <c r="D329" s="143"/>
      <c r="U329" s="192"/>
    </row>
    <row r="330" spans="1:21" s="139" customFormat="1">
      <c r="A330" s="2"/>
      <c r="B330" s="144"/>
      <c r="C330" s="142"/>
      <c r="D330" s="143"/>
      <c r="U330" s="192"/>
    </row>
    <row r="331" spans="1:21" s="139" customFormat="1">
      <c r="A331" s="2"/>
      <c r="B331" s="144"/>
      <c r="C331" s="142"/>
      <c r="D331" s="143"/>
      <c r="U331" s="192"/>
    </row>
    <row r="332" spans="1:21" s="139" customFormat="1">
      <c r="A332" s="2"/>
      <c r="B332" s="144"/>
      <c r="C332" s="142"/>
      <c r="D332" s="143"/>
      <c r="U332" s="192"/>
    </row>
    <row r="333" spans="1:21" s="139" customFormat="1">
      <c r="A333" s="2"/>
      <c r="B333" s="144"/>
      <c r="C333" s="142"/>
      <c r="D333" s="143"/>
      <c r="U333" s="192"/>
    </row>
    <row r="334" spans="1:21" s="139" customFormat="1">
      <c r="A334" s="2"/>
      <c r="B334" s="144"/>
      <c r="C334" s="142"/>
      <c r="D334" s="143"/>
      <c r="U334" s="192"/>
    </row>
    <row r="335" spans="1:21" s="139" customFormat="1">
      <c r="A335" s="2"/>
      <c r="B335" s="144"/>
      <c r="C335" s="142"/>
      <c r="D335" s="143"/>
      <c r="U335" s="192"/>
    </row>
    <row r="336" spans="1:21" s="139" customFormat="1">
      <c r="A336" s="2"/>
      <c r="B336" s="144"/>
      <c r="C336" s="142"/>
      <c r="D336" s="143"/>
      <c r="U336" s="192"/>
    </row>
    <row r="337" spans="1:21" s="139" customFormat="1">
      <c r="A337" s="2"/>
      <c r="B337" s="144"/>
      <c r="C337" s="142"/>
      <c r="D337" s="143"/>
      <c r="U337" s="192"/>
    </row>
    <row r="338" spans="1:21" s="139" customFormat="1">
      <c r="A338" s="2"/>
      <c r="B338" s="144"/>
      <c r="C338" s="142"/>
      <c r="D338" s="143"/>
      <c r="U338" s="192"/>
    </row>
    <row r="339" spans="1:21" s="139" customFormat="1">
      <c r="A339" s="2"/>
      <c r="B339" s="144"/>
      <c r="C339" s="142"/>
      <c r="D339" s="143"/>
      <c r="U339" s="192"/>
    </row>
    <row r="340" spans="1:21" s="139" customFormat="1">
      <c r="A340" s="2"/>
      <c r="B340" s="144"/>
      <c r="C340" s="142"/>
      <c r="D340" s="143"/>
      <c r="U340" s="192"/>
    </row>
    <row r="341" spans="1:21" s="139" customFormat="1">
      <c r="A341" s="2"/>
      <c r="B341" s="144"/>
      <c r="C341" s="142"/>
      <c r="D341" s="143"/>
      <c r="U341" s="192"/>
    </row>
    <row r="342" spans="1:21" s="139" customFormat="1">
      <c r="A342" s="2"/>
      <c r="B342" s="144"/>
      <c r="C342" s="142"/>
      <c r="D342" s="143"/>
      <c r="U342" s="192"/>
    </row>
    <row r="343" spans="1:21" s="139" customFormat="1">
      <c r="A343" s="2"/>
      <c r="B343" s="144"/>
      <c r="C343" s="142"/>
      <c r="D343" s="143"/>
      <c r="U343" s="192"/>
    </row>
    <row r="344" spans="1:21" s="139" customFormat="1">
      <c r="A344" s="2"/>
      <c r="B344" s="144"/>
      <c r="C344" s="142"/>
      <c r="D344" s="143"/>
      <c r="U344" s="192"/>
    </row>
    <row r="345" spans="1:21" s="139" customFormat="1">
      <c r="A345" s="2"/>
      <c r="B345" s="144"/>
      <c r="C345" s="142"/>
      <c r="D345" s="143"/>
      <c r="U345" s="192"/>
    </row>
    <row r="346" spans="1:21" s="139" customFormat="1">
      <c r="A346" s="2"/>
      <c r="B346" s="144"/>
      <c r="C346" s="142"/>
      <c r="D346" s="143"/>
      <c r="U346" s="192"/>
    </row>
    <row r="347" spans="1:21" s="139" customFormat="1">
      <c r="A347" s="2"/>
      <c r="B347" s="144"/>
      <c r="C347" s="142"/>
      <c r="D347" s="143"/>
      <c r="U347" s="192"/>
    </row>
    <row r="348" spans="1:21" s="139" customFormat="1">
      <c r="A348" s="2"/>
      <c r="B348" s="144"/>
      <c r="C348" s="142"/>
      <c r="D348" s="143"/>
      <c r="U348" s="192"/>
    </row>
    <row r="349" spans="1:21" s="139" customFormat="1">
      <c r="A349" s="2"/>
      <c r="B349" s="144"/>
      <c r="C349" s="142"/>
      <c r="D349" s="143"/>
      <c r="U349" s="192"/>
    </row>
    <row r="350" spans="1:21" s="139" customFormat="1">
      <c r="A350" s="2"/>
      <c r="B350" s="144"/>
      <c r="C350" s="142"/>
      <c r="D350" s="143"/>
      <c r="U350" s="192"/>
    </row>
    <row r="351" spans="1:21" s="139" customFormat="1">
      <c r="A351" s="2"/>
      <c r="B351" s="144"/>
      <c r="C351" s="142"/>
      <c r="D351" s="143"/>
      <c r="U351" s="192"/>
    </row>
    <row r="352" spans="1:21" s="139" customFormat="1">
      <c r="A352" s="2"/>
      <c r="B352" s="144"/>
      <c r="C352" s="142"/>
      <c r="D352" s="143"/>
      <c r="U352" s="192"/>
    </row>
    <row r="353" spans="1:21" s="139" customFormat="1">
      <c r="A353" s="2"/>
      <c r="B353" s="144"/>
      <c r="C353" s="142"/>
      <c r="D353" s="143"/>
      <c r="U353" s="192"/>
    </row>
    <row r="354" spans="1:21" s="139" customFormat="1">
      <c r="A354" s="2"/>
      <c r="B354" s="144"/>
      <c r="C354" s="142"/>
      <c r="D354" s="143"/>
      <c r="U354" s="192"/>
    </row>
    <row r="355" spans="1:21" s="139" customFormat="1">
      <c r="A355" s="2"/>
      <c r="B355" s="144"/>
      <c r="C355" s="142"/>
      <c r="D355" s="143"/>
      <c r="U355" s="192"/>
    </row>
    <row r="356" spans="1:21" s="139" customFormat="1">
      <c r="A356" s="2"/>
      <c r="B356" s="144"/>
      <c r="C356" s="142"/>
      <c r="D356" s="143"/>
      <c r="U356" s="192"/>
    </row>
    <row r="357" spans="1:21" s="139" customFormat="1">
      <c r="A357" s="2"/>
      <c r="B357" s="144"/>
      <c r="C357" s="142"/>
      <c r="D357" s="143"/>
      <c r="U357" s="192"/>
    </row>
    <row r="358" spans="1:21" s="139" customFormat="1">
      <c r="A358" s="2"/>
      <c r="B358" s="144"/>
      <c r="C358" s="142"/>
      <c r="D358" s="143"/>
      <c r="U358" s="192"/>
    </row>
    <row r="359" spans="1:21" s="139" customFormat="1">
      <c r="A359" s="2"/>
      <c r="B359" s="144"/>
      <c r="C359" s="142"/>
      <c r="D359" s="143"/>
      <c r="U359" s="192"/>
    </row>
    <row r="360" spans="1:21" s="139" customFormat="1">
      <c r="A360" s="2"/>
      <c r="B360" s="144"/>
      <c r="C360" s="142"/>
      <c r="D360" s="143"/>
      <c r="U360" s="192"/>
    </row>
    <row r="361" spans="1:21" s="139" customFormat="1">
      <c r="A361" s="2"/>
      <c r="B361" s="144"/>
      <c r="C361" s="142"/>
      <c r="D361" s="143"/>
      <c r="U361" s="192"/>
    </row>
    <row r="362" spans="1:21" s="139" customFormat="1">
      <c r="A362" s="2"/>
      <c r="B362" s="144"/>
      <c r="C362" s="142"/>
      <c r="D362" s="143"/>
      <c r="U362" s="192"/>
    </row>
    <row r="363" spans="1:21" s="139" customFormat="1">
      <c r="A363" s="2"/>
      <c r="B363" s="144"/>
      <c r="C363" s="142"/>
      <c r="D363" s="143"/>
      <c r="U363" s="192"/>
    </row>
    <row r="364" spans="1:21" s="139" customFormat="1">
      <c r="A364" s="2"/>
      <c r="B364" s="144"/>
      <c r="C364" s="142"/>
      <c r="D364" s="143"/>
      <c r="U364" s="192"/>
    </row>
    <row r="365" spans="1:21" s="139" customFormat="1">
      <c r="A365" s="2"/>
      <c r="B365" s="144"/>
      <c r="C365" s="142"/>
      <c r="D365" s="143"/>
      <c r="U365" s="192"/>
    </row>
    <row r="366" spans="1:21" s="139" customFormat="1">
      <c r="A366" s="2"/>
      <c r="B366" s="144"/>
      <c r="C366" s="142"/>
      <c r="D366" s="143"/>
      <c r="U366" s="192"/>
    </row>
    <row r="367" spans="1:21" s="139" customFormat="1">
      <c r="A367" s="2"/>
      <c r="B367" s="144"/>
      <c r="C367" s="142"/>
      <c r="D367" s="143"/>
      <c r="U367" s="192"/>
    </row>
    <row r="368" spans="1:21" s="139" customFormat="1">
      <c r="A368" s="2"/>
      <c r="B368" s="144"/>
      <c r="C368" s="142"/>
      <c r="D368" s="143"/>
      <c r="U368" s="192"/>
    </row>
    <row r="369" spans="1:21" s="139" customFormat="1">
      <c r="A369" s="2"/>
      <c r="B369" s="144"/>
      <c r="C369" s="142"/>
      <c r="D369" s="143"/>
      <c r="U369" s="192"/>
    </row>
    <row r="370" spans="1:21" s="139" customFormat="1">
      <c r="A370" s="2"/>
      <c r="B370" s="144"/>
      <c r="C370" s="142"/>
      <c r="D370" s="143"/>
      <c r="U370" s="192"/>
    </row>
    <row r="371" spans="1:21" s="139" customFormat="1">
      <c r="A371" s="2"/>
      <c r="B371" s="144"/>
      <c r="C371" s="142"/>
      <c r="D371" s="143"/>
      <c r="U371" s="192"/>
    </row>
    <row r="372" spans="1:21" s="139" customFormat="1">
      <c r="A372" s="2"/>
      <c r="B372" s="144"/>
      <c r="C372" s="142"/>
      <c r="D372" s="143"/>
      <c r="U372" s="192"/>
    </row>
    <row r="373" spans="1:21" s="139" customFormat="1">
      <c r="A373" s="2"/>
      <c r="B373" s="144"/>
      <c r="C373" s="142"/>
      <c r="D373" s="143"/>
      <c r="U373" s="192"/>
    </row>
    <row r="374" spans="1:21" s="139" customFormat="1">
      <c r="A374" s="2"/>
      <c r="B374" s="144"/>
      <c r="C374" s="142"/>
      <c r="D374" s="143"/>
      <c r="U374" s="192"/>
    </row>
    <row r="375" spans="1:21" s="139" customFormat="1">
      <c r="A375" s="2"/>
      <c r="B375" s="144"/>
      <c r="C375" s="142"/>
      <c r="D375" s="143"/>
      <c r="U375" s="192"/>
    </row>
    <row r="376" spans="1:21" s="139" customFormat="1">
      <c r="A376" s="2"/>
      <c r="B376" s="144"/>
      <c r="C376" s="142"/>
      <c r="D376" s="143"/>
      <c r="U376" s="192"/>
    </row>
    <row r="377" spans="1:21" s="139" customFormat="1">
      <c r="A377" s="2"/>
      <c r="B377" s="144"/>
      <c r="C377" s="142"/>
      <c r="D377" s="143"/>
      <c r="U377" s="192"/>
    </row>
    <row r="378" spans="1:21" s="139" customFormat="1">
      <c r="A378" s="2"/>
      <c r="B378" s="144"/>
      <c r="C378" s="142"/>
      <c r="D378" s="143"/>
      <c r="U378" s="192"/>
    </row>
  </sheetData>
  <mergeCells count="123">
    <mergeCell ref="B8:C8"/>
    <mergeCell ref="D8:H8"/>
    <mergeCell ref="B9:C9"/>
    <mergeCell ref="D9:T9"/>
    <mergeCell ref="B10:C10"/>
    <mergeCell ref="D10:H10"/>
    <mergeCell ref="B11:C11"/>
    <mergeCell ref="D11:H11"/>
    <mergeCell ref="O11:S11"/>
    <mergeCell ref="C13:D13"/>
    <mergeCell ref="E13:G13"/>
    <mergeCell ref="H13:J13"/>
    <mergeCell ref="K13:M13"/>
    <mergeCell ref="N13:P13"/>
    <mergeCell ref="Q13:S13"/>
    <mergeCell ref="C14:D14"/>
    <mergeCell ref="C15:D15"/>
    <mergeCell ref="C16:D16"/>
    <mergeCell ref="C17:D17"/>
    <mergeCell ref="C18:D18"/>
    <mergeCell ref="C19:D19"/>
    <mergeCell ref="C20:D20"/>
    <mergeCell ref="C21:D21"/>
    <mergeCell ref="C22:D22"/>
    <mergeCell ref="E22:S22"/>
    <mergeCell ref="C23:D23"/>
    <mergeCell ref="C24:D24"/>
    <mergeCell ref="C25:D25"/>
    <mergeCell ref="C26:D26"/>
    <mergeCell ref="C27:D27"/>
    <mergeCell ref="C28:D28"/>
    <mergeCell ref="C29:D29"/>
    <mergeCell ref="C30:D30"/>
    <mergeCell ref="C31:D31"/>
    <mergeCell ref="C32:D32"/>
    <mergeCell ref="C33:D33"/>
    <mergeCell ref="C34:D34"/>
    <mergeCell ref="E34:G34"/>
    <mergeCell ref="H34:S34"/>
    <mergeCell ref="C35:D35"/>
    <mergeCell ref="C36:D36"/>
    <mergeCell ref="C37:D37"/>
    <mergeCell ref="C38:D38"/>
    <mergeCell ref="C39:D39"/>
    <mergeCell ref="C40:D40"/>
    <mergeCell ref="C41:D41"/>
    <mergeCell ref="C42:D42"/>
    <mergeCell ref="C43:D43"/>
    <mergeCell ref="C44:D44"/>
    <mergeCell ref="C45:D45"/>
    <mergeCell ref="E45:G45"/>
    <mergeCell ref="H45:J45"/>
    <mergeCell ref="K45:S45"/>
    <mergeCell ref="C46:D46"/>
    <mergeCell ref="C47:D47"/>
    <mergeCell ref="C48:D48"/>
    <mergeCell ref="C49:D49"/>
    <mergeCell ref="E49:S49"/>
    <mergeCell ref="C50:D50"/>
    <mergeCell ref="C51:D51"/>
    <mergeCell ref="C52:D52"/>
    <mergeCell ref="C53:D53"/>
    <mergeCell ref="Q53:S53"/>
    <mergeCell ref="C54:D54"/>
    <mergeCell ref="C55:D55"/>
    <mergeCell ref="C56:D56"/>
    <mergeCell ref="C57:D57"/>
    <mergeCell ref="C58:D58"/>
    <mergeCell ref="C59:D59"/>
    <mergeCell ref="C60:D60"/>
    <mergeCell ref="C61:D61"/>
    <mergeCell ref="C62:D62"/>
    <mergeCell ref="C63:D63"/>
    <mergeCell ref="E63:S63"/>
    <mergeCell ref="C64:D64"/>
    <mergeCell ref="C65:D65"/>
    <mergeCell ref="C66:D66"/>
    <mergeCell ref="C67:D67"/>
    <mergeCell ref="C68:D68"/>
    <mergeCell ref="C69:D69"/>
    <mergeCell ref="C70:D70"/>
    <mergeCell ref="C71:D71"/>
    <mergeCell ref="E71:G71"/>
    <mergeCell ref="H71:J71"/>
    <mergeCell ref="K71:M71"/>
    <mergeCell ref="N71:P71"/>
    <mergeCell ref="Q71:S71"/>
    <mergeCell ref="C72:D72"/>
    <mergeCell ref="C73:D73"/>
    <mergeCell ref="C74:D74"/>
    <mergeCell ref="N75:P75"/>
    <mergeCell ref="Q75:S75"/>
    <mergeCell ref="C76:D76"/>
    <mergeCell ref="C77:D77"/>
    <mergeCell ref="E77:G77"/>
    <mergeCell ref="H77:J77"/>
    <mergeCell ref="K77:M77"/>
    <mergeCell ref="N77:P77"/>
    <mergeCell ref="Q77:S77"/>
    <mergeCell ref="V71:V72"/>
    <mergeCell ref="D2:U4"/>
    <mergeCell ref="C87:D87"/>
    <mergeCell ref="B14:B22"/>
    <mergeCell ref="B23:B33"/>
    <mergeCell ref="B35:B45"/>
    <mergeCell ref="B46:B49"/>
    <mergeCell ref="B50:B53"/>
    <mergeCell ref="B54:B61"/>
    <mergeCell ref="B64:B71"/>
    <mergeCell ref="B72:B75"/>
    <mergeCell ref="C78:D78"/>
    <mergeCell ref="C79:D79"/>
    <mergeCell ref="C80:D80"/>
    <mergeCell ref="C81:D81"/>
    <mergeCell ref="C82:D82"/>
    <mergeCell ref="C83:D83"/>
    <mergeCell ref="C84:D84"/>
    <mergeCell ref="C85:D85"/>
    <mergeCell ref="C86:D86"/>
    <mergeCell ref="C75:D75"/>
    <mergeCell ref="E75:G75"/>
    <mergeCell ref="H75:J75"/>
    <mergeCell ref="K75:M75"/>
  </mergeCells>
  <conditionalFormatting sqref="U15:U74">
    <cfRule type="cellIs" dxfId="12" priority="1" operator="notEqual">
      <formula>$U$14</formula>
    </cfRule>
    <cfRule type="cellIs" dxfId="11" priority="2" operator="notEqual">
      <formula>$U$14</formula>
    </cfRule>
    <cfRule type="cellIs" dxfId="10" priority="3" operator="notEqual">
      <formula>$U$14</formula>
    </cfRule>
    <cfRule type="cellIs" dxfId="9" priority="4" operator="notEqual">
      <formula>$U$14</formula>
    </cfRule>
    <cfRule type="cellIs" dxfId="8" priority="5" operator="notEqual">
      <formula>$U$14</formula>
    </cfRule>
    <cfRule type="cellIs" dxfId="7" priority="6" operator="notEqual">
      <formula>$U$14</formula>
    </cfRule>
  </conditionalFormatting>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151"/>
  <sheetViews>
    <sheetView showGridLines="0" tabSelected="1" topLeftCell="A3" zoomScale="80" zoomScaleNormal="80" workbookViewId="0">
      <selection activeCell="B10" sqref="B10:C10"/>
    </sheetView>
  </sheetViews>
  <sheetFormatPr baseColWidth="10" defaultColWidth="11.42578125" defaultRowHeight="9.9499999999999993" customHeight="1"/>
  <cols>
    <col min="1" max="1" width="6" style="107" customWidth="1"/>
    <col min="2" max="2" width="9.42578125" style="108" customWidth="1"/>
    <col min="3" max="3" width="46.42578125" style="90" customWidth="1"/>
    <col min="4" max="12" width="6.85546875" style="90" customWidth="1"/>
    <col min="13" max="13" width="11.140625" style="93" customWidth="1"/>
    <col min="14" max="14" width="26.7109375" style="93" customWidth="1"/>
    <col min="15" max="184" width="11.42578125" style="93" customWidth="1"/>
    <col min="185" max="16384" width="11.42578125" style="93"/>
  </cols>
  <sheetData>
    <row r="1" spans="1:14" s="1" customFormat="1" ht="12.75">
      <c r="A1" s="2"/>
    </row>
    <row r="2" spans="1:14" s="1" customFormat="1" ht="15" customHeight="1">
      <c r="A2" s="2"/>
      <c r="D2" s="285" t="s">
        <v>21</v>
      </c>
      <c r="E2" s="285"/>
      <c r="F2" s="285"/>
      <c r="G2" s="285"/>
      <c r="H2" s="285"/>
      <c r="I2" s="285"/>
      <c r="J2" s="285"/>
      <c r="K2" s="285"/>
      <c r="L2" s="285"/>
    </row>
    <row r="3" spans="1:14" s="1" customFormat="1" ht="12.75">
      <c r="A3" s="2"/>
      <c r="D3" s="285"/>
      <c r="E3" s="285"/>
      <c r="F3" s="285"/>
      <c r="G3" s="285"/>
      <c r="H3" s="285"/>
      <c r="I3" s="285"/>
      <c r="J3" s="285"/>
      <c r="K3" s="285"/>
      <c r="L3" s="285"/>
    </row>
    <row r="4" spans="1:14" s="1" customFormat="1" ht="12.75">
      <c r="A4" s="2"/>
      <c r="D4" s="285"/>
      <c r="E4" s="285"/>
      <c r="F4" s="285"/>
      <c r="G4" s="285"/>
      <c r="H4" s="285"/>
      <c r="I4" s="285"/>
      <c r="J4" s="285"/>
      <c r="K4" s="285"/>
      <c r="L4" s="285"/>
    </row>
    <row r="5" spans="1:14" s="1" customFormat="1" ht="12.75">
      <c r="A5" s="2"/>
      <c r="G5" s="26"/>
      <c r="H5" s="26"/>
      <c r="I5" s="26"/>
      <c r="J5" s="26"/>
      <c r="K5" s="26"/>
    </row>
    <row r="6" spans="1:14" s="1" customFormat="1" ht="21.75" customHeight="1">
      <c r="A6" s="2"/>
      <c r="N6" s="89"/>
    </row>
    <row r="7" spans="1:14" customFormat="1" ht="15">
      <c r="A7" s="27"/>
      <c r="B7" s="287" t="s">
        <v>307</v>
      </c>
      <c r="C7" s="279"/>
      <c r="D7" s="293"/>
      <c r="E7" s="294"/>
      <c r="F7" s="294"/>
      <c r="G7" s="294"/>
      <c r="H7" s="294"/>
      <c r="I7" s="294"/>
      <c r="J7" s="294"/>
      <c r="K7" s="294"/>
      <c r="L7" s="294"/>
    </row>
    <row r="8" spans="1:14" customFormat="1" ht="15">
      <c r="A8" s="27"/>
      <c r="B8" s="287" t="s">
        <v>306</v>
      </c>
      <c r="C8" s="279"/>
      <c r="D8" s="279"/>
      <c r="E8" s="279"/>
      <c r="F8" s="279"/>
      <c r="G8" s="109"/>
      <c r="H8" s="109"/>
      <c r="I8" s="109"/>
      <c r="J8" s="109"/>
      <c r="K8" s="109"/>
      <c r="L8" s="109"/>
    </row>
    <row r="9" spans="1:14" customFormat="1" ht="15">
      <c r="A9" s="27"/>
      <c r="B9" s="287" t="s">
        <v>305</v>
      </c>
      <c r="C9" s="279"/>
      <c r="D9" s="294"/>
      <c r="E9" s="294"/>
      <c r="F9" s="294"/>
      <c r="G9" s="294"/>
      <c r="H9" s="294"/>
      <c r="I9" s="294"/>
      <c r="J9" s="294"/>
      <c r="K9" s="294"/>
      <c r="L9" s="294"/>
    </row>
    <row r="10" spans="1:14" customFormat="1" ht="15">
      <c r="A10" s="27"/>
      <c r="B10" s="287" t="s">
        <v>308</v>
      </c>
      <c r="C10" s="279"/>
      <c r="D10" s="288"/>
      <c r="E10" s="288"/>
      <c r="F10" s="288"/>
      <c r="G10" s="288"/>
      <c r="H10" s="288"/>
      <c r="I10" s="288"/>
      <c r="J10" s="288"/>
      <c r="K10" s="288"/>
      <c r="L10" s="288"/>
    </row>
    <row r="11" spans="1:14" s="1" customFormat="1" ht="13.5" thickBot="1">
      <c r="A11" s="2"/>
      <c r="D11" s="3"/>
      <c r="E11" s="3"/>
      <c r="F11" s="3"/>
      <c r="G11" s="3"/>
      <c r="H11" s="3"/>
      <c r="I11" s="3"/>
      <c r="N11" s="89"/>
    </row>
    <row r="12" spans="1:14" s="1" customFormat="1" ht="60" customHeight="1">
      <c r="A12" s="110"/>
      <c r="B12" s="292"/>
      <c r="C12" s="20" t="s">
        <v>31</v>
      </c>
      <c r="D12" s="289">
        <v>1004519412</v>
      </c>
      <c r="E12" s="290"/>
      <c r="F12" s="291"/>
      <c r="G12" s="289">
        <v>1004775822</v>
      </c>
      <c r="H12" s="290"/>
      <c r="I12" s="291"/>
      <c r="J12" s="289">
        <v>1007671930</v>
      </c>
      <c r="K12" s="290"/>
      <c r="L12" s="291"/>
      <c r="N12" s="89"/>
    </row>
    <row r="13" spans="1:14" s="1" customFormat="1" ht="54" customHeight="1">
      <c r="A13" s="107"/>
      <c r="B13" s="292"/>
      <c r="C13" s="20" t="s">
        <v>38</v>
      </c>
      <c r="D13" s="111" t="s">
        <v>4</v>
      </c>
      <c r="E13" s="111" t="s">
        <v>5</v>
      </c>
      <c r="F13" s="111" t="s">
        <v>6</v>
      </c>
      <c r="G13" s="111" t="s">
        <v>4</v>
      </c>
      <c r="H13" s="111" t="s">
        <v>5</v>
      </c>
      <c r="I13" s="111" t="s">
        <v>6</v>
      </c>
      <c r="J13" s="111" t="s">
        <v>4</v>
      </c>
      <c r="K13" s="111" t="s">
        <v>5</v>
      </c>
      <c r="L13" s="111" t="s">
        <v>6</v>
      </c>
      <c r="M13" s="1">
        <v>3</v>
      </c>
      <c r="N13" s="89"/>
    </row>
    <row r="14" spans="1:14" s="1" customFormat="1" ht="14.1" customHeight="1">
      <c r="A14" s="112">
        <v>1</v>
      </c>
      <c r="B14" s="301" t="s">
        <v>100</v>
      </c>
      <c r="C14" s="113" t="s">
        <v>93</v>
      </c>
      <c r="D14" s="209">
        <v>1</v>
      </c>
      <c r="E14" s="209"/>
      <c r="F14" s="209"/>
      <c r="G14" s="209">
        <v>1</v>
      </c>
      <c r="H14" s="209"/>
      <c r="I14" s="209"/>
      <c r="J14" s="209">
        <v>1</v>
      </c>
      <c r="K14" s="209"/>
      <c r="L14" s="209"/>
      <c r="N14" s="89"/>
    </row>
    <row r="15" spans="1:14" s="1" customFormat="1" ht="12.95" customHeight="1">
      <c r="A15" s="112">
        <v>2</v>
      </c>
      <c r="B15" s="302"/>
      <c r="C15" s="113" t="s">
        <v>94</v>
      </c>
      <c r="D15" s="209">
        <v>1</v>
      </c>
      <c r="E15" s="211"/>
      <c r="F15" s="209"/>
      <c r="G15" s="209">
        <v>1</v>
      </c>
      <c r="H15" s="211"/>
      <c r="I15" s="209"/>
      <c r="J15" s="209">
        <v>1</v>
      </c>
      <c r="K15" s="211"/>
      <c r="L15" s="209"/>
      <c r="N15" s="89"/>
    </row>
    <row r="16" spans="1:14" s="1" customFormat="1" ht="12.95" customHeight="1">
      <c r="A16" s="112">
        <v>3</v>
      </c>
      <c r="B16" s="302"/>
      <c r="C16" s="113" t="s">
        <v>95</v>
      </c>
      <c r="D16" s="209">
        <v>1</v>
      </c>
      <c r="E16" s="209"/>
      <c r="F16" s="211"/>
      <c r="G16" s="209">
        <v>1</v>
      </c>
      <c r="H16" s="209"/>
      <c r="I16" s="211"/>
      <c r="J16" s="209">
        <v>1</v>
      </c>
      <c r="K16" s="209"/>
      <c r="L16" s="211"/>
      <c r="N16" s="89"/>
    </row>
    <row r="17" spans="1:14" s="1" customFormat="1" ht="14.1" customHeight="1">
      <c r="A17" s="112">
        <v>4</v>
      </c>
      <c r="B17" s="302"/>
      <c r="C17" s="113" t="s">
        <v>96</v>
      </c>
      <c r="D17" s="209">
        <v>1</v>
      </c>
      <c r="E17" s="209"/>
      <c r="F17" s="209"/>
      <c r="G17" s="209">
        <v>1</v>
      </c>
      <c r="H17" s="209"/>
      <c r="I17" s="209"/>
      <c r="J17" s="209">
        <v>1</v>
      </c>
      <c r="K17" s="209"/>
      <c r="L17" s="209"/>
      <c r="N17" s="89"/>
    </row>
    <row r="18" spans="1:14" s="90" customFormat="1" ht="15" customHeight="1">
      <c r="A18" s="114">
        <v>5</v>
      </c>
      <c r="B18" s="302"/>
      <c r="C18" s="95" t="s">
        <v>97</v>
      </c>
      <c r="D18" s="210">
        <v>1</v>
      </c>
      <c r="E18" s="210"/>
      <c r="F18" s="210"/>
      <c r="G18" s="210">
        <v>1</v>
      </c>
      <c r="H18" s="210"/>
      <c r="I18" s="210"/>
      <c r="J18" s="210">
        <v>1</v>
      </c>
      <c r="K18" s="210"/>
      <c r="L18" s="210"/>
      <c r="M18" s="90">
        <f t="shared" ref="M18:M28" si="0">SUM(D18:L18)</f>
        <v>3</v>
      </c>
    </row>
    <row r="19" spans="1:14" s="90" customFormat="1" ht="15" customHeight="1">
      <c r="A19" s="114">
        <v>6</v>
      </c>
      <c r="B19" s="302"/>
      <c r="C19" s="95" t="s">
        <v>98</v>
      </c>
      <c r="D19" s="210">
        <v>1</v>
      </c>
      <c r="E19" s="210"/>
      <c r="F19" s="210"/>
      <c r="G19" s="210">
        <v>1</v>
      </c>
      <c r="H19" s="210"/>
      <c r="I19" s="210"/>
      <c r="J19" s="210">
        <v>1</v>
      </c>
      <c r="K19" s="210"/>
      <c r="L19" s="210"/>
      <c r="M19" s="90">
        <f t="shared" si="0"/>
        <v>3</v>
      </c>
    </row>
    <row r="20" spans="1:14" s="90" customFormat="1" ht="15" customHeight="1">
      <c r="A20" s="114">
        <v>7</v>
      </c>
      <c r="B20" s="302"/>
      <c r="C20" s="95" t="s">
        <v>99</v>
      </c>
      <c r="D20" s="210">
        <v>1</v>
      </c>
      <c r="E20" s="210"/>
      <c r="F20" s="210"/>
      <c r="G20" s="210">
        <v>1</v>
      </c>
      <c r="H20" s="210"/>
      <c r="I20" s="210"/>
      <c r="J20" s="210">
        <v>1</v>
      </c>
      <c r="K20" s="210"/>
      <c r="L20" s="210"/>
      <c r="M20" s="90">
        <f t="shared" si="0"/>
        <v>3</v>
      </c>
    </row>
    <row r="21" spans="1:14" s="90" customFormat="1" ht="15" customHeight="1">
      <c r="A21" s="114">
        <v>8</v>
      </c>
      <c r="B21" s="302"/>
      <c r="C21" s="98" t="s">
        <v>101</v>
      </c>
      <c r="D21" s="210">
        <v>1</v>
      </c>
      <c r="E21" s="210"/>
      <c r="F21" s="210"/>
      <c r="G21" s="210">
        <v>1</v>
      </c>
      <c r="H21" s="210"/>
      <c r="I21" s="210"/>
      <c r="J21" s="210">
        <v>1</v>
      </c>
      <c r="K21" s="210"/>
      <c r="L21" s="210"/>
      <c r="M21" s="90">
        <f t="shared" si="0"/>
        <v>3</v>
      </c>
    </row>
    <row r="22" spans="1:14" s="90" customFormat="1" ht="12.75">
      <c r="A22" s="114">
        <v>9</v>
      </c>
      <c r="B22" s="302"/>
      <c r="C22" s="98" t="s">
        <v>102</v>
      </c>
      <c r="D22" s="210"/>
      <c r="E22" s="210">
        <v>1</v>
      </c>
      <c r="F22" s="210"/>
      <c r="G22" s="210"/>
      <c r="H22" s="210">
        <v>1</v>
      </c>
      <c r="I22" s="210"/>
      <c r="J22" s="210"/>
      <c r="K22" s="210">
        <v>1</v>
      </c>
      <c r="L22" s="210"/>
      <c r="M22" s="90">
        <f t="shared" si="0"/>
        <v>3</v>
      </c>
    </row>
    <row r="23" spans="1:14" s="90" customFormat="1" ht="25.5">
      <c r="A23" s="114">
        <v>10</v>
      </c>
      <c r="B23" s="302"/>
      <c r="C23" s="98" t="s">
        <v>103</v>
      </c>
      <c r="D23" s="210">
        <v>1</v>
      </c>
      <c r="E23" s="210"/>
      <c r="F23" s="210"/>
      <c r="G23" s="210">
        <v>1</v>
      </c>
      <c r="H23" s="210"/>
      <c r="I23" s="210"/>
      <c r="J23" s="210">
        <v>1</v>
      </c>
      <c r="K23" s="210"/>
      <c r="L23" s="210"/>
      <c r="M23" s="90">
        <f t="shared" si="0"/>
        <v>3</v>
      </c>
    </row>
    <row r="24" spans="1:14" s="90" customFormat="1" ht="12.75">
      <c r="A24" s="114">
        <v>11</v>
      </c>
      <c r="B24" s="302"/>
      <c r="C24" s="98" t="s">
        <v>104</v>
      </c>
      <c r="D24" s="210">
        <v>1</v>
      </c>
      <c r="E24" s="210"/>
      <c r="F24" s="210"/>
      <c r="G24" s="210">
        <v>1</v>
      </c>
      <c r="H24" s="210"/>
      <c r="I24" s="210"/>
      <c r="J24" s="210">
        <v>1</v>
      </c>
      <c r="K24" s="210"/>
      <c r="L24" s="210"/>
      <c r="M24" s="90">
        <f t="shared" si="0"/>
        <v>3</v>
      </c>
    </row>
    <row r="25" spans="1:14" s="90" customFormat="1" ht="25.5">
      <c r="A25" s="114">
        <v>12</v>
      </c>
      <c r="B25" s="302"/>
      <c r="C25" s="98" t="s">
        <v>105</v>
      </c>
      <c r="D25" s="210">
        <v>1</v>
      </c>
      <c r="E25" s="210"/>
      <c r="F25" s="210"/>
      <c r="G25" s="210">
        <v>1</v>
      </c>
      <c r="H25" s="210"/>
      <c r="I25" s="210"/>
      <c r="J25" s="210">
        <v>1</v>
      </c>
      <c r="K25" s="210"/>
      <c r="L25" s="210"/>
      <c r="M25" s="90">
        <f t="shared" si="0"/>
        <v>3</v>
      </c>
    </row>
    <row r="26" spans="1:14" s="90" customFormat="1" ht="12.75">
      <c r="A26" s="114">
        <v>13</v>
      </c>
      <c r="B26" s="302"/>
      <c r="C26" s="99" t="s">
        <v>106</v>
      </c>
      <c r="D26" s="210">
        <v>1</v>
      </c>
      <c r="E26" s="210"/>
      <c r="F26" s="210"/>
      <c r="G26" s="210">
        <v>1</v>
      </c>
      <c r="H26" s="210"/>
      <c r="I26" s="210"/>
      <c r="J26" s="210">
        <v>1</v>
      </c>
      <c r="K26" s="210"/>
      <c r="L26" s="210"/>
      <c r="M26" s="90">
        <f t="shared" si="0"/>
        <v>3</v>
      </c>
    </row>
    <row r="27" spans="1:14" s="90" customFormat="1" ht="12.75">
      <c r="A27" s="114">
        <v>14</v>
      </c>
      <c r="B27" s="302"/>
      <c r="C27" s="99" t="s">
        <v>107</v>
      </c>
      <c r="D27" s="210">
        <v>1</v>
      </c>
      <c r="E27" s="210"/>
      <c r="F27" s="210"/>
      <c r="G27" s="210">
        <v>1</v>
      </c>
      <c r="H27" s="210"/>
      <c r="I27" s="210"/>
      <c r="J27" s="210">
        <v>1</v>
      </c>
      <c r="K27" s="210"/>
      <c r="L27" s="210"/>
      <c r="M27" s="90">
        <f t="shared" si="0"/>
        <v>3</v>
      </c>
    </row>
    <row r="28" spans="1:14" s="90" customFormat="1" ht="12.75">
      <c r="A28" s="114">
        <v>15</v>
      </c>
      <c r="B28" s="302"/>
      <c r="C28" s="98" t="s">
        <v>108</v>
      </c>
      <c r="D28" s="210">
        <v>1</v>
      </c>
      <c r="E28" s="210"/>
      <c r="F28" s="210"/>
      <c r="G28" s="210">
        <v>1</v>
      </c>
      <c r="H28" s="210"/>
      <c r="I28" s="210"/>
      <c r="J28" s="210">
        <v>1</v>
      </c>
      <c r="K28" s="210"/>
      <c r="L28" s="210"/>
      <c r="M28" s="90">
        <f t="shared" si="0"/>
        <v>3</v>
      </c>
    </row>
    <row r="29" spans="1:14" s="91" customFormat="1" ht="12.75">
      <c r="A29" s="116"/>
      <c r="B29" s="302"/>
      <c r="C29" s="117" t="s">
        <v>46</v>
      </c>
      <c r="D29" s="118">
        <f>SUM(D14:D28)</f>
        <v>14</v>
      </c>
      <c r="E29" s="118">
        <f t="shared" ref="E29:F29" si="1">SUM(E18:E28)</f>
        <v>1</v>
      </c>
      <c r="F29" s="118">
        <f t="shared" si="1"/>
        <v>0</v>
      </c>
      <c r="G29" s="118">
        <f t="shared" ref="G29" si="2">SUM(G14:G28)</f>
        <v>14</v>
      </c>
      <c r="H29" s="118">
        <f t="shared" ref="H29:I29" si="3">SUM(H18:H28)</f>
        <v>1</v>
      </c>
      <c r="I29" s="118">
        <f t="shared" si="3"/>
        <v>0</v>
      </c>
      <c r="J29" s="118">
        <f t="shared" ref="J29" si="4">SUM(J14:J28)</f>
        <v>14</v>
      </c>
      <c r="K29" s="118">
        <f t="shared" ref="K29:L29" si="5">SUM(K18:K28)</f>
        <v>1</v>
      </c>
      <c r="L29" s="118">
        <f t="shared" si="5"/>
        <v>0</v>
      </c>
      <c r="M29" s="90"/>
      <c r="N29" s="124"/>
    </row>
    <row r="30" spans="1:14" s="92" customFormat="1" ht="37.5" customHeight="1">
      <c r="A30" s="114"/>
      <c r="B30" s="303"/>
      <c r="C30" s="101" t="s">
        <v>109</v>
      </c>
      <c r="D30" s="304"/>
      <c r="E30" s="305"/>
      <c r="F30" s="305"/>
      <c r="G30" s="304"/>
      <c r="H30" s="305"/>
      <c r="I30" s="305"/>
      <c r="J30" s="304"/>
      <c r="K30" s="305"/>
      <c r="L30" s="305"/>
      <c r="M30" s="104"/>
      <c r="N30" s="104"/>
    </row>
    <row r="31" spans="1:14" s="92" customFormat="1" ht="14.1" customHeight="1">
      <c r="A31" s="114"/>
      <c r="B31" s="286" t="s">
        <v>110</v>
      </c>
      <c r="C31" s="94" t="s">
        <v>111</v>
      </c>
      <c r="D31" s="119" t="s">
        <v>4</v>
      </c>
      <c r="E31" s="119" t="s">
        <v>5</v>
      </c>
      <c r="F31" s="119" t="s">
        <v>6</v>
      </c>
      <c r="G31" s="119" t="s">
        <v>4</v>
      </c>
      <c r="H31" s="119" t="s">
        <v>5</v>
      </c>
      <c r="I31" s="119" t="s">
        <v>6</v>
      </c>
      <c r="J31" s="119" t="s">
        <v>4</v>
      </c>
      <c r="K31" s="119" t="s">
        <v>5</v>
      </c>
      <c r="L31" s="119" t="s">
        <v>6</v>
      </c>
      <c r="M31" s="90"/>
      <c r="N31" s="90"/>
    </row>
    <row r="32" spans="1:14" s="90" customFormat="1" ht="30.75" customHeight="1">
      <c r="A32" s="114">
        <v>1</v>
      </c>
      <c r="B32" s="286"/>
      <c r="C32" s="103" t="s">
        <v>112</v>
      </c>
      <c r="D32" s="209">
        <v>1</v>
      </c>
      <c r="E32" s="209"/>
      <c r="F32" s="209"/>
      <c r="G32" s="209">
        <v>1</v>
      </c>
      <c r="H32" s="209"/>
      <c r="I32" s="209"/>
      <c r="J32" s="209">
        <v>1</v>
      </c>
      <c r="K32" s="209"/>
      <c r="L32" s="209"/>
      <c r="M32" s="90">
        <f t="shared" ref="M32:M47" si="6">SUM(D32:L32)</f>
        <v>3</v>
      </c>
    </row>
    <row r="33" spans="1:14" s="90" customFormat="1" ht="21" customHeight="1">
      <c r="A33" s="114">
        <v>2</v>
      </c>
      <c r="B33" s="286"/>
      <c r="C33" s="98" t="s">
        <v>113</v>
      </c>
      <c r="D33" s="209"/>
      <c r="E33" s="211"/>
      <c r="F33" s="209">
        <v>1</v>
      </c>
      <c r="G33" s="209">
        <v>1</v>
      </c>
      <c r="H33" s="211"/>
      <c r="I33" s="209"/>
      <c r="J33" s="209">
        <v>1</v>
      </c>
      <c r="K33" s="211"/>
      <c r="L33" s="209"/>
      <c r="M33" s="90">
        <f t="shared" si="6"/>
        <v>3</v>
      </c>
    </row>
    <row r="34" spans="1:14" s="90" customFormat="1" ht="18" customHeight="1">
      <c r="A34" s="114">
        <v>3</v>
      </c>
      <c r="B34" s="286"/>
      <c r="C34" s="98" t="s">
        <v>114</v>
      </c>
      <c r="D34" s="209"/>
      <c r="E34" s="209"/>
      <c r="F34" s="211">
        <v>1</v>
      </c>
      <c r="G34" s="209"/>
      <c r="H34" s="209">
        <v>1</v>
      </c>
      <c r="I34" s="211"/>
      <c r="J34" s="209"/>
      <c r="K34" s="209">
        <v>1</v>
      </c>
      <c r="L34" s="211"/>
      <c r="M34" s="90">
        <f t="shared" si="6"/>
        <v>3</v>
      </c>
    </row>
    <row r="35" spans="1:14" s="90" customFormat="1" ht="21" customHeight="1">
      <c r="A35" s="114">
        <v>4</v>
      </c>
      <c r="B35" s="286"/>
      <c r="C35" s="98" t="s">
        <v>115</v>
      </c>
      <c r="D35" s="209"/>
      <c r="E35" s="209"/>
      <c r="F35" s="209">
        <v>1</v>
      </c>
      <c r="G35" s="209">
        <v>1</v>
      </c>
      <c r="H35" s="209"/>
      <c r="I35" s="209"/>
      <c r="J35" s="209">
        <v>1</v>
      </c>
      <c r="K35" s="209"/>
      <c r="L35" s="209"/>
      <c r="M35" s="90">
        <f t="shared" si="6"/>
        <v>3</v>
      </c>
    </row>
    <row r="36" spans="1:14" s="90" customFormat="1" ht="21" customHeight="1">
      <c r="A36" s="114">
        <v>5</v>
      </c>
      <c r="B36" s="286"/>
      <c r="C36" s="98" t="s">
        <v>116</v>
      </c>
      <c r="D36" s="210"/>
      <c r="E36" s="210"/>
      <c r="F36" s="210">
        <v>1</v>
      </c>
      <c r="G36" s="210"/>
      <c r="H36" s="210">
        <v>1</v>
      </c>
      <c r="I36" s="210"/>
      <c r="J36" s="210">
        <v>1</v>
      </c>
      <c r="K36" s="210"/>
      <c r="L36" s="210"/>
      <c r="M36" s="90">
        <f t="shared" si="6"/>
        <v>3</v>
      </c>
    </row>
    <row r="37" spans="1:14" s="90" customFormat="1" ht="21" customHeight="1">
      <c r="A37" s="114">
        <v>6</v>
      </c>
      <c r="B37" s="286"/>
      <c r="C37" s="98" t="s">
        <v>117</v>
      </c>
      <c r="D37" s="210"/>
      <c r="E37" s="210"/>
      <c r="F37" s="210">
        <v>1</v>
      </c>
      <c r="G37" s="210">
        <v>1</v>
      </c>
      <c r="H37" s="210"/>
      <c r="I37" s="210"/>
      <c r="J37" s="210">
        <v>1</v>
      </c>
      <c r="K37" s="210"/>
      <c r="L37" s="210"/>
      <c r="M37" s="90">
        <f t="shared" si="6"/>
        <v>3</v>
      </c>
    </row>
    <row r="38" spans="1:14" s="90" customFormat="1" ht="15" customHeight="1">
      <c r="A38" s="114">
        <v>7</v>
      </c>
      <c r="B38" s="286"/>
      <c r="C38" s="98" t="s">
        <v>118</v>
      </c>
      <c r="D38" s="210"/>
      <c r="E38" s="210"/>
      <c r="F38" s="210">
        <v>1</v>
      </c>
      <c r="G38" s="210">
        <v>1</v>
      </c>
      <c r="H38" s="210"/>
      <c r="I38" s="210"/>
      <c r="J38" s="210">
        <v>1</v>
      </c>
      <c r="K38" s="210"/>
      <c r="L38" s="210"/>
      <c r="M38" s="90">
        <f t="shared" si="6"/>
        <v>3</v>
      </c>
    </row>
    <row r="39" spans="1:14" s="90" customFormat="1" ht="17.100000000000001" customHeight="1">
      <c r="A39" s="114">
        <v>8</v>
      </c>
      <c r="B39" s="286"/>
      <c r="C39" s="98" t="s">
        <v>119</v>
      </c>
      <c r="D39" s="210"/>
      <c r="E39" s="210"/>
      <c r="F39" s="210">
        <v>1</v>
      </c>
      <c r="G39" s="210">
        <v>1</v>
      </c>
      <c r="H39" s="210"/>
      <c r="I39" s="210"/>
      <c r="J39" s="210"/>
      <c r="K39" s="210">
        <v>1</v>
      </c>
      <c r="L39" s="210"/>
      <c r="M39" s="90">
        <f t="shared" si="6"/>
        <v>3</v>
      </c>
    </row>
    <row r="40" spans="1:14" s="90" customFormat="1" ht="17.100000000000001" customHeight="1">
      <c r="A40" s="114">
        <v>9</v>
      </c>
      <c r="B40" s="286"/>
      <c r="C40" s="98" t="s">
        <v>120</v>
      </c>
      <c r="D40" s="210"/>
      <c r="E40" s="210"/>
      <c r="F40" s="210">
        <v>1</v>
      </c>
      <c r="G40" s="210">
        <v>1</v>
      </c>
      <c r="H40" s="210"/>
      <c r="I40" s="210"/>
      <c r="J40" s="210">
        <v>1</v>
      </c>
      <c r="K40" s="210"/>
      <c r="L40" s="210"/>
      <c r="M40" s="90">
        <f t="shared" si="6"/>
        <v>3</v>
      </c>
    </row>
    <row r="41" spans="1:14" s="90" customFormat="1" ht="15" customHeight="1">
      <c r="A41" s="114">
        <v>10</v>
      </c>
      <c r="B41" s="286"/>
      <c r="C41" s="98" t="s">
        <v>121</v>
      </c>
      <c r="D41" s="210"/>
      <c r="E41" s="210"/>
      <c r="F41" s="210">
        <v>1</v>
      </c>
      <c r="G41" s="210"/>
      <c r="H41" s="210">
        <v>1</v>
      </c>
      <c r="I41" s="210"/>
      <c r="J41" s="210"/>
      <c r="K41" s="210">
        <v>1</v>
      </c>
      <c r="L41" s="210"/>
      <c r="M41" s="90">
        <f t="shared" si="6"/>
        <v>3</v>
      </c>
    </row>
    <row r="42" spans="1:14" s="90" customFormat="1" ht="20.100000000000001" customHeight="1">
      <c r="A42" s="114">
        <v>11</v>
      </c>
      <c r="B42" s="286"/>
      <c r="C42" s="98" t="s">
        <v>122</v>
      </c>
      <c r="D42" s="210"/>
      <c r="E42" s="210"/>
      <c r="F42" s="210">
        <v>1</v>
      </c>
      <c r="G42" s="210"/>
      <c r="H42" s="210">
        <v>1</v>
      </c>
      <c r="I42" s="210"/>
      <c r="J42" s="210">
        <v>1</v>
      </c>
      <c r="K42" s="210"/>
      <c r="L42" s="210"/>
      <c r="M42" s="90">
        <f t="shared" si="6"/>
        <v>3</v>
      </c>
    </row>
    <row r="43" spans="1:14" s="90" customFormat="1" ht="18" customHeight="1">
      <c r="A43" s="114">
        <v>12</v>
      </c>
      <c r="B43" s="286"/>
      <c r="C43" s="98" t="s">
        <v>123</v>
      </c>
      <c r="D43" s="210"/>
      <c r="E43" s="210"/>
      <c r="F43" s="210">
        <v>1</v>
      </c>
      <c r="G43" s="210"/>
      <c r="H43" s="210">
        <v>1</v>
      </c>
      <c r="I43" s="210"/>
      <c r="J43" s="210"/>
      <c r="K43" s="210">
        <v>1</v>
      </c>
      <c r="L43" s="210"/>
      <c r="M43" s="90">
        <f t="shared" si="6"/>
        <v>3</v>
      </c>
    </row>
    <row r="44" spans="1:14" s="90" customFormat="1" ht="12.95" customHeight="1">
      <c r="A44" s="114">
        <v>13</v>
      </c>
      <c r="B44" s="286"/>
      <c r="C44" s="98" t="s">
        <v>124</v>
      </c>
      <c r="D44" s="210"/>
      <c r="E44" s="210"/>
      <c r="F44" s="210">
        <v>1</v>
      </c>
      <c r="G44" s="210">
        <v>1</v>
      </c>
      <c r="H44" s="210"/>
      <c r="I44" s="210"/>
      <c r="J44" s="210">
        <v>1</v>
      </c>
      <c r="K44" s="210"/>
      <c r="L44" s="210"/>
      <c r="M44" s="90">
        <f t="shared" si="6"/>
        <v>3</v>
      </c>
    </row>
    <row r="45" spans="1:14" s="90" customFormat="1" ht="36.950000000000003" customHeight="1">
      <c r="A45" s="114">
        <v>14</v>
      </c>
      <c r="B45" s="286"/>
      <c r="C45" s="98" t="s">
        <v>125</v>
      </c>
      <c r="D45" s="210"/>
      <c r="E45" s="210"/>
      <c r="F45" s="210">
        <v>1</v>
      </c>
      <c r="G45" s="210">
        <v>1</v>
      </c>
      <c r="H45" s="210"/>
      <c r="I45" s="210"/>
      <c r="J45" s="210">
        <v>1</v>
      </c>
      <c r="K45" s="210"/>
      <c r="L45" s="210"/>
      <c r="M45" s="90">
        <f t="shared" si="6"/>
        <v>3</v>
      </c>
    </row>
    <row r="46" spans="1:14" s="90" customFormat="1" ht="24" customHeight="1">
      <c r="A46" s="114">
        <v>15</v>
      </c>
      <c r="B46" s="286"/>
      <c r="C46" s="98" t="s">
        <v>126</v>
      </c>
      <c r="D46" s="210"/>
      <c r="E46" s="210"/>
      <c r="F46" s="210">
        <v>1</v>
      </c>
      <c r="G46" s="210"/>
      <c r="H46" s="210">
        <v>1</v>
      </c>
      <c r="I46" s="210"/>
      <c r="J46" s="210"/>
      <c r="K46" s="210">
        <v>1</v>
      </c>
      <c r="L46" s="210"/>
      <c r="M46" s="90">
        <f t="shared" si="6"/>
        <v>3</v>
      </c>
    </row>
    <row r="47" spans="1:14" s="90" customFormat="1" ht="27.95" customHeight="1">
      <c r="A47" s="114">
        <v>16</v>
      </c>
      <c r="B47" s="286"/>
      <c r="C47" s="98" t="s">
        <v>127</v>
      </c>
      <c r="D47" s="115"/>
      <c r="E47" s="115"/>
      <c r="F47" s="115">
        <v>1</v>
      </c>
      <c r="G47" s="115">
        <v>1</v>
      </c>
      <c r="H47" s="115"/>
      <c r="I47" s="115"/>
      <c r="J47" s="115">
        <v>1</v>
      </c>
      <c r="K47" s="115"/>
      <c r="L47" s="115"/>
      <c r="M47" s="90">
        <f t="shared" si="6"/>
        <v>3</v>
      </c>
    </row>
    <row r="48" spans="1:14" s="92" customFormat="1" ht="10.5" customHeight="1">
      <c r="A48" s="114"/>
      <c r="B48" s="286"/>
      <c r="C48" s="105" t="s">
        <v>128</v>
      </c>
      <c r="D48" s="119" t="s">
        <v>4</v>
      </c>
      <c r="E48" s="119" t="s">
        <v>5</v>
      </c>
      <c r="F48" s="119" t="s">
        <v>6</v>
      </c>
      <c r="G48" s="119" t="s">
        <v>4</v>
      </c>
      <c r="H48" s="119" t="s">
        <v>5</v>
      </c>
      <c r="I48" s="119" t="s">
        <v>6</v>
      </c>
      <c r="J48" s="119" t="s">
        <v>4</v>
      </c>
      <c r="K48" s="119" t="s">
        <v>5</v>
      </c>
      <c r="L48" s="119" t="s">
        <v>6</v>
      </c>
      <c r="M48" s="90"/>
      <c r="N48" s="90"/>
    </row>
    <row r="49" spans="1:14" s="106" customFormat="1" ht="12.75">
      <c r="A49" s="114">
        <v>17</v>
      </c>
      <c r="B49" s="286"/>
      <c r="C49" s="120" t="s">
        <v>129</v>
      </c>
      <c r="D49" s="209">
        <v>1</v>
      </c>
      <c r="E49" s="209"/>
      <c r="F49" s="209"/>
      <c r="G49" s="209">
        <v>1</v>
      </c>
      <c r="H49" s="209"/>
      <c r="I49" s="209"/>
      <c r="J49" s="209">
        <v>1</v>
      </c>
      <c r="K49" s="209"/>
      <c r="L49" s="209"/>
      <c r="M49" s="90">
        <f t="shared" ref="M49:M54" si="7">SUM(D49:L49)</f>
        <v>3</v>
      </c>
      <c r="N49" s="90"/>
    </row>
    <row r="50" spans="1:14" s="106" customFormat="1" ht="12.75">
      <c r="A50" s="114">
        <v>18</v>
      </c>
      <c r="B50" s="286"/>
      <c r="C50" s="122" t="s">
        <v>130</v>
      </c>
      <c r="D50" s="209">
        <v>1</v>
      </c>
      <c r="E50" s="211"/>
      <c r="F50" s="209"/>
      <c r="G50" s="209">
        <v>1</v>
      </c>
      <c r="H50" s="211"/>
      <c r="I50" s="209"/>
      <c r="J50" s="209">
        <v>1</v>
      </c>
      <c r="K50" s="211"/>
      <c r="L50" s="209"/>
      <c r="M50" s="90">
        <f t="shared" si="7"/>
        <v>3</v>
      </c>
      <c r="N50" s="90"/>
    </row>
    <row r="51" spans="1:14" s="106" customFormat="1" ht="12.75">
      <c r="A51" s="114">
        <v>19</v>
      </c>
      <c r="B51" s="286"/>
      <c r="C51" s="120" t="s">
        <v>131</v>
      </c>
      <c r="D51" s="209">
        <v>1</v>
      </c>
      <c r="E51" s="209"/>
      <c r="F51" s="211"/>
      <c r="G51" s="209"/>
      <c r="H51" s="209">
        <v>1</v>
      </c>
      <c r="I51" s="211"/>
      <c r="J51" s="209">
        <v>1</v>
      </c>
      <c r="K51" s="209"/>
      <c r="L51" s="211"/>
      <c r="M51" s="90">
        <f t="shared" si="7"/>
        <v>3</v>
      </c>
      <c r="N51" s="90"/>
    </row>
    <row r="52" spans="1:14" s="106" customFormat="1" ht="12.75">
      <c r="A52" s="114">
        <v>20</v>
      </c>
      <c r="B52" s="286"/>
      <c r="C52" s="102" t="s">
        <v>132</v>
      </c>
      <c r="D52" s="209">
        <v>1</v>
      </c>
      <c r="E52" s="209"/>
      <c r="F52" s="209"/>
      <c r="G52" s="209">
        <v>1</v>
      </c>
      <c r="H52" s="209"/>
      <c r="I52" s="209"/>
      <c r="J52" s="209">
        <v>1</v>
      </c>
      <c r="K52" s="209"/>
      <c r="L52" s="209"/>
      <c r="M52" s="90">
        <f t="shared" si="7"/>
        <v>3</v>
      </c>
      <c r="N52" s="90"/>
    </row>
    <row r="53" spans="1:14" s="106" customFormat="1" ht="12.75">
      <c r="A53" s="114">
        <v>21</v>
      </c>
      <c r="B53" s="286"/>
      <c r="C53" s="98" t="s">
        <v>133</v>
      </c>
      <c r="D53" s="210"/>
      <c r="E53" s="210">
        <v>1</v>
      </c>
      <c r="F53" s="210"/>
      <c r="G53" s="210"/>
      <c r="H53" s="210">
        <v>1</v>
      </c>
      <c r="I53" s="210"/>
      <c r="J53" s="210"/>
      <c r="K53" s="210">
        <v>1</v>
      </c>
      <c r="L53" s="210"/>
      <c r="M53" s="90">
        <f t="shared" si="7"/>
        <v>3</v>
      </c>
      <c r="N53" s="90"/>
    </row>
    <row r="54" spans="1:14" s="106" customFormat="1" ht="12.75">
      <c r="A54" s="114">
        <v>22</v>
      </c>
      <c r="B54" s="286"/>
      <c r="C54" s="98" t="s">
        <v>134</v>
      </c>
      <c r="D54" s="210"/>
      <c r="E54" s="210">
        <v>1</v>
      </c>
      <c r="F54" s="210"/>
      <c r="G54" s="210"/>
      <c r="H54" s="210">
        <v>1</v>
      </c>
      <c r="I54" s="210"/>
      <c r="J54" s="210"/>
      <c r="K54" s="210">
        <v>1</v>
      </c>
      <c r="L54" s="210"/>
      <c r="M54" s="90">
        <f t="shared" si="7"/>
        <v>3</v>
      </c>
      <c r="N54" s="90"/>
    </row>
    <row r="55" spans="1:14" s="106" customFormat="1" ht="12.75">
      <c r="A55" s="114"/>
      <c r="B55" s="286"/>
      <c r="C55" s="105" t="s">
        <v>135</v>
      </c>
      <c r="D55" s="119" t="s">
        <v>4</v>
      </c>
      <c r="E55" s="119" t="s">
        <v>5</v>
      </c>
      <c r="F55" s="119" t="s">
        <v>6</v>
      </c>
      <c r="G55" s="119" t="s">
        <v>4</v>
      </c>
      <c r="H55" s="119" t="s">
        <v>5</v>
      </c>
      <c r="I55" s="119" t="s">
        <v>6</v>
      </c>
      <c r="J55" s="119" t="s">
        <v>4</v>
      </c>
      <c r="K55" s="119" t="s">
        <v>5</v>
      </c>
      <c r="L55" s="119" t="s">
        <v>6</v>
      </c>
      <c r="M55" s="90"/>
      <c r="N55" s="90"/>
    </row>
    <row r="56" spans="1:14" s="106" customFormat="1" ht="12.75">
      <c r="A56" s="114">
        <v>23</v>
      </c>
      <c r="B56" s="286"/>
      <c r="C56" s="102" t="s">
        <v>136</v>
      </c>
      <c r="D56" s="209"/>
      <c r="E56" s="209">
        <v>1</v>
      </c>
      <c r="F56" s="209"/>
      <c r="G56" s="209">
        <v>1</v>
      </c>
      <c r="H56" s="209"/>
      <c r="I56" s="209"/>
      <c r="J56" s="209"/>
      <c r="K56" s="209">
        <v>1</v>
      </c>
      <c r="L56" s="209"/>
      <c r="M56" s="90">
        <f>SUM(D56:L56)</f>
        <v>3</v>
      </c>
      <c r="N56" s="90"/>
    </row>
    <row r="57" spans="1:14" s="106" customFormat="1" ht="12.75">
      <c r="A57" s="114">
        <v>24</v>
      </c>
      <c r="B57" s="286"/>
      <c r="C57" s="98" t="s">
        <v>137</v>
      </c>
      <c r="D57" s="209">
        <v>1</v>
      </c>
      <c r="E57" s="211"/>
      <c r="F57" s="209"/>
      <c r="G57" s="209">
        <v>1</v>
      </c>
      <c r="H57" s="211"/>
      <c r="I57" s="209"/>
      <c r="J57" s="209">
        <v>1</v>
      </c>
      <c r="K57" s="211"/>
      <c r="L57" s="209"/>
      <c r="M57" s="90">
        <f>SUM(D57:L57)</f>
        <v>3</v>
      </c>
      <c r="N57" s="90"/>
    </row>
    <row r="58" spans="1:14" s="106" customFormat="1" ht="12.75">
      <c r="A58" s="114">
        <v>25</v>
      </c>
      <c r="B58" s="286"/>
      <c r="C58" s="98" t="s">
        <v>138</v>
      </c>
      <c r="D58" s="209">
        <v>1</v>
      </c>
      <c r="E58" s="209"/>
      <c r="F58" s="211"/>
      <c r="G58" s="209">
        <v>1</v>
      </c>
      <c r="H58" s="209"/>
      <c r="I58" s="211"/>
      <c r="J58" s="209">
        <v>1</v>
      </c>
      <c r="K58" s="209"/>
      <c r="L58" s="211"/>
      <c r="M58" s="90">
        <f>SUM(D58:L58)</f>
        <v>3</v>
      </c>
      <c r="N58" s="90"/>
    </row>
    <row r="59" spans="1:14" s="106" customFormat="1" ht="12.75">
      <c r="A59" s="114">
        <v>26</v>
      </c>
      <c r="B59" s="286"/>
      <c r="C59" s="98" t="s">
        <v>139</v>
      </c>
      <c r="D59" s="209">
        <v>1</v>
      </c>
      <c r="E59" s="209"/>
      <c r="F59" s="209"/>
      <c r="G59" s="209">
        <v>1</v>
      </c>
      <c r="H59" s="209"/>
      <c r="I59" s="209"/>
      <c r="J59" s="209">
        <v>1</v>
      </c>
      <c r="K59" s="209"/>
      <c r="L59" s="209"/>
      <c r="M59" s="90">
        <f>SUM(D59:L59)</f>
        <v>3</v>
      </c>
      <c r="N59" s="90"/>
    </row>
    <row r="60" spans="1:14" s="106" customFormat="1" ht="12.75">
      <c r="A60" s="114">
        <v>27</v>
      </c>
      <c r="B60" s="286"/>
      <c r="C60" s="98" t="s">
        <v>140</v>
      </c>
      <c r="D60" s="210"/>
      <c r="E60" s="210">
        <v>1</v>
      </c>
      <c r="F60" s="210"/>
      <c r="G60" s="210"/>
      <c r="H60" s="210">
        <v>1</v>
      </c>
      <c r="I60" s="210"/>
      <c r="J60" s="210"/>
      <c r="K60" s="210">
        <v>1</v>
      </c>
      <c r="L60" s="210"/>
      <c r="M60" s="90">
        <f>SUM(D60:L60)</f>
        <v>3</v>
      </c>
      <c r="N60" s="90"/>
    </row>
    <row r="61" spans="1:14" s="106" customFormat="1" ht="12.75">
      <c r="A61" s="114"/>
      <c r="B61" s="286"/>
      <c r="C61" s="105" t="s">
        <v>141</v>
      </c>
      <c r="D61" s="119" t="s">
        <v>4</v>
      </c>
      <c r="E61" s="119" t="s">
        <v>5</v>
      </c>
      <c r="F61" s="119" t="s">
        <v>6</v>
      </c>
      <c r="G61" s="119" t="s">
        <v>4</v>
      </c>
      <c r="H61" s="119" t="s">
        <v>5</v>
      </c>
      <c r="I61" s="119" t="s">
        <v>6</v>
      </c>
      <c r="J61" s="119" t="s">
        <v>4</v>
      </c>
      <c r="K61" s="119" t="s">
        <v>5</v>
      </c>
      <c r="L61" s="119" t="s">
        <v>6</v>
      </c>
      <c r="M61" s="90"/>
      <c r="N61" s="90"/>
    </row>
    <row r="62" spans="1:14" s="106" customFormat="1" ht="12.75">
      <c r="A62" s="114">
        <v>28</v>
      </c>
      <c r="B62" s="286"/>
      <c r="C62" s="123" t="s">
        <v>142</v>
      </c>
      <c r="D62" s="209"/>
      <c r="E62" s="209"/>
      <c r="F62" s="209">
        <v>1</v>
      </c>
      <c r="G62" s="209"/>
      <c r="H62" s="209"/>
      <c r="I62" s="209">
        <v>1</v>
      </c>
      <c r="J62" s="209"/>
      <c r="K62" s="209"/>
      <c r="L62" s="209">
        <v>1</v>
      </c>
      <c r="M62" s="90">
        <f t="shared" ref="M62:M68" si="8">SUM(D62:L62)</f>
        <v>3</v>
      </c>
      <c r="N62" s="90"/>
    </row>
    <row r="63" spans="1:14" s="106" customFormat="1" ht="12.75">
      <c r="A63" s="114">
        <v>29</v>
      </c>
      <c r="B63" s="286"/>
      <c r="C63" s="123" t="s">
        <v>143</v>
      </c>
      <c r="D63" s="209"/>
      <c r="E63" s="211"/>
      <c r="F63" s="209">
        <v>1</v>
      </c>
      <c r="G63" s="209"/>
      <c r="H63" s="211"/>
      <c r="I63" s="209">
        <v>1</v>
      </c>
      <c r="J63" s="209"/>
      <c r="K63" s="211"/>
      <c r="L63" s="209">
        <v>1</v>
      </c>
      <c r="M63" s="90">
        <f t="shared" si="8"/>
        <v>3</v>
      </c>
      <c r="N63" s="90"/>
    </row>
    <row r="64" spans="1:14" s="106" customFormat="1" ht="12.75">
      <c r="A64" s="114">
        <v>30</v>
      </c>
      <c r="B64" s="286"/>
      <c r="C64" s="123" t="s">
        <v>144</v>
      </c>
      <c r="D64" s="209"/>
      <c r="E64" s="209"/>
      <c r="F64" s="211">
        <v>1</v>
      </c>
      <c r="G64" s="209"/>
      <c r="H64" s="209"/>
      <c r="I64" s="211">
        <v>1</v>
      </c>
      <c r="J64" s="209"/>
      <c r="K64" s="209"/>
      <c r="L64" s="211">
        <v>1</v>
      </c>
      <c r="M64" s="90">
        <f t="shared" si="8"/>
        <v>3</v>
      </c>
      <c r="N64" s="90"/>
    </row>
    <row r="65" spans="1:14" s="106" customFormat="1" ht="12.75">
      <c r="A65" s="114">
        <v>31</v>
      </c>
      <c r="B65" s="286"/>
      <c r="C65" s="123" t="s">
        <v>145</v>
      </c>
      <c r="D65" s="209"/>
      <c r="E65" s="209"/>
      <c r="F65" s="209">
        <v>1</v>
      </c>
      <c r="G65" s="209"/>
      <c r="H65" s="209"/>
      <c r="I65" s="209">
        <v>1</v>
      </c>
      <c r="J65" s="209"/>
      <c r="K65" s="209"/>
      <c r="L65" s="209">
        <v>1</v>
      </c>
      <c r="M65" s="90">
        <f t="shared" si="8"/>
        <v>3</v>
      </c>
      <c r="N65" s="90"/>
    </row>
    <row r="66" spans="1:14" s="106" customFormat="1" ht="12.75">
      <c r="A66" s="114">
        <v>32</v>
      </c>
      <c r="B66" s="286"/>
      <c r="C66" s="123" t="s">
        <v>146</v>
      </c>
      <c r="D66" s="210"/>
      <c r="E66" s="210"/>
      <c r="F66" s="210">
        <v>1</v>
      </c>
      <c r="G66" s="210"/>
      <c r="H66" s="210"/>
      <c r="I66" s="210">
        <v>1</v>
      </c>
      <c r="J66" s="210"/>
      <c r="K66" s="210"/>
      <c r="L66" s="210">
        <v>1</v>
      </c>
      <c r="M66" s="90">
        <f t="shared" si="8"/>
        <v>3</v>
      </c>
      <c r="N66" s="90"/>
    </row>
    <row r="67" spans="1:14" s="106" customFormat="1" ht="12.75">
      <c r="A67" s="114">
        <v>33</v>
      </c>
      <c r="B67" s="286"/>
      <c r="C67" s="102" t="s">
        <v>147</v>
      </c>
      <c r="D67" s="210"/>
      <c r="E67" s="210"/>
      <c r="F67" s="210">
        <v>1</v>
      </c>
      <c r="G67" s="210"/>
      <c r="H67" s="210"/>
      <c r="I67" s="210">
        <v>1</v>
      </c>
      <c r="J67" s="210"/>
      <c r="K67" s="210"/>
      <c r="L67" s="210">
        <v>1</v>
      </c>
      <c r="M67" s="90">
        <f t="shared" si="8"/>
        <v>3</v>
      </c>
      <c r="N67" s="90"/>
    </row>
    <row r="68" spans="1:14" s="106" customFormat="1" ht="38.25">
      <c r="A68" s="114">
        <v>34</v>
      </c>
      <c r="B68" s="286"/>
      <c r="C68" s="98" t="s">
        <v>148</v>
      </c>
      <c r="D68" s="115"/>
      <c r="E68" s="121"/>
      <c r="F68" s="121">
        <v>1</v>
      </c>
      <c r="G68" s="115"/>
      <c r="H68" s="121"/>
      <c r="I68" s="121">
        <v>1</v>
      </c>
      <c r="J68" s="115"/>
      <c r="K68" s="121"/>
      <c r="L68" s="121">
        <v>1</v>
      </c>
      <c r="M68" s="90">
        <f t="shared" si="8"/>
        <v>3</v>
      </c>
      <c r="N68" s="90"/>
    </row>
    <row r="69" spans="1:14" s="92" customFormat="1" ht="18" customHeight="1">
      <c r="A69" s="114"/>
      <c r="B69" s="286"/>
      <c r="C69" s="101" t="s">
        <v>149</v>
      </c>
      <c r="D69" s="119" t="s">
        <v>4</v>
      </c>
      <c r="E69" s="119" t="s">
        <v>5</v>
      </c>
      <c r="F69" s="119" t="s">
        <v>6</v>
      </c>
      <c r="G69" s="119" t="s">
        <v>4</v>
      </c>
      <c r="H69" s="119" t="s">
        <v>5</v>
      </c>
      <c r="I69" s="119" t="s">
        <v>6</v>
      </c>
      <c r="J69" s="119" t="s">
        <v>4</v>
      </c>
      <c r="K69" s="119" t="s">
        <v>5</v>
      </c>
      <c r="L69" s="119" t="s">
        <v>6</v>
      </c>
      <c r="M69" s="90"/>
      <c r="N69" s="90"/>
    </row>
    <row r="70" spans="1:14" s="90" customFormat="1" ht="29.1" customHeight="1">
      <c r="A70" s="114">
        <v>35</v>
      </c>
      <c r="B70" s="286"/>
      <c r="C70" s="98" t="s">
        <v>150</v>
      </c>
      <c r="D70" s="209">
        <v>1</v>
      </c>
      <c r="E70" s="209"/>
      <c r="F70" s="209"/>
      <c r="G70" s="209">
        <v>1</v>
      </c>
      <c r="H70" s="209"/>
      <c r="I70" s="209"/>
      <c r="J70" s="209">
        <v>1</v>
      </c>
      <c r="K70" s="209"/>
      <c r="L70" s="209"/>
      <c r="M70" s="90">
        <f t="shared" ref="M70:M84" si="9">SUM(D70:L70)</f>
        <v>3</v>
      </c>
    </row>
    <row r="71" spans="1:14" s="90" customFormat="1" ht="18" customHeight="1">
      <c r="A71" s="114">
        <v>36</v>
      </c>
      <c r="B71" s="286"/>
      <c r="C71" s="98" t="s">
        <v>151</v>
      </c>
      <c r="D71" s="209">
        <v>1</v>
      </c>
      <c r="E71" s="211"/>
      <c r="F71" s="209"/>
      <c r="G71" s="209">
        <v>1</v>
      </c>
      <c r="H71" s="211"/>
      <c r="I71" s="209"/>
      <c r="J71" s="209">
        <v>1</v>
      </c>
      <c r="K71" s="211"/>
      <c r="L71" s="209"/>
      <c r="M71" s="90">
        <f t="shared" si="9"/>
        <v>3</v>
      </c>
    </row>
    <row r="72" spans="1:14" s="90" customFormat="1" ht="18" customHeight="1">
      <c r="A72" s="114">
        <v>37</v>
      </c>
      <c r="B72" s="286"/>
      <c r="C72" s="98" t="s">
        <v>152</v>
      </c>
      <c r="D72" s="209">
        <v>1</v>
      </c>
      <c r="E72" s="209"/>
      <c r="F72" s="211"/>
      <c r="G72" s="209">
        <v>1</v>
      </c>
      <c r="H72" s="209"/>
      <c r="I72" s="211"/>
      <c r="J72" s="209">
        <v>1</v>
      </c>
      <c r="K72" s="209"/>
      <c r="L72" s="211"/>
      <c r="M72" s="90">
        <f t="shared" si="9"/>
        <v>3</v>
      </c>
    </row>
    <row r="73" spans="1:14" s="90" customFormat="1" ht="18" customHeight="1">
      <c r="A73" s="114">
        <v>38</v>
      </c>
      <c r="B73" s="286"/>
      <c r="C73" s="98" t="s">
        <v>153</v>
      </c>
      <c r="D73" s="209">
        <v>1</v>
      </c>
      <c r="E73" s="209"/>
      <c r="F73" s="209"/>
      <c r="G73" s="209">
        <v>1</v>
      </c>
      <c r="H73" s="209"/>
      <c r="I73" s="209"/>
      <c r="J73" s="209">
        <v>1</v>
      </c>
      <c r="K73" s="209"/>
      <c r="L73" s="209"/>
      <c r="M73" s="90">
        <f t="shared" si="9"/>
        <v>3</v>
      </c>
    </row>
    <row r="74" spans="1:14" s="90" customFormat="1" ht="18" customHeight="1">
      <c r="A74" s="114">
        <v>39</v>
      </c>
      <c r="B74" s="286"/>
      <c r="C74" s="98" t="s">
        <v>154</v>
      </c>
      <c r="D74" s="210">
        <v>1</v>
      </c>
      <c r="E74" s="210"/>
      <c r="F74" s="210"/>
      <c r="G74" s="210">
        <v>1</v>
      </c>
      <c r="H74" s="210"/>
      <c r="I74" s="210"/>
      <c r="J74" s="210">
        <v>1</v>
      </c>
      <c r="K74" s="210"/>
      <c r="L74" s="210"/>
      <c r="M74" s="90">
        <f t="shared" si="9"/>
        <v>3</v>
      </c>
    </row>
    <row r="75" spans="1:14" s="90" customFormat="1" ht="18" customHeight="1">
      <c r="A75" s="114">
        <v>40</v>
      </c>
      <c r="B75" s="286"/>
      <c r="C75" s="98" t="s">
        <v>155</v>
      </c>
      <c r="D75" s="210">
        <v>1</v>
      </c>
      <c r="E75" s="210"/>
      <c r="F75" s="210"/>
      <c r="G75" s="210">
        <v>1</v>
      </c>
      <c r="H75" s="210"/>
      <c r="I75" s="210"/>
      <c r="J75" s="210">
        <v>1</v>
      </c>
      <c r="K75" s="210"/>
      <c r="L75" s="210"/>
      <c r="M75" s="90">
        <f t="shared" si="9"/>
        <v>3</v>
      </c>
    </row>
    <row r="76" spans="1:14" s="90" customFormat="1" ht="18" customHeight="1">
      <c r="A76" s="114">
        <v>41</v>
      </c>
      <c r="B76" s="286"/>
      <c r="C76" s="98" t="s">
        <v>156</v>
      </c>
      <c r="D76" s="209">
        <v>1</v>
      </c>
      <c r="E76" s="209"/>
      <c r="F76" s="209"/>
      <c r="G76" s="209">
        <v>1</v>
      </c>
      <c r="H76" s="209"/>
      <c r="I76" s="209"/>
      <c r="J76" s="209">
        <v>1</v>
      </c>
      <c r="K76" s="209"/>
      <c r="L76" s="209"/>
      <c r="M76" s="90">
        <f t="shared" si="9"/>
        <v>3</v>
      </c>
    </row>
    <row r="77" spans="1:14" s="90" customFormat="1" ht="18" customHeight="1">
      <c r="A77" s="114">
        <v>42</v>
      </c>
      <c r="B77" s="286"/>
      <c r="C77" s="98" t="s">
        <v>157</v>
      </c>
      <c r="D77" s="209">
        <v>1</v>
      </c>
      <c r="E77" s="211"/>
      <c r="F77" s="209"/>
      <c r="G77" s="209">
        <v>1</v>
      </c>
      <c r="H77" s="211"/>
      <c r="I77" s="209"/>
      <c r="J77" s="209">
        <v>1</v>
      </c>
      <c r="K77" s="211"/>
      <c r="L77" s="209"/>
      <c r="M77" s="90">
        <f t="shared" si="9"/>
        <v>3</v>
      </c>
    </row>
    <row r="78" spans="1:14" s="90" customFormat="1" ht="18" customHeight="1">
      <c r="A78" s="114">
        <v>43</v>
      </c>
      <c r="B78" s="286"/>
      <c r="C78" s="98" t="s">
        <v>158</v>
      </c>
      <c r="D78" s="209">
        <v>1</v>
      </c>
      <c r="E78" s="209"/>
      <c r="F78" s="211"/>
      <c r="G78" s="209">
        <v>1</v>
      </c>
      <c r="H78" s="209"/>
      <c r="I78" s="211"/>
      <c r="J78" s="209">
        <v>1</v>
      </c>
      <c r="K78" s="209"/>
      <c r="L78" s="211"/>
      <c r="M78" s="90">
        <f t="shared" si="9"/>
        <v>3</v>
      </c>
    </row>
    <row r="79" spans="1:14" s="90" customFormat="1" ht="18" customHeight="1">
      <c r="A79" s="114">
        <v>44</v>
      </c>
      <c r="B79" s="286"/>
      <c r="C79" s="98" t="s">
        <v>159</v>
      </c>
      <c r="D79" s="209"/>
      <c r="E79" s="209">
        <v>1</v>
      </c>
      <c r="F79" s="209"/>
      <c r="G79" s="209">
        <v>1</v>
      </c>
      <c r="H79" s="209"/>
      <c r="I79" s="209"/>
      <c r="J79" s="209"/>
      <c r="K79" s="209">
        <v>1</v>
      </c>
      <c r="L79" s="209"/>
      <c r="M79" s="90">
        <f t="shared" si="9"/>
        <v>3</v>
      </c>
    </row>
    <row r="80" spans="1:14" s="90" customFormat="1" ht="18" customHeight="1">
      <c r="A80" s="114">
        <v>45</v>
      </c>
      <c r="B80" s="286"/>
      <c r="C80" s="98" t="s">
        <v>160</v>
      </c>
      <c r="D80" s="210">
        <v>1</v>
      </c>
      <c r="E80" s="210"/>
      <c r="F80" s="210"/>
      <c r="G80" s="210">
        <v>1</v>
      </c>
      <c r="H80" s="210"/>
      <c r="I80" s="210"/>
      <c r="J80" s="210">
        <v>1</v>
      </c>
      <c r="K80" s="210"/>
      <c r="L80" s="210"/>
      <c r="M80" s="90">
        <f t="shared" si="9"/>
        <v>3</v>
      </c>
    </row>
    <row r="81" spans="1:14" s="90" customFormat="1" ht="18" customHeight="1">
      <c r="A81" s="114">
        <v>46</v>
      </c>
      <c r="B81" s="286"/>
      <c r="C81" s="98" t="s">
        <v>161</v>
      </c>
      <c r="D81" s="210"/>
      <c r="E81" s="210">
        <v>1</v>
      </c>
      <c r="F81" s="210"/>
      <c r="G81" s="210"/>
      <c r="H81" s="210">
        <v>1</v>
      </c>
      <c r="I81" s="210"/>
      <c r="J81" s="210"/>
      <c r="K81" s="210">
        <v>1</v>
      </c>
      <c r="L81" s="210"/>
      <c r="M81" s="90">
        <f t="shared" si="9"/>
        <v>3</v>
      </c>
    </row>
    <row r="82" spans="1:14" s="90" customFormat="1" ht="18" customHeight="1">
      <c r="A82" s="114">
        <v>47</v>
      </c>
      <c r="B82" s="286"/>
      <c r="C82" s="98" t="s">
        <v>139</v>
      </c>
      <c r="D82" s="210">
        <v>1</v>
      </c>
      <c r="E82" s="210"/>
      <c r="F82" s="210"/>
      <c r="G82" s="210">
        <v>1</v>
      </c>
      <c r="H82" s="210"/>
      <c r="I82" s="210"/>
      <c r="J82" s="210">
        <v>1</v>
      </c>
      <c r="K82" s="210"/>
      <c r="L82" s="210"/>
      <c r="M82" s="90">
        <f t="shared" si="9"/>
        <v>3</v>
      </c>
    </row>
    <row r="83" spans="1:14" s="90" customFormat="1" ht="32.1" customHeight="1">
      <c r="A83" s="114">
        <v>48</v>
      </c>
      <c r="B83" s="286"/>
      <c r="C83" s="98" t="s">
        <v>162</v>
      </c>
      <c r="D83" s="210"/>
      <c r="E83" s="210">
        <v>1</v>
      </c>
      <c r="F83" s="210"/>
      <c r="G83" s="210">
        <v>1</v>
      </c>
      <c r="H83" s="210"/>
      <c r="I83" s="210"/>
      <c r="J83" s="210"/>
      <c r="K83" s="210">
        <v>1</v>
      </c>
      <c r="L83" s="210"/>
      <c r="M83" s="90">
        <f t="shared" si="9"/>
        <v>3</v>
      </c>
    </row>
    <row r="84" spans="1:14" s="91" customFormat="1" ht="12.75">
      <c r="A84" s="114"/>
      <c r="B84" s="286"/>
      <c r="C84" s="100" t="s">
        <v>46</v>
      </c>
      <c r="D84" s="125">
        <f>SUM(D32:D83)</f>
        <v>19</v>
      </c>
      <c r="E84" s="125">
        <f t="shared" ref="E84:G84" si="10">SUM(E32:E83)</f>
        <v>7</v>
      </c>
      <c r="F84" s="125">
        <f t="shared" si="10"/>
        <v>22</v>
      </c>
      <c r="G84" s="125">
        <f t="shared" si="10"/>
        <v>30</v>
      </c>
      <c r="H84" s="125">
        <f t="shared" ref="H84" si="11">SUM(H32:H83)</f>
        <v>11</v>
      </c>
      <c r="I84" s="125">
        <f t="shared" ref="I84:J84" si="12">SUM(I32:I83)</f>
        <v>7</v>
      </c>
      <c r="J84" s="125">
        <f t="shared" si="12"/>
        <v>29</v>
      </c>
      <c r="K84" s="125">
        <f t="shared" ref="K84" si="13">SUM(K32:K83)</f>
        <v>12</v>
      </c>
      <c r="L84" s="125">
        <f t="shared" ref="L84" si="14">SUM(L32:L83)</f>
        <v>7</v>
      </c>
      <c r="M84" s="90">
        <f t="shared" si="9"/>
        <v>144</v>
      </c>
      <c r="N84" s="124"/>
    </row>
    <row r="85" spans="1:14" s="92" customFormat="1" ht="37.5" customHeight="1">
      <c r="A85" s="114"/>
      <c r="B85" s="286"/>
      <c r="C85" s="126" t="s">
        <v>109</v>
      </c>
      <c r="D85" s="304"/>
      <c r="E85" s="305"/>
      <c r="F85" s="305"/>
      <c r="G85" s="304"/>
      <c r="H85" s="305"/>
      <c r="I85" s="305"/>
      <c r="J85" s="304"/>
      <c r="K85" s="305"/>
      <c r="L85" s="305"/>
      <c r="M85" s="90"/>
      <c r="N85" s="90"/>
    </row>
    <row r="86" spans="1:14" s="92" customFormat="1" ht="14.1" customHeight="1">
      <c r="A86" s="114"/>
      <c r="B86" s="286" t="s">
        <v>59</v>
      </c>
      <c r="C86" s="94" t="s">
        <v>163</v>
      </c>
      <c r="D86" s="119" t="s">
        <v>4</v>
      </c>
      <c r="E86" s="119" t="s">
        <v>5</v>
      </c>
      <c r="F86" s="119" t="s">
        <v>6</v>
      </c>
      <c r="G86" s="119" t="s">
        <v>4</v>
      </c>
      <c r="H86" s="119" t="s">
        <v>5</v>
      </c>
      <c r="I86" s="119" t="s">
        <v>6</v>
      </c>
      <c r="J86" s="119" t="s">
        <v>4</v>
      </c>
      <c r="K86" s="119" t="s">
        <v>5</v>
      </c>
      <c r="L86" s="119" t="s">
        <v>6</v>
      </c>
      <c r="M86" s="90"/>
      <c r="N86" s="90"/>
    </row>
    <row r="87" spans="1:14" s="90" customFormat="1" ht="12.75">
      <c r="A87" s="114">
        <v>1</v>
      </c>
      <c r="B87" s="286"/>
      <c r="C87" s="127" t="s">
        <v>164</v>
      </c>
      <c r="D87" s="209"/>
      <c r="E87" s="209"/>
      <c r="F87" s="209">
        <v>1</v>
      </c>
      <c r="G87" s="209"/>
      <c r="H87" s="209"/>
      <c r="I87" s="209">
        <v>1</v>
      </c>
      <c r="J87" s="209"/>
      <c r="K87" s="209"/>
      <c r="L87" s="209">
        <v>1</v>
      </c>
      <c r="M87" s="90">
        <f t="shared" ref="M87:M98" si="15">SUM(D87:L87)</f>
        <v>3</v>
      </c>
    </row>
    <row r="88" spans="1:14" s="90" customFormat="1" ht="12.75">
      <c r="A88" s="114">
        <v>2</v>
      </c>
      <c r="B88" s="286"/>
      <c r="C88" s="127" t="s">
        <v>165</v>
      </c>
      <c r="D88" s="210"/>
      <c r="E88" s="210"/>
      <c r="F88" s="210">
        <v>1</v>
      </c>
      <c r="G88" s="210"/>
      <c r="H88" s="210"/>
      <c r="I88" s="210">
        <v>1</v>
      </c>
      <c r="J88" s="210"/>
      <c r="K88" s="210"/>
      <c r="L88" s="210">
        <v>1</v>
      </c>
      <c r="M88" s="90">
        <f t="shared" si="15"/>
        <v>3</v>
      </c>
    </row>
    <row r="89" spans="1:14" s="90" customFormat="1" ht="12.75">
      <c r="A89" s="114">
        <v>3</v>
      </c>
      <c r="B89" s="286"/>
      <c r="C89" s="127" t="s">
        <v>166</v>
      </c>
      <c r="D89" s="210"/>
      <c r="E89" s="210"/>
      <c r="F89" s="210">
        <v>1</v>
      </c>
      <c r="G89" s="210"/>
      <c r="H89" s="210"/>
      <c r="I89" s="210">
        <v>1</v>
      </c>
      <c r="J89" s="210"/>
      <c r="K89" s="210"/>
      <c r="L89" s="210">
        <v>1</v>
      </c>
      <c r="M89" s="90">
        <f t="shared" si="15"/>
        <v>3</v>
      </c>
    </row>
    <row r="90" spans="1:14" s="90" customFormat="1" ht="12.75">
      <c r="A90" s="114">
        <v>4</v>
      </c>
      <c r="B90" s="286"/>
      <c r="C90" s="127" t="s">
        <v>167</v>
      </c>
      <c r="D90" s="209"/>
      <c r="E90" s="209"/>
      <c r="F90" s="209">
        <v>1</v>
      </c>
      <c r="G90" s="209"/>
      <c r="H90" s="209"/>
      <c r="I90" s="209">
        <v>1</v>
      </c>
      <c r="J90" s="209"/>
      <c r="K90" s="209"/>
      <c r="L90" s="209">
        <v>1</v>
      </c>
      <c r="M90" s="90">
        <f t="shared" si="15"/>
        <v>3</v>
      </c>
    </row>
    <row r="91" spans="1:14" s="90" customFormat="1" ht="12.75">
      <c r="A91" s="114">
        <v>5</v>
      </c>
      <c r="B91" s="286"/>
      <c r="C91" s="127" t="s">
        <v>168</v>
      </c>
      <c r="D91" s="209"/>
      <c r="E91" s="211"/>
      <c r="F91" s="209">
        <v>1</v>
      </c>
      <c r="G91" s="209"/>
      <c r="H91" s="211"/>
      <c r="I91" s="209">
        <v>1</v>
      </c>
      <c r="J91" s="209"/>
      <c r="K91" s="211"/>
      <c r="L91" s="209">
        <v>1</v>
      </c>
      <c r="M91" s="90">
        <f t="shared" si="15"/>
        <v>3</v>
      </c>
    </row>
    <row r="92" spans="1:14" s="90" customFormat="1" ht="12.75">
      <c r="A92" s="114">
        <v>6</v>
      </c>
      <c r="B92" s="286"/>
      <c r="C92" s="127" t="s">
        <v>169</v>
      </c>
      <c r="D92" s="209"/>
      <c r="E92" s="209"/>
      <c r="F92" s="211">
        <v>1</v>
      </c>
      <c r="G92" s="209"/>
      <c r="H92" s="209"/>
      <c r="I92" s="211">
        <v>1</v>
      </c>
      <c r="J92" s="209"/>
      <c r="K92" s="209"/>
      <c r="L92" s="211">
        <v>1</v>
      </c>
      <c r="M92" s="90">
        <f t="shared" si="15"/>
        <v>3</v>
      </c>
    </row>
    <row r="93" spans="1:14" s="90" customFormat="1" ht="12.75">
      <c r="A93" s="114">
        <v>7</v>
      </c>
      <c r="B93" s="286"/>
      <c r="C93" s="127" t="s">
        <v>170</v>
      </c>
      <c r="D93" s="209"/>
      <c r="E93" s="209"/>
      <c r="F93" s="209">
        <v>1</v>
      </c>
      <c r="G93" s="209"/>
      <c r="H93" s="209"/>
      <c r="I93" s="209">
        <v>1</v>
      </c>
      <c r="J93" s="209"/>
      <c r="K93" s="209"/>
      <c r="L93" s="209">
        <v>1</v>
      </c>
      <c r="M93" s="90">
        <f t="shared" si="15"/>
        <v>3</v>
      </c>
    </row>
    <row r="94" spans="1:14" s="90" customFormat="1" ht="12.75">
      <c r="A94" s="114">
        <v>8</v>
      </c>
      <c r="B94" s="286"/>
      <c r="C94" s="127" t="s">
        <v>171</v>
      </c>
      <c r="D94" s="210"/>
      <c r="E94" s="210"/>
      <c r="F94" s="210">
        <v>1</v>
      </c>
      <c r="G94" s="210"/>
      <c r="H94" s="210"/>
      <c r="I94" s="210">
        <v>1</v>
      </c>
      <c r="J94" s="210"/>
      <c r="K94" s="210"/>
      <c r="L94" s="210">
        <v>1</v>
      </c>
      <c r="M94" s="90">
        <f t="shared" si="15"/>
        <v>3</v>
      </c>
    </row>
    <row r="95" spans="1:14" s="90" customFormat="1" ht="25.5">
      <c r="A95" s="114">
        <v>9</v>
      </c>
      <c r="B95" s="286"/>
      <c r="C95" s="127" t="s">
        <v>172</v>
      </c>
      <c r="D95" s="210"/>
      <c r="E95" s="210"/>
      <c r="F95" s="210">
        <v>1</v>
      </c>
      <c r="G95" s="210"/>
      <c r="H95" s="210"/>
      <c r="I95" s="210">
        <v>1</v>
      </c>
      <c r="J95" s="210"/>
      <c r="K95" s="210"/>
      <c r="L95" s="210">
        <v>1</v>
      </c>
      <c r="M95" s="90">
        <f t="shared" si="15"/>
        <v>3</v>
      </c>
    </row>
    <row r="96" spans="1:14" s="90" customFormat="1" ht="51">
      <c r="A96" s="114">
        <v>10</v>
      </c>
      <c r="B96" s="286"/>
      <c r="C96" s="127" t="s">
        <v>304</v>
      </c>
      <c r="D96" s="210"/>
      <c r="E96" s="210">
        <v>1</v>
      </c>
      <c r="F96" s="210"/>
      <c r="G96" s="210"/>
      <c r="H96" s="210">
        <v>1</v>
      </c>
      <c r="I96" s="210"/>
      <c r="J96" s="210"/>
      <c r="K96" s="210">
        <v>1</v>
      </c>
      <c r="L96" s="210"/>
      <c r="M96" s="90">
        <f t="shared" si="15"/>
        <v>3</v>
      </c>
    </row>
    <row r="97" spans="1:14" s="90" customFormat="1" ht="12.75">
      <c r="A97" s="114">
        <v>11</v>
      </c>
      <c r="B97" s="286"/>
      <c r="C97" s="127" t="s">
        <v>173</v>
      </c>
      <c r="D97" s="210"/>
      <c r="E97" s="210"/>
      <c r="F97" s="210">
        <v>1</v>
      </c>
      <c r="G97" s="210"/>
      <c r="H97" s="210"/>
      <c r="I97" s="210">
        <v>1</v>
      </c>
      <c r="J97" s="210"/>
      <c r="K97" s="210"/>
      <c r="L97" s="210">
        <v>1</v>
      </c>
      <c r="M97" s="90">
        <f t="shared" si="15"/>
        <v>3</v>
      </c>
    </row>
    <row r="98" spans="1:14" s="91" customFormat="1" ht="12.75">
      <c r="A98" s="114"/>
      <c r="B98" s="286"/>
      <c r="C98" s="100" t="s">
        <v>46</v>
      </c>
      <c r="D98" s="125">
        <f>SUM(D87:D97)</f>
        <v>0</v>
      </c>
      <c r="E98" s="125">
        <f t="shared" ref="E98:G98" si="16">SUM(E87:E97)</f>
        <v>1</v>
      </c>
      <c r="F98" s="125">
        <f t="shared" si="16"/>
        <v>10</v>
      </c>
      <c r="G98" s="125">
        <f t="shared" si="16"/>
        <v>0</v>
      </c>
      <c r="H98" s="125">
        <f t="shared" ref="H98" si="17">SUM(H87:H97)</f>
        <v>1</v>
      </c>
      <c r="I98" s="125">
        <f t="shared" ref="I98:J98" si="18">SUM(I87:I97)</f>
        <v>10</v>
      </c>
      <c r="J98" s="125">
        <f t="shared" si="18"/>
        <v>0</v>
      </c>
      <c r="K98" s="125">
        <f t="shared" ref="K98" si="19">SUM(K87:K97)</f>
        <v>1</v>
      </c>
      <c r="L98" s="125">
        <f t="shared" ref="L98" si="20">SUM(L87:L97)</f>
        <v>10</v>
      </c>
      <c r="M98" s="90">
        <f t="shared" si="15"/>
        <v>33</v>
      </c>
      <c r="N98" s="124"/>
    </row>
    <row r="99" spans="1:14" s="92" customFormat="1" ht="37.5" customHeight="1">
      <c r="A99" s="114"/>
      <c r="B99" s="286"/>
      <c r="C99" s="101" t="s">
        <v>109</v>
      </c>
      <c r="D99" s="297"/>
      <c r="E99" s="298"/>
      <c r="F99" s="298"/>
      <c r="G99" s="297"/>
      <c r="H99" s="298"/>
      <c r="I99" s="298"/>
      <c r="J99" s="297"/>
      <c r="K99" s="298"/>
      <c r="L99" s="298"/>
      <c r="M99" s="90"/>
      <c r="N99" s="90"/>
    </row>
    <row r="100" spans="1:14" s="92" customFormat="1" ht="14.1" customHeight="1">
      <c r="A100" s="114"/>
      <c r="B100" s="286" t="s">
        <v>71</v>
      </c>
      <c r="C100" s="94" t="s">
        <v>163</v>
      </c>
      <c r="D100" s="119" t="s">
        <v>4</v>
      </c>
      <c r="E100" s="119" t="s">
        <v>5</v>
      </c>
      <c r="F100" s="119" t="s">
        <v>6</v>
      </c>
      <c r="G100" s="119" t="s">
        <v>4</v>
      </c>
      <c r="H100" s="119" t="s">
        <v>5</v>
      </c>
      <c r="I100" s="119" t="s">
        <v>6</v>
      </c>
      <c r="J100" s="119" t="s">
        <v>4</v>
      </c>
      <c r="K100" s="119" t="s">
        <v>5</v>
      </c>
      <c r="L100" s="119" t="s">
        <v>6</v>
      </c>
      <c r="M100" s="90"/>
      <c r="N100" s="90"/>
    </row>
    <row r="101" spans="1:14" s="90" customFormat="1" ht="25.5">
      <c r="A101" s="114">
        <v>1</v>
      </c>
      <c r="B101" s="286"/>
      <c r="C101" s="127" t="s">
        <v>174</v>
      </c>
      <c r="D101" s="209"/>
      <c r="E101" s="209"/>
      <c r="F101" s="209">
        <v>1</v>
      </c>
      <c r="G101" s="209"/>
      <c r="H101" s="209"/>
      <c r="I101" s="209">
        <v>1</v>
      </c>
      <c r="J101" s="209">
        <v>1</v>
      </c>
      <c r="K101" s="209"/>
      <c r="L101" s="209"/>
      <c r="M101" s="90">
        <f t="shared" ref="M101:M106" si="21">SUM(D101:L101)</f>
        <v>3</v>
      </c>
    </row>
    <row r="102" spans="1:14" s="90" customFormat="1" ht="39.950000000000003" customHeight="1">
      <c r="A102" s="114">
        <v>2</v>
      </c>
      <c r="B102" s="286"/>
      <c r="C102" s="127" t="s">
        <v>175</v>
      </c>
      <c r="D102" s="210"/>
      <c r="E102" s="210"/>
      <c r="F102" s="210">
        <v>1</v>
      </c>
      <c r="G102" s="210"/>
      <c r="H102" s="210"/>
      <c r="I102" s="210">
        <v>1</v>
      </c>
      <c r="J102" s="210"/>
      <c r="K102" s="210"/>
      <c r="L102" s="210">
        <v>1</v>
      </c>
      <c r="M102" s="90">
        <f t="shared" si="21"/>
        <v>3</v>
      </c>
    </row>
    <row r="103" spans="1:14" s="90" customFormat="1" ht="41.1" customHeight="1">
      <c r="A103" s="114">
        <v>3</v>
      </c>
      <c r="B103" s="286"/>
      <c r="C103" s="127" t="s">
        <v>176</v>
      </c>
      <c r="D103" s="210"/>
      <c r="E103" s="210"/>
      <c r="F103" s="210">
        <v>1</v>
      </c>
      <c r="G103" s="210"/>
      <c r="H103" s="210"/>
      <c r="I103" s="210">
        <v>1</v>
      </c>
      <c r="J103" s="210">
        <v>1</v>
      </c>
      <c r="K103" s="210"/>
      <c r="L103" s="210"/>
      <c r="M103" s="90">
        <f t="shared" si="21"/>
        <v>3</v>
      </c>
    </row>
    <row r="104" spans="1:14" s="90" customFormat="1" ht="38.25">
      <c r="A104" s="114">
        <v>4</v>
      </c>
      <c r="B104" s="286"/>
      <c r="C104" s="127" t="s">
        <v>177</v>
      </c>
      <c r="D104" s="209"/>
      <c r="E104" s="209"/>
      <c r="F104" s="209">
        <v>1</v>
      </c>
      <c r="G104" s="209"/>
      <c r="H104" s="209"/>
      <c r="I104" s="209">
        <v>1</v>
      </c>
      <c r="J104" s="209"/>
      <c r="K104" s="209"/>
      <c r="L104" s="209">
        <v>1</v>
      </c>
      <c r="M104" s="90">
        <f t="shared" si="21"/>
        <v>3</v>
      </c>
    </row>
    <row r="105" spans="1:14" s="90" customFormat="1" ht="25.5">
      <c r="A105" s="114">
        <v>5</v>
      </c>
      <c r="B105" s="286"/>
      <c r="C105" s="127" t="s">
        <v>178</v>
      </c>
      <c r="D105" s="209"/>
      <c r="E105" s="211"/>
      <c r="F105" s="209">
        <v>1</v>
      </c>
      <c r="G105" s="209"/>
      <c r="H105" s="211"/>
      <c r="I105" s="209">
        <v>1</v>
      </c>
      <c r="J105" s="209"/>
      <c r="K105" s="211"/>
      <c r="L105" s="209">
        <v>1</v>
      </c>
      <c r="M105" s="90">
        <f t="shared" si="21"/>
        <v>3</v>
      </c>
    </row>
    <row r="106" spans="1:14" s="91" customFormat="1" ht="12.75">
      <c r="A106" s="116"/>
      <c r="B106" s="286"/>
      <c r="C106" s="100" t="s">
        <v>46</v>
      </c>
      <c r="D106" s="125">
        <f>SUM(D101:D105)</f>
        <v>0</v>
      </c>
      <c r="E106" s="125">
        <f t="shared" ref="E106:G106" si="22">SUM(E101:E105)</f>
        <v>0</v>
      </c>
      <c r="F106" s="125">
        <f t="shared" si="22"/>
        <v>5</v>
      </c>
      <c r="G106" s="125">
        <f t="shared" si="22"/>
        <v>0</v>
      </c>
      <c r="H106" s="125">
        <f t="shared" ref="H106" si="23">SUM(H101:H105)</f>
        <v>0</v>
      </c>
      <c r="I106" s="125">
        <f t="shared" ref="I106:J106" si="24">SUM(I101:I105)</f>
        <v>5</v>
      </c>
      <c r="J106" s="125">
        <f t="shared" si="24"/>
        <v>2</v>
      </c>
      <c r="K106" s="125">
        <f t="shared" ref="K106" si="25">SUM(K101:K105)</f>
        <v>0</v>
      </c>
      <c r="L106" s="125">
        <f t="shared" ref="L106" si="26">SUM(L101:L105)</f>
        <v>3</v>
      </c>
      <c r="M106" s="90">
        <f t="shared" si="21"/>
        <v>15</v>
      </c>
      <c r="N106" s="124"/>
    </row>
    <row r="107" spans="1:14" s="92" customFormat="1" ht="37.5" customHeight="1">
      <c r="A107" s="114"/>
      <c r="B107" s="286"/>
      <c r="C107" s="101" t="s">
        <v>109</v>
      </c>
      <c r="D107" s="298"/>
      <c r="E107" s="298"/>
      <c r="F107" s="298"/>
      <c r="G107" s="298"/>
      <c r="H107" s="298"/>
      <c r="I107" s="298"/>
      <c r="J107" s="298"/>
      <c r="K107" s="298"/>
      <c r="L107" s="298"/>
      <c r="M107" s="90"/>
      <c r="N107" s="90"/>
    </row>
    <row r="108" spans="1:14" s="92" customFormat="1" ht="14.1" customHeight="1">
      <c r="A108" s="114"/>
      <c r="B108" s="286" t="s">
        <v>179</v>
      </c>
      <c r="C108" s="105" t="s">
        <v>163</v>
      </c>
      <c r="D108" s="119" t="s">
        <v>4</v>
      </c>
      <c r="E108" s="119" t="s">
        <v>5</v>
      </c>
      <c r="F108" s="119" t="s">
        <v>6</v>
      </c>
      <c r="G108" s="119" t="s">
        <v>4</v>
      </c>
      <c r="H108" s="119" t="s">
        <v>5</v>
      </c>
      <c r="I108" s="119" t="s">
        <v>6</v>
      </c>
      <c r="J108" s="119" t="s">
        <v>4</v>
      </c>
      <c r="K108" s="119" t="s">
        <v>5</v>
      </c>
      <c r="L108" s="119" t="s">
        <v>6</v>
      </c>
      <c r="M108" s="90"/>
      <c r="N108" s="90"/>
    </row>
    <row r="109" spans="1:14" s="92" customFormat="1" ht="14.1" customHeight="1">
      <c r="A109" s="114">
        <v>1</v>
      </c>
      <c r="B109" s="286"/>
      <c r="C109" s="130" t="s">
        <v>180</v>
      </c>
      <c r="D109" s="210"/>
      <c r="E109" s="210">
        <v>1</v>
      </c>
      <c r="F109" s="210"/>
      <c r="G109" s="210"/>
      <c r="H109" s="210"/>
      <c r="I109" s="210">
        <v>1</v>
      </c>
      <c r="J109" s="210">
        <v>1</v>
      </c>
      <c r="K109" s="210"/>
      <c r="L109" s="210"/>
      <c r="M109" s="90">
        <f>SUM(D109:L109)</f>
        <v>3</v>
      </c>
      <c r="N109" s="90"/>
    </row>
    <row r="110" spans="1:14" s="92" customFormat="1" ht="71.099999999999994" customHeight="1">
      <c r="A110" s="114">
        <v>2</v>
      </c>
      <c r="B110" s="286"/>
      <c r="C110" s="127" t="s">
        <v>181</v>
      </c>
      <c r="D110" s="210">
        <v>1</v>
      </c>
      <c r="E110" s="210"/>
      <c r="F110" s="210"/>
      <c r="G110" s="210">
        <v>1</v>
      </c>
      <c r="H110" s="210"/>
      <c r="I110" s="210"/>
      <c r="J110" s="210">
        <v>1</v>
      </c>
      <c r="K110" s="210"/>
      <c r="L110" s="210"/>
      <c r="M110" s="90">
        <f>SUM(D110:L110)</f>
        <v>3</v>
      </c>
      <c r="N110" s="90"/>
    </row>
    <row r="111" spans="1:14" s="92" customFormat="1" ht="17.100000000000001" customHeight="1">
      <c r="A111" s="114">
        <v>3</v>
      </c>
      <c r="B111" s="286"/>
      <c r="C111" s="98" t="s">
        <v>182</v>
      </c>
      <c r="D111" s="210">
        <v>1</v>
      </c>
      <c r="E111" s="210"/>
      <c r="F111" s="210"/>
      <c r="G111" s="210">
        <v>1</v>
      </c>
      <c r="H111" s="210"/>
      <c r="I111" s="210"/>
      <c r="J111" s="210">
        <v>1</v>
      </c>
      <c r="K111" s="210"/>
      <c r="L111" s="210"/>
      <c r="M111" s="90">
        <f>SUM(D111:L111)</f>
        <v>3</v>
      </c>
      <c r="N111" s="90"/>
    </row>
    <row r="112" spans="1:14" s="90" customFormat="1" ht="12.75">
      <c r="A112" s="114"/>
      <c r="B112" s="286"/>
      <c r="C112" s="100" t="s">
        <v>46</v>
      </c>
      <c r="D112" s="128">
        <f>SUM(D109:D111)</f>
        <v>2</v>
      </c>
      <c r="E112" s="128">
        <f t="shared" ref="E112:G112" si="27">SUM(E109:E111)</f>
        <v>1</v>
      </c>
      <c r="F112" s="128">
        <f t="shared" si="27"/>
        <v>0</v>
      </c>
      <c r="G112" s="128">
        <f t="shared" si="27"/>
        <v>2</v>
      </c>
      <c r="H112" s="128">
        <f t="shared" ref="H112" si="28">SUM(H109:H111)</f>
        <v>0</v>
      </c>
      <c r="I112" s="128">
        <f t="shared" ref="I112:J112" si="29">SUM(I109:I111)</f>
        <v>1</v>
      </c>
      <c r="J112" s="128">
        <f t="shared" si="29"/>
        <v>3</v>
      </c>
      <c r="K112" s="128">
        <f t="shared" ref="K112" si="30">SUM(K109:K111)</f>
        <v>0</v>
      </c>
      <c r="L112" s="128">
        <f t="shared" ref="L112" si="31">SUM(L109:L111)</f>
        <v>0</v>
      </c>
      <c r="M112" s="90">
        <f>SUM(D112:L112)</f>
        <v>9</v>
      </c>
    </row>
    <row r="113" spans="1:14" s="92" customFormat="1" ht="37.5" customHeight="1">
      <c r="A113" s="114"/>
      <c r="B113" s="286"/>
      <c r="C113" s="101" t="s">
        <v>109</v>
      </c>
      <c r="D113" s="306"/>
      <c r="E113" s="307"/>
      <c r="F113" s="307"/>
      <c r="G113" s="306"/>
      <c r="H113" s="307"/>
      <c r="I113" s="307"/>
      <c r="J113" s="306"/>
      <c r="K113" s="307"/>
      <c r="L113" s="307"/>
      <c r="M113" s="90"/>
      <c r="N113" s="90"/>
    </row>
    <row r="114" spans="1:14" s="92" customFormat="1" ht="14.25" customHeight="1">
      <c r="A114" s="114"/>
      <c r="B114" s="286" t="s">
        <v>183</v>
      </c>
      <c r="C114" s="94" t="s">
        <v>163</v>
      </c>
      <c r="D114" s="119" t="s">
        <v>4</v>
      </c>
      <c r="E114" s="119" t="s">
        <v>5</v>
      </c>
      <c r="F114" s="119" t="s">
        <v>6</v>
      </c>
      <c r="G114" s="119" t="s">
        <v>4</v>
      </c>
      <c r="H114" s="119" t="s">
        <v>5</v>
      </c>
      <c r="I114" s="119" t="s">
        <v>6</v>
      </c>
      <c r="J114" s="119" t="s">
        <v>4</v>
      </c>
      <c r="K114" s="119" t="s">
        <v>5</v>
      </c>
      <c r="L114" s="119" t="s">
        <v>6</v>
      </c>
      <c r="M114" s="90"/>
      <c r="N114" s="90"/>
    </row>
    <row r="115" spans="1:14" s="90" customFormat="1" ht="57.75" customHeight="1">
      <c r="A115" s="114">
        <v>1</v>
      </c>
      <c r="B115" s="286"/>
      <c r="C115" s="127" t="s">
        <v>184</v>
      </c>
      <c r="D115" s="129">
        <v>1</v>
      </c>
      <c r="E115" s="128"/>
      <c r="F115" s="128"/>
      <c r="G115" s="129">
        <v>1</v>
      </c>
      <c r="H115" s="128"/>
      <c r="I115" s="128"/>
      <c r="J115" s="129">
        <v>1</v>
      </c>
      <c r="K115" s="128"/>
      <c r="L115" s="128"/>
      <c r="M115" s="90">
        <f>SUM(D115:L115)</f>
        <v>3</v>
      </c>
    </row>
    <row r="116" spans="1:14" s="90" customFormat="1" ht="18.75" customHeight="1">
      <c r="A116" s="114"/>
      <c r="B116" s="286"/>
      <c r="C116" s="100" t="s">
        <v>46</v>
      </c>
      <c r="D116" s="129">
        <f>+D115</f>
        <v>1</v>
      </c>
      <c r="E116" s="129">
        <f t="shared" ref="E116:G116" si="32">+E115</f>
        <v>0</v>
      </c>
      <c r="F116" s="129">
        <f t="shared" si="32"/>
        <v>0</v>
      </c>
      <c r="G116" s="129">
        <f t="shared" si="32"/>
        <v>1</v>
      </c>
      <c r="H116" s="129">
        <f t="shared" ref="H116" si="33">+H115</f>
        <v>0</v>
      </c>
      <c r="I116" s="129">
        <f t="shared" ref="I116:J116" si="34">+I115</f>
        <v>0</v>
      </c>
      <c r="J116" s="129">
        <f t="shared" si="34"/>
        <v>1</v>
      </c>
      <c r="K116" s="129">
        <f t="shared" ref="K116" si="35">+K115</f>
        <v>0</v>
      </c>
      <c r="L116" s="129">
        <f t="shared" ref="L116" si="36">+L115</f>
        <v>0</v>
      </c>
      <c r="M116" s="90">
        <f>SUM(D116:L116)</f>
        <v>3</v>
      </c>
    </row>
    <row r="117" spans="1:14" s="92" customFormat="1" ht="37.5" customHeight="1">
      <c r="A117" s="114"/>
      <c r="B117" s="286"/>
      <c r="C117" s="101" t="s">
        <v>109</v>
      </c>
      <c r="D117" s="299"/>
      <c r="E117" s="300"/>
      <c r="F117" s="300"/>
      <c r="G117" s="299"/>
      <c r="H117" s="300"/>
      <c r="I117" s="300"/>
      <c r="J117" s="299"/>
      <c r="K117" s="300"/>
      <c r="L117" s="300"/>
      <c r="M117" s="90"/>
      <c r="N117" s="90"/>
    </row>
    <row r="118" spans="1:14" s="92" customFormat="1" ht="14.1" customHeight="1">
      <c r="A118" s="114"/>
      <c r="B118" s="286" t="s">
        <v>185</v>
      </c>
      <c r="C118" s="105" t="s">
        <v>163</v>
      </c>
      <c r="D118" s="119" t="s">
        <v>4</v>
      </c>
      <c r="E118" s="119" t="s">
        <v>5</v>
      </c>
      <c r="F118" s="119" t="s">
        <v>6</v>
      </c>
      <c r="G118" s="119" t="s">
        <v>4</v>
      </c>
      <c r="H118" s="119" t="s">
        <v>5</v>
      </c>
      <c r="I118" s="119" t="s">
        <v>6</v>
      </c>
      <c r="J118" s="119" t="s">
        <v>4</v>
      </c>
      <c r="K118" s="119" t="s">
        <v>5</v>
      </c>
      <c r="L118" s="119" t="s">
        <v>6</v>
      </c>
      <c r="M118" s="90"/>
      <c r="N118" s="90"/>
    </row>
    <row r="119" spans="1:14" s="90" customFormat="1" ht="12.75">
      <c r="A119" s="114">
        <v>1</v>
      </c>
      <c r="B119" s="286"/>
      <c r="C119" s="103" t="s">
        <v>186</v>
      </c>
      <c r="D119" s="131"/>
      <c r="E119" s="131"/>
      <c r="F119" s="132">
        <v>1</v>
      </c>
      <c r="G119" s="131"/>
      <c r="H119" s="131"/>
      <c r="I119" s="132">
        <v>1</v>
      </c>
      <c r="J119" s="131"/>
      <c r="K119" s="131"/>
      <c r="L119" s="132">
        <v>1</v>
      </c>
      <c r="M119" s="90">
        <f t="shared" ref="M119:M127" si="37">SUM(D119:L119)</f>
        <v>3</v>
      </c>
    </row>
    <row r="120" spans="1:14" s="90" customFormat="1" ht="12.75">
      <c r="A120" s="114">
        <v>2</v>
      </c>
      <c r="B120" s="286"/>
      <c r="C120" s="103" t="s">
        <v>187</v>
      </c>
      <c r="D120" s="131"/>
      <c r="E120" s="131"/>
      <c r="F120" s="131">
        <v>1</v>
      </c>
      <c r="G120" s="131">
        <v>1</v>
      </c>
      <c r="H120" s="131"/>
      <c r="I120" s="131"/>
      <c r="J120" s="131"/>
      <c r="K120" s="131"/>
      <c r="L120" s="131">
        <v>1</v>
      </c>
      <c r="M120" s="90">
        <f t="shared" si="37"/>
        <v>3</v>
      </c>
    </row>
    <row r="121" spans="1:14" s="90" customFormat="1" ht="25.5">
      <c r="A121" s="114">
        <v>3</v>
      </c>
      <c r="B121" s="286"/>
      <c r="C121" s="133" t="s">
        <v>188</v>
      </c>
      <c r="D121" s="131"/>
      <c r="E121" s="131"/>
      <c r="F121" s="131">
        <v>1</v>
      </c>
      <c r="G121" s="131"/>
      <c r="H121" s="131"/>
      <c r="I121" s="131">
        <v>1</v>
      </c>
      <c r="J121" s="131"/>
      <c r="K121" s="131"/>
      <c r="L121" s="131">
        <v>1</v>
      </c>
      <c r="M121" s="90">
        <f t="shared" si="37"/>
        <v>3</v>
      </c>
    </row>
    <row r="122" spans="1:14" s="90" customFormat="1" ht="12.75">
      <c r="A122" s="114">
        <v>4</v>
      </c>
      <c r="B122" s="286"/>
      <c r="C122" s="134" t="s">
        <v>189</v>
      </c>
      <c r="D122" s="131"/>
      <c r="E122" s="131"/>
      <c r="F122" s="132">
        <v>1</v>
      </c>
      <c r="G122" s="131"/>
      <c r="H122" s="131"/>
      <c r="I122" s="132">
        <v>1</v>
      </c>
      <c r="J122" s="131"/>
      <c r="K122" s="131"/>
      <c r="L122" s="132">
        <v>1</v>
      </c>
      <c r="M122" s="90">
        <f t="shared" si="37"/>
        <v>3</v>
      </c>
    </row>
    <row r="123" spans="1:14" s="90" customFormat="1" ht="24.95" customHeight="1">
      <c r="A123" s="114">
        <v>5</v>
      </c>
      <c r="B123" s="286"/>
      <c r="C123" s="133" t="s">
        <v>190</v>
      </c>
      <c r="D123" s="131"/>
      <c r="E123" s="131"/>
      <c r="F123" s="131">
        <v>1</v>
      </c>
      <c r="G123" s="131"/>
      <c r="H123" s="131"/>
      <c r="I123" s="131">
        <v>1</v>
      </c>
      <c r="J123" s="131">
        <v>1</v>
      </c>
      <c r="K123" s="131"/>
      <c r="L123" s="131"/>
      <c r="M123" s="90">
        <f t="shared" si="37"/>
        <v>3</v>
      </c>
    </row>
    <row r="124" spans="1:14" s="90" customFormat="1" ht="39" customHeight="1">
      <c r="A124" s="114">
        <v>6</v>
      </c>
      <c r="B124" s="286"/>
      <c r="C124" s="133" t="s">
        <v>191</v>
      </c>
      <c r="D124" s="131"/>
      <c r="E124" s="131"/>
      <c r="F124" s="131">
        <v>1</v>
      </c>
      <c r="G124" s="131"/>
      <c r="H124" s="131"/>
      <c r="I124" s="131">
        <v>1</v>
      </c>
      <c r="J124" s="131"/>
      <c r="K124" s="131"/>
      <c r="L124" s="131">
        <v>1</v>
      </c>
      <c r="M124" s="90">
        <f t="shared" si="37"/>
        <v>3</v>
      </c>
    </row>
    <row r="125" spans="1:14" s="90" customFormat="1" ht="51" customHeight="1">
      <c r="A125" s="114">
        <v>7</v>
      </c>
      <c r="B125" s="286"/>
      <c r="C125" s="135" t="s">
        <v>192</v>
      </c>
      <c r="D125" s="131"/>
      <c r="E125" s="131"/>
      <c r="F125" s="131">
        <v>1</v>
      </c>
      <c r="G125" s="131"/>
      <c r="H125" s="131"/>
      <c r="I125" s="131">
        <v>1</v>
      </c>
      <c r="J125" s="131"/>
      <c r="K125" s="131"/>
      <c r="L125" s="131">
        <v>1</v>
      </c>
      <c r="M125" s="90">
        <f t="shared" si="37"/>
        <v>3</v>
      </c>
    </row>
    <row r="126" spans="1:14" s="90" customFormat="1" ht="18" customHeight="1">
      <c r="A126" s="114">
        <v>8</v>
      </c>
      <c r="B126" s="286"/>
      <c r="C126" s="103" t="s">
        <v>193</v>
      </c>
      <c r="D126" s="131"/>
      <c r="E126" s="131">
        <v>1</v>
      </c>
      <c r="F126" s="131"/>
      <c r="G126" s="131"/>
      <c r="H126" s="131"/>
      <c r="I126" s="131">
        <v>1</v>
      </c>
      <c r="J126" s="131"/>
      <c r="K126" s="131">
        <v>1</v>
      </c>
      <c r="L126" s="131"/>
      <c r="M126" s="90">
        <f t="shared" si="37"/>
        <v>3</v>
      </c>
    </row>
    <row r="127" spans="1:14" s="90" customFormat="1" ht="12.75">
      <c r="A127" s="114"/>
      <c r="B127" s="286"/>
      <c r="C127" s="136" t="s">
        <v>46</v>
      </c>
      <c r="D127" s="131">
        <f>SUM(D119:D126)</f>
        <v>0</v>
      </c>
      <c r="E127" s="131">
        <f t="shared" ref="E127:G127" si="38">SUM(E119:E126)</f>
        <v>1</v>
      </c>
      <c r="F127" s="131">
        <f t="shared" si="38"/>
        <v>7</v>
      </c>
      <c r="G127" s="131">
        <f t="shared" si="38"/>
        <v>1</v>
      </c>
      <c r="H127" s="131">
        <f t="shared" ref="H127" si="39">SUM(H119:H126)</f>
        <v>0</v>
      </c>
      <c r="I127" s="131">
        <f t="shared" ref="I127:J127" si="40">SUM(I119:I126)</f>
        <v>7</v>
      </c>
      <c r="J127" s="131">
        <f t="shared" si="40"/>
        <v>1</v>
      </c>
      <c r="K127" s="131">
        <f t="shared" ref="K127" si="41">SUM(K119:K126)</f>
        <v>1</v>
      </c>
      <c r="L127" s="131">
        <f t="shared" ref="L127" si="42">SUM(L119:L126)</f>
        <v>6</v>
      </c>
      <c r="M127" s="90">
        <f t="shared" si="37"/>
        <v>24</v>
      </c>
    </row>
    <row r="128" spans="1:14" s="92" customFormat="1" ht="37.5" customHeight="1">
      <c r="A128" s="114"/>
      <c r="B128" s="286"/>
      <c r="C128" s="101" t="s">
        <v>109</v>
      </c>
      <c r="D128" s="297"/>
      <c r="E128" s="298"/>
      <c r="F128" s="298"/>
      <c r="G128" s="297"/>
      <c r="H128" s="298"/>
      <c r="I128" s="298"/>
      <c r="J128" s="297"/>
      <c r="K128" s="298"/>
      <c r="L128" s="298"/>
      <c r="M128" s="90"/>
      <c r="N128" s="90"/>
    </row>
    <row r="129" spans="1:17" s="92" customFormat="1" ht="12.75">
      <c r="A129" s="114"/>
      <c r="B129" s="286" t="s">
        <v>68</v>
      </c>
      <c r="C129" s="105" t="s">
        <v>163</v>
      </c>
      <c r="D129" s="119" t="s">
        <v>4</v>
      </c>
      <c r="E129" s="119" t="s">
        <v>5</v>
      </c>
      <c r="F129" s="119" t="s">
        <v>6</v>
      </c>
      <c r="G129" s="119" t="s">
        <v>4</v>
      </c>
      <c r="H129" s="119" t="s">
        <v>5</v>
      </c>
      <c r="I129" s="119" t="s">
        <v>6</v>
      </c>
      <c r="J129" s="119" t="s">
        <v>4</v>
      </c>
      <c r="K129" s="119" t="s">
        <v>5</v>
      </c>
      <c r="L129" s="119" t="s">
        <v>6</v>
      </c>
      <c r="M129" s="90"/>
      <c r="N129" s="90"/>
    </row>
    <row r="130" spans="1:17" s="90" customFormat="1" ht="12.75">
      <c r="A130" s="114">
        <v>1</v>
      </c>
      <c r="B130" s="286"/>
      <c r="C130" s="127" t="s">
        <v>194</v>
      </c>
      <c r="D130" s="131">
        <v>1</v>
      </c>
      <c r="E130" s="131"/>
      <c r="F130" s="132"/>
      <c r="G130" s="131">
        <v>1</v>
      </c>
      <c r="H130" s="131"/>
      <c r="I130" s="132"/>
      <c r="J130" s="131">
        <v>1</v>
      </c>
      <c r="K130" s="131"/>
      <c r="L130" s="132"/>
      <c r="M130" s="90">
        <f t="shared" ref="M130:M142" si="43">SUM(D130:L130)</f>
        <v>3</v>
      </c>
    </row>
    <row r="131" spans="1:17" s="90" customFormat="1" ht="12.75">
      <c r="A131" s="114">
        <v>2</v>
      </c>
      <c r="B131" s="286"/>
      <c r="C131" s="127" t="s">
        <v>195</v>
      </c>
      <c r="D131" s="131">
        <v>1</v>
      </c>
      <c r="E131" s="131"/>
      <c r="F131" s="131"/>
      <c r="G131" s="131">
        <v>1</v>
      </c>
      <c r="H131" s="131"/>
      <c r="I131" s="131"/>
      <c r="J131" s="131">
        <v>1</v>
      </c>
      <c r="K131" s="131"/>
      <c r="L131" s="131"/>
      <c r="M131" s="90">
        <f t="shared" si="43"/>
        <v>3</v>
      </c>
    </row>
    <row r="132" spans="1:17" s="90" customFormat="1" ht="12.75">
      <c r="A132" s="114">
        <v>3</v>
      </c>
      <c r="B132" s="286"/>
      <c r="C132" s="127" t="s">
        <v>196</v>
      </c>
      <c r="D132" s="131">
        <v>1</v>
      </c>
      <c r="E132" s="131"/>
      <c r="F132" s="131"/>
      <c r="G132" s="131">
        <v>1</v>
      </c>
      <c r="H132" s="131"/>
      <c r="I132" s="131"/>
      <c r="J132" s="131">
        <v>1</v>
      </c>
      <c r="K132" s="131"/>
      <c r="L132" s="131"/>
      <c r="M132" s="90">
        <f t="shared" si="43"/>
        <v>3</v>
      </c>
    </row>
    <row r="133" spans="1:17" s="90" customFormat="1" ht="12.75">
      <c r="A133" s="114">
        <v>4</v>
      </c>
      <c r="B133" s="286"/>
      <c r="C133" s="127" t="s">
        <v>197</v>
      </c>
      <c r="D133" s="131">
        <v>1</v>
      </c>
      <c r="E133" s="131"/>
      <c r="F133" s="132"/>
      <c r="G133" s="131">
        <v>1</v>
      </c>
      <c r="H133" s="131"/>
      <c r="I133" s="132"/>
      <c r="J133" s="131"/>
      <c r="K133" s="131">
        <v>1</v>
      </c>
      <c r="L133" s="132"/>
      <c r="M133" s="90">
        <f t="shared" si="43"/>
        <v>3</v>
      </c>
    </row>
    <row r="134" spans="1:17" s="90" customFormat="1" ht="12.75">
      <c r="A134" s="114">
        <v>5</v>
      </c>
      <c r="B134" s="286"/>
      <c r="C134" s="127" t="s">
        <v>198</v>
      </c>
      <c r="D134" s="131"/>
      <c r="E134" s="131">
        <v>1</v>
      </c>
      <c r="F134" s="131"/>
      <c r="G134" s="131"/>
      <c r="H134" s="131">
        <v>1</v>
      </c>
      <c r="I134" s="131"/>
      <c r="J134" s="131"/>
      <c r="K134" s="131">
        <v>1</v>
      </c>
      <c r="L134" s="131"/>
      <c r="M134" s="90">
        <f t="shared" si="43"/>
        <v>3</v>
      </c>
    </row>
    <row r="135" spans="1:17" s="90" customFormat="1" ht="12.75">
      <c r="A135" s="114">
        <v>6</v>
      </c>
      <c r="B135" s="286"/>
      <c r="C135" s="127" t="s">
        <v>199</v>
      </c>
      <c r="D135" s="131">
        <v>1</v>
      </c>
      <c r="E135" s="131"/>
      <c r="F135" s="131"/>
      <c r="G135" s="131">
        <v>1</v>
      </c>
      <c r="H135" s="131"/>
      <c r="I135" s="131"/>
      <c r="J135" s="131"/>
      <c r="K135" s="131">
        <v>1</v>
      </c>
      <c r="L135" s="131"/>
      <c r="M135" s="90">
        <f t="shared" si="43"/>
        <v>3</v>
      </c>
    </row>
    <row r="136" spans="1:17" s="90" customFormat="1" ht="12.75">
      <c r="A136" s="114">
        <v>7</v>
      </c>
      <c r="B136" s="286"/>
      <c r="C136" s="127" t="s">
        <v>200</v>
      </c>
      <c r="D136" s="131"/>
      <c r="E136" s="131">
        <v>1</v>
      </c>
      <c r="F136" s="131"/>
      <c r="G136" s="131"/>
      <c r="H136" s="131">
        <v>1</v>
      </c>
      <c r="I136" s="131"/>
      <c r="J136" s="131"/>
      <c r="K136" s="131">
        <v>1</v>
      </c>
      <c r="L136" s="131"/>
      <c r="M136" s="90">
        <f t="shared" si="43"/>
        <v>3</v>
      </c>
    </row>
    <row r="137" spans="1:17" s="90" customFormat="1" ht="12.75">
      <c r="A137" s="114">
        <v>8</v>
      </c>
      <c r="B137" s="286"/>
      <c r="C137" s="127" t="s">
        <v>158</v>
      </c>
      <c r="D137" s="131">
        <v>1</v>
      </c>
      <c r="E137" s="131"/>
      <c r="F137" s="131"/>
      <c r="G137" s="131">
        <v>1</v>
      </c>
      <c r="H137" s="131"/>
      <c r="I137" s="131"/>
      <c r="J137" s="131">
        <v>1</v>
      </c>
      <c r="K137" s="131"/>
      <c r="L137" s="131"/>
      <c r="M137" s="90">
        <f t="shared" si="43"/>
        <v>3</v>
      </c>
    </row>
    <row r="138" spans="1:17" s="90" customFormat="1" ht="44.1" customHeight="1">
      <c r="A138" s="114">
        <v>9</v>
      </c>
      <c r="B138" s="286"/>
      <c r="C138" s="130" t="s">
        <v>201</v>
      </c>
      <c r="D138" s="131">
        <v>1</v>
      </c>
      <c r="E138" s="131"/>
      <c r="F138" s="132"/>
      <c r="G138" s="131">
        <v>1</v>
      </c>
      <c r="H138" s="131"/>
      <c r="I138" s="132"/>
      <c r="J138" s="131">
        <v>1</v>
      </c>
      <c r="K138" s="131"/>
      <c r="L138" s="132"/>
      <c r="M138" s="90">
        <f t="shared" si="43"/>
        <v>3</v>
      </c>
    </row>
    <row r="139" spans="1:17" s="90" customFormat="1" ht="25.5">
      <c r="A139" s="114">
        <v>10</v>
      </c>
      <c r="B139" s="286"/>
      <c r="C139" s="127" t="s">
        <v>202</v>
      </c>
      <c r="D139" s="131">
        <v>1</v>
      </c>
      <c r="E139" s="131"/>
      <c r="F139" s="131"/>
      <c r="G139" s="131">
        <v>1</v>
      </c>
      <c r="H139" s="131"/>
      <c r="I139" s="131"/>
      <c r="J139" s="131"/>
      <c r="K139" s="131">
        <v>1</v>
      </c>
      <c r="L139" s="131"/>
      <c r="M139" s="90">
        <f t="shared" si="43"/>
        <v>3</v>
      </c>
    </row>
    <row r="140" spans="1:17" s="90" customFormat="1" ht="12.75">
      <c r="A140" s="114">
        <v>11</v>
      </c>
      <c r="B140" s="286"/>
      <c r="C140" s="127" t="s">
        <v>203</v>
      </c>
      <c r="D140" s="131"/>
      <c r="E140" s="131">
        <v>1</v>
      </c>
      <c r="F140" s="131"/>
      <c r="G140" s="131"/>
      <c r="H140" s="131">
        <v>1</v>
      </c>
      <c r="I140" s="131"/>
      <c r="J140" s="131"/>
      <c r="K140" s="131">
        <v>1</v>
      </c>
      <c r="L140" s="131"/>
      <c r="M140" s="90">
        <f t="shared" si="43"/>
        <v>3</v>
      </c>
    </row>
    <row r="141" spans="1:17" s="90" customFormat="1" ht="25.5">
      <c r="A141" s="114">
        <v>12</v>
      </c>
      <c r="B141" s="286"/>
      <c r="C141" s="98" t="s">
        <v>204</v>
      </c>
      <c r="D141" s="131">
        <v>1</v>
      </c>
      <c r="E141" s="131"/>
      <c r="F141" s="131"/>
      <c r="G141" s="131">
        <v>1</v>
      </c>
      <c r="H141" s="131"/>
      <c r="I141" s="131"/>
      <c r="J141" s="131"/>
      <c r="K141" s="131">
        <v>1</v>
      </c>
      <c r="L141" s="131"/>
      <c r="M141" s="90">
        <f t="shared" si="43"/>
        <v>3</v>
      </c>
    </row>
    <row r="142" spans="1:17" s="90" customFormat="1" ht="12.75">
      <c r="A142" s="114"/>
      <c r="B142" s="286"/>
      <c r="C142" s="100" t="s">
        <v>46</v>
      </c>
      <c r="D142" s="128">
        <f>SUM(D130:D141)</f>
        <v>9</v>
      </c>
      <c r="E142" s="128">
        <f t="shared" ref="E142:G142" si="44">SUM(E130:E141)</f>
        <v>3</v>
      </c>
      <c r="F142" s="128">
        <f t="shared" si="44"/>
        <v>0</v>
      </c>
      <c r="G142" s="128">
        <f t="shared" si="44"/>
        <v>9</v>
      </c>
      <c r="H142" s="128">
        <f t="shared" ref="H142" si="45">SUM(H130:H141)</f>
        <v>3</v>
      </c>
      <c r="I142" s="128">
        <f t="shared" ref="I142:J142" si="46">SUM(I130:I141)</f>
        <v>0</v>
      </c>
      <c r="J142" s="128">
        <f t="shared" si="46"/>
        <v>5</v>
      </c>
      <c r="K142" s="128">
        <f t="shared" ref="K142" si="47">SUM(K130:K141)</f>
        <v>7</v>
      </c>
      <c r="L142" s="128">
        <f t="shared" ref="L142" si="48">SUM(L130:L141)</f>
        <v>0</v>
      </c>
      <c r="M142" s="90">
        <f t="shared" si="43"/>
        <v>36</v>
      </c>
    </row>
    <row r="143" spans="1:17" s="92" customFormat="1" ht="37.5" customHeight="1">
      <c r="A143" s="114"/>
      <c r="B143" s="286"/>
      <c r="C143" s="101" t="s">
        <v>109</v>
      </c>
      <c r="D143" s="297"/>
      <c r="E143" s="298"/>
      <c r="F143" s="298"/>
      <c r="G143" s="297"/>
      <c r="H143" s="298"/>
      <c r="I143" s="298"/>
      <c r="J143" s="297"/>
      <c r="K143" s="298"/>
      <c r="L143" s="298"/>
      <c r="M143" s="90"/>
      <c r="N143" s="90"/>
    </row>
    <row r="144" spans="1:17" ht="30" customHeight="1">
      <c r="A144" s="107">
        <f>+A141+A126+A115+A111+A105+A97+A83+A28</f>
        <v>103</v>
      </c>
      <c r="D144" s="96">
        <f t="shared" ref="D144:F144" si="49">+D142+D127+D116+D112+D106+D98+D84+D29</f>
        <v>45</v>
      </c>
      <c r="E144" s="96">
        <f t="shared" si="49"/>
        <v>14</v>
      </c>
      <c r="F144" s="96">
        <f t="shared" si="49"/>
        <v>44</v>
      </c>
      <c r="G144" s="96">
        <f t="shared" ref="G144:L144" si="50">+G142+G127+G116+G112+G106+G98+G84+G29</f>
        <v>57</v>
      </c>
      <c r="H144" s="96">
        <f t="shared" si="50"/>
        <v>16</v>
      </c>
      <c r="I144" s="96">
        <f t="shared" si="50"/>
        <v>30</v>
      </c>
      <c r="J144" s="96">
        <f t="shared" si="50"/>
        <v>55</v>
      </c>
      <c r="K144" s="96">
        <f t="shared" si="50"/>
        <v>22</v>
      </c>
      <c r="L144" s="96">
        <f t="shared" si="50"/>
        <v>26</v>
      </c>
      <c r="M144" s="90">
        <f>SUM(D144:L144)</f>
        <v>309</v>
      </c>
      <c r="N144" s="295"/>
      <c r="O144" s="295"/>
      <c r="P144" s="295"/>
      <c r="Q144" s="138"/>
    </row>
    <row r="145" spans="3:12" ht="15" customHeight="1">
      <c r="D145" s="96"/>
      <c r="E145" s="96"/>
      <c r="F145" s="96"/>
      <c r="G145" s="96"/>
      <c r="H145" s="96"/>
      <c r="I145" s="96"/>
      <c r="J145" s="96"/>
      <c r="K145" s="96"/>
      <c r="L145" s="96"/>
    </row>
    <row r="146" spans="3:12" ht="15" customHeight="1">
      <c r="D146" s="296">
        <f>+D144+E144+F144</f>
        <v>103</v>
      </c>
      <c r="E146" s="296"/>
      <c r="F146" s="296"/>
      <c r="G146" s="296">
        <f t="shared" ref="G146" si="51">+G144+H144+I144</f>
        <v>103</v>
      </c>
      <c r="H146" s="296"/>
      <c r="I146" s="296"/>
      <c r="J146" s="296">
        <f t="shared" ref="J146" si="52">+J144+K144+L144</f>
        <v>103</v>
      </c>
      <c r="K146" s="296"/>
      <c r="L146" s="296"/>
    </row>
    <row r="147" spans="3:12" ht="13.5" customHeight="1">
      <c r="C147" s="6" t="s">
        <v>4</v>
      </c>
      <c r="D147" s="96">
        <f>+D144+G144+J144</f>
        <v>157</v>
      </c>
      <c r="E147" s="97">
        <f>D147/$D$150</f>
        <v>0.50809061488673135</v>
      </c>
    </row>
    <row r="148" spans="3:12" ht="13.5" customHeight="1">
      <c r="C148" s="6" t="s">
        <v>5</v>
      </c>
      <c r="D148" s="96">
        <f>+E144+H144+K144</f>
        <v>52</v>
      </c>
      <c r="E148" s="97">
        <f>D148/$D$150</f>
        <v>0.16828478964401294</v>
      </c>
    </row>
    <row r="149" spans="3:12" ht="13.5" customHeight="1">
      <c r="C149" s="6" t="s">
        <v>6</v>
      </c>
      <c r="D149" s="96">
        <f>+F144+I144+L144</f>
        <v>100</v>
      </c>
      <c r="E149" s="97">
        <f>D149/$D$150</f>
        <v>0.32362459546925565</v>
      </c>
    </row>
    <row r="150" spans="3:12" ht="13.5" customHeight="1">
      <c r="D150" s="96">
        <f>SUM(D147:D149)</f>
        <v>309</v>
      </c>
      <c r="E150" s="97">
        <f>D150/$D$150</f>
        <v>1</v>
      </c>
    </row>
    <row r="151" spans="3:12" ht="20.25" customHeight="1">
      <c r="C151" s="212" t="s">
        <v>303</v>
      </c>
      <c r="E151" s="137">
        <f>SUM(E147+E149)</f>
        <v>0.83171521035598706</v>
      </c>
    </row>
  </sheetData>
  <mergeCells count="48">
    <mergeCell ref="J107:L107"/>
    <mergeCell ref="G113:I113"/>
    <mergeCell ref="J113:L113"/>
    <mergeCell ref="G107:I107"/>
    <mergeCell ref="J128:L128"/>
    <mergeCell ref="G117:I117"/>
    <mergeCell ref="J117:L117"/>
    <mergeCell ref="G30:I30"/>
    <mergeCell ref="J30:L30"/>
    <mergeCell ref="G85:I85"/>
    <mergeCell ref="J85:L85"/>
    <mergeCell ref="G99:I99"/>
    <mergeCell ref="J99:L99"/>
    <mergeCell ref="B14:B30"/>
    <mergeCell ref="D30:F30"/>
    <mergeCell ref="D85:F85"/>
    <mergeCell ref="D99:F99"/>
    <mergeCell ref="D113:F113"/>
    <mergeCell ref="D107:F107"/>
    <mergeCell ref="N144:P144"/>
    <mergeCell ref="D146:F146"/>
    <mergeCell ref="G146:I146"/>
    <mergeCell ref="J146:L146"/>
    <mergeCell ref="B114:B117"/>
    <mergeCell ref="B118:B128"/>
    <mergeCell ref="B129:B143"/>
    <mergeCell ref="D128:F128"/>
    <mergeCell ref="G128:I128"/>
    <mergeCell ref="D117:F117"/>
    <mergeCell ref="D143:F143"/>
    <mergeCell ref="G143:I143"/>
    <mergeCell ref="J143:L143"/>
    <mergeCell ref="D2:L4"/>
    <mergeCell ref="B31:B85"/>
    <mergeCell ref="B86:B99"/>
    <mergeCell ref="B100:B107"/>
    <mergeCell ref="B108:B113"/>
    <mergeCell ref="B10:C10"/>
    <mergeCell ref="D10:L10"/>
    <mergeCell ref="D12:F12"/>
    <mergeCell ref="G12:I12"/>
    <mergeCell ref="J12:L12"/>
    <mergeCell ref="B12:B13"/>
    <mergeCell ref="B7:C7"/>
    <mergeCell ref="D7:L7"/>
    <mergeCell ref="B8:F8"/>
    <mergeCell ref="B9:C9"/>
    <mergeCell ref="D9:L9"/>
  </mergeCells>
  <conditionalFormatting sqref="M18:M28 M32:M47 M49:M54 M144 M130:M142 M119:M127 M115:M116 M109:M112 M101:M106 M87:M98 M70:M84 M62:M68 M56:M60">
    <cfRule type="cellIs" dxfId="6" priority="5" operator="notEqual">
      <formula>$M$13</formula>
    </cfRule>
  </conditionalFormatting>
  <conditionalFormatting sqref="M22:M28 M32:M47 M49:M54 M144 M130:M142 M119:M127 M115:M116 M109:M112 M101:M106 M87:M98 M70:M84 M62:M68 M56:M60">
    <cfRule type="cellIs" dxfId="5" priority="6" operator="notEqual">
      <formula>$M$21</formula>
    </cfRule>
  </conditionalFormatting>
  <dataValidations count="1">
    <dataValidation type="whole" operator="equal" showInputMessage="1" showErrorMessage="1" sqref="D14:L28 D32:L46 D49:L54 D56:L60 D62:L67 D70:L83 D87:L97 D109:L111 D101:L105">
      <formula1>1</formula1>
    </dataValidation>
  </dataValidations>
  <pageMargins left="0.23611099999999999" right="0.23611099999999999" top="0.35416700000000001" bottom="0.35416700000000001" header="0.51180599999999998" footer="0.51180599999999998"/>
  <pageSetup scale="90" orientation="portrait" r:id="rId1"/>
  <headerFooter>
    <oddFooter>&amp;C&amp;"Helvetica,Regular"&amp;12&amp;K000000&amp;P</oddFooter>
  </headerFooter>
  <drawing r:id="rId2"/>
  <legacyDrawing r:id="rId3"/>
  <pictur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13"/>
  <sheetViews>
    <sheetView workbookViewId="0">
      <selection activeCell="W15" sqref="W15"/>
    </sheetView>
  </sheetViews>
  <sheetFormatPr baseColWidth="10" defaultColWidth="11.42578125" defaultRowHeight="12.75"/>
  <cols>
    <col min="1" max="1" width="5.5703125" style="1" customWidth="1"/>
    <col min="2" max="2" width="2.42578125" style="1" customWidth="1"/>
    <col min="3" max="3" width="7.42578125" style="1" customWidth="1"/>
    <col min="4" max="4" width="48" style="1" customWidth="1"/>
    <col min="5" max="5" width="5.28515625" style="3" customWidth="1"/>
    <col min="6" max="6" width="5.5703125" style="3" customWidth="1"/>
    <col min="7" max="10" width="4.5703125" style="3" customWidth="1"/>
    <col min="11" max="19" width="4.5703125" style="1" customWidth="1"/>
    <col min="20" max="20" width="7.42578125" style="1" customWidth="1"/>
    <col min="21" max="16384" width="11.42578125" style="1"/>
  </cols>
  <sheetData>
    <row r="1" spans="1:20">
      <c r="E1" s="1"/>
      <c r="F1" s="1"/>
      <c r="G1" s="1"/>
      <c r="H1" s="1"/>
      <c r="I1" s="1"/>
      <c r="J1" s="1"/>
    </row>
    <row r="2" spans="1:20" ht="15" customHeight="1">
      <c r="D2" s="213" t="s">
        <v>205</v>
      </c>
      <c r="E2" s="213"/>
      <c r="F2" s="213"/>
      <c r="G2" s="213"/>
      <c r="H2" s="213"/>
      <c r="I2" s="213"/>
      <c r="J2" s="213"/>
      <c r="K2" s="213"/>
      <c r="L2" s="213"/>
      <c r="M2" s="213"/>
      <c r="N2" s="213"/>
      <c r="O2" s="213"/>
      <c r="P2" s="213"/>
      <c r="Q2" s="213"/>
      <c r="R2" s="213"/>
      <c r="S2" s="213"/>
    </row>
    <row r="3" spans="1:20">
      <c r="D3" s="213"/>
      <c r="E3" s="213"/>
      <c r="F3" s="213"/>
      <c r="G3" s="213"/>
      <c r="H3" s="213"/>
      <c r="I3" s="213"/>
      <c r="J3" s="213"/>
      <c r="K3" s="213"/>
      <c r="L3" s="213"/>
      <c r="M3" s="213"/>
      <c r="N3" s="213"/>
      <c r="O3" s="213"/>
      <c r="P3" s="213"/>
      <c r="Q3" s="213"/>
      <c r="R3" s="213"/>
      <c r="S3" s="213"/>
    </row>
    <row r="4" spans="1:20">
      <c r="D4" s="213"/>
      <c r="E4" s="213"/>
      <c r="F4" s="213"/>
      <c r="G4" s="213"/>
      <c r="H4" s="213"/>
      <c r="I4" s="213"/>
      <c r="J4" s="213"/>
      <c r="K4" s="213"/>
      <c r="L4" s="213"/>
      <c r="M4" s="213"/>
      <c r="N4" s="213"/>
      <c r="O4" s="213"/>
      <c r="P4" s="213"/>
      <c r="Q4" s="213"/>
      <c r="R4" s="213"/>
      <c r="S4" s="213"/>
    </row>
    <row r="5" spans="1:20">
      <c r="E5" s="1"/>
      <c r="F5" s="1"/>
      <c r="G5" s="1"/>
      <c r="H5" s="26"/>
      <c r="I5" s="26"/>
      <c r="J5" s="26"/>
      <c r="K5" s="26"/>
    </row>
    <row r="6" spans="1:20" ht="21.75" customHeight="1">
      <c r="E6" s="1"/>
      <c r="F6" s="1"/>
      <c r="G6" s="1"/>
      <c r="H6" s="1"/>
      <c r="I6" s="1"/>
      <c r="J6" s="1"/>
    </row>
    <row r="7" spans="1:20" customFormat="1" ht="15">
      <c r="A7" s="27"/>
      <c r="B7" s="279" t="s">
        <v>22</v>
      </c>
      <c r="C7" s="279"/>
      <c r="D7" s="293"/>
      <c r="E7" s="294"/>
      <c r="F7" s="294"/>
      <c r="G7" s="294"/>
      <c r="H7" s="294"/>
      <c r="I7" s="294"/>
      <c r="J7" s="294"/>
      <c r="K7" s="294"/>
      <c r="L7" s="294"/>
      <c r="M7" s="294"/>
      <c r="N7" s="294"/>
      <c r="O7" s="294"/>
      <c r="P7" s="294"/>
      <c r="Q7" s="294"/>
      <c r="R7" s="294"/>
    </row>
    <row r="8" spans="1:20" customFormat="1" ht="15">
      <c r="A8" s="27"/>
      <c r="B8" s="279" t="s">
        <v>206</v>
      </c>
      <c r="C8" s="279"/>
      <c r="D8" s="294"/>
      <c r="E8" s="294"/>
      <c r="F8" s="294"/>
      <c r="G8" s="294"/>
      <c r="H8" s="294"/>
      <c r="I8" s="294"/>
      <c r="J8" s="294"/>
      <c r="K8" s="294"/>
      <c r="L8" s="294"/>
      <c r="M8" s="294"/>
      <c r="N8" s="294"/>
      <c r="O8" s="294"/>
      <c r="P8" s="294"/>
      <c r="Q8" s="294"/>
      <c r="R8" s="294"/>
    </row>
    <row r="9" spans="1:20" customFormat="1" ht="15">
      <c r="A9" s="27"/>
      <c r="B9" s="279" t="s">
        <v>26</v>
      </c>
      <c r="C9" s="279"/>
      <c r="D9" s="294"/>
      <c r="E9" s="294"/>
      <c r="F9" s="294"/>
      <c r="G9" s="294"/>
      <c r="H9" s="294"/>
      <c r="I9" s="294"/>
      <c r="J9" s="294"/>
      <c r="K9" s="294"/>
      <c r="L9" s="294"/>
      <c r="M9" s="294"/>
      <c r="N9" s="294"/>
      <c r="O9" s="294"/>
      <c r="P9" s="294"/>
      <c r="Q9" s="294"/>
      <c r="R9" s="294"/>
    </row>
    <row r="10" spans="1:20" customFormat="1" ht="15">
      <c r="A10" s="27"/>
      <c r="B10" s="279" t="s">
        <v>29</v>
      </c>
      <c r="C10" s="279"/>
      <c r="D10" s="288"/>
      <c r="E10" s="288"/>
      <c r="F10" s="288"/>
      <c r="G10" s="288"/>
      <c r="H10" s="288"/>
      <c r="I10" s="288"/>
      <c r="J10" s="288"/>
      <c r="K10" s="288"/>
      <c r="L10" s="288"/>
      <c r="M10" s="288"/>
      <c r="N10" s="288"/>
      <c r="O10" s="288"/>
      <c r="P10" s="288"/>
      <c r="Q10" s="288"/>
      <c r="R10" s="288"/>
    </row>
    <row r="11" spans="1:20">
      <c r="A11" s="68"/>
      <c r="F11" s="1"/>
      <c r="G11" s="1"/>
      <c r="H11" s="1"/>
      <c r="I11" s="1"/>
    </row>
    <row r="12" spans="1:20" s="67" customFormat="1">
      <c r="A12" s="69"/>
      <c r="B12" s="70"/>
      <c r="C12" s="1"/>
      <c r="D12" s="1"/>
      <c r="E12" s="1"/>
      <c r="F12" s="1"/>
      <c r="G12" s="1"/>
      <c r="H12" s="1"/>
      <c r="I12" s="1"/>
      <c r="J12" s="1"/>
    </row>
    <row r="13" spans="1:20">
      <c r="A13" s="68"/>
      <c r="B13" s="292"/>
      <c r="C13" s="292"/>
      <c r="D13" s="72" t="s">
        <v>207</v>
      </c>
      <c r="E13" s="335"/>
      <c r="F13" s="336"/>
      <c r="G13" s="336"/>
      <c r="H13" s="336"/>
      <c r="I13" s="336"/>
      <c r="J13" s="336"/>
      <c r="K13" s="336"/>
      <c r="L13" s="336"/>
      <c r="M13" s="336"/>
      <c r="N13" s="336"/>
      <c r="O13" s="336"/>
      <c r="P13" s="336"/>
      <c r="Q13" s="336"/>
      <c r="R13" s="336"/>
      <c r="S13" s="337"/>
    </row>
    <row r="14" spans="1:20" ht="36" customHeight="1">
      <c r="A14" s="68"/>
      <c r="B14" s="292"/>
      <c r="C14" s="292"/>
      <c r="D14" s="73" t="s">
        <v>31</v>
      </c>
      <c r="E14" s="339"/>
      <c r="F14" s="340"/>
      <c r="G14" s="341"/>
      <c r="H14" s="342"/>
      <c r="I14" s="343"/>
      <c r="J14" s="344"/>
      <c r="K14" s="339"/>
      <c r="L14" s="340"/>
      <c r="M14" s="341"/>
      <c r="N14" s="339"/>
      <c r="O14" s="340"/>
      <c r="P14" s="341"/>
      <c r="Q14" s="345"/>
      <c r="R14" s="346"/>
      <c r="S14" s="347"/>
    </row>
    <row r="15" spans="1:20" ht="29.25" customHeight="1">
      <c r="A15" s="68"/>
      <c r="B15" s="320" t="s">
        <v>37</v>
      </c>
      <c r="C15" s="313"/>
      <c r="D15" s="74" t="s">
        <v>37</v>
      </c>
      <c r="E15" s="23" t="s">
        <v>4</v>
      </c>
      <c r="F15" s="23" t="s">
        <v>5</v>
      </c>
      <c r="G15" s="23" t="s">
        <v>6</v>
      </c>
      <c r="H15" s="23" t="s">
        <v>4</v>
      </c>
      <c r="I15" s="23" t="s">
        <v>5</v>
      </c>
      <c r="J15" s="23" t="s">
        <v>6</v>
      </c>
      <c r="K15" s="23" t="s">
        <v>4</v>
      </c>
      <c r="L15" s="23" t="s">
        <v>5</v>
      </c>
      <c r="M15" s="23" t="s">
        <v>6</v>
      </c>
      <c r="N15" s="23" t="s">
        <v>4</v>
      </c>
      <c r="O15" s="23" t="s">
        <v>5</v>
      </c>
      <c r="P15" s="23" t="s">
        <v>6</v>
      </c>
      <c r="Q15" s="23" t="s">
        <v>4</v>
      </c>
      <c r="R15" s="23" t="s">
        <v>5</v>
      </c>
      <c r="S15" s="23" t="s">
        <v>6</v>
      </c>
      <c r="T15" s="1">
        <v>5</v>
      </c>
    </row>
    <row r="16" spans="1:20">
      <c r="A16" s="68"/>
      <c r="B16" s="309"/>
      <c r="C16" s="315"/>
      <c r="D16" s="75" t="s">
        <v>37</v>
      </c>
      <c r="E16" s="76"/>
      <c r="F16" s="76"/>
      <c r="G16" s="76"/>
      <c r="H16" s="76"/>
      <c r="I16" s="76"/>
      <c r="J16" s="76"/>
      <c r="K16" s="77"/>
      <c r="L16" s="77"/>
      <c r="M16" s="77"/>
      <c r="N16" s="77"/>
      <c r="O16" s="77"/>
      <c r="P16" s="77"/>
      <c r="Q16" s="77"/>
      <c r="R16" s="77"/>
      <c r="S16" s="77"/>
      <c r="T16" s="1">
        <f t="shared" ref="T16:T57" si="0">SUM(E16:S16)</f>
        <v>0</v>
      </c>
    </row>
    <row r="17" spans="1:20" ht="31.5" customHeight="1">
      <c r="A17" s="68">
        <v>1</v>
      </c>
      <c r="B17" s="309"/>
      <c r="C17" s="315"/>
      <c r="D17" s="53" t="s">
        <v>208</v>
      </c>
      <c r="E17" s="77">
        <v>1</v>
      </c>
      <c r="F17" s="77"/>
      <c r="G17" s="77"/>
      <c r="H17" s="77">
        <v>1</v>
      </c>
      <c r="I17" s="77"/>
      <c r="J17" s="77"/>
      <c r="K17" s="77">
        <v>1</v>
      </c>
      <c r="L17" s="77"/>
      <c r="M17" s="77"/>
      <c r="N17" s="77">
        <v>1</v>
      </c>
      <c r="O17" s="77"/>
      <c r="P17" s="77"/>
      <c r="Q17" s="77">
        <v>1</v>
      </c>
      <c r="R17" s="77"/>
      <c r="S17" s="77"/>
      <c r="T17" s="1">
        <f t="shared" si="0"/>
        <v>5</v>
      </c>
    </row>
    <row r="18" spans="1:20" ht="31.5" customHeight="1">
      <c r="A18" s="68">
        <v>2</v>
      </c>
      <c r="B18" s="309"/>
      <c r="C18" s="315"/>
      <c r="D18" s="54" t="s">
        <v>209</v>
      </c>
      <c r="E18" s="77">
        <v>1</v>
      </c>
      <c r="F18" s="77"/>
      <c r="G18" s="77"/>
      <c r="H18" s="77">
        <v>1</v>
      </c>
      <c r="I18" s="77"/>
      <c r="J18" s="77"/>
      <c r="K18" s="77">
        <v>1</v>
      </c>
      <c r="L18" s="77"/>
      <c r="M18" s="77"/>
      <c r="N18" s="77">
        <v>1</v>
      </c>
      <c r="O18" s="77"/>
      <c r="P18" s="77"/>
      <c r="Q18" s="77">
        <v>1</v>
      </c>
      <c r="R18" s="77"/>
      <c r="S18" s="77"/>
      <c r="T18" s="1">
        <f t="shared" si="0"/>
        <v>5</v>
      </c>
    </row>
    <row r="19" spans="1:20" ht="31.5" customHeight="1">
      <c r="A19" s="68">
        <v>3</v>
      </c>
      <c r="B19" s="309"/>
      <c r="C19" s="315"/>
      <c r="D19" s="54" t="s">
        <v>210</v>
      </c>
      <c r="E19" s="77">
        <v>1</v>
      </c>
      <c r="F19" s="77"/>
      <c r="G19" s="77"/>
      <c r="H19" s="77">
        <v>1</v>
      </c>
      <c r="I19" s="77"/>
      <c r="J19" s="77"/>
      <c r="K19" s="77">
        <v>1</v>
      </c>
      <c r="L19" s="77"/>
      <c r="M19" s="77"/>
      <c r="N19" s="77">
        <v>1</v>
      </c>
      <c r="O19" s="77"/>
      <c r="P19" s="77"/>
      <c r="Q19" s="77">
        <v>1</v>
      </c>
      <c r="R19" s="77"/>
      <c r="S19" s="77"/>
      <c r="T19" s="1">
        <f t="shared" si="0"/>
        <v>5</v>
      </c>
    </row>
    <row r="20" spans="1:20" ht="31.5" customHeight="1">
      <c r="A20" s="68">
        <v>4</v>
      </c>
      <c r="B20" s="309"/>
      <c r="C20" s="315"/>
      <c r="D20" s="53" t="s">
        <v>211</v>
      </c>
      <c r="E20" s="77">
        <v>1</v>
      </c>
      <c r="F20" s="77"/>
      <c r="G20" s="77"/>
      <c r="H20" s="77">
        <v>1</v>
      </c>
      <c r="I20" s="77"/>
      <c r="J20" s="77"/>
      <c r="K20" s="77">
        <v>1</v>
      </c>
      <c r="L20" s="77"/>
      <c r="M20" s="77"/>
      <c r="N20" s="77">
        <v>1</v>
      </c>
      <c r="O20" s="77"/>
      <c r="P20" s="77"/>
      <c r="Q20" s="77">
        <v>1</v>
      </c>
      <c r="R20" s="77"/>
      <c r="S20" s="77"/>
      <c r="T20" s="1">
        <f t="shared" si="0"/>
        <v>5</v>
      </c>
    </row>
    <row r="21" spans="1:20" ht="31.5" customHeight="1">
      <c r="A21" s="68"/>
      <c r="B21" s="309"/>
      <c r="C21" s="315"/>
      <c r="D21" s="17" t="s">
        <v>46</v>
      </c>
      <c r="E21" s="9">
        <f>SUM(E17:E20)</f>
        <v>4</v>
      </c>
      <c r="F21" s="9">
        <f t="shared" ref="F21:S21" si="1">SUM(F17:F20)</f>
        <v>0</v>
      </c>
      <c r="G21" s="9">
        <f t="shared" si="1"/>
        <v>0</v>
      </c>
      <c r="H21" s="9">
        <f t="shared" si="1"/>
        <v>4</v>
      </c>
      <c r="I21" s="9">
        <f t="shared" si="1"/>
        <v>0</v>
      </c>
      <c r="J21" s="9">
        <f t="shared" si="1"/>
        <v>0</v>
      </c>
      <c r="K21" s="9">
        <f t="shared" si="1"/>
        <v>4</v>
      </c>
      <c r="L21" s="9">
        <f t="shared" si="1"/>
        <v>0</v>
      </c>
      <c r="M21" s="9">
        <f t="shared" si="1"/>
        <v>0</v>
      </c>
      <c r="N21" s="9">
        <f t="shared" si="1"/>
        <v>4</v>
      </c>
      <c r="O21" s="9">
        <f t="shared" si="1"/>
        <v>0</v>
      </c>
      <c r="P21" s="9">
        <f t="shared" si="1"/>
        <v>0</v>
      </c>
      <c r="Q21" s="9">
        <f t="shared" si="1"/>
        <v>4</v>
      </c>
      <c r="R21" s="9">
        <f t="shared" si="1"/>
        <v>0</v>
      </c>
      <c r="S21" s="9">
        <f t="shared" si="1"/>
        <v>0</v>
      </c>
      <c r="T21" s="1">
        <f t="shared" si="0"/>
        <v>20</v>
      </c>
    </row>
    <row r="22" spans="1:20" ht="31.5" customHeight="1">
      <c r="A22" s="68"/>
      <c r="B22" s="309"/>
      <c r="C22" s="315"/>
      <c r="D22" s="10" t="s">
        <v>212</v>
      </c>
      <c r="E22" s="244" t="s">
        <v>213</v>
      </c>
      <c r="F22" s="244"/>
      <c r="G22" s="244"/>
      <c r="H22" s="244" t="s">
        <v>214</v>
      </c>
      <c r="I22" s="244"/>
      <c r="J22" s="244"/>
      <c r="K22" s="244"/>
      <c r="L22" s="244"/>
      <c r="M22" s="244"/>
      <c r="N22" s="244"/>
      <c r="O22" s="244"/>
      <c r="P22" s="244"/>
      <c r="Q22" s="244"/>
      <c r="R22" s="244"/>
      <c r="S22" s="244"/>
      <c r="T22" s="1">
        <f t="shared" si="0"/>
        <v>0</v>
      </c>
    </row>
    <row r="23" spans="1:20" ht="31.5" customHeight="1">
      <c r="A23" s="68"/>
      <c r="B23" s="311" t="s">
        <v>215</v>
      </c>
      <c r="C23" s="312"/>
      <c r="D23" s="10" t="s">
        <v>215</v>
      </c>
      <c r="E23" s="23" t="s">
        <v>4</v>
      </c>
      <c r="F23" s="23" t="s">
        <v>5</v>
      </c>
      <c r="G23" s="23" t="s">
        <v>6</v>
      </c>
      <c r="H23" s="23" t="s">
        <v>4</v>
      </c>
      <c r="I23" s="23" t="s">
        <v>5</v>
      </c>
      <c r="J23" s="23" t="s">
        <v>6</v>
      </c>
      <c r="K23" s="23" t="s">
        <v>4</v>
      </c>
      <c r="L23" s="23" t="s">
        <v>5</v>
      </c>
      <c r="M23" s="23" t="s">
        <v>6</v>
      </c>
      <c r="N23" s="23" t="s">
        <v>4</v>
      </c>
      <c r="O23" s="23" t="s">
        <v>5</v>
      </c>
      <c r="P23" s="23" t="s">
        <v>6</v>
      </c>
      <c r="Q23" s="23" t="s">
        <v>4</v>
      </c>
      <c r="R23" s="23" t="s">
        <v>5</v>
      </c>
      <c r="S23" s="23" t="s">
        <v>6</v>
      </c>
      <c r="T23" s="1">
        <f t="shared" si="0"/>
        <v>0</v>
      </c>
    </row>
    <row r="24" spans="1:20" ht="153">
      <c r="A24" s="68">
        <v>1</v>
      </c>
      <c r="B24" s="311"/>
      <c r="C24" s="312"/>
      <c r="D24" s="14" t="s">
        <v>216</v>
      </c>
      <c r="E24" s="77">
        <v>1</v>
      </c>
      <c r="F24" s="77"/>
      <c r="G24" s="77"/>
      <c r="H24" s="77">
        <v>1</v>
      </c>
      <c r="I24" s="77"/>
      <c r="J24" s="77"/>
      <c r="K24" s="77">
        <v>1</v>
      </c>
      <c r="L24" s="77"/>
      <c r="M24" s="77"/>
      <c r="N24" s="77">
        <v>1</v>
      </c>
      <c r="O24" s="77"/>
      <c r="P24" s="77"/>
      <c r="Q24" s="77">
        <v>1</v>
      </c>
      <c r="R24" s="77"/>
      <c r="S24" s="77"/>
      <c r="T24" s="1">
        <f t="shared" si="0"/>
        <v>5</v>
      </c>
    </row>
    <row r="25" spans="1:20" ht="31.5" customHeight="1">
      <c r="A25" s="68"/>
      <c r="B25" s="311"/>
      <c r="C25" s="312"/>
      <c r="D25" s="17" t="s">
        <v>46</v>
      </c>
      <c r="E25" s="9">
        <f>SUM(E24)</f>
        <v>1</v>
      </c>
      <c r="F25" s="9">
        <f t="shared" ref="F25:S25" si="2">SUM(F24)</f>
        <v>0</v>
      </c>
      <c r="G25" s="9">
        <f t="shared" si="2"/>
        <v>0</v>
      </c>
      <c r="H25" s="9">
        <f t="shared" si="2"/>
        <v>1</v>
      </c>
      <c r="I25" s="9">
        <f t="shared" si="2"/>
        <v>0</v>
      </c>
      <c r="J25" s="9">
        <f t="shared" si="2"/>
        <v>0</v>
      </c>
      <c r="K25" s="9">
        <v>1</v>
      </c>
      <c r="L25" s="9">
        <f t="shared" si="2"/>
        <v>0</v>
      </c>
      <c r="M25" s="9">
        <f t="shared" si="2"/>
        <v>0</v>
      </c>
      <c r="N25" s="9">
        <f t="shared" si="2"/>
        <v>1</v>
      </c>
      <c r="O25" s="9">
        <f t="shared" si="2"/>
        <v>0</v>
      </c>
      <c r="P25" s="9">
        <f t="shared" si="2"/>
        <v>0</v>
      </c>
      <c r="Q25" s="9">
        <f t="shared" si="2"/>
        <v>1</v>
      </c>
      <c r="R25" s="9">
        <f t="shared" si="2"/>
        <v>0</v>
      </c>
      <c r="S25" s="9">
        <f t="shared" si="2"/>
        <v>0</v>
      </c>
      <c r="T25" s="1">
        <f t="shared" si="0"/>
        <v>5</v>
      </c>
    </row>
    <row r="26" spans="1:20" ht="31.5" customHeight="1">
      <c r="A26" s="68"/>
      <c r="B26" s="311"/>
      <c r="C26" s="312"/>
      <c r="D26" s="10" t="s">
        <v>212</v>
      </c>
      <c r="E26" s="244"/>
      <c r="F26" s="244"/>
      <c r="G26" s="244"/>
      <c r="H26" s="244"/>
      <c r="I26" s="244"/>
      <c r="J26" s="244"/>
      <c r="K26" s="244"/>
      <c r="L26" s="244"/>
      <c r="M26" s="244"/>
      <c r="N26" s="245"/>
      <c r="O26" s="256"/>
      <c r="P26" s="247"/>
      <c r="Q26" s="245"/>
      <c r="R26" s="256"/>
      <c r="S26" s="247"/>
      <c r="T26" s="1">
        <f t="shared" si="0"/>
        <v>0</v>
      </c>
    </row>
    <row r="27" spans="1:20" ht="31.5" customHeight="1">
      <c r="A27" s="68"/>
      <c r="B27" s="309" t="s">
        <v>59</v>
      </c>
      <c r="C27" s="310"/>
      <c r="D27" s="10" t="s">
        <v>59</v>
      </c>
      <c r="E27" s="23" t="s">
        <v>4</v>
      </c>
      <c r="F27" s="23" t="s">
        <v>5</v>
      </c>
      <c r="G27" s="23" t="s">
        <v>6</v>
      </c>
      <c r="H27" s="23" t="s">
        <v>4</v>
      </c>
      <c r="I27" s="23" t="s">
        <v>5</v>
      </c>
      <c r="J27" s="23" t="s">
        <v>6</v>
      </c>
      <c r="K27" s="23" t="s">
        <v>4</v>
      </c>
      <c r="L27" s="23" t="s">
        <v>5</v>
      </c>
      <c r="M27" s="23" t="s">
        <v>6</v>
      </c>
      <c r="N27" s="23" t="s">
        <v>4</v>
      </c>
      <c r="O27" s="23" t="s">
        <v>5</v>
      </c>
      <c r="P27" s="23" t="s">
        <v>6</v>
      </c>
      <c r="Q27" s="23" t="s">
        <v>4</v>
      </c>
      <c r="R27" s="23" t="s">
        <v>5</v>
      </c>
      <c r="S27" s="23" t="s">
        <v>6</v>
      </c>
      <c r="T27" s="1">
        <f t="shared" si="0"/>
        <v>0</v>
      </c>
    </row>
    <row r="28" spans="1:20" ht="76.5">
      <c r="A28" s="68">
        <v>1</v>
      </c>
      <c r="B28" s="309"/>
      <c r="C28" s="310"/>
      <c r="D28" s="14" t="s">
        <v>217</v>
      </c>
      <c r="E28" s="77"/>
      <c r="F28" s="77"/>
      <c r="G28" s="77">
        <v>1</v>
      </c>
      <c r="H28" s="77"/>
      <c r="I28" s="77"/>
      <c r="J28" s="77">
        <v>1</v>
      </c>
      <c r="K28" s="77"/>
      <c r="L28" s="77"/>
      <c r="M28" s="77">
        <v>1</v>
      </c>
      <c r="N28" s="77"/>
      <c r="O28" s="77"/>
      <c r="P28" s="77">
        <v>1</v>
      </c>
      <c r="Q28" s="77"/>
      <c r="R28" s="77"/>
      <c r="S28" s="77">
        <v>1</v>
      </c>
      <c r="T28" s="1">
        <f t="shared" si="0"/>
        <v>5</v>
      </c>
    </row>
    <row r="29" spans="1:20" ht="63.75">
      <c r="A29" s="68">
        <v>2</v>
      </c>
      <c r="B29" s="309"/>
      <c r="C29" s="310"/>
      <c r="D29" s="15" t="s">
        <v>218</v>
      </c>
      <c r="E29" s="77"/>
      <c r="F29" s="77"/>
      <c r="G29" s="77">
        <v>1</v>
      </c>
      <c r="H29" s="77"/>
      <c r="I29" s="77"/>
      <c r="J29" s="77">
        <v>1</v>
      </c>
      <c r="K29" s="77">
        <v>1</v>
      </c>
      <c r="L29" s="77"/>
      <c r="M29" s="77"/>
      <c r="N29" s="77">
        <v>1</v>
      </c>
      <c r="O29" s="77"/>
      <c r="P29" s="77"/>
      <c r="Q29" s="77"/>
      <c r="R29" s="77"/>
      <c r="S29" s="77">
        <v>1</v>
      </c>
      <c r="T29" s="1">
        <f t="shared" si="0"/>
        <v>5</v>
      </c>
    </row>
    <row r="30" spans="1:20" ht="58.5" customHeight="1">
      <c r="A30" s="68">
        <v>3</v>
      </c>
      <c r="B30" s="309"/>
      <c r="C30" s="310"/>
      <c r="D30" s="15" t="s">
        <v>219</v>
      </c>
      <c r="E30" s="77"/>
      <c r="F30" s="77"/>
      <c r="G30" s="77">
        <v>1</v>
      </c>
      <c r="H30" s="77"/>
      <c r="I30" s="77"/>
      <c r="J30" s="77">
        <v>1</v>
      </c>
      <c r="K30" s="77"/>
      <c r="L30" s="77"/>
      <c r="M30" s="77">
        <v>1</v>
      </c>
      <c r="N30" s="77"/>
      <c r="O30" s="77"/>
      <c r="P30" s="77">
        <v>1</v>
      </c>
      <c r="Q30" s="77">
        <v>1</v>
      </c>
      <c r="R30" s="77"/>
      <c r="S30" s="77"/>
      <c r="T30" s="1">
        <f t="shared" si="0"/>
        <v>5</v>
      </c>
    </row>
    <row r="31" spans="1:20" ht="51">
      <c r="A31" s="68">
        <v>4</v>
      </c>
      <c r="B31" s="309"/>
      <c r="C31" s="310"/>
      <c r="D31" s="15" t="s">
        <v>220</v>
      </c>
      <c r="E31" s="77"/>
      <c r="F31" s="77"/>
      <c r="G31" s="77">
        <v>1</v>
      </c>
      <c r="H31" s="77"/>
      <c r="I31" s="77"/>
      <c r="J31" s="77">
        <v>1</v>
      </c>
      <c r="K31" s="77"/>
      <c r="L31" s="77"/>
      <c r="M31" s="77">
        <v>1</v>
      </c>
      <c r="N31" s="77"/>
      <c r="O31" s="77"/>
      <c r="P31" s="77">
        <v>1</v>
      </c>
      <c r="Q31" s="77"/>
      <c r="R31" s="77"/>
      <c r="S31" s="77">
        <v>1</v>
      </c>
      <c r="T31" s="1">
        <f t="shared" si="0"/>
        <v>5</v>
      </c>
    </row>
    <row r="32" spans="1:20" ht="89.25">
      <c r="A32" s="68">
        <v>5</v>
      </c>
      <c r="B32" s="309"/>
      <c r="C32" s="310"/>
      <c r="D32" s="15" t="s">
        <v>221</v>
      </c>
      <c r="E32" s="77"/>
      <c r="F32" s="77"/>
      <c r="G32" s="77">
        <v>1</v>
      </c>
      <c r="H32" s="77"/>
      <c r="I32" s="77"/>
      <c r="J32" s="77">
        <v>1</v>
      </c>
      <c r="K32" s="77"/>
      <c r="L32" s="77"/>
      <c r="M32" s="77">
        <v>1</v>
      </c>
      <c r="N32" s="77"/>
      <c r="O32" s="77"/>
      <c r="P32" s="77">
        <v>1</v>
      </c>
      <c r="Q32" s="77"/>
      <c r="R32" s="77"/>
      <c r="S32" s="77">
        <v>1</v>
      </c>
      <c r="T32" s="1">
        <f t="shared" si="0"/>
        <v>5</v>
      </c>
    </row>
    <row r="33" spans="1:20" ht="178.5">
      <c r="A33" s="68">
        <v>6</v>
      </c>
      <c r="B33" s="309"/>
      <c r="C33" s="310"/>
      <c r="D33" s="15" t="s">
        <v>222</v>
      </c>
      <c r="E33" s="77"/>
      <c r="F33" s="77"/>
      <c r="G33" s="77">
        <v>1</v>
      </c>
      <c r="H33" s="77"/>
      <c r="I33" s="77"/>
      <c r="J33" s="77">
        <v>1</v>
      </c>
      <c r="K33" s="77"/>
      <c r="L33" s="77"/>
      <c r="M33" s="77">
        <v>1</v>
      </c>
      <c r="N33" s="77"/>
      <c r="O33" s="77"/>
      <c r="P33" s="77">
        <v>1</v>
      </c>
      <c r="Q33" s="77"/>
      <c r="R33" s="77"/>
      <c r="S33" s="77">
        <v>1</v>
      </c>
      <c r="T33" s="1">
        <f t="shared" si="0"/>
        <v>5</v>
      </c>
    </row>
    <row r="34" spans="1:20" ht="102">
      <c r="A34" s="68">
        <v>7</v>
      </c>
      <c r="B34" s="309"/>
      <c r="C34" s="310"/>
      <c r="D34" s="15" t="s">
        <v>223</v>
      </c>
      <c r="E34" s="77"/>
      <c r="F34" s="77"/>
      <c r="G34" s="77">
        <v>1</v>
      </c>
      <c r="H34" s="77"/>
      <c r="I34" s="77"/>
      <c r="J34" s="77">
        <v>1</v>
      </c>
      <c r="K34" s="77"/>
      <c r="L34" s="77"/>
      <c r="M34" s="77">
        <v>1</v>
      </c>
      <c r="N34" s="77"/>
      <c r="O34" s="77"/>
      <c r="P34" s="77">
        <v>1</v>
      </c>
      <c r="Q34" s="77"/>
      <c r="R34" s="77"/>
      <c r="S34" s="77">
        <v>1</v>
      </c>
      <c r="T34" s="1">
        <f t="shared" si="0"/>
        <v>5</v>
      </c>
    </row>
    <row r="35" spans="1:20" ht="63.75">
      <c r="A35" s="68">
        <v>8</v>
      </c>
      <c r="B35" s="309"/>
      <c r="C35" s="310"/>
      <c r="D35" s="15" t="s">
        <v>224</v>
      </c>
      <c r="E35" s="77">
        <v>1</v>
      </c>
      <c r="F35" s="77"/>
      <c r="G35" s="77"/>
      <c r="H35" s="77"/>
      <c r="I35" s="77"/>
      <c r="J35" s="77">
        <v>1</v>
      </c>
      <c r="K35" s="77"/>
      <c r="L35" s="77"/>
      <c r="M35" s="77">
        <v>1</v>
      </c>
      <c r="N35" s="77"/>
      <c r="O35" s="77"/>
      <c r="P35" s="77">
        <v>1</v>
      </c>
      <c r="Q35" s="77"/>
      <c r="R35" s="77"/>
      <c r="S35" s="77">
        <v>1</v>
      </c>
      <c r="T35" s="1">
        <f t="shared" si="0"/>
        <v>5</v>
      </c>
    </row>
    <row r="36" spans="1:20" ht="63.75">
      <c r="A36" s="68">
        <v>9</v>
      </c>
      <c r="B36" s="309"/>
      <c r="C36" s="310"/>
      <c r="D36" s="15" t="s">
        <v>225</v>
      </c>
      <c r="E36" s="77"/>
      <c r="F36" s="77"/>
      <c r="G36" s="77">
        <v>1</v>
      </c>
      <c r="H36" s="77"/>
      <c r="I36" s="77"/>
      <c r="J36" s="77">
        <v>1</v>
      </c>
      <c r="K36" s="77"/>
      <c r="L36" s="77"/>
      <c r="M36" s="77">
        <v>1</v>
      </c>
      <c r="N36" s="77"/>
      <c r="O36" s="77"/>
      <c r="P36" s="77">
        <v>1</v>
      </c>
      <c r="Q36" s="77"/>
      <c r="R36" s="77"/>
      <c r="S36" s="77">
        <v>1</v>
      </c>
      <c r="T36" s="1">
        <f t="shared" si="0"/>
        <v>5</v>
      </c>
    </row>
    <row r="37" spans="1:20" ht="51">
      <c r="A37" s="68">
        <v>10</v>
      </c>
      <c r="B37" s="309"/>
      <c r="C37" s="310"/>
      <c r="D37" s="15" t="s">
        <v>220</v>
      </c>
      <c r="E37" s="77"/>
      <c r="F37" s="77"/>
      <c r="G37" s="77">
        <v>1</v>
      </c>
      <c r="H37" s="77"/>
      <c r="I37" s="77"/>
      <c r="J37" s="77">
        <v>1</v>
      </c>
      <c r="K37" s="77"/>
      <c r="L37" s="77"/>
      <c r="M37" s="77">
        <v>1</v>
      </c>
      <c r="N37" s="77"/>
      <c r="O37" s="77"/>
      <c r="P37" s="77">
        <v>1</v>
      </c>
      <c r="Q37" s="77"/>
      <c r="R37" s="77"/>
      <c r="S37" s="77">
        <v>1</v>
      </c>
      <c r="T37" s="1">
        <f t="shared" si="0"/>
        <v>5</v>
      </c>
    </row>
    <row r="38" spans="1:20" ht="89.25">
      <c r="A38" s="68">
        <v>11</v>
      </c>
      <c r="B38" s="309"/>
      <c r="C38" s="310"/>
      <c r="D38" s="15" t="s">
        <v>226</v>
      </c>
      <c r="E38" s="77"/>
      <c r="F38" s="77"/>
      <c r="G38" s="77">
        <v>1</v>
      </c>
      <c r="H38" s="77"/>
      <c r="I38" s="77"/>
      <c r="J38" s="77">
        <v>1</v>
      </c>
      <c r="K38" s="77"/>
      <c r="L38" s="77"/>
      <c r="M38" s="77">
        <v>1</v>
      </c>
      <c r="N38" s="77"/>
      <c r="O38" s="77"/>
      <c r="P38" s="77">
        <v>1</v>
      </c>
      <c r="Q38" s="77"/>
      <c r="R38" s="77"/>
      <c r="S38" s="77">
        <v>1</v>
      </c>
      <c r="T38" s="1">
        <f t="shared" si="0"/>
        <v>5</v>
      </c>
    </row>
    <row r="39" spans="1:20" ht="31.5" customHeight="1">
      <c r="A39" s="68"/>
      <c r="B39" s="309"/>
      <c r="C39" s="310"/>
      <c r="D39" s="17" t="s">
        <v>46</v>
      </c>
      <c r="E39" s="9">
        <f>SUM(E28:E38)</f>
        <v>1</v>
      </c>
      <c r="F39" s="9">
        <f t="shared" ref="F39:S39" si="3">SUM(F28:F38)</f>
        <v>0</v>
      </c>
      <c r="G39" s="9">
        <f t="shared" si="3"/>
        <v>10</v>
      </c>
      <c r="H39" s="9">
        <f t="shared" si="3"/>
        <v>0</v>
      </c>
      <c r="I39" s="9">
        <f t="shared" si="3"/>
        <v>0</v>
      </c>
      <c r="J39" s="9">
        <f t="shared" si="3"/>
        <v>11</v>
      </c>
      <c r="K39" s="9">
        <f t="shared" si="3"/>
        <v>1</v>
      </c>
      <c r="L39" s="9">
        <f t="shared" si="3"/>
        <v>0</v>
      </c>
      <c r="M39" s="9">
        <f t="shared" si="3"/>
        <v>10</v>
      </c>
      <c r="N39" s="9">
        <f t="shared" si="3"/>
        <v>1</v>
      </c>
      <c r="O39" s="9">
        <f t="shared" si="3"/>
        <v>0</v>
      </c>
      <c r="P39" s="9">
        <f t="shared" si="3"/>
        <v>10</v>
      </c>
      <c r="Q39" s="9">
        <f t="shared" si="3"/>
        <v>1</v>
      </c>
      <c r="R39" s="9">
        <f t="shared" si="3"/>
        <v>0</v>
      </c>
      <c r="S39" s="9">
        <f t="shared" si="3"/>
        <v>10</v>
      </c>
      <c r="T39" s="1">
        <f t="shared" si="0"/>
        <v>55</v>
      </c>
    </row>
    <row r="40" spans="1:20" ht="31.5" customHeight="1">
      <c r="A40" s="68"/>
      <c r="B40" s="309"/>
      <c r="C40" s="310"/>
      <c r="D40" s="10" t="s">
        <v>212</v>
      </c>
      <c r="E40" s="330"/>
      <c r="F40" s="330"/>
      <c r="G40" s="330"/>
      <c r="H40" s="245"/>
      <c r="I40" s="256"/>
      <c r="J40" s="256"/>
      <c r="K40" s="330"/>
      <c r="L40" s="330"/>
      <c r="M40" s="330"/>
      <c r="N40" s="245"/>
      <c r="O40" s="256"/>
      <c r="P40" s="256"/>
      <c r="Q40" s="245"/>
      <c r="R40" s="256"/>
      <c r="S40" s="256"/>
      <c r="T40" s="1">
        <f t="shared" si="0"/>
        <v>0</v>
      </c>
    </row>
    <row r="41" spans="1:20" ht="31.5" customHeight="1">
      <c r="A41" s="68"/>
      <c r="B41" s="311" t="s">
        <v>68</v>
      </c>
      <c r="C41" s="312"/>
      <c r="D41" s="10" t="s">
        <v>68</v>
      </c>
      <c r="E41" s="23" t="s">
        <v>4</v>
      </c>
      <c r="F41" s="23" t="s">
        <v>5</v>
      </c>
      <c r="G41" s="23" t="s">
        <v>6</v>
      </c>
      <c r="H41" s="23" t="s">
        <v>4</v>
      </c>
      <c r="I41" s="23" t="s">
        <v>5</v>
      </c>
      <c r="J41" s="23" t="s">
        <v>6</v>
      </c>
      <c r="K41" s="23" t="s">
        <v>4</v>
      </c>
      <c r="L41" s="23" t="s">
        <v>5</v>
      </c>
      <c r="M41" s="23" t="s">
        <v>6</v>
      </c>
      <c r="N41" s="23" t="s">
        <v>4</v>
      </c>
      <c r="O41" s="23" t="s">
        <v>5</v>
      </c>
      <c r="P41" s="23" t="s">
        <v>6</v>
      </c>
      <c r="Q41" s="23" t="s">
        <v>4</v>
      </c>
      <c r="R41" s="23" t="s">
        <v>5</v>
      </c>
      <c r="S41" s="23" t="s">
        <v>6</v>
      </c>
      <c r="T41" s="1">
        <f t="shared" si="0"/>
        <v>0</v>
      </c>
    </row>
    <row r="42" spans="1:20" ht="31.5" customHeight="1">
      <c r="A42" s="68">
        <v>1</v>
      </c>
      <c r="B42" s="311"/>
      <c r="C42" s="312"/>
      <c r="D42" s="15" t="s">
        <v>227</v>
      </c>
      <c r="E42" s="77">
        <v>1</v>
      </c>
      <c r="F42" s="77"/>
      <c r="G42" s="77"/>
      <c r="H42" s="77"/>
      <c r="I42" s="77">
        <v>1</v>
      </c>
      <c r="J42" s="77"/>
      <c r="K42" s="77"/>
      <c r="L42" s="77">
        <v>1</v>
      </c>
      <c r="M42" s="77"/>
      <c r="N42" s="77"/>
      <c r="O42" s="77"/>
      <c r="P42" s="77">
        <v>1</v>
      </c>
      <c r="Q42" s="77"/>
      <c r="R42" s="77"/>
      <c r="S42" s="77">
        <v>1</v>
      </c>
      <c r="T42" s="1">
        <f t="shared" si="0"/>
        <v>5</v>
      </c>
    </row>
    <row r="43" spans="1:20" ht="31.5" customHeight="1">
      <c r="A43" s="68"/>
      <c r="B43" s="311"/>
      <c r="C43" s="312"/>
      <c r="D43" s="17" t="s">
        <v>46</v>
      </c>
      <c r="E43" s="9">
        <f>E42</f>
        <v>1</v>
      </c>
      <c r="F43" s="9">
        <f t="shared" ref="F43:S43" si="4">SUM(F42)</f>
        <v>0</v>
      </c>
      <c r="G43" s="9">
        <f t="shared" si="4"/>
        <v>0</v>
      </c>
      <c r="H43" s="9">
        <f t="shared" si="4"/>
        <v>0</v>
      </c>
      <c r="I43" s="9">
        <f t="shared" si="4"/>
        <v>1</v>
      </c>
      <c r="J43" s="9">
        <f t="shared" si="4"/>
        <v>0</v>
      </c>
      <c r="K43" s="9">
        <f t="shared" si="4"/>
        <v>0</v>
      </c>
      <c r="L43" s="9">
        <f t="shared" si="4"/>
        <v>1</v>
      </c>
      <c r="M43" s="9">
        <f t="shared" si="4"/>
        <v>0</v>
      </c>
      <c r="N43" s="9">
        <f t="shared" si="4"/>
        <v>0</v>
      </c>
      <c r="O43" s="9">
        <f t="shared" si="4"/>
        <v>0</v>
      </c>
      <c r="P43" s="9">
        <f t="shared" si="4"/>
        <v>1</v>
      </c>
      <c r="Q43" s="9">
        <f t="shared" si="4"/>
        <v>0</v>
      </c>
      <c r="R43" s="9">
        <f t="shared" si="4"/>
        <v>0</v>
      </c>
      <c r="S43" s="9">
        <f t="shared" si="4"/>
        <v>1</v>
      </c>
      <c r="T43" s="1">
        <f t="shared" si="0"/>
        <v>5</v>
      </c>
    </row>
    <row r="44" spans="1:20" ht="31.5" customHeight="1">
      <c r="A44" s="68"/>
      <c r="B44" s="311"/>
      <c r="C44" s="312"/>
      <c r="D44" s="10" t="s">
        <v>212</v>
      </c>
      <c r="E44" s="245"/>
      <c r="F44" s="256"/>
      <c r="G44" s="247"/>
      <c r="H44" s="245"/>
      <c r="I44" s="256"/>
      <c r="J44" s="247"/>
      <c r="K44" s="245"/>
      <c r="L44" s="256"/>
      <c r="M44" s="247"/>
      <c r="N44" s="245"/>
      <c r="O44" s="256"/>
      <c r="P44" s="247"/>
      <c r="Q44" s="245"/>
      <c r="R44" s="256"/>
      <c r="S44" s="247"/>
      <c r="T44" s="1">
        <f t="shared" si="0"/>
        <v>0</v>
      </c>
    </row>
    <row r="45" spans="1:20" ht="31.5" customHeight="1">
      <c r="A45" s="68"/>
      <c r="B45" s="309" t="s">
        <v>71</v>
      </c>
      <c r="C45" s="310"/>
      <c r="D45" s="10" t="s">
        <v>71</v>
      </c>
      <c r="E45" s="23" t="s">
        <v>4</v>
      </c>
      <c r="F45" s="23" t="s">
        <v>5</v>
      </c>
      <c r="G45" s="23" t="s">
        <v>6</v>
      </c>
      <c r="H45" s="23" t="s">
        <v>4</v>
      </c>
      <c r="I45" s="23" t="s">
        <v>5</v>
      </c>
      <c r="J45" s="23" t="s">
        <v>6</v>
      </c>
      <c r="K45" s="23" t="s">
        <v>4</v>
      </c>
      <c r="L45" s="23" t="s">
        <v>5</v>
      </c>
      <c r="M45" s="23" t="s">
        <v>6</v>
      </c>
      <c r="N45" s="23" t="s">
        <v>4</v>
      </c>
      <c r="O45" s="23" t="s">
        <v>5</v>
      </c>
      <c r="P45" s="23" t="s">
        <v>6</v>
      </c>
      <c r="Q45" s="23" t="s">
        <v>4</v>
      </c>
      <c r="R45" s="23" t="s">
        <v>5</v>
      </c>
      <c r="S45" s="23" t="s">
        <v>6</v>
      </c>
      <c r="T45" s="1">
        <f t="shared" si="0"/>
        <v>0</v>
      </c>
    </row>
    <row r="46" spans="1:20" ht="31.5" customHeight="1">
      <c r="A46" s="68">
        <v>1</v>
      </c>
      <c r="B46" s="309"/>
      <c r="C46" s="310"/>
      <c r="D46" s="14" t="s">
        <v>228</v>
      </c>
      <c r="E46" s="77">
        <v>1</v>
      </c>
      <c r="F46" s="77"/>
      <c r="G46" s="77"/>
      <c r="H46" s="77"/>
      <c r="I46" s="77"/>
      <c r="J46" s="77">
        <v>1</v>
      </c>
      <c r="K46" s="77"/>
      <c r="L46" s="77">
        <v>1</v>
      </c>
      <c r="M46" s="77"/>
      <c r="N46" s="77">
        <v>1</v>
      </c>
      <c r="O46" s="77"/>
      <c r="P46" s="77"/>
      <c r="Q46" s="77">
        <v>1</v>
      </c>
      <c r="R46" s="77"/>
      <c r="S46" s="77"/>
      <c r="T46" s="1">
        <f t="shared" si="0"/>
        <v>5</v>
      </c>
    </row>
    <row r="47" spans="1:20" ht="31.5" customHeight="1">
      <c r="A47" s="68"/>
      <c r="B47" s="309"/>
      <c r="C47" s="310"/>
      <c r="D47" s="17" t="s">
        <v>46</v>
      </c>
      <c r="E47" s="9">
        <f>SUM(E46)</f>
        <v>1</v>
      </c>
      <c r="F47" s="9">
        <f t="shared" ref="F47:S47" si="5">SUM(F46)</f>
        <v>0</v>
      </c>
      <c r="G47" s="9">
        <f t="shared" si="5"/>
        <v>0</v>
      </c>
      <c r="H47" s="9">
        <f t="shared" si="5"/>
        <v>0</v>
      </c>
      <c r="I47" s="9">
        <f t="shared" si="5"/>
        <v>0</v>
      </c>
      <c r="J47" s="9">
        <f t="shared" si="5"/>
        <v>1</v>
      </c>
      <c r="K47" s="9">
        <f t="shared" si="5"/>
        <v>0</v>
      </c>
      <c r="L47" s="9">
        <f t="shared" si="5"/>
        <v>1</v>
      </c>
      <c r="M47" s="9">
        <f t="shared" si="5"/>
        <v>0</v>
      </c>
      <c r="N47" s="9">
        <f t="shared" si="5"/>
        <v>1</v>
      </c>
      <c r="O47" s="9">
        <f t="shared" si="5"/>
        <v>0</v>
      </c>
      <c r="P47" s="9">
        <f t="shared" si="5"/>
        <v>0</v>
      </c>
      <c r="Q47" s="9">
        <f t="shared" si="5"/>
        <v>1</v>
      </c>
      <c r="R47" s="9">
        <f t="shared" si="5"/>
        <v>0</v>
      </c>
      <c r="S47" s="9">
        <f t="shared" si="5"/>
        <v>0</v>
      </c>
      <c r="T47" s="1">
        <f t="shared" si="0"/>
        <v>5</v>
      </c>
    </row>
    <row r="48" spans="1:20" ht="31.5" customHeight="1">
      <c r="A48" s="68"/>
      <c r="B48" s="309"/>
      <c r="C48" s="310"/>
      <c r="D48" s="10" t="s">
        <v>212</v>
      </c>
      <c r="E48" s="244"/>
      <c r="F48" s="244"/>
      <c r="G48" s="244"/>
      <c r="H48" s="244" t="s">
        <v>229</v>
      </c>
      <c r="I48" s="244"/>
      <c r="J48" s="244"/>
      <c r="K48" s="244"/>
      <c r="L48" s="244"/>
      <c r="M48" s="244"/>
      <c r="N48" s="244"/>
      <c r="O48" s="244"/>
      <c r="P48" s="244"/>
      <c r="Q48" s="244"/>
      <c r="R48" s="244"/>
      <c r="S48" s="244"/>
      <c r="T48" s="1">
        <f t="shared" si="0"/>
        <v>0</v>
      </c>
    </row>
    <row r="49" spans="1:20" ht="31.5" customHeight="1">
      <c r="A49" s="68"/>
      <c r="B49" s="315" t="s">
        <v>74</v>
      </c>
      <c r="C49" s="310"/>
      <c r="D49" s="10" t="s">
        <v>74</v>
      </c>
      <c r="E49" s="23" t="s">
        <v>4</v>
      </c>
      <c r="F49" s="23" t="s">
        <v>5</v>
      </c>
      <c r="G49" s="23" t="s">
        <v>6</v>
      </c>
      <c r="H49" s="23" t="s">
        <v>4</v>
      </c>
      <c r="I49" s="23" t="s">
        <v>5</v>
      </c>
      <c r="J49" s="23" t="s">
        <v>6</v>
      </c>
      <c r="K49" s="23" t="s">
        <v>4</v>
      </c>
      <c r="L49" s="23" t="s">
        <v>5</v>
      </c>
      <c r="M49" s="23" t="s">
        <v>6</v>
      </c>
      <c r="N49" s="23" t="s">
        <v>4</v>
      </c>
      <c r="O49" s="23" t="s">
        <v>5</v>
      </c>
      <c r="P49" s="23" t="s">
        <v>6</v>
      </c>
      <c r="Q49" s="23" t="s">
        <v>4</v>
      </c>
      <c r="R49" s="23" t="s">
        <v>5</v>
      </c>
      <c r="S49" s="23" t="s">
        <v>6</v>
      </c>
      <c r="T49" s="1">
        <f t="shared" si="0"/>
        <v>0</v>
      </c>
    </row>
    <row r="50" spans="1:20" s="19" customFormat="1" ht="63.75">
      <c r="A50" s="78">
        <v>1</v>
      </c>
      <c r="B50" s="315"/>
      <c r="C50" s="310"/>
      <c r="D50" s="15" t="s">
        <v>230</v>
      </c>
      <c r="E50" s="9"/>
      <c r="F50" s="9">
        <v>1</v>
      </c>
      <c r="G50" s="9"/>
      <c r="H50" s="9"/>
      <c r="I50" s="9">
        <v>1</v>
      </c>
      <c r="J50" s="9"/>
      <c r="K50" s="9"/>
      <c r="L50" s="9">
        <v>1</v>
      </c>
      <c r="M50" s="9"/>
      <c r="N50" s="9">
        <v>1</v>
      </c>
      <c r="O50" s="9"/>
      <c r="P50" s="9"/>
      <c r="Q50" s="9"/>
      <c r="R50" s="9">
        <v>1</v>
      </c>
      <c r="S50" s="9"/>
      <c r="T50" s="19">
        <f t="shared" si="0"/>
        <v>5</v>
      </c>
    </row>
    <row r="51" spans="1:20" s="19" customFormat="1" ht="31.5" customHeight="1">
      <c r="A51" s="78"/>
      <c r="B51" s="315"/>
      <c r="C51" s="310"/>
      <c r="D51" s="17" t="s">
        <v>46</v>
      </c>
      <c r="E51" s="9">
        <f>SUM(E50)</f>
        <v>0</v>
      </c>
      <c r="F51" s="9">
        <f t="shared" ref="F51:S51" si="6">SUM(F50)</f>
        <v>1</v>
      </c>
      <c r="G51" s="9">
        <f t="shared" si="6"/>
        <v>0</v>
      </c>
      <c r="H51" s="9">
        <f t="shared" si="6"/>
        <v>0</v>
      </c>
      <c r="I51" s="9">
        <f t="shared" si="6"/>
        <v>1</v>
      </c>
      <c r="J51" s="9">
        <f t="shared" si="6"/>
        <v>0</v>
      </c>
      <c r="K51" s="9">
        <f t="shared" si="6"/>
        <v>0</v>
      </c>
      <c r="L51" s="9">
        <f t="shared" si="6"/>
        <v>1</v>
      </c>
      <c r="M51" s="9">
        <f t="shared" si="6"/>
        <v>0</v>
      </c>
      <c r="N51" s="9">
        <f t="shared" si="6"/>
        <v>1</v>
      </c>
      <c r="O51" s="9">
        <f t="shared" si="6"/>
        <v>0</v>
      </c>
      <c r="P51" s="9">
        <f t="shared" si="6"/>
        <v>0</v>
      </c>
      <c r="Q51" s="9">
        <f t="shared" si="6"/>
        <v>0</v>
      </c>
      <c r="R51" s="9">
        <f t="shared" si="6"/>
        <v>1</v>
      </c>
      <c r="S51" s="9">
        <f t="shared" si="6"/>
        <v>0</v>
      </c>
      <c r="T51" s="19">
        <f t="shared" si="0"/>
        <v>5</v>
      </c>
    </row>
    <row r="52" spans="1:20" s="19" customFormat="1" ht="31.5" customHeight="1">
      <c r="A52" s="78"/>
      <c r="B52" s="316"/>
      <c r="C52" s="317"/>
      <c r="D52" s="10" t="s">
        <v>212</v>
      </c>
      <c r="E52" s="244" t="s">
        <v>231</v>
      </c>
      <c r="F52" s="244"/>
      <c r="G52" s="244"/>
      <c r="H52" s="244" t="s">
        <v>231</v>
      </c>
      <c r="I52" s="244"/>
      <c r="J52" s="244"/>
      <c r="K52" s="244" t="s">
        <v>231</v>
      </c>
      <c r="L52" s="244"/>
      <c r="M52" s="244"/>
      <c r="N52" s="244" t="s">
        <v>231</v>
      </c>
      <c r="O52" s="244"/>
      <c r="P52" s="244"/>
      <c r="Q52" s="244" t="s">
        <v>231</v>
      </c>
      <c r="R52" s="244"/>
      <c r="S52" s="244"/>
      <c r="T52" s="19">
        <f t="shared" si="0"/>
        <v>0</v>
      </c>
    </row>
    <row r="53" spans="1:20" s="19" customFormat="1" ht="31.5" customHeight="1">
      <c r="A53" s="78"/>
      <c r="B53" s="313" t="s">
        <v>83</v>
      </c>
      <c r="C53" s="314"/>
      <c r="D53" s="10" t="s">
        <v>83</v>
      </c>
      <c r="E53" s="23" t="s">
        <v>4</v>
      </c>
      <c r="F53" s="23" t="s">
        <v>5</v>
      </c>
      <c r="G53" s="23" t="s">
        <v>6</v>
      </c>
      <c r="H53" s="23" t="s">
        <v>4</v>
      </c>
      <c r="I53" s="23" t="s">
        <v>5</v>
      </c>
      <c r="J53" s="23" t="s">
        <v>6</v>
      </c>
      <c r="K53" s="23" t="s">
        <v>4</v>
      </c>
      <c r="L53" s="23" t="s">
        <v>5</v>
      </c>
      <c r="M53" s="23" t="s">
        <v>6</v>
      </c>
      <c r="N53" s="23" t="s">
        <v>4</v>
      </c>
      <c r="O53" s="23" t="s">
        <v>5</v>
      </c>
      <c r="P53" s="23" t="s">
        <v>6</v>
      </c>
      <c r="Q53" s="23" t="s">
        <v>4</v>
      </c>
      <c r="R53" s="23" t="s">
        <v>5</v>
      </c>
      <c r="S53" s="23" t="s">
        <v>6</v>
      </c>
      <c r="T53" s="19">
        <f t="shared" si="0"/>
        <v>0</v>
      </c>
    </row>
    <row r="54" spans="1:20" s="19" customFormat="1" ht="31.5" customHeight="1">
      <c r="A54" s="78">
        <v>1</v>
      </c>
      <c r="B54" s="315"/>
      <c r="C54" s="310"/>
      <c r="D54" s="15" t="s">
        <v>232</v>
      </c>
      <c r="E54" s="9">
        <v>1</v>
      </c>
      <c r="F54" s="9"/>
      <c r="G54" s="9"/>
      <c r="H54" s="9"/>
      <c r="I54" s="9">
        <v>1</v>
      </c>
      <c r="J54" s="9"/>
      <c r="K54" s="9">
        <v>1</v>
      </c>
      <c r="L54" s="9"/>
      <c r="M54" s="9"/>
      <c r="N54" s="9">
        <v>1</v>
      </c>
      <c r="O54" s="9"/>
      <c r="P54" s="9"/>
      <c r="Q54" s="9">
        <v>1</v>
      </c>
      <c r="R54" s="9"/>
      <c r="S54" s="9"/>
      <c r="T54" s="19">
        <f t="shared" si="0"/>
        <v>5</v>
      </c>
    </row>
    <row r="55" spans="1:20" s="19" customFormat="1" ht="31.5" customHeight="1">
      <c r="A55" s="78"/>
      <c r="B55" s="315"/>
      <c r="C55" s="310"/>
      <c r="D55" s="17" t="s">
        <v>46</v>
      </c>
      <c r="E55" s="9">
        <f>SUM(E54)</f>
        <v>1</v>
      </c>
      <c r="F55" s="9">
        <f t="shared" ref="F55:S55" si="7">SUM(F54)</f>
        <v>0</v>
      </c>
      <c r="G55" s="9">
        <f t="shared" si="7"/>
        <v>0</v>
      </c>
      <c r="H55" s="9">
        <f t="shared" si="7"/>
        <v>0</v>
      </c>
      <c r="I55" s="9">
        <f t="shared" si="7"/>
        <v>1</v>
      </c>
      <c r="J55" s="9">
        <f t="shared" si="7"/>
        <v>0</v>
      </c>
      <c r="K55" s="9">
        <f t="shared" si="7"/>
        <v>1</v>
      </c>
      <c r="L55" s="9">
        <f t="shared" si="7"/>
        <v>0</v>
      </c>
      <c r="M55" s="9">
        <f t="shared" si="7"/>
        <v>0</v>
      </c>
      <c r="N55" s="9">
        <f t="shared" si="7"/>
        <v>1</v>
      </c>
      <c r="O55" s="9">
        <f t="shared" si="7"/>
        <v>0</v>
      </c>
      <c r="P55" s="9">
        <f t="shared" si="7"/>
        <v>0</v>
      </c>
      <c r="Q55" s="9">
        <f t="shared" si="7"/>
        <v>1</v>
      </c>
      <c r="R55" s="9">
        <f t="shared" si="7"/>
        <v>0</v>
      </c>
      <c r="S55" s="9">
        <f t="shared" si="7"/>
        <v>0</v>
      </c>
      <c r="T55" s="19">
        <f t="shared" si="0"/>
        <v>5</v>
      </c>
    </row>
    <row r="56" spans="1:20" s="19" customFormat="1" ht="31.5" customHeight="1">
      <c r="A56" s="78"/>
      <c r="B56" s="315"/>
      <c r="C56" s="310"/>
      <c r="D56" s="10" t="s">
        <v>212</v>
      </c>
      <c r="E56" s="244" t="s">
        <v>233</v>
      </c>
      <c r="F56" s="244"/>
      <c r="G56" s="244"/>
      <c r="H56" s="244" t="s">
        <v>234</v>
      </c>
      <c r="I56" s="244"/>
      <c r="J56" s="244"/>
      <c r="K56" s="244" t="s">
        <v>235</v>
      </c>
      <c r="L56" s="244"/>
      <c r="M56" s="244"/>
      <c r="N56" s="244" t="s">
        <v>236</v>
      </c>
      <c r="O56" s="244"/>
      <c r="P56" s="244"/>
      <c r="Q56" s="244" t="s">
        <v>237</v>
      </c>
      <c r="R56" s="244"/>
      <c r="S56" s="244"/>
      <c r="T56" s="19">
        <f t="shared" si="0"/>
        <v>0</v>
      </c>
    </row>
    <row r="57" spans="1:20" s="19" customFormat="1" ht="31.5" customHeight="1">
      <c r="A57" s="78"/>
      <c r="B57" s="321" t="s">
        <v>89</v>
      </c>
      <c r="C57" s="312"/>
      <c r="D57" s="10" t="s">
        <v>89</v>
      </c>
      <c r="E57" s="23" t="s">
        <v>4</v>
      </c>
      <c r="F57" s="23" t="s">
        <v>5</v>
      </c>
      <c r="G57" s="23" t="s">
        <v>6</v>
      </c>
      <c r="H57" s="23" t="s">
        <v>4</v>
      </c>
      <c r="I57" s="23" t="s">
        <v>5</v>
      </c>
      <c r="J57" s="23" t="s">
        <v>6</v>
      </c>
      <c r="K57" s="23" t="s">
        <v>4</v>
      </c>
      <c r="L57" s="23" t="s">
        <v>5</v>
      </c>
      <c r="M57" s="23" t="s">
        <v>6</v>
      </c>
      <c r="N57" s="23" t="s">
        <v>4</v>
      </c>
      <c r="O57" s="23" t="s">
        <v>5</v>
      </c>
      <c r="P57" s="23" t="s">
        <v>6</v>
      </c>
      <c r="Q57" s="23" t="s">
        <v>4</v>
      </c>
      <c r="R57" s="23" t="s">
        <v>5</v>
      </c>
      <c r="S57" s="23" t="s">
        <v>6</v>
      </c>
      <c r="T57" s="19">
        <f t="shared" si="0"/>
        <v>0</v>
      </c>
    </row>
    <row r="58" spans="1:20" s="19" customFormat="1" ht="31.5" customHeight="1">
      <c r="A58" s="78">
        <v>1</v>
      </c>
      <c r="B58" s="321"/>
      <c r="C58" s="312"/>
      <c r="D58" s="15" t="s">
        <v>238</v>
      </c>
      <c r="E58" s="3"/>
      <c r="F58" s="3"/>
      <c r="G58" s="9">
        <v>1</v>
      </c>
      <c r="H58" s="9"/>
      <c r="I58" s="9"/>
      <c r="J58" s="9">
        <v>1</v>
      </c>
      <c r="K58" s="9">
        <v>1</v>
      </c>
      <c r="L58" s="9"/>
      <c r="M58" s="9"/>
      <c r="N58" s="9">
        <v>1</v>
      </c>
      <c r="O58" s="9"/>
      <c r="P58" s="9"/>
      <c r="Q58" s="9">
        <v>1</v>
      </c>
      <c r="R58" s="9"/>
      <c r="S58" s="9"/>
    </row>
    <row r="59" spans="1:20" s="19" customFormat="1" ht="31.5" customHeight="1">
      <c r="A59" s="78"/>
      <c r="B59" s="321"/>
      <c r="C59" s="312"/>
      <c r="D59" s="17" t="s">
        <v>46</v>
      </c>
      <c r="E59" s="9">
        <f>SUM(E58)</f>
        <v>0</v>
      </c>
      <c r="F59" s="9">
        <f t="shared" ref="F59:S59" si="8">SUM(F58)</f>
        <v>0</v>
      </c>
      <c r="G59" s="9">
        <f t="shared" si="8"/>
        <v>1</v>
      </c>
      <c r="H59" s="9">
        <f t="shared" si="8"/>
        <v>0</v>
      </c>
      <c r="I59" s="9">
        <f t="shared" si="8"/>
        <v>0</v>
      </c>
      <c r="J59" s="9">
        <f t="shared" si="8"/>
        <v>1</v>
      </c>
      <c r="K59" s="9">
        <f t="shared" si="8"/>
        <v>1</v>
      </c>
      <c r="L59" s="9">
        <f t="shared" si="8"/>
        <v>0</v>
      </c>
      <c r="M59" s="9">
        <f t="shared" si="8"/>
        <v>0</v>
      </c>
      <c r="N59" s="9">
        <f t="shared" si="8"/>
        <v>1</v>
      </c>
      <c r="O59" s="9">
        <f t="shared" si="8"/>
        <v>0</v>
      </c>
      <c r="P59" s="9">
        <f t="shared" si="8"/>
        <v>0</v>
      </c>
      <c r="Q59" s="9">
        <f t="shared" si="8"/>
        <v>1</v>
      </c>
      <c r="R59" s="9">
        <f t="shared" si="8"/>
        <v>0</v>
      </c>
      <c r="S59" s="9">
        <f t="shared" si="8"/>
        <v>0</v>
      </c>
      <c r="T59" s="19">
        <f>SUM(E59:S59)</f>
        <v>5</v>
      </c>
    </row>
    <row r="60" spans="1:20" ht="31.5" customHeight="1">
      <c r="A60" s="68"/>
      <c r="B60" s="322"/>
      <c r="C60" s="323"/>
      <c r="D60" s="10" t="s">
        <v>212</v>
      </c>
      <c r="E60" s="334" t="s">
        <v>239</v>
      </c>
      <c r="F60" s="334"/>
      <c r="G60" s="334"/>
      <c r="H60" s="334" t="s">
        <v>240</v>
      </c>
      <c r="I60" s="334"/>
      <c r="J60" s="334"/>
      <c r="K60" s="334" t="s">
        <v>241</v>
      </c>
      <c r="L60" s="334"/>
      <c r="M60" s="334"/>
      <c r="N60" s="334" t="s">
        <v>242</v>
      </c>
      <c r="O60" s="334"/>
      <c r="P60" s="334"/>
      <c r="Q60" s="334" t="s">
        <v>243</v>
      </c>
      <c r="R60" s="334"/>
      <c r="S60" s="334"/>
    </row>
    <row r="61" spans="1:20" ht="31.5" customHeight="1">
      <c r="A61" s="68"/>
      <c r="C61" s="79"/>
      <c r="D61" s="79"/>
      <c r="F61" s="22"/>
      <c r="H61" s="22"/>
      <c r="J61" s="22"/>
    </row>
    <row r="62" spans="1:20" ht="31.5" customHeight="1">
      <c r="A62" s="68"/>
      <c r="B62" s="80"/>
      <c r="C62" s="81"/>
      <c r="D62" s="82"/>
      <c r="E62" s="1"/>
      <c r="F62" s="1"/>
      <c r="G62" s="1"/>
      <c r="H62" s="1"/>
      <c r="I62" s="1"/>
      <c r="J62" s="1"/>
    </row>
    <row r="63" spans="1:20" ht="31.5" customHeight="1">
      <c r="A63" s="68"/>
      <c r="B63" s="324" t="s">
        <v>244</v>
      </c>
      <c r="C63" s="325"/>
      <c r="D63" s="326"/>
      <c r="E63" s="1"/>
      <c r="F63" s="1"/>
      <c r="G63" s="1"/>
      <c r="H63" s="1"/>
      <c r="I63" s="1"/>
      <c r="J63" s="1"/>
    </row>
    <row r="64" spans="1:20" ht="31.5" customHeight="1">
      <c r="A64" s="68"/>
      <c r="B64" s="327"/>
      <c r="C64" s="328"/>
      <c r="D64" s="329"/>
      <c r="E64" s="1"/>
      <c r="F64" s="1"/>
      <c r="G64" s="1"/>
      <c r="H64" s="1"/>
      <c r="I64" s="1"/>
      <c r="J64" s="1"/>
    </row>
    <row r="65" spans="1:20" ht="31.5" customHeight="1">
      <c r="A65" s="68"/>
      <c r="B65" s="292" t="s">
        <v>245</v>
      </c>
      <c r="C65" s="292"/>
      <c r="D65" s="83" t="s">
        <v>207</v>
      </c>
      <c r="E65" s="335" t="s">
        <v>246</v>
      </c>
      <c r="F65" s="336"/>
      <c r="G65" s="336"/>
      <c r="H65" s="336"/>
      <c r="I65" s="336"/>
      <c r="J65" s="336"/>
      <c r="K65" s="336"/>
      <c r="L65" s="336"/>
      <c r="M65" s="336"/>
      <c r="N65" s="336"/>
      <c r="O65" s="336"/>
      <c r="P65" s="336"/>
      <c r="Q65" s="336"/>
      <c r="R65" s="336"/>
      <c r="S65" s="337"/>
    </row>
    <row r="66" spans="1:20" ht="31.5" customHeight="1">
      <c r="A66" s="68"/>
      <c r="B66" s="292"/>
      <c r="C66" s="292"/>
      <c r="D66" s="83" t="s">
        <v>31</v>
      </c>
      <c r="E66" s="338" t="s">
        <v>247</v>
      </c>
      <c r="F66" s="338"/>
      <c r="G66" s="338"/>
      <c r="H66" s="338" t="s">
        <v>248</v>
      </c>
      <c r="I66" s="338"/>
      <c r="J66" s="338"/>
      <c r="K66" s="338" t="s">
        <v>249</v>
      </c>
      <c r="L66" s="338"/>
      <c r="M66" s="338"/>
      <c r="N66" s="338" t="s">
        <v>250</v>
      </c>
      <c r="O66" s="338"/>
      <c r="P66" s="338"/>
      <c r="Q66" s="338" t="s">
        <v>251</v>
      </c>
      <c r="R66" s="338"/>
      <c r="S66" s="338"/>
      <c r="T66" s="1">
        <v>9</v>
      </c>
    </row>
    <row r="67" spans="1:20" ht="31.5" customHeight="1">
      <c r="A67" s="68"/>
      <c r="B67" s="318" t="s">
        <v>37</v>
      </c>
      <c r="C67" s="318"/>
      <c r="D67" s="18" t="s">
        <v>37</v>
      </c>
      <c r="E67" s="23" t="s">
        <v>4</v>
      </c>
      <c r="F67" s="23" t="s">
        <v>5</v>
      </c>
      <c r="G67" s="23" t="s">
        <v>6</v>
      </c>
      <c r="H67" s="23" t="s">
        <v>4</v>
      </c>
      <c r="I67" s="23" t="s">
        <v>5</v>
      </c>
      <c r="J67" s="23" t="s">
        <v>6</v>
      </c>
      <c r="K67" s="23" t="s">
        <v>4</v>
      </c>
      <c r="L67" s="23" t="s">
        <v>5</v>
      </c>
      <c r="M67" s="23" t="s">
        <v>6</v>
      </c>
      <c r="N67" s="23" t="s">
        <v>4</v>
      </c>
      <c r="O67" s="23" t="s">
        <v>5</v>
      </c>
      <c r="P67" s="23" t="s">
        <v>6</v>
      </c>
      <c r="Q67" s="23" t="s">
        <v>4</v>
      </c>
      <c r="R67" s="23" t="s">
        <v>5</v>
      </c>
      <c r="S67" s="23" t="s">
        <v>6</v>
      </c>
    </row>
    <row r="68" spans="1:20" ht="31.5" customHeight="1">
      <c r="A68" s="68">
        <v>1</v>
      </c>
      <c r="B68" s="318"/>
      <c r="C68" s="318"/>
      <c r="D68" s="37" t="s">
        <v>208</v>
      </c>
      <c r="E68" s="76">
        <v>1</v>
      </c>
      <c r="F68" s="84"/>
      <c r="G68" s="84"/>
      <c r="H68" s="84">
        <v>1</v>
      </c>
      <c r="I68" s="84"/>
      <c r="J68" s="76"/>
      <c r="K68" s="76">
        <v>1</v>
      </c>
      <c r="L68" s="76"/>
      <c r="M68" s="76"/>
      <c r="N68" s="76">
        <v>1</v>
      </c>
      <c r="O68" s="84"/>
      <c r="P68" s="85"/>
      <c r="Q68" s="84">
        <v>1</v>
      </c>
      <c r="R68" s="84"/>
      <c r="S68" s="85"/>
    </row>
    <row r="69" spans="1:20" ht="31.5" customHeight="1">
      <c r="A69" s="68">
        <v>2</v>
      </c>
      <c r="B69" s="318"/>
      <c r="C69" s="318"/>
      <c r="D69" s="38" t="s">
        <v>209</v>
      </c>
      <c r="E69" s="76">
        <v>1</v>
      </c>
      <c r="F69" s="84"/>
      <c r="G69" s="84"/>
      <c r="H69" s="84">
        <v>1</v>
      </c>
      <c r="I69" s="84"/>
      <c r="J69" s="84"/>
      <c r="K69" s="84">
        <v>1</v>
      </c>
      <c r="L69" s="84"/>
      <c r="M69" s="76"/>
      <c r="N69" s="84">
        <v>1</v>
      </c>
      <c r="O69" s="84"/>
      <c r="P69" s="85"/>
      <c r="Q69" s="84">
        <v>1</v>
      </c>
      <c r="R69" s="84"/>
      <c r="S69" s="85"/>
    </row>
    <row r="70" spans="1:20" ht="31.5" customHeight="1">
      <c r="A70" s="68">
        <v>3</v>
      </c>
      <c r="B70" s="318"/>
      <c r="C70" s="318"/>
      <c r="D70" s="37" t="s">
        <v>211</v>
      </c>
      <c r="E70" s="21">
        <v>1</v>
      </c>
      <c r="F70" s="85"/>
      <c r="G70" s="85"/>
      <c r="H70" s="85">
        <v>1</v>
      </c>
      <c r="I70" s="85"/>
      <c r="J70" s="85"/>
      <c r="K70" s="85">
        <v>1</v>
      </c>
      <c r="L70" s="85"/>
      <c r="M70" s="21"/>
      <c r="N70" s="21"/>
      <c r="O70" s="85">
        <v>1</v>
      </c>
      <c r="P70" s="85"/>
      <c r="Q70" s="85"/>
      <c r="R70" s="85">
        <v>1</v>
      </c>
      <c r="S70" s="85"/>
    </row>
    <row r="71" spans="1:20" ht="31.5" customHeight="1">
      <c r="A71" s="68"/>
      <c r="B71" s="318"/>
      <c r="C71" s="318"/>
      <c r="D71" s="8" t="s">
        <v>46</v>
      </c>
      <c r="E71" s="9">
        <f>SUM(E68:E70)</f>
        <v>3</v>
      </c>
      <c r="F71" s="9">
        <f t="shared" ref="F71:S71" si="9">SUM(F68:F70)</f>
        <v>0</v>
      </c>
      <c r="G71" s="9">
        <f t="shared" si="9"/>
        <v>0</v>
      </c>
      <c r="H71" s="9">
        <f t="shared" si="9"/>
        <v>3</v>
      </c>
      <c r="I71" s="9">
        <f t="shared" si="9"/>
        <v>0</v>
      </c>
      <c r="J71" s="9">
        <f t="shared" si="9"/>
        <v>0</v>
      </c>
      <c r="K71" s="9">
        <f t="shared" si="9"/>
        <v>3</v>
      </c>
      <c r="L71" s="9">
        <f t="shared" si="9"/>
        <v>0</v>
      </c>
      <c r="M71" s="9">
        <f t="shared" si="9"/>
        <v>0</v>
      </c>
      <c r="N71" s="9">
        <f t="shared" si="9"/>
        <v>2</v>
      </c>
      <c r="O71" s="9">
        <f t="shared" si="9"/>
        <v>1</v>
      </c>
      <c r="P71" s="9">
        <f t="shared" si="9"/>
        <v>0</v>
      </c>
      <c r="Q71" s="9">
        <f t="shared" si="9"/>
        <v>2</v>
      </c>
      <c r="R71" s="9">
        <f t="shared" si="9"/>
        <v>1</v>
      </c>
      <c r="S71" s="9">
        <f t="shared" si="9"/>
        <v>0</v>
      </c>
      <c r="T71" s="1">
        <f t="shared" ref="T71:T106" si="10">SUM(E71:S71)</f>
        <v>15</v>
      </c>
    </row>
    <row r="72" spans="1:20" ht="31.5" customHeight="1">
      <c r="A72" s="68"/>
      <c r="B72" s="318"/>
      <c r="C72" s="318"/>
      <c r="D72" s="18" t="s">
        <v>212</v>
      </c>
      <c r="E72" s="244"/>
      <c r="F72" s="244"/>
      <c r="G72" s="244"/>
      <c r="H72" s="244"/>
      <c r="I72" s="244"/>
      <c r="J72" s="244"/>
      <c r="K72" s="244"/>
      <c r="L72" s="244"/>
      <c r="M72" s="244"/>
      <c r="N72" s="244"/>
      <c r="O72" s="244"/>
      <c r="P72" s="244"/>
      <c r="Q72" s="244"/>
      <c r="R72" s="244"/>
      <c r="S72" s="244"/>
      <c r="T72" s="1">
        <f t="shared" si="10"/>
        <v>0</v>
      </c>
    </row>
    <row r="73" spans="1:20" ht="31.5" customHeight="1">
      <c r="A73" s="68"/>
      <c r="B73" s="318" t="s">
        <v>215</v>
      </c>
      <c r="C73" s="318"/>
      <c r="D73" s="18" t="s">
        <v>215</v>
      </c>
      <c r="E73" s="23" t="s">
        <v>4</v>
      </c>
      <c r="F73" s="23" t="s">
        <v>5</v>
      </c>
      <c r="G73" s="23" t="s">
        <v>6</v>
      </c>
      <c r="H73" s="23" t="s">
        <v>4</v>
      </c>
      <c r="I73" s="23" t="s">
        <v>5</v>
      </c>
      <c r="J73" s="23" t="s">
        <v>6</v>
      </c>
      <c r="K73" s="23" t="s">
        <v>4</v>
      </c>
      <c r="L73" s="23" t="s">
        <v>5</v>
      </c>
      <c r="M73" s="23" t="s">
        <v>6</v>
      </c>
      <c r="N73" s="23" t="s">
        <v>4</v>
      </c>
      <c r="O73" s="23" t="s">
        <v>5</v>
      </c>
      <c r="P73" s="23" t="s">
        <v>6</v>
      </c>
      <c r="Q73" s="23" t="s">
        <v>4</v>
      </c>
      <c r="R73" s="23" t="s">
        <v>5</v>
      </c>
      <c r="S73" s="23" t="s">
        <v>6</v>
      </c>
      <c r="T73" s="1">
        <f t="shared" si="10"/>
        <v>0</v>
      </c>
    </row>
    <row r="74" spans="1:20" ht="31.5" customHeight="1">
      <c r="A74" s="68">
        <v>1</v>
      </c>
      <c r="B74" s="318"/>
      <c r="C74" s="318"/>
      <c r="D74" s="11" t="s">
        <v>252</v>
      </c>
      <c r="E74" s="21">
        <v>1</v>
      </c>
      <c r="F74" s="85"/>
      <c r="G74" s="85"/>
      <c r="H74" s="85">
        <v>1</v>
      </c>
      <c r="I74" s="85"/>
      <c r="J74" s="21"/>
      <c r="K74" s="21">
        <v>1</v>
      </c>
      <c r="L74" s="77"/>
      <c r="M74" s="86"/>
      <c r="N74" s="85">
        <v>1</v>
      </c>
      <c r="O74" s="85"/>
      <c r="P74" s="85"/>
      <c r="Q74" s="85">
        <v>1</v>
      </c>
      <c r="R74" s="85"/>
      <c r="S74" s="85"/>
      <c r="T74" s="1">
        <f t="shared" si="10"/>
        <v>5</v>
      </c>
    </row>
    <row r="75" spans="1:20" ht="31.5" customHeight="1">
      <c r="A75" s="68">
        <v>2</v>
      </c>
      <c r="B75" s="318"/>
      <c r="C75" s="318"/>
      <c r="D75" s="11" t="s">
        <v>253</v>
      </c>
      <c r="E75" s="21">
        <v>1</v>
      </c>
      <c r="F75" s="85"/>
      <c r="G75" s="85"/>
      <c r="H75" s="85">
        <v>1</v>
      </c>
      <c r="I75" s="85"/>
      <c r="J75" s="21"/>
      <c r="K75" s="21">
        <v>1</v>
      </c>
      <c r="L75" s="77"/>
      <c r="M75" s="86"/>
      <c r="N75" s="85">
        <v>1</v>
      </c>
      <c r="O75" s="85"/>
      <c r="P75" s="85"/>
      <c r="Q75" s="85">
        <v>1</v>
      </c>
      <c r="R75" s="85"/>
      <c r="S75" s="85"/>
      <c r="T75" s="1">
        <f t="shared" si="10"/>
        <v>5</v>
      </c>
    </row>
    <row r="76" spans="1:20" ht="31.5" customHeight="1">
      <c r="A76" s="68"/>
      <c r="B76" s="318"/>
      <c r="C76" s="318"/>
      <c r="D76" s="8" t="s">
        <v>46</v>
      </c>
      <c r="E76" s="9">
        <f>SUM(E74:E75)</f>
        <v>2</v>
      </c>
      <c r="F76" s="9">
        <f t="shared" ref="F76:S76" si="11">SUM(F74:F75)</f>
        <v>0</v>
      </c>
      <c r="G76" s="9">
        <f t="shared" si="11"/>
        <v>0</v>
      </c>
      <c r="H76" s="9">
        <f t="shared" si="11"/>
        <v>2</v>
      </c>
      <c r="I76" s="9">
        <f t="shared" si="11"/>
        <v>0</v>
      </c>
      <c r="J76" s="9">
        <f t="shared" si="11"/>
        <v>0</v>
      </c>
      <c r="K76" s="9">
        <f t="shared" si="11"/>
        <v>2</v>
      </c>
      <c r="L76" s="9">
        <f t="shared" si="11"/>
        <v>0</v>
      </c>
      <c r="M76" s="9">
        <f t="shared" si="11"/>
        <v>0</v>
      </c>
      <c r="N76" s="9">
        <f t="shared" si="11"/>
        <v>2</v>
      </c>
      <c r="O76" s="9">
        <f t="shared" si="11"/>
        <v>0</v>
      </c>
      <c r="P76" s="9">
        <f t="shared" si="11"/>
        <v>0</v>
      </c>
      <c r="Q76" s="9">
        <f t="shared" si="11"/>
        <v>2</v>
      </c>
      <c r="R76" s="9">
        <f t="shared" si="11"/>
        <v>0</v>
      </c>
      <c r="S76" s="9">
        <f t="shared" si="11"/>
        <v>0</v>
      </c>
      <c r="T76" s="1">
        <f t="shared" si="10"/>
        <v>10</v>
      </c>
    </row>
    <row r="77" spans="1:20" ht="31.5" customHeight="1">
      <c r="A77" s="68"/>
      <c r="B77" s="318"/>
      <c r="C77" s="318"/>
      <c r="D77" s="18" t="s">
        <v>212</v>
      </c>
      <c r="E77" s="244"/>
      <c r="F77" s="244"/>
      <c r="G77" s="244"/>
      <c r="H77" s="244"/>
      <c r="I77" s="244"/>
      <c r="J77" s="244"/>
      <c r="K77" s="244"/>
      <c r="L77" s="244"/>
      <c r="M77" s="244"/>
      <c r="N77" s="244"/>
      <c r="O77" s="244"/>
      <c r="P77" s="244"/>
      <c r="Q77" s="244"/>
      <c r="R77" s="244"/>
      <c r="S77" s="244"/>
      <c r="T77" s="1">
        <f t="shared" si="10"/>
        <v>0</v>
      </c>
    </row>
    <row r="78" spans="1:20" ht="31.5" customHeight="1">
      <c r="A78" s="68"/>
      <c r="B78" s="318" t="s">
        <v>59</v>
      </c>
      <c r="C78" s="318"/>
      <c r="D78" s="18" t="s">
        <v>59</v>
      </c>
      <c r="E78" s="23" t="s">
        <v>4</v>
      </c>
      <c r="F78" s="23" t="s">
        <v>5</v>
      </c>
      <c r="G78" s="23" t="s">
        <v>6</v>
      </c>
      <c r="H78" s="23" t="s">
        <v>4</v>
      </c>
      <c r="I78" s="23" t="s">
        <v>5</v>
      </c>
      <c r="J78" s="23" t="s">
        <v>6</v>
      </c>
      <c r="K78" s="23" t="s">
        <v>4</v>
      </c>
      <c r="L78" s="23" t="s">
        <v>5</v>
      </c>
      <c r="M78" s="23" t="s">
        <v>6</v>
      </c>
      <c r="N78" s="23" t="s">
        <v>4</v>
      </c>
      <c r="O78" s="23" t="s">
        <v>5</v>
      </c>
      <c r="P78" s="23" t="s">
        <v>6</v>
      </c>
      <c r="Q78" s="23" t="s">
        <v>4</v>
      </c>
      <c r="R78" s="23" t="s">
        <v>5</v>
      </c>
      <c r="S78" s="23" t="s">
        <v>6</v>
      </c>
      <c r="T78" s="1">
        <f t="shared" si="10"/>
        <v>0</v>
      </c>
    </row>
    <row r="79" spans="1:20" ht="31.5" customHeight="1">
      <c r="A79" s="68">
        <v>1</v>
      </c>
      <c r="B79" s="318"/>
      <c r="C79" s="318"/>
      <c r="D79" s="11" t="s">
        <v>254</v>
      </c>
      <c r="E79" s="85">
        <v>1</v>
      </c>
      <c r="F79" s="85"/>
      <c r="G79" s="85"/>
      <c r="H79" s="85"/>
      <c r="I79" s="85">
        <v>1</v>
      </c>
      <c r="J79" s="85"/>
      <c r="K79" s="85">
        <v>1</v>
      </c>
      <c r="L79" s="85"/>
      <c r="M79" s="85"/>
      <c r="N79" s="85">
        <v>1</v>
      </c>
      <c r="O79" s="85"/>
      <c r="P79" s="85"/>
      <c r="Q79" s="85"/>
      <c r="R79" s="85">
        <v>1</v>
      </c>
      <c r="S79" s="85"/>
      <c r="T79" s="1">
        <f t="shared" si="10"/>
        <v>5</v>
      </c>
    </row>
    <row r="80" spans="1:20" ht="31.5" customHeight="1">
      <c r="A80" s="68">
        <v>2</v>
      </c>
      <c r="B80" s="318"/>
      <c r="C80" s="318"/>
      <c r="D80" s="11" t="s">
        <v>255</v>
      </c>
      <c r="E80" s="85">
        <v>1</v>
      </c>
      <c r="F80" s="85"/>
      <c r="G80" s="85"/>
      <c r="H80" s="85"/>
      <c r="I80" s="85">
        <v>1</v>
      </c>
      <c r="J80" s="85"/>
      <c r="K80" s="85">
        <v>1</v>
      </c>
      <c r="L80" s="85"/>
      <c r="M80" s="85"/>
      <c r="N80" s="85">
        <v>1</v>
      </c>
      <c r="O80" s="85"/>
      <c r="P80" s="85"/>
      <c r="Q80" s="87"/>
      <c r="R80" s="85">
        <v>1</v>
      </c>
      <c r="S80" s="85"/>
      <c r="T80" s="1">
        <f t="shared" si="10"/>
        <v>5</v>
      </c>
    </row>
    <row r="81" spans="1:20" ht="31.5" customHeight="1">
      <c r="A81" s="68"/>
      <c r="B81" s="318"/>
      <c r="C81" s="318"/>
      <c r="D81" s="8" t="s">
        <v>46</v>
      </c>
      <c r="E81" s="9">
        <f>SUM(E79:E80)</f>
        <v>2</v>
      </c>
      <c r="F81" s="9">
        <f t="shared" ref="F81:S81" si="12">SUM(F79:F80)</f>
        <v>0</v>
      </c>
      <c r="G81" s="9">
        <f t="shared" si="12"/>
        <v>0</v>
      </c>
      <c r="H81" s="9">
        <f t="shared" si="12"/>
        <v>0</v>
      </c>
      <c r="I81" s="9">
        <f t="shared" si="12"/>
        <v>2</v>
      </c>
      <c r="J81" s="9">
        <f t="shared" si="12"/>
        <v>0</v>
      </c>
      <c r="K81" s="9">
        <f t="shared" si="12"/>
        <v>2</v>
      </c>
      <c r="L81" s="9">
        <f t="shared" si="12"/>
        <v>0</v>
      </c>
      <c r="M81" s="9">
        <f t="shared" si="12"/>
        <v>0</v>
      </c>
      <c r="N81" s="9">
        <f t="shared" si="12"/>
        <v>2</v>
      </c>
      <c r="O81" s="9">
        <f t="shared" si="12"/>
        <v>0</v>
      </c>
      <c r="P81" s="9">
        <f t="shared" si="12"/>
        <v>0</v>
      </c>
      <c r="Q81" s="9">
        <f t="shared" si="12"/>
        <v>0</v>
      </c>
      <c r="R81" s="9">
        <f t="shared" si="12"/>
        <v>2</v>
      </c>
      <c r="S81" s="9">
        <f t="shared" si="12"/>
        <v>0</v>
      </c>
      <c r="T81" s="1">
        <f t="shared" si="10"/>
        <v>10</v>
      </c>
    </row>
    <row r="82" spans="1:20" ht="31.5" customHeight="1">
      <c r="A82" s="68"/>
      <c r="B82" s="318"/>
      <c r="C82" s="318"/>
      <c r="D82" s="18" t="s">
        <v>212</v>
      </c>
      <c r="E82" s="244"/>
      <c r="F82" s="244"/>
      <c r="G82" s="244"/>
      <c r="H82" s="330" t="s">
        <v>256</v>
      </c>
      <c r="I82" s="330"/>
      <c r="J82" s="330"/>
      <c r="K82" s="244"/>
      <c r="L82" s="244"/>
      <c r="M82" s="244"/>
      <c r="N82" s="244"/>
      <c r="O82" s="244"/>
      <c r="P82" s="244"/>
      <c r="Q82" s="244" t="s">
        <v>257</v>
      </c>
      <c r="R82" s="244"/>
      <c r="S82" s="244"/>
      <c r="T82" s="1">
        <f t="shared" si="10"/>
        <v>0</v>
      </c>
    </row>
    <row r="83" spans="1:20" ht="31.5" customHeight="1">
      <c r="A83" s="68"/>
      <c r="B83" s="318" t="s">
        <v>68</v>
      </c>
      <c r="C83" s="318"/>
      <c r="D83" s="18" t="s">
        <v>68</v>
      </c>
      <c r="E83" s="23" t="s">
        <v>4</v>
      </c>
      <c r="F83" s="23" t="s">
        <v>5</v>
      </c>
      <c r="G83" s="23" t="s">
        <v>6</v>
      </c>
      <c r="H83" s="23" t="s">
        <v>4</v>
      </c>
      <c r="I83" s="23" t="s">
        <v>5</v>
      </c>
      <c r="J83" s="23" t="s">
        <v>6</v>
      </c>
      <c r="K83" s="23" t="s">
        <v>4</v>
      </c>
      <c r="L83" s="23" t="s">
        <v>5</v>
      </c>
      <c r="M83" s="23" t="s">
        <v>6</v>
      </c>
      <c r="N83" s="23" t="s">
        <v>4</v>
      </c>
      <c r="O83" s="23" t="s">
        <v>5</v>
      </c>
      <c r="P83" s="23" t="s">
        <v>6</v>
      </c>
      <c r="Q83" s="23" t="s">
        <v>4</v>
      </c>
      <c r="R83" s="23" t="s">
        <v>5</v>
      </c>
      <c r="S83" s="23" t="s">
        <v>6</v>
      </c>
      <c r="T83" s="1">
        <f t="shared" si="10"/>
        <v>0</v>
      </c>
    </row>
    <row r="84" spans="1:20" ht="31.5" customHeight="1">
      <c r="A84" s="68">
        <v>1</v>
      </c>
      <c r="B84" s="318"/>
      <c r="C84" s="318"/>
      <c r="D84" s="13" t="s">
        <v>258</v>
      </c>
      <c r="E84" s="21"/>
      <c r="F84" s="85">
        <v>1</v>
      </c>
      <c r="G84" s="85"/>
      <c r="H84" s="85">
        <v>1</v>
      </c>
      <c r="I84" s="85"/>
      <c r="J84" s="21"/>
      <c r="K84" s="21">
        <v>1</v>
      </c>
      <c r="L84" s="21"/>
      <c r="M84" s="21"/>
      <c r="N84" s="21">
        <v>1</v>
      </c>
      <c r="O84" s="85"/>
      <c r="P84" s="85"/>
      <c r="Q84" s="87">
        <v>1</v>
      </c>
      <c r="R84" s="85"/>
      <c r="S84" s="85"/>
      <c r="T84" s="1">
        <f t="shared" si="10"/>
        <v>5</v>
      </c>
    </row>
    <row r="85" spans="1:20" ht="31.5" customHeight="1">
      <c r="A85" s="68">
        <v>2</v>
      </c>
      <c r="B85" s="318"/>
      <c r="C85" s="318"/>
      <c r="D85" s="13" t="s">
        <v>259</v>
      </c>
      <c r="E85" s="21"/>
      <c r="F85" s="85">
        <v>1</v>
      </c>
      <c r="G85" s="85"/>
      <c r="H85" s="85"/>
      <c r="I85" s="85">
        <v>1</v>
      </c>
      <c r="J85" s="21"/>
      <c r="K85" s="21"/>
      <c r="L85" s="21">
        <v>1</v>
      </c>
      <c r="M85" s="21"/>
      <c r="N85" s="21">
        <v>1</v>
      </c>
      <c r="O85" s="85"/>
      <c r="P85" s="85"/>
      <c r="Q85" s="85"/>
      <c r="R85" s="85">
        <v>1</v>
      </c>
      <c r="S85" s="85"/>
      <c r="T85" s="1">
        <f t="shared" si="10"/>
        <v>5</v>
      </c>
    </row>
    <row r="86" spans="1:20" ht="31.5" customHeight="1">
      <c r="A86" s="68">
        <v>3</v>
      </c>
      <c r="B86" s="318"/>
      <c r="C86" s="318"/>
      <c r="D86" s="13" t="s">
        <v>260</v>
      </c>
      <c r="E86" s="21">
        <v>1</v>
      </c>
      <c r="F86" s="85"/>
      <c r="G86" s="85"/>
      <c r="H86" s="85">
        <v>1</v>
      </c>
      <c r="I86" s="85"/>
      <c r="J86" s="21"/>
      <c r="K86" s="21">
        <v>1</v>
      </c>
      <c r="L86" s="21"/>
      <c r="M86" s="21"/>
      <c r="N86" s="21">
        <v>1</v>
      </c>
      <c r="O86" s="85"/>
      <c r="P86" s="85"/>
      <c r="Q86" s="87">
        <v>1</v>
      </c>
      <c r="R86" s="85"/>
      <c r="S86" s="85"/>
      <c r="T86" s="1">
        <f t="shared" si="10"/>
        <v>5</v>
      </c>
    </row>
    <row r="87" spans="1:20" ht="31.5" customHeight="1">
      <c r="A87" s="68"/>
      <c r="B87" s="318"/>
      <c r="C87" s="318"/>
      <c r="D87" s="8" t="s">
        <v>46</v>
      </c>
      <c r="E87" s="9">
        <f>SUM(E84:E86)</f>
        <v>1</v>
      </c>
      <c r="F87" s="9">
        <f t="shared" ref="F87:S87" si="13">SUM(F84:F86)</f>
        <v>2</v>
      </c>
      <c r="G87" s="9">
        <f t="shared" si="13"/>
        <v>0</v>
      </c>
      <c r="H87" s="9">
        <f t="shared" si="13"/>
        <v>2</v>
      </c>
      <c r="I87" s="9">
        <f t="shared" si="13"/>
        <v>1</v>
      </c>
      <c r="J87" s="9">
        <f t="shared" si="13"/>
        <v>0</v>
      </c>
      <c r="K87" s="9">
        <f t="shared" si="13"/>
        <v>2</v>
      </c>
      <c r="L87" s="9">
        <f t="shared" si="13"/>
        <v>1</v>
      </c>
      <c r="M87" s="9">
        <f t="shared" si="13"/>
        <v>0</v>
      </c>
      <c r="N87" s="9">
        <f t="shared" si="13"/>
        <v>3</v>
      </c>
      <c r="O87" s="9">
        <f t="shared" si="13"/>
        <v>0</v>
      </c>
      <c r="P87" s="9">
        <f t="shared" si="13"/>
        <v>0</v>
      </c>
      <c r="Q87" s="9">
        <f t="shared" si="13"/>
        <v>2</v>
      </c>
      <c r="R87" s="9">
        <f t="shared" si="13"/>
        <v>1</v>
      </c>
      <c r="S87" s="9">
        <f t="shared" si="13"/>
        <v>0</v>
      </c>
      <c r="T87" s="1">
        <f t="shared" si="10"/>
        <v>15</v>
      </c>
    </row>
    <row r="88" spans="1:20" ht="31.5" customHeight="1">
      <c r="A88" s="68"/>
      <c r="B88" s="318"/>
      <c r="C88" s="318"/>
      <c r="D88" s="18" t="s">
        <v>212</v>
      </c>
      <c r="E88" s="244" t="s">
        <v>261</v>
      </c>
      <c r="F88" s="244"/>
      <c r="G88" s="244"/>
      <c r="H88" s="330"/>
      <c r="I88" s="330"/>
      <c r="J88" s="330"/>
      <c r="K88" s="330"/>
      <c r="L88" s="330"/>
      <c r="M88" s="330"/>
      <c r="N88" s="244"/>
      <c r="O88" s="244"/>
      <c r="P88" s="244"/>
      <c r="Q88" s="244"/>
      <c r="R88" s="244"/>
      <c r="S88" s="244"/>
      <c r="T88" s="1">
        <f t="shared" si="10"/>
        <v>0</v>
      </c>
    </row>
    <row r="89" spans="1:20" ht="31.5" customHeight="1">
      <c r="A89" s="68"/>
      <c r="B89" s="319" t="s">
        <v>71</v>
      </c>
      <c r="C89" s="319"/>
      <c r="D89" s="18" t="s">
        <v>71</v>
      </c>
      <c r="E89" s="23" t="s">
        <v>4</v>
      </c>
      <c r="F89" s="23" t="s">
        <v>5</v>
      </c>
      <c r="G89" s="23" t="s">
        <v>6</v>
      </c>
      <c r="H89" s="23" t="s">
        <v>4</v>
      </c>
      <c r="I89" s="23" t="s">
        <v>5</v>
      </c>
      <c r="J89" s="23" t="s">
        <v>6</v>
      </c>
      <c r="K89" s="23" t="s">
        <v>4</v>
      </c>
      <c r="L89" s="23" t="s">
        <v>5</v>
      </c>
      <c r="M89" s="23" t="s">
        <v>6</v>
      </c>
      <c r="N89" s="23" t="s">
        <v>4</v>
      </c>
      <c r="O89" s="23" t="s">
        <v>5</v>
      </c>
      <c r="P89" s="23" t="s">
        <v>6</v>
      </c>
      <c r="Q89" s="23" t="s">
        <v>4</v>
      </c>
      <c r="R89" s="23" t="s">
        <v>5</v>
      </c>
      <c r="S89" s="23" t="s">
        <v>6</v>
      </c>
      <c r="T89" s="1">
        <f t="shared" si="10"/>
        <v>0</v>
      </c>
    </row>
    <row r="90" spans="1:20" ht="31.5" customHeight="1">
      <c r="A90" s="68"/>
      <c r="B90" s="319"/>
      <c r="C90" s="319"/>
      <c r="D90" s="11" t="s">
        <v>262</v>
      </c>
      <c r="E90" s="85">
        <v>1</v>
      </c>
      <c r="F90" s="85"/>
      <c r="G90" s="85"/>
      <c r="H90" s="85"/>
      <c r="I90" s="85">
        <v>1</v>
      </c>
      <c r="J90" s="85"/>
      <c r="K90" s="85"/>
      <c r="L90" s="85"/>
      <c r="M90" s="85">
        <v>1</v>
      </c>
      <c r="N90" s="85">
        <v>1</v>
      </c>
      <c r="O90" s="85"/>
      <c r="P90" s="85"/>
      <c r="R90" s="87">
        <v>1</v>
      </c>
      <c r="S90" s="85"/>
      <c r="T90" s="1">
        <f t="shared" si="10"/>
        <v>5</v>
      </c>
    </row>
    <row r="91" spans="1:20" ht="31.5" customHeight="1">
      <c r="A91" s="68">
        <v>2</v>
      </c>
      <c r="B91" s="319"/>
      <c r="C91" s="319"/>
      <c r="D91" s="11" t="s">
        <v>263</v>
      </c>
      <c r="E91" s="85">
        <v>1</v>
      </c>
      <c r="F91" s="85"/>
      <c r="G91" s="85"/>
      <c r="H91" s="85"/>
      <c r="I91" s="85">
        <v>1</v>
      </c>
      <c r="J91" s="85"/>
      <c r="K91" s="85">
        <v>1</v>
      </c>
      <c r="L91" s="85"/>
      <c r="M91" s="85"/>
      <c r="N91" s="85">
        <v>1</v>
      </c>
      <c r="O91" s="85"/>
      <c r="P91" s="85"/>
      <c r="R91" s="85">
        <v>1</v>
      </c>
      <c r="S91" s="85"/>
      <c r="T91" s="1">
        <f t="shared" si="10"/>
        <v>5</v>
      </c>
    </row>
    <row r="92" spans="1:20" ht="31.5" customHeight="1">
      <c r="A92" s="68">
        <v>3</v>
      </c>
      <c r="B92" s="319"/>
      <c r="C92" s="319"/>
      <c r="D92" s="11" t="s">
        <v>264</v>
      </c>
      <c r="E92" s="85"/>
      <c r="F92" s="85"/>
      <c r="G92" s="85">
        <v>1</v>
      </c>
      <c r="H92" s="85"/>
      <c r="I92" s="85">
        <v>1</v>
      </c>
      <c r="J92" s="85"/>
      <c r="K92" s="85"/>
      <c r="L92" s="85">
        <v>1</v>
      </c>
      <c r="M92" s="85"/>
      <c r="N92" s="85">
        <v>1</v>
      </c>
      <c r="O92" s="85"/>
      <c r="P92" s="85"/>
      <c r="Q92" s="85"/>
      <c r="R92" s="85">
        <v>1</v>
      </c>
      <c r="S92" s="85"/>
      <c r="T92" s="1">
        <f t="shared" si="10"/>
        <v>5</v>
      </c>
    </row>
    <row r="93" spans="1:20" ht="31.5" customHeight="1">
      <c r="A93" s="68"/>
      <c r="B93" s="319"/>
      <c r="C93" s="319"/>
      <c r="D93" s="8" t="s">
        <v>46</v>
      </c>
      <c r="E93" s="9">
        <f t="shared" ref="E93:S93" si="14">SUM(E90:E92)</f>
        <v>2</v>
      </c>
      <c r="F93" s="9">
        <f t="shared" si="14"/>
        <v>0</v>
      </c>
      <c r="G93" s="9">
        <f t="shared" si="14"/>
        <v>1</v>
      </c>
      <c r="H93" s="9">
        <f t="shared" si="14"/>
        <v>0</v>
      </c>
      <c r="I93" s="9">
        <f t="shared" si="14"/>
        <v>3</v>
      </c>
      <c r="J93" s="9">
        <f t="shared" si="14"/>
        <v>0</v>
      </c>
      <c r="K93" s="9">
        <f t="shared" si="14"/>
        <v>1</v>
      </c>
      <c r="L93" s="9">
        <f t="shared" si="14"/>
        <v>1</v>
      </c>
      <c r="M93" s="9">
        <f t="shared" si="14"/>
        <v>1</v>
      </c>
      <c r="N93" s="9">
        <f t="shared" si="14"/>
        <v>3</v>
      </c>
      <c r="O93" s="9">
        <f t="shared" si="14"/>
        <v>0</v>
      </c>
      <c r="P93" s="9">
        <f t="shared" si="14"/>
        <v>0</v>
      </c>
      <c r="Q93" s="9">
        <f t="shared" si="14"/>
        <v>0</v>
      </c>
      <c r="R93" s="9">
        <f t="shared" si="14"/>
        <v>3</v>
      </c>
      <c r="S93" s="9">
        <f t="shared" si="14"/>
        <v>0</v>
      </c>
      <c r="T93" s="1">
        <f t="shared" si="10"/>
        <v>15</v>
      </c>
    </row>
    <row r="94" spans="1:20" ht="31.5" customHeight="1">
      <c r="A94" s="68"/>
      <c r="B94" s="319"/>
      <c r="C94" s="319"/>
      <c r="D94" s="18" t="s">
        <v>212</v>
      </c>
      <c r="E94" s="330"/>
      <c r="F94" s="330"/>
      <c r="G94" s="330"/>
      <c r="H94" s="331" t="s">
        <v>265</v>
      </c>
      <c r="I94" s="332"/>
      <c r="J94" s="333"/>
      <c r="K94" s="244"/>
      <c r="L94" s="244"/>
      <c r="M94" s="244"/>
      <c r="N94" s="330"/>
      <c r="O94" s="330"/>
      <c r="P94" s="330"/>
      <c r="Q94" s="330"/>
      <c r="R94" s="330"/>
      <c r="S94" s="330"/>
      <c r="T94" s="1">
        <f t="shared" si="10"/>
        <v>0</v>
      </c>
    </row>
    <row r="95" spans="1:20" ht="31.5" customHeight="1">
      <c r="A95" s="68"/>
      <c r="B95" s="319" t="s">
        <v>74</v>
      </c>
      <c r="C95" s="319"/>
      <c r="D95" s="18" t="s">
        <v>266</v>
      </c>
      <c r="E95" s="23" t="s">
        <v>4</v>
      </c>
      <c r="F95" s="23" t="s">
        <v>5</v>
      </c>
      <c r="G95" s="23" t="s">
        <v>6</v>
      </c>
      <c r="H95" s="23" t="s">
        <v>4</v>
      </c>
      <c r="I95" s="23" t="s">
        <v>5</v>
      </c>
      <c r="J95" s="23" t="s">
        <v>6</v>
      </c>
      <c r="K95" s="23" t="s">
        <v>4</v>
      </c>
      <c r="L95" s="23" t="s">
        <v>5</v>
      </c>
      <c r="M95" s="23" t="s">
        <v>6</v>
      </c>
      <c r="N95" s="23" t="s">
        <v>4</v>
      </c>
      <c r="O95" s="23" t="s">
        <v>5</v>
      </c>
      <c r="P95" s="23" t="s">
        <v>6</v>
      </c>
      <c r="Q95" s="23" t="s">
        <v>4</v>
      </c>
      <c r="R95" s="23" t="s">
        <v>5</v>
      </c>
      <c r="S95" s="23" t="s">
        <v>6</v>
      </c>
      <c r="T95" s="1">
        <f t="shared" si="10"/>
        <v>0</v>
      </c>
    </row>
    <row r="96" spans="1:20" ht="102">
      <c r="A96" s="68">
        <v>1</v>
      </c>
      <c r="B96" s="319"/>
      <c r="C96" s="319"/>
      <c r="D96" s="45" t="s">
        <v>267</v>
      </c>
      <c r="E96" s="85">
        <v>1</v>
      </c>
      <c r="F96" s="85"/>
      <c r="G96" s="85"/>
      <c r="H96" s="85">
        <v>1</v>
      </c>
      <c r="I96" s="85"/>
      <c r="J96" s="85"/>
      <c r="K96" s="85">
        <v>1</v>
      </c>
      <c r="L96" s="85"/>
      <c r="M96" s="85"/>
      <c r="N96" s="85">
        <v>1</v>
      </c>
      <c r="O96" s="85"/>
      <c r="P96" s="85"/>
      <c r="Q96" s="85">
        <v>1</v>
      </c>
      <c r="R96" s="85"/>
      <c r="S96" s="85"/>
      <c r="T96" s="1">
        <f t="shared" si="10"/>
        <v>5</v>
      </c>
    </row>
    <row r="97" spans="1:20" ht="31.5" customHeight="1">
      <c r="A97" s="68"/>
      <c r="B97" s="319"/>
      <c r="C97" s="319"/>
      <c r="D97" s="8" t="s">
        <v>46</v>
      </c>
      <c r="E97" s="9">
        <f>SUM(E96)</f>
        <v>1</v>
      </c>
      <c r="F97" s="9">
        <f t="shared" ref="F97:S97" si="15">SUM(F96)</f>
        <v>0</v>
      </c>
      <c r="G97" s="9">
        <f t="shared" si="15"/>
        <v>0</v>
      </c>
      <c r="H97" s="9">
        <f t="shared" si="15"/>
        <v>1</v>
      </c>
      <c r="I97" s="9">
        <f t="shared" si="15"/>
        <v>0</v>
      </c>
      <c r="J97" s="9">
        <f t="shared" si="15"/>
        <v>0</v>
      </c>
      <c r="K97" s="9">
        <f t="shared" si="15"/>
        <v>1</v>
      </c>
      <c r="L97" s="9">
        <f t="shared" si="15"/>
        <v>0</v>
      </c>
      <c r="M97" s="9">
        <f t="shared" si="15"/>
        <v>0</v>
      </c>
      <c r="N97" s="9">
        <f t="shared" si="15"/>
        <v>1</v>
      </c>
      <c r="O97" s="9">
        <f t="shared" si="15"/>
        <v>0</v>
      </c>
      <c r="P97" s="9">
        <f t="shared" si="15"/>
        <v>0</v>
      </c>
      <c r="Q97" s="9">
        <f t="shared" si="15"/>
        <v>1</v>
      </c>
      <c r="R97" s="9">
        <f t="shared" si="15"/>
        <v>0</v>
      </c>
      <c r="S97" s="9">
        <f t="shared" si="15"/>
        <v>0</v>
      </c>
      <c r="T97" s="1">
        <f t="shared" si="10"/>
        <v>5</v>
      </c>
    </row>
    <row r="98" spans="1:20" ht="31.5" customHeight="1">
      <c r="A98" s="68"/>
      <c r="B98" s="319"/>
      <c r="C98" s="319"/>
      <c r="D98" s="18" t="s">
        <v>212</v>
      </c>
      <c r="E98" s="330"/>
      <c r="F98" s="330"/>
      <c r="G98" s="330"/>
      <c r="H98" s="330"/>
      <c r="I98" s="330"/>
      <c r="J98" s="330"/>
      <c r="K98" s="330"/>
      <c r="L98" s="330"/>
      <c r="M98" s="330"/>
      <c r="N98" s="330"/>
      <c r="O98" s="330"/>
      <c r="P98" s="330"/>
      <c r="Q98" s="330"/>
      <c r="R98" s="330"/>
      <c r="S98" s="330"/>
      <c r="T98" s="1">
        <f t="shared" si="10"/>
        <v>0</v>
      </c>
    </row>
    <row r="99" spans="1:20" ht="31.5" customHeight="1">
      <c r="A99" s="68"/>
      <c r="B99" s="319" t="s">
        <v>83</v>
      </c>
      <c r="C99" s="319"/>
      <c r="D99" s="18" t="s">
        <v>83</v>
      </c>
      <c r="E99" s="23" t="s">
        <v>4</v>
      </c>
      <c r="F99" s="23" t="s">
        <v>5</v>
      </c>
      <c r="G99" s="23" t="s">
        <v>6</v>
      </c>
      <c r="H99" s="23" t="s">
        <v>4</v>
      </c>
      <c r="I99" s="23" t="s">
        <v>5</v>
      </c>
      <c r="J99" s="23" t="s">
        <v>6</v>
      </c>
      <c r="K99" s="23" t="s">
        <v>4</v>
      </c>
      <c r="L99" s="23" t="s">
        <v>5</v>
      </c>
      <c r="M99" s="23" t="s">
        <v>6</v>
      </c>
      <c r="N99" s="23" t="s">
        <v>4</v>
      </c>
      <c r="O99" s="23" t="s">
        <v>5</v>
      </c>
      <c r="P99" s="23" t="s">
        <v>6</v>
      </c>
      <c r="Q99" s="23" t="s">
        <v>4</v>
      </c>
      <c r="R99" s="23" t="s">
        <v>5</v>
      </c>
      <c r="S99" s="23" t="s">
        <v>6</v>
      </c>
      <c r="T99" s="1">
        <f t="shared" si="10"/>
        <v>0</v>
      </c>
    </row>
    <row r="100" spans="1:20" ht="51">
      <c r="A100" s="68">
        <v>1</v>
      </c>
      <c r="B100" s="319"/>
      <c r="C100" s="319"/>
      <c r="D100" s="11" t="s">
        <v>268</v>
      </c>
      <c r="E100" s="85">
        <v>1</v>
      </c>
      <c r="F100" s="85"/>
      <c r="G100" s="85"/>
      <c r="H100" s="85">
        <v>1</v>
      </c>
      <c r="I100" s="85"/>
      <c r="J100" s="85"/>
      <c r="K100" s="85">
        <v>1</v>
      </c>
      <c r="L100" s="85"/>
      <c r="M100" s="86"/>
      <c r="N100" s="85">
        <v>1</v>
      </c>
      <c r="O100" s="85"/>
      <c r="P100" s="85"/>
      <c r="Q100" s="85">
        <v>1</v>
      </c>
      <c r="R100" s="85"/>
      <c r="S100" s="85"/>
      <c r="T100" s="1">
        <f t="shared" si="10"/>
        <v>5</v>
      </c>
    </row>
    <row r="101" spans="1:20" ht="31.5" customHeight="1">
      <c r="A101" s="68"/>
      <c r="B101" s="319"/>
      <c r="C101" s="319"/>
      <c r="D101" s="8" t="s">
        <v>46</v>
      </c>
      <c r="E101" s="9">
        <f t="shared" ref="E101:S101" si="16">SUM(E100:E100)</f>
        <v>1</v>
      </c>
      <c r="F101" s="9">
        <f t="shared" si="16"/>
        <v>0</v>
      </c>
      <c r="G101" s="9">
        <f t="shared" si="16"/>
        <v>0</v>
      </c>
      <c r="H101" s="9">
        <f t="shared" si="16"/>
        <v>1</v>
      </c>
      <c r="I101" s="9">
        <f t="shared" si="16"/>
        <v>0</v>
      </c>
      <c r="J101" s="9">
        <f t="shared" si="16"/>
        <v>0</v>
      </c>
      <c r="K101" s="9">
        <f t="shared" si="16"/>
        <v>1</v>
      </c>
      <c r="L101" s="9">
        <f t="shared" si="16"/>
        <v>0</v>
      </c>
      <c r="M101" s="9">
        <f t="shared" si="16"/>
        <v>0</v>
      </c>
      <c r="N101" s="9">
        <f t="shared" si="16"/>
        <v>1</v>
      </c>
      <c r="O101" s="9">
        <f t="shared" si="16"/>
        <v>0</v>
      </c>
      <c r="P101" s="9">
        <f t="shared" si="16"/>
        <v>0</v>
      </c>
      <c r="Q101" s="9">
        <f t="shared" si="16"/>
        <v>1</v>
      </c>
      <c r="R101" s="9">
        <f t="shared" si="16"/>
        <v>0</v>
      </c>
      <c r="S101" s="9">
        <f t="shared" si="16"/>
        <v>0</v>
      </c>
      <c r="T101" s="1">
        <f t="shared" si="10"/>
        <v>5</v>
      </c>
    </row>
    <row r="102" spans="1:20" ht="31.5" customHeight="1">
      <c r="A102" s="68"/>
      <c r="B102" s="319"/>
      <c r="C102" s="319"/>
      <c r="D102" s="18" t="s">
        <v>212</v>
      </c>
      <c r="E102" s="244"/>
      <c r="F102" s="244"/>
      <c r="G102" s="244"/>
      <c r="H102" s="244"/>
      <c r="I102" s="244"/>
      <c r="J102" s="244"/>
      <c r="K102" s="244"/>
      <c r="L102" s="244"/>
      <c r="M102" s="244"/>
      <c r="N102" s="244" t="s">
        <v>269</v>
      </c>
      <c r="O102" s="244"/>
      <c r="P102" s="244"/>
      <c r="Q102" s="244" t="s">
        <v>270</v>
      </c>
      <c r="R102" s="244"/>
      <c r="S102" s="244"/>
      <c r="T102" s="1">
        <f t="shared" si="10"/>
        <v>0</v>
      </c>
    </row>
    <row r="103" spans="1:20" ht="31.5" customHeight="1">
      <c r="A103" s="68"/>
      <c r="B103" s="318" t="s">
        <v>89</v>
      </c>
      <c r="C103" s="318"/>
      <c r="D103" s="18" t="s">
        <v>89</v>
      </c>
      <c r="E103" s="23" t="s">
        <v>4</v>
      </c>
      <c r="F103" s="23" t="s">
        <v>5</v>
      </c>
      <c r="G103" s="23" t="s">
        <v>6</v>
      </c>
      <c r="H103" s="23" t="s">
        <v>4</v>
      </c>
      <c r="I103" s="23" t="s">
        <v>5</v>
      </c>
      <c r="J103" s="23" t="s">
        <v>6</v>
      </c>
      <c r="K103" s="23" t="s">
        <v>4</v>
      </c>
      <c r="L103" s="23" t="s">
        <v>5</v>
      </c>
      <c r="M103" s="23" t="s">
        <v>6</v>
      </c>
      <c r="N103" s="23" t="s">
        <v>4</v>
      </c>
      <c r="O103" s="23" t="s">
        <v>5</v>
      </c>
      <c r="P103" s="23" t="s">
        <v>6</v>
      </c>
      <c r="Q103" s="23" t="s">
        <v>4</v>
      </c>
      <c r="R103" s="23" t="s">
        <v>5</v>
      </c>
      <c r="S103" s="23" t="s">
        <v>6</v>
      </c>
      <c r="T103" s="1">
        <f t="shared" si="10"/>
        <v>0</v>
      </c>
    </row>
    <row r="104" spans="1:20" ht="31.5" customHeight="1">
      <c r="A104" s="68">
        <v>1</v>
      </c>
      <c r="B104" s="318"/>
      <c r="C104" s="318"/>
      <c r="D104" s="13" t="s">
        <v>271</v>
      </c>
      <c r="E104" s="85">
        <v>1</v>
      </c>
      <c r="F104" s="85"/>
      <c r="G104" s="85"/>
      <c r="H104" s="85"/>
      <c r="I104" s="85">
        <v>1</v>
      </c>
      <c r="J104" s="85"/>
      <c r="K104" s="85"/>
      <c r="L104" s="85"/>
      <c r="M104" s="85">
        <v>1</v>
      </c>
      <c r="N104" s="85">
        <v>1</v>
      </c>
      <c r="O104" s="85"/>
      <c r="P104" s="85"/>
      <c r="Q104" s="85"/>
      <c r="R104" s="85"/>
      <c r="S104" s="85">
        <v>1</v>
      </c>
      <c r="T104" s="1">
        <f t="shared" si="10"/>
        <v>5</v>
      </c>
    </row>
    <row r="105" spans="1:20" ht="31.5" customHeight="1">
      <c r="A105" s="68"/>
      <c r="B105" s="318"/>
      <c r="C105" s="318"/>
      <c r="D105" s="8" t="s">
        <v>46</v>
      </c>
      <c r="E105" s="9">
        <v>0</v>
      </c>
      <c r="F105" s="9"/>
      <c r="G105" s="9">
        <f t="shared" ref="G105:S105" si="17">SUM(G104)</f>
        <v>0</v>
      </c>
      <c r="H105" s="9">
        <v>0</v>
      </c>
      <c r="I105" s="9">
        <v>0</v>
      </c>
      <c r="J105" s="9">
        <f t="shared" si="17"/>
        <v>0</v>
      </c>
      <c r="K105" s="9">
        <v>1</v>
      </c>
      <c r="L105" s="9">
        <v>0</v>
      </c>
      <c r="M105" s="9">
        <f t="shared" si="17"/>
        <v>1</v>
      </c>
      <c r="N105" s="9">
        <v>1</v>
      </c>
      <c r="O105" s="9"/>
      <c r="P105" s="9">
        <f t="shared" si="17"/>
        <v>0</v>
      </c>
      <c r="Q105" s="9">
        <v>1</v>
      </c>
      <c r="R105" s="9"/>
      <c r="S105" s="9">
        <f t="shared" si="17"/>
        <v>1</v>
      </c>
      <c r="T105" s="1">
        <f t="shared" si="10"/>
        <v>5</v>
      </c>
    </row>
    <row r="106" spans="1:20" ht="38.25" customHeight="1">
      <c r="A106" s="68"/>
      <c r="B106" s="318"/>
      <c r="C106" s="318"/>
      <c r="D106" s="18" t="s">
        <v>212</v>
      </c>
      <c r="E106" s="244" t="s">
        <v>272</v>
      </c>
      <c r="F106" s="244"/>
      <c r="G106" s="244"/>
      <c r="H106" s="244" t="s">
        <v>272</v>
      </c>
      <c r="I106" s="244"/>
      <c r="J106" s="244"/>
      <c r="K106" s="244" t="s">
        <v>272</v>
      </c>
      <c r="L106" s="244"/>
      <c r="M106" s="244"/>
      <c r="N106" s="244" t="s">
        <v>272</v>
      </c>
      <c r="O106" s="244"/>
      <c r="P106" s="244"/>
      <c r="Q106" s="244" t="s">
        <v>272</v>
      </c>
      <c r="R106" s="244"/>
      <c r="S106" s="244"/>
      <c r="T106" s="1">
        <f t="shared" si="10"/>
        <v>0</v>
      </c>
    </row>
    <row r="107" spans="1:20">
      <c r="A107" s="68"/>
    </row>
    <row r="108" spans="1:20">
      <c r="A108" s="68">
        <f>+A104+A100+A96+A92+A86+A80+A75+A70+A58+A54+A50+A46+A42+A38+A24+A20</f>
        <v>37</v>
      </c>
      <c r="E108" s="3">
        <f t="shared" ref="E108:S108" si="18">+E105+E101+E97+E93+E87+E81+E76+E71+E59+E55+E51+E47+E43+E39+E25+E21</f>
        <v>21</v>
      </c>
      <c r="F108" s="3">
        <f t="shared" si="18"/>
        <v>3</v>
      </c>
      <c r="G108" s="3">
        <f t="shared" si="18"/>
        <v>12</v>
      </c>
      <c r="H108" s="3">
        <f t="shared" si="18"/>
        <v>14</v>
      </c>
      <c r="I108" s="3">
        <f t="shared" si="18"/>
        <v>9</v>
      </c>
      <c r="J108" s="3">
        <f t="shared" si="18"/>
        <v>13</v>
      </c>
      <c r="K108" s="3">
        <f t="shared" si="18"/>
        <v>21</v>
      </c>
      <c r="L108" s="3">
        <f t="shared" si="18"/>
        <v>5</v>
      </c>
      <c r="M108" s="3">
        <f t="shared" si="18"/>
        <v>12</v>
      </c>
      <c r="N108" s="3">
        <f t="shared" si="18"/>
        <v>25</v>
      </c>
      <c r="O108" s="3">
        <f t="shared" si="18"/>
        <v>1</v>
      </c>
      <c r="P108" s="3">
        <f t="shared" si="18"/>
        <v>11</v>
      </c>
      <c r="Q108" s="3">
        <f t="shared" si="18"/>
        <v>18</v>
      </c>
      <c r="R108" s="3">
        <f t="shared" si="18"/>
        <v>8</v>
      </c>
      <c r="S108" s="3">
        <f t="shared" si="18"/>
        <v>12</v>
      </c>
    </row>
    <row r="109" spans="1:20">
      <c r="E109" s="308">
        <f>+E108+F108+G108</f>
        <v>36</v>
      </c>
      <c r="F109" s="308"/>
      <c r="G109" s="308"/>
      <c r="H109" s="308">
        <f>+H108+I108+J108</f>
        <v>36</v>
      </c>
      <c r="I109" s="308"/>
      <c r="J109" s="308"/>
      <c r="K109" s="308">
        <f>+K108+L108+M108</f>
        <v>38</v>
      </c>
      <c r="L109" s="308"/>
      <c r="M109" s="308"/>
      <c r="N109" s="308">
        <f>+N108+O108+P108</f>
        <v>37</v>
      </c>
      <c r="O109" s="308"/>
      <c r="P109" s="308"/>
      <c r="Q109" s="308">
        <f>+Q108+R108+S108</f>
        <v>38</v>
      </c>
      <c r="R109" s="308"/>
      <c r="S109" s="308"/>
    </row>
    <row r="110" spans="1:20">
      <c r="D110" s="23" t="s">
        <v>4</v>
      </c>
      <c r="E110" s="3">
        <f>+E108+H108+K108+N108+Q108</f>
        <v>99</v>
      </c>
      <c r="F110" s="22">
        <f>+E110/$E$113</f>
        <v>0.53513513513513511</v>
      </c>
    </row>
    <row r="111" spans="1:20">
      <c r="D111" s="23" t="s">
        <v>5</v>
      </c>
      <c r="E111" s="3">
        <f>+F108+I108+L108+O108+R108</f>
        <v>26</v>
      </c>
      <c r="F111" s="22">
        <f t="shared" ref="F111:F113" si="19">+E111/$E$113</f>
        <v>0.14054054054054055</v>
      </c>
    </row>
    <row r="112" spans="1:20">
      <c r="D112" s="23" t="s">
        <v>6</v>
      </c>
      <c r="E112" s="3">
        <f>+G108+J108+M108+P108+S108</f>
        <v>60</v>
      </c>
      <c r="F112" s="22">
        <f t="shared" si="19"/>
        <v>0.32432432432432434</v>
      </c>
    </row>
    <row r="113" spans="5:6">
      <c r="E113" s="3">
        <f>SUM(E110:E112)</f>
        <v>185</v>
      </c>
      <c r="F113" s="22">
        <f t="shared" si="19"/>
        <v>1</v>
      </c>
    </row>
  </sheetData>
  <mergeCells count="125">
    <mergeCell ref="B7:C7"/>
    <mergeCell ref="D7:R7"/>
    <mergeCell ref="B8:C8"/>
    <mergeCell ref="D8:R8"/>
    <mergeCell ref="B9:C9"/>
    <mergeCell ref="D9:R9"/>
    <mergeCell ref="B10:C10"/>
    <mergeCell ref="D10:R10"/>
    <mergeCell ref="E13:S13"/>
    <mergeCell ref="E14:G14"/>
    <mergeCell ref="H14:J14"/>
    <mergeCell ref="K14:M14"/>
    <mergeCell ref="N14:P14"/>
    <mergeCell ref="Q14:S14"/>
    <mergeCell ref="E22:G22"/>
    <mergeCell ref="H22:J22"/>
    <mergeCell ref="K22:M22"/>
    <mergeCell ref="N22:P22"/>
    <mergeCell ref="Q22:S22"/>
    <mergeCell ref="E26:G26"/>
    <mergeCell ref="H26:J26"/>
    <mergeCell ref="K26:M26"/>
    <mergeCell ref="N26:P26"/>
    <mergeCell ref="Q26:S26"/>
    <mergeCell ref="E40:G40"/>
    <mergeCell ref="H40:J40"/>
    <mergeCell ref="K40:M40"/>
    <mergeCell ref="N40:P40"/>
    <mergeCell ref="Q40:S40"/>
    <mergeCell ref="E44:G44"/>
    <mergeCell ref="H44:J44"/>
    <mergeCell ref="K44:M44"/>
    <mergeCell ref="N44:P44"/>
    <mergeCell ref="Q44:S44"/>
    <mergeCell ref="E48:G48"/>
    <mergeCell ref="H48:J48"/>
    <mergeCell ref="K48:M48"/>
    <mergeCell ref="N48:P48"/>
    <mergeCell ref="Q48:S48"/>
    <mergeCell ref="E52:G52"/>
    <mergeCell ref="H52:J52"/>
    <mergeCell ref="K52:M52"/>
    <mergeCell ref="N52:P52"/>
    <mergeCell ref="Q52:S52"/>
    <mergeCell ref="E56:G56"/>
    <mergeCell ref="H56:J56"/>
    <mergeCell ref="K56:M56"/>
    <mergeCell ref="N56:P56"/>
    <mergeCell ref="Q56:S56"/>
    <mergeCell ref="E60:G60"/>
    <mergeCell ref="H60:J60"/>
    <mergeCell ref="K60:M60"/>
    <mergeCell ref="N60:P60"/>
    <mergeCell ref="Q60:S60"/>
    <mergeCell ref="E65:S65"/>
    <mergeCell ref="E66:G66"/>
    <mergeCell ref="H66:J66"/>
    <mergeCell ref="K66:M66"/>
    <mergeCell ref="N66:P66"/>
    <mergeCell ref="Q66:S66"/>
    <mergeCell ref="N82:P82"/>
    <mergeCell ref="Q82:S82"/>
    <mergeCell ref="E88:G88"/>
    <mergeCell ref="H88:J88"/>
    <mergeCell ref="K88:M88"/>
    <mergeCell ref="N88:P88"/>
    <mergeCell ref="Q88:S88"/>
    <mergeCell ref="E72:G72"/>
    <mergeCell ref="H72:J72"/>
    <mergeCell ref="K72:M72"/>
    <mergeCell ref="N72:P72"/>
    <mergeCell ref="Q72:S72"/>
    <mergeCell ref="E77:G77"/>
    <mergeCell ref="H77:J77"/>
    <mergeCell ref="K77:M77"/>
    <mergeCell ref="N77:P77"/>
    <mergeCell ref="Q77:S77"/>
    <mergeCell ref="B63:D64"/>
    <mergeCell ref="E102:G102"/>
    <mergeCell ref="H102:J102"/>
    <mergeCell ref="K102:M102"/>
    <mergeCell ref="N102:P102"/>
    <mergeCell ref="Q102:S102"/>
    <mergeCell ref="E106:G106"/>
    <mergeCell ref="H106:J106"/>
    <mergeCell ref="K106:M106"/>
    <mergeCell ref="N106:P106"/>
    <mergeCell ref="Q106:S106"/>
    <mergeCell ref="E94:G94"/>
    <mergeCell ref="H94:J94"/>
    <mergeCell ref="K94:M94"/>
    <mergeCell ref="N94:P94"/>
    <mergeCell ref="Q94:S94"/>
    <mergeCell ref="E98:G98"/>
    <mergeCell ref="H98:J98"/>
    <mergeCell ref="K98:M98"/>
    <mergeCell ref="N98:P98"/>
    <mergeCell ref="Q98:S98"/>
    <mergeCell ref="E82:G82"/>
    <mergeCell ref="H82:J82"/>
    <mergeCell ref="K82:M82"/>
    <mergeCell ref="B65:C66"/>
    <mergeCell ref="E109:G109"/>
    <mergeCell ref="H109:J109"/>
    <mergeCell ref="K109:M109"/>
    <mergeCell ref="N109:P109"/>
    <mergeCell ref="Q109:S109"/>
    <mergeCell ref="D2:S4"/>
    <mergeCell ref="B13:C14"/>
    <mergeCell ref="B45:C48"/>
    <mergeCell ref="B23:C26"/>
    <mergeCell ref="B41:C44"/>
    <mergeCell ref="B27:C40"/>
    <mergeCell ref="B53:C56"/>
    <mergeCell ref="B49:C52"/>
    <mergeCell ref="B78:C82"/>
    <mergeCell ref="B73:C77"/>
    <mergeCell ref="B89:C94"/>
    <mergeCell ref="B83:C88"/>
    <mergeCell ref="B15:C22"/>
    <mergeCell ref="B103:C106"/>
    <mergeCell ref="B99:C102"/>
    <mergeCell ref="B95:C98"/>
    <mergeCell ref="B57:C60"/>
    <mergeCell ref="B67:C72"/>
  </mergeCells>
  <conditionalFormatting sqref="T16:T59">
    <cfRule type="cellIs" dxfId="4" priority="1" operator="notEqual">
      <formula>$T$15</formula>
    </cfRule>
    <cfRule type="cellIs" dxfId="3" priority="2" operator="notEqual">
      <formula>$T$15</formula>
    </cfRule>
  </conditionalFormatting>
  <pageMargins left="0.7" right="0.7" top="0.75" bottom="0.75" header="0.3" footer="0.3"/>
  <pageSetup paperSize="9" orientation="portrait" horizontalDpi="2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03"/>
  <sheetViews>
    <sheetView zoomScale="115" zoomScaleNormal="115" workbookViewId="0">
      <selection activeCell="U8" sqref="U8"/>
    </sheetView>
  </sheetViews>
  <sheetFormatPr baseColWidth="10" defaultColWidth="11.42578125" defaultRowHeight="12.75"/>
  <cols>
    <col min="1" max="1" width="3.140625" style="1" customWidth="1"/>
    <col min="2" max="2" width="2.42578125" style="1" customWidth="1"/>
    <col min="3" max="3" width="6.140625" style="1" customWidth="1"/>
    <col min="4" max="4" width="30.140625" style="1" customWidth="1"/>
    <col min="5" max="5" width="4.42578125" style="3" customWidth="1"/>
    <col min="6" max="6" width="6.7109375" style="3" customWidth="1"/>
    <col min="7" max="10" width="4.42578125" style="3" customWidth="1"/>
    <col min="11" max="11" width="4.42578125" style="4" customWidth="1"/>
    <col min="12" max="19" width="2.85546875" style="1" customWidth="1"/>
    <col min="20" max="16384" width="11.42578125" style="1"/>
  </cols>
  <sheetData>
    <row r="1" spans="1:256">
      <c r="E1" s="1"/>
      <c r="F1" s="1"/>
      <c r="G1" s="1"/>
      <c r="H1" s="1"/>
      <c r="I1" s="1"/>
      <c r="J1" s="1"/>
      <c r="K1" s="1"/>
    </row>
    <row r="2" spans="1:256" ht="15" customHeight="1">
      <c r="D2" s="213" t="s">
        <v>205</v>
      </c>
      <c r="E2" s="213"/>
      <c r="F2" s="213"/>
      <c r="G2" s="213"/>
      <c r="H2" s="213"/>
      <c r="I2" s="213"/>
      <c r="J2" s="213"/>
      <c r="K2" s="213"/>
      <c r="L2" s="213"/>
      <c r="M2" s="213"/>
      <c r="N2" s="213"/>
      <c r="O2" s="213"/>
      <c r="P2" s="213"/>
      <c r="Q2" s="213"/>
      <c r="R2" s="213"/>
      <c r="S2" s="213"/>
    </row>
    <row r="3" spans="1:256">
      <c r="D3" s="213"/>
      <c r="E3" s="213"/>
      <c r="F3" s="213"/>
      <c r="G3" s="213"/>
      <c r="H3" s="213"/>
      <c r="I3" s="213"/>
      <c r="J3" s="213"/>
      <c r="K3" s="213"/>
      <c r="L3" s="213"/>
      <c r="M3" s="213"/>
      <c r="N3" s="213"/>
      <c r="O3" s="213"/>
      <c r="P3" s="213"/>
      <c r="Q3" s="213"/>
      <c r="R3" s="213"/>
      <c r="S3" s="213"/>
    </row>
    <row r="4" spans="1:256">
      <c r="D4" s="213"/>
      <c r="E4" s="213"/>
      <c r="F4" s="213"/>
      <c r="G4" s="213"/>
      <c r="H4" s="213"/>
      <c r="I4" s="213"/>
      <c r="J4" s="213"/>
      <c r="K4" s="213"/>
      <c r="L4" s="213"/>
      <c r="M4" s="213"/>
      <c r="N4" s="213"/>
      <c r="O4" s="213"/>
      <c r="P4" s="213"/>
      <c r="Q4" s="213"/>
      <c r="R4" s="213"/>
      <c r="S4" s="213"/>
    </row>
    <row r="5" spans="1:256">
      <c r="E5" s="1"/>
      <c r="F5" s="1"/>
      <c r="G5" s="1"/>
      <c r="H5" s="26"/>
      <c r="I5" s="26"/>
      <c r="J5" s="26"/>
      <c r="K5" s="26"/>
    </row>
    <row r="6" spans="1:256" ht="21.75" customHeight="1">
      <c r="E6" s="1"/>
      <c r="F6" s="1"/>
      <c r="G6" s="1"/>
      <c r="H6" s="1"/>
      <c r="I6" s="1"/>
      <c r="J6" s="1"/>
      <c r="K6" s="1"/>
    </row>
    <row r="7" spans="1:256" customFormat="1" ht="15">
      <c r="A7" s="27"/>
      <c r="B7" s="279" t="s">
        <v>22</v>
      </c>
      <c r="C7" s="279"/>
      <c r="D7" s="293"/>
      <c r="E7" s="294"/>
      <c r="F7" s="294"/>
      <c r="G7" s="294"/>
      <c r="H7" s="294"/>
      <c r="I7" s="294"/>
      <c r="J7" s="294"/>
      <c r="K7" s="294"/>
      <c r="L7" s="294"/>
      <c r="M7" s="294"/>
      <c r="N7" s="294"/>
      <c r="O7" s="294"/>
      <c r="P7" s="294"/>
      <c r="Q7" s="294"/>
      <c r="R7" s="294"/>
    </row>
    <row r="8" spans="1:256" customFormat="1" ht="15">
      <c r="A8" s="27"/>
      <c r="B8" s="279" t="s">
        <v>206</v>
      </c>
      <c r="C8" s="279"/>
      <c r="D8" s="294"/>
      <c r="E8" s="294"/>
      <c r="F8" s="294"/>
      <c r="G8" s="294"/>
      <c r="H8" s="294"/>
      <c r="I8" s="294"/>
      <c r="J8" s="294"/>
      <c r="K8" s="294"/>
      <c r="L8" s="294"/>
      <c r="M8" s="294"/>
      <c r="N8" s="294"/>
      <c r="O8" s="294"/>
      <c r="P8" s="294"/>
      <c r="Q8" s="294"/>
      <c r="R8" s="294"/>
    </row>
    <row r="9" spans="1:256" customFormat="1" ht="15">
      <c r="A9" s="27"/>
      <c r="B9" s="279" t="s">
        <v>26</v>
      </c>
      <c r="C9" s="279"/>
      <c r="D9" s="294"/>
      <c r="E9" s="294"/>
      <c r="F9" s="294"/>
      <c r="G9" s="294"/>
      <c r="H9" s="294"/>
      <c r="I9" s="294"/>
      <c r="J9" s="294"/>
      <c r="K9" s="294"/>
      <c r="L9" s="294"/>
      <c r="M9" s="294"/>
      <c r="N9" s="294"/>
      <c r="O9" s="294"/>
      <c r="P9" s="294"/>
      <c r="Q9" s="294"/>
      <c r="R9" s="294"/>
    </row>
    <row r="10" spans="1:256" customFormat="1" ht="15">
      <c r="A10" s="27"/>
      <c r="B10" s="279" t="s">
        <v>29</v>
      </c>
      <c r="C10" s="279"/>
      <c r="D10" s="288"/>
      <c r="E10" s="288"/>
      <c r="F10" s="288"/>
      <c r="G10" s="288"/>
      <c r="H10" s="288"/>
      <c r="I10" s="288"/>
      <c r="J10" s="288"/>
      <c r="K10" s="288"/>
      <c r="L10" s="288"/>
      <c r="M10" s="288"/>
      <c r="N10" s="288"/>
      <c r="O10" s="288"/>
      <c r="P10" s="288"/>
      <c r="Q10" s="288"/>
      <c r="R10" s="288"/>
    </row>
    <row r="11" spans="1:256" s="28" customFormat="1" ht="15" customHeight="1">
      <c r="A11" s="32"/>
      <c r="B11" s="356"/>
      <c r="C11" s="356"/>
      <c r="D11" s="34" t="s">
        <v>31</v>
      </c>
      <c r="E11" s="373"/>
      <c r="F11" s="373"/>
      <c r="G11" s="373"/>
      <c r="H11" s="374"/>
      <c r="I11" s="375"/>
      <c r="J11" s="376"/>
      <c r="K11" s="374"/>
      <c r="L11" s="375"/>
      <c r="M11" s="376"/>
      <c r="N11" s="374"/>
      <c r="O11" s="375"/>
      <c r="P11" s="376"/>
      <c r="Q11" s="377" t="s">
        <v>273</v>
      </c>
      <c r="R11" s="378"/>
      <c r="S11" s="379"/>
      <c r="T11" s="60"/>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29" customFormat="1" ht="25.5">
      <c r="A12" s="32"/>
      <c r="B12" s="356"/>
      <c r="C12" s="356"/>
      <c r="D12" s="35" t="s">
        <v>38</v>
      </c>
      <c r="E12" s="36" t="s">
        <v>4</v>
      </c>
      <c r="F12" s="36" t="s">
        <v>5</v>
      </c>
      <c r="G12" s="36" t="s">
        <v>6</v>
      </c>
      <c r="H12" s="36" t="s">
        <v>4</v>
      </c>
      <c r="I12" s="36" t="s">
        <v>5</v>
      </c>
      <c r="J12" s="36" t="s">
        <v>6</v>
      </c>
      <c r="K12" s="36" t="s">
        <v>274</v>
      </c>
      <c r="L12" s="36" t="s">
        <v>5</v>
      </c>
      <c r="M12" s="36" t="s">
        <v>6</v>
      </c>
      <c r="N12" s="36" t="s">
        <v>4</v>
      </c>
      <c r="O12" s="36" t="s">
        <v>5</v>
      </c>
      <c r="P12" s="36" t="s">
        <v>6</v>
      </c>
      <c r="Q12" s="36" t="s">
        <v>4</v>
      </c>
      <c r="R12" s="36" t="s">
        <v>5</v>
      </c>
      <c r="S12" s="36" t="s">
        <v>6</v>
      </c>
      <c r="T12" s="60">
        <v>5</v>
      </c>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29" customFormat="1" ht="29.25" customHeight="1">
      <c r="A13" s="32">
        <v>1</v>
      </c>
      <c r="B13" s="357" t="s">
        <v>37</v>
      </c>
      <c r="C13" s="358"/>
      <c r="D13" s="37" t="s">
        <v>208</v>
      </c>
      <c r="E13" s="12">
        <v>1</v>
      </c>
      <c r="F13" s="12"/>
      <c r="G13" s="12"/>
      <c r="H13" s="12">
        <v>1</v>
      </c>
      <c r="I13" s="12"/>
      <c r="J13" s="12"/>
      <c r="K13" s="12">
        <v>1</v>
      </c>
      <c r="L13" s="12"/>
      <c r="M13" s="12"/>
      <c r="N13" s="12">
        <v>1</v>
      </c>
      <c r="O13" s="12"/>
      <c r="P13" s="12"/>
      <c r="Q13" s="12">
        <v>1</v>
      </c>
      <c r="R13" s="12"/>
      <c r="S13" s="12"/>
      <c r="T13" s="60">
        <f t="shared" ref="T13:T57" si="0">SUM(E13:S13)</f>
        <v>5</v>
      </c>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29" customFormat="1" ht="45.75" customHeight="1">
      <c r="A14" s="32">
        <v>2</v>
      </c>
      <c r="B14" s="350"/>
      <c r="C14" s="349"/>
      <c r="D14" s="38" t="s">
        <v>209</v>
      </c>
      <c r="E14" s="12">
        <v>1</v>
      </c>
      <c r="F14" s="12"/>
      <c r="G14" s="12"/>
      <c r="H14" s="12">
        <v>1</v>
      </c>
      <c r="I14" s="12"/>
      <c r="J14" s="12"/>
      <c r="K14" s="12">
        <v>1</v>
      </c>
      <c r="L14" s="12"/>
      <c r="M14" s="12"/>
      <c r="N14" s="12">
        <v>1</v>
      </c>
      <c r="O14" s="12"/>
      <c r="P14" s="12"/>
      <c r="Q14" s="12">
        <v>1</v>
      </c>
      <c r="R14" s="12"/>
      <c r="S14" s="12"/>
      <c r="T14" s="60">
        <f t="shared" si="0"/>
        <v>5</v>
      </c>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29" customFormat="1" ht="68.25" customHeight="1">
      <c r="A15" s="32">
        <v>3</v>
      </c>
      <c r="B15" s="350"/>
      <c r="C15" s="349"/>
      <c r="D15" s="37" t="s">
        <v>211</v>
      </c>
      <c r="E15" s="12">
        <v>1</v>
      </c>
      <c r="F15" s="12"/>
      <c r="G15" s="12"/>
      <c r="H15" s="12">
        <v>1</v>
      </c>
      <c r="I15" s="12"/>
      <c r="J15" s="12"/>
      <c r="K15" s="12">
        <v>1</v>
      </c>
      <c r="L15" s="12"/>
      <c r="M15" s="12"/>
      <c r="N15" s="12">
        <v>1</v>
      </c>
      <c r="O15" s="12"/>
      <c r="P15" s="12"/>
      <c r="Q15" s="12">
        <v>1</v>
      </c>
      <c r="R15" s="12"/>
      <c r="S15" s="12"/>
      <c r="T15" s="60">
        <f t="shared" si="0"/>
        <v>5</v>
      </c>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29" customFormat="1" ht="18" customHeight="1">
      <c r="A16" s="32"/>
      <c r="B16" s="350"/>
      <c r="C16" s="349"/>
      <c r="D16" s="24" t="s">
        <v>46</v>
      </c>
      <c r="E16" s="12">
        <f>SUM(E13:E15)</f>
        <v>3</v>
      </c>
      <c r="F16" s="12">
        <f t="shared" ref="F16:S16" si="1">SUM(F13:F15)</f>
        <v>0</v>
      </c>
      <c r="G16" s="12">
        <f t="shared" si="1"/>
        <v>0</v>
      </c>
      <c r="H16" s="12">
        <f t="shared" si="1"/>
        <v>3</v>
      </c>
      <c r="I16" s="12">
        <f t="shared" si="1"/>
        <v>0</v>
      </c>
      <c r="J16" s="12">
        <f t="shared" si="1"/>
        <v>0</v>
      </c>
      <c r="K16" s="12">
        <f t="shared" si="1"/>
        <v>3</v>
      </c>
      <c r="L16" s="12">
        <f t="shared" si="1"/>
        <v>0</v>
      </c>
      <c r="M16" s="12">
        <f t="shared" si="1"/>
        <v>0</v>
      </c>
      <c r="N16" s="12">
        <f t="shared" si="1"/>
        <v>3</v>
      </c>
      <c r="O16" s="12">
        <f t="shared" si="1"/>
        <v>0</v>
      </c>
      <c r="P16" s="12">
        <f t="shared" si="1"/>
        <v>0</v>
      </c>
      <c r="Q16" s="12">
        <f t="shared" si="1"/>
        <v>3</v>
      </c>
      <c r="R16" s="12">
        <f t="shared" si="1"/>
        <v>0</v>
      </c>
      <c r="S16" s="12">
        <f t="shared" si="1"/>
        <v>0</v>
      </c>
      <c r="T16" s="60">
        <f t="shared" si="0"/>
        <v>15</v>
      </c>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29" customFormat="1" ht="13.5" customHeight="1">
      <c r="A17" s="32"/>
      <c r="B17" s="350"/>
      <c r="C17" s="349"/>
      <c r="D17" s="39" t="s">
        <v>212</v>
      </c>
      <c r="E17" s="361"/>
      <c r="F17" s="362"/>
      <c r="G17" s="363"/>
      <c r="H17" s="361"/>
      <c r="I17" s="362"/>
      <c r="J17" s="363"/>
      <c r="K17" s="361"/>
      <c r="L17" s="362"/>
      <c r="M17" s="363"/>
      <c r="N17" s="361"/>
      <c r="O17" s="362"/>
      <c r="P17" s="363"/>
      <c r="Q17" s="361"/>
      <c r="R17" s="362"/>
      <c r="S17" s="363"/>
      <c r="T17" s="60">
        <f t="shared" si="0"/>
        <v>0</v>
      </c>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29" customFormat="1" ht="18" customHeight="1">
      <c r="A18" s="32"/>
      <c r="B18" s="350" t="s">
        <v>215</v>
      </c>
      <c r="C18" s="349"/>
      <c r="D18" s="39" t="s">
        <v>215</v>
      </c>
      <c r="E18" s="36" t="s">
        <v>4</v>
      </c>
      <c r="F18" s="36" t="s">
        <v>5</v>
      </c>
      <c r="G18" s="36" t="s">
        <v>6</v>
      </c>
      <c r="H18" s="36" t="s">
        <v>4</v>
      </c>
      <c r="I18" s="36" t="s">
        <v>5</v>
      </c>
      <c r="J18" s="36" t="s">
        <v>6</v>
      </c>
      <c r="K18" s="36" t="s">
        <v>4</v>
      </c>
      <c r="L18" s="36" t="s">
        <v>5</v>
      </c>
      <c r="M18" s="36" t="s">
        <v>6</v>
      </c>
      <c r="N18" s="36" t="s">
        <v>4</v>
      </c>
      <c r="O18" s="36" t="s">
        <v>5</v>
      </c>
      <c r="P18" s="36" t="s">
        <v>6</v>
      </c>
      <c r="Q18" s="36" t="s">
        <v>4</v>
      </c>
      <c r="R18" s="36" t="s">
        <v>5</v>
      </c>
      <c r="S18" s="36" t="s">
        <v>6</v>
      </c>
      <c r="T18" s="60">
        <f t="shared" si="0"/>
        <v>0</v>
      </c>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29" customFormat="1" ht="81" customHeight="1">
      <c r="A19" s="40">
        <v>1</v>
      </c>
      <c r="B19" s="350"/>
      <c r="C19" s="349"/>
      <c r="D19" s="41" t="s">
        <v>275</v>
      </c>
      <c r="E19" s="12">
        <v>1</v>
      </c>
      <c r="F19" s="12"/>
      <c r="G19" s="12"/>
      <c r="H19" s="12">
        <v>1</v>
      </c>
      <c r="I19" s="12"/>
      <c r="J19" s="12"/>
      <c r="K19" s="57">
        <v>1</v>
      </c>
      <c r="L19" s="12"/>
      <c r="M19" s="12"/>
      <c r="N19" s="47">
        <v>1</v>
      </c>
      <c r="O19" s="12"/>
      <c r="P19" s="12"/>
      <c r="Q19" s="12">
        <v>1</v>
      </c>
      <c r="R19" s="12"/>
      <c r="S19" s="12"/>
      <c r="T19" s="42">
        <f t="shared" si="0"/>
        <v>5</v>
      </c>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s="25" customFormat="1" ht="81.75" customHeight="1">
      <c r="A20" s="42">
        <v>2</v>
      </c>
      <c r="B20" s="350"/>
      <c r="C20" s="349"/>
      <c r="D20" s="43" t="s">
        <v>276</v>
      </c>
      <c r="E20" s="12">
        <v>1</v>
      </c>
      <c r="F20" s="12"/>
      <c r="G20" s="12"/>
      <c r="H20" s="12">
        <v>1</v>
      </c>
      <c r="I20" s="12"/>
      <c r="J20" s="12"/>
      <c r="K20" s="57">
        <v>1</v>
      </c>
      <c r="L20" s="12"/>
      <c r="M20" s="12"/>
      <c r="N20" s="47">
        <v>1</v>
      </c>
      <c r="O20" s="12"/>
      <c r="P20" s="12"/>
      <c r="Q20" s="12">
        <v>1</v>
      </c>
      <c r="R20" s="12"/>
      <c r="S20" s="12"/>
      <c r="T20" s="42">
        <f t="shared" si="0"/>
        <v>5</v>
      </c>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spans="1:256" s="25" customFormat="1" ht="68.25" customHeight="1">
      <c r="A21" s="42">
        <v>3</v>
      </c>
      <c r="B21" s="350"/>
      <c r="C21" s="349"/>
      <c r="D21" s="43" t="s">
        <v>277</v>
      </c>
      <c r="E21" s="12">
        <v>1</v>
      </c>
      <c r="F21" s="12"/>
      <c r="G21" s="12"/>
      <c r="H21" s="12">
        <v>1</v>
      </c>
      <c r="I21" s="12"/>
      <c r="J21" s="12"/>
      <c r="K21" s="57">
        <v>1</v>
      </c>
      <c r="L21" s="12"/>
      <c r="M21" s="12"/>
      <c r="N21" s="47">
        <v>1</v>
      </c>
      <c r="O21" s="12"/>
      <c r="P21" s="12"/>
      <c r="Q21" s="12">
        <v>1</v>
      </c>
      <c r="R21" s="12"/>
      <c r="S21" s="12"/>
      <c r="T21" s="42">
        <f t="shared" si="0"/>
        <v>5</v>
      </c>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pans="1:256" s="29" customFormat="1" ht="18" customHeight="1">
      <c r="A22" s="32"/>
      <c r="B22" s="350"/>
      <c r="C22" s="349"/>
      <c r="D22" s="24" t="s">
        <v>46</v>
      </c>
      <c r="E22" s="12">
        <f>SUM(E19:E21)</f>
        <v>3</v>
      </c>
      <c r="F22" s="12">
        <f t="shared" ref="F22:S22" si="2">SUM(F19:F21)</f>
        <v>0</v>
      </c>
      <c r="G22" s="12">
        <f t="shared" si="2"/>
        <v>0</v>
      </c>
      <c r="H22" s="12">
        <f t="shared" si="2"/>
        <v>3</v>
      </c>
      <c r="I22" s="12">
        <f t="shared" si="2"/>
        <v>0</v>
      </c>
      <c r="J22" s="12">
        <f t="shared" si="2"/>
        <v>0</v>
      </c>
      <c r="K22" s="12">
        <v>1</v>
      </c>
      <c r="L22" s="12">
        <f t="shared" si="2"/>
        <v>0</v>
      </c>
      <c r="M22" s="12">
        <f t="shared" si="2"/>
        <v>0</v>
      </c>
      <c r="N22" s="12">
        <f t="shared" si="2"/>
        <v>3</v>
      </c>
      <c r="O22" s="12">
        <f t="shared" si="2"/>
        <v>0</v>
      </c>
      <c r="P22" s="12">
        <f t="shared" si="2"/>
        <v>0</v>
      </c>
      <c r="Q22" s="12">
        <f t="shared" si="2"/>
        <v>3</v>
      </c>
      <c r="R22" s="12">
        <f t="shared" si="2"/>
        <v>0</v>
      </c>
      <c r="S22" s="12">
        <f t="shared" si="2"/>
        <v>0</v>
      </c>
      <c r="T22" s="60">
        <f t="shared" si="0"/>
        <v>13</v>
      </c>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29" customFormat="1" ht="20.25" customHeight="1">
      <c r="A23" s="32"/>
      <c r="B23" s="350"/>
      <c r="C23" s="349"/>
      <c r="D23" s="39" t="s">
        <v>212</v>
      </c>
      <c r="E23" s="361"/>
      <c r="F23" s="362"/>
      <c r="G23" s="363"/>
      <c r="H23" s="361"/>
      <c r="I23" s="362"/>
      <c r="J23" s="363"/>
      <c r="K23" s="361"/>
      <c r="L23" s="362"/>
      <c r="M23" s="363"/>
      <c r="N23" s="361"/>
      <c r="O23" s="362"/>
      <c r="P23" s="363"/>
      <c r="Q23" s="361"/>
      <c r="R23" s="362"/>
      <c r="S23" s="363"/>
      <c r="T23" s="60">
        <f t="shared" si="0"/>
        <v>0</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s="29" customFormat="1" ht="18" customHeight="1">
      <c r="A24" s="32"/>
      <c r="B24" s="350" t="s">
        <v>59</v>
      </c>
      <c r="C24" s="349"/>
      <c r="D24" s="39" t="s">
        <v>59</v>
      </c>
      <c r="E24" s="36" t="s">
        <v>4</v>
      </c>
      <c r="F24" s="36" t="s">
        <v>5</v>
      </c>
      <c r="G24" s="36" t="s">
        <v>6</v>
      </c>
      <c r="H24" s="36" t="s">
        <v>4</v>
      </c>
      <c r="I24" s="36" t="s">
        <v>5</v>
      </c>
      <c r="J24" s="36" t="s">
        <v>6</v>
      </c>
      <c r="K24" s="36" t="s">
        <v>4</v>
      </c>
      <c r="L24" s="36" t="s">
        <v>5</v>
      </c>
      <c r="M24" s="36" t="s">
        <v>6</v>
      </c>
      <c r="N24" s="36" t="s">
        <v>4</v>
      </c>
      <c r="O24" s="36" t="s">
        <v>5</v>
      </c>
      <c r="P24" s="36" t="s">
        <v>6</v>
      </c>
      <c r="Q24" s="36" t="s">
        <v>4</v>
      </c>
      <c r="R24" s="36" t="s">
        <v>5</v>
      </c>
      <c r="S24" s="36" t="s">
        <v>6</v>
      </c>
      <c r="T24" s="60">
        <f t="shared" si="0"/>
        <v>0</v>
      </c>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29" customFormat="1" ht="78.75" customHeight="1">
      <c r="A25" s="32">
        <v>1</v>
      </c>
      <c r="B25" s="350"/>
      <c r="C25" s="349"/>
      <c r="D25" s="44" t="s">
        <v>278</v>
      </c>
      <c r="E25" s="12"/>
      <c r="F25" s="12">
        <v>1</v>
      </c>
      <c r="G25" s="12"/>
      <c r="H25" s="12">
        <v>1</v>
      </c>
      <c r="I25" s="12"/>
      <c r="J25" s="12"/>
      <c r="K25" s="57">
        <v>1</v>
      </c>
      <c r="L25" s="58"/>
      <c r="M25" s="58"/>
      <c r="N25" s="58">
        <v>1</v>
      </c>
      <c r="O25" s="58"/>
      <c r="P25" s="58"/>
      <c r="Q25" s="58">
        <v>1</v>
      </c>
      <c r="R25" s="58"/>
      <c r="S25" s="58"/>
      <c r="T25" s="60">
        <f t="shared" si="0"/>
        <v>5</v>
      </c>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29" customFormat="1" ht="41.25" customHeight="1">
      <c r="A26" s="32">
        <v>2</v>
      </c>
      <c r="B26" s="350"/>
      <c r="C26" s="349"/>
      <c r="D26" s="45" t="s">
        <v>279</v>
      </c>
      <c r="E26" s="12"/>
      <c r="F26" s="12"/>
      <c r="G26" s="12">
        <v>1</v>
      </c>
      <c r="H26" s="12"/>
      <c r="I26" s="12"/>
      <c r="J26" s="12">
        <v>1</v>
      </c>
      <c r="K26" s="57"/>
      <c r="L26" s="58">
        <v>1</v>
      </c>
      <c r="M26" s="58"/>
      <c r="N26" s="58"/>
      <c r="O26" s="58">
        <v>1</v>
      </c>
      <c r="P26" s="58"/>
      <c r="Q26" s="58">
        <v>1</v>
      </c>
      <c r="R26" s="58"/>
      <c r="S26" s="58"/>
      <c r="T26" s="60">
        <f t="shared" si="0"/>
        <v>5</v>
      </c>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row>
    <row r="27" spans="1:256" s="29" customFormat="1" ht="66.75" customHeight="1">
      <c r="A27" s="32">
        <v>3</v>
      </c>
      <c r="B27" s="350"/>
      <c r="C27" s="349"/>
      <c r="D27" s="45" t="s">
        <v>280</v>
      </c>
      <c r="E27" s="12">
        <v>1</v>
      </c>
      <c r="F27" s="12"/>
      <c r="G27" s="12"/>
      <c r="H27" s="12"/>
      <c r="I27" s="12">
        <v>1</v>
      </c>
      <c r="J27" s="12"/>
      <c r="K27" s="57">
        <v>1</v>
      </c>
      <c r="L27" s="58"/>
      <c r="M27" s="58"/>
      <c r="N27" s="58">
        <v>1</v>
      </c>
      <c r="O27" s="58"/>
      <c r="P27" s="58"/>
      <c r="Q27" s="58">
        <v>1</v>
      </c>
      <c r="R27" s="58"/>
      <c r="S27" s="58"/>
      <c r="T27" s="60">
        <f t="shared" si="0"/>
        <v>5</v>
      </c>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row>
    <row r="28" spans="1:256" s="29" customFormat="1" ht="18" customHeight="1">
      <c r="A28" s="32"/>
      <c r="B28" s="350"/>
      <c r="C28" s="349"/>
      <c r="D28" s="24" t="s">
        <v>46</v>
      </c>
      <c r="E28" s="12">
        <f>SUM(E25:E27)</f>
        <v>1</v>
      </c>
      <c r="F28" s="12">
        <f t="shared" ref="F28:S28" si="3">SUM(F25:F27)</f>
        <v>1</v>
      </c>
      <c r="G28" s="12">
        <f t="shared" si="3"/>
        <v>1</v>
      </c>
      <c r="H28" s="12">
        <f t="shared" si="3"/>
        <v>1</v>
      </c>
      <c r="I28" s="12">
        <f t="shared" si="3"/>
        <v>1</v>
      </c>
      <c r="J28" s="12">
        <f t="shared" si="3"/>
        <v>1</v>
      </c>
      <c r="K28" s="12">
        <f t="shared" si="3"/>
        <v>2</v>
      </c>
      <c r="L28" s="12">
        <f t="shared" si="3"/>
        <v>1</v>
      </c>
      <c r="M28" s="12">
        <f t="shared" si="3"/>
        <v>0</v>
      </c>
      <c r="N28" s="12">
        <f t="shared" si="3"/>
        <v>2</v>
      </c>
      <c r="O28" s="12">
        <f t="shared" si="3"/>
        <v>1</v>
      </c>
      <c r="P28" s="12">
        <f t="shared" si="3"/>
        <v>0</v>
      </c>
      <c r="Q28" s="12">
        <f t="shared" si="3"/>
        <v>3</v>
      </c>
      <c r="R28" s="12">
        <f t="shared" si="3"/>
        <v>0</v>
      </c>
      <c r="S28" s="12">
        <f t="shared" si="3"/>
        <v>0</v>
      </c>
      <c r="T28" s="60">
        <f t="shared" si="0"/>
        <v>15</v>
      </c>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s="29" customFormat="1" ht="15" customHeight="1">
      <c r="A29" s="32"/>
      <c r="B29" s="350"/>
      <c r="C29" s="349"/>
      <c r="D29" s="39" t="s">
        <v>212</v>
      </c>
      <c r="E29" s="42"/>
      <c r="F29" s="42"/>
      <c r="G29" s="42"/>
      <c r="H29" s="361"/>
      <c r="I29" s="362"/>
      <c r="J29" s="363"/>
      <c r="K29" s="361"/>
      <c r="L29" s="362"/>
      <c r="M29" s="363"/>
      <c r="N29" s="361"/>
      <c r="O29" s="362"/>
      <c r="P29" s="363"/>
      <c r="Q29" s="361"/>
      <c r="R29" s="362"/>
      <c r="S29" s="363"/>
      <c r="T29" s="60">
        <f t="shared" si="0"/>
        <v>0</v>
      </c>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row>
    <row r="30" spans="1:256" s="29" customFormat="1" ht="18" customHeight="1">
      <c r="A30" s="32"/>
      <c r="B30" s="350" t="s">
        <v>68</v>
      </c>
      <c r="C30" s="349"/>
      <c r="D30" s="39" t="s">
        <v>68</v>
      </c>
      <c r="E30" s="36" t="s">
        <v>4</v>
      </c>
      <c r="F30" s="36" t="s">
        <v>5</v>
      </c>
      <c r="G30" s="36" t="s">
        <v>6</v>
      </c>
      <c r="H30" s="36" t="s">
        <v>4</v>
      </c>
      <c r="I30" s="36" t="s">
        <v>5</v>
      </c>
      <c r="J30" s="36" t="s">
        <v>6</v>
      </c>
      <c r="K30" s="36" t="s">
        <v>4</v>
      </c>
      <c r="L30" s="36" t="s">
        <v>5</v>
      </c>
      <c r="M30" s="36" t="s">
        <v>6</v>
      </c>
      <c r="N30" s="36" t="s">
        <v>4</v>
      </c>
      <c r="O30" s="36" t="s">
        <v>5</v>
      </c>
      <c r="P30" s="36" t="s">
        <v>6</v>
      </c>
      <c r="Q30" s="36" t="s">
        <v>4</v>
      </c>
      <c r="R30" s="36" t="s">
        <v>5</v>
      </c>
      <c r="S30" s="36" t="s">
        <v>6</v>
      </c>
      <c r="T30" s="60">
        <f t="shared" si="0"/>
        <v>0</v>
      </c>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row>
    <row r="31" spans="1:256" s="29" customFormat="1" ht="36" customHeight="1">
      <c r="A31" s="32">
        <v>1</v>
      </c>
      <c r="B31" s="350"/>
      <c r="C31" s="349"/>
      <c r="D31" s="45" t="s">
        <v>258</v>
      </c>
      <c r="E31" s="12">
        <v>1</v>
      </c>
      <c r="F31" s="12"/>
      <c r="G31" s="12"/>
      <c r="H31" s="12"/>
      <c r="I31" s="42">
        <v>1</v>
      </c>
      <c r="J31" s="12"/>
      <c r="K31" s="57">
        <v>1</v>
      </c>
      <c r="L31" s="58"/>
      <c r="M31" s="58"/>
      <c r="N31" s="58"/>
      <c r="O31" s="58">
        <v>1</v>
      </c>
      <c r="P31" s="58"/>
      <c r="Q31" s="58">
        <v>1</v>
      </c>
      <c r="R31" s="58"/>
      <c r="S31" s="58"/>
      <c r="T31" s="60">
        <f t="shared" si="0"/>
        <v>5</v>
      </c>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row>
    <row r="32" spans="1:256" s="29" customFormat="1" ht="36" customHeight="1">
      <c r="A32" s="32">
        <v>2</v>
      </c>
      <c r="B32" s="350"/>
      <c r="C32" s="349"/>
      <c r="D32" s="45" t="s">
        <v>260</v>
      </c>
      <c r="E32" s="12">
        <v>1</v>
      </c>
      <c r="F32" s="12"/>
      <c r="G32" s="12"/>
      <c r="H32" s="12"/>
      <c r="I32" s="12">
        <v>1</v>
      </c>
      <c r="J32" s="12"/>
      <c r="K32" s="57">
        <v>1</v>
      </c>
      <c r="L32" s="58"/>
      <c r="M32" s="58"/>
      <c r="N32" s="58"/>
      <c r="O32" s="58">
        <v>1</v>
      </c>
      <c r="P32" s="58"/>
      <c r="Q32" s="58">
        <v>1</v>
      </c>
      <c r="R32" s="58"/>
      <c r="S32" s="58"/>
      <c r="T32" s="60">
        <f t="shared" si="0"/>
        <v>5</v>
      </c>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c r="IL32" s="32"/>
      <c r="IM32" s="32"/>
      <c r="IN32" s="32"/>
      <c r="IO32" s="32"/>
      <c r="IP32" s="32"/>
      <c r="IQ32" s="32"/>
      <c r="IR32" s="32"/>
      <c r="IS32" s="32"/>
      <c r="IT32" s="32"/>
      <c r="IU32" s="32"/>
      <c r="IV32" s="32"/>
    </row>
    <row r="33" spans="1:256" s="29" customFormat="1" ht="18" customHeight="1">
      <c r="A33" s="32"/>
      <c r="B33" s="350"/>
      <c r="C33" s="349"/>
      <c r="D33" s="24" t="s">
        <v>46</v>
      </c>
      <c r="E33" s="12">
        <f>SUM(E31:E32)</f>
        <v>2</v>
      </c>
      <c r="F33" s="12">
        <f t="shared" ref="F33:S33" si="4">SUM(F31:F32)</f>
        <v>0</v>
      </c>
      <c r="G33" s="12">
        <f t="shared" si="4"/>
        <v>0</v>
      </c>
      <c r="H33" s="12">
        <f t="shared" si="4"/>
        <v>0</v>
      </c>
      <c r="I33" s="12">
        <f>SUM(I25:I32)</f>
        <v>4</v>
      </c>
      <c r="J33" s="12">
        <f t="shared" si="4"/>
        <v>0</v>
      </c>
      <c r="K33" s="12">
        <f t="shared" si="4"/>
        <v>2</v>
      </c>
      <c r="L33" s="12">
        <f t="shared" si="4"/>
        <v>0</v>
      </c>
      <c r="M33" s="12">
        <f t="shared" si="4"/>
        <v>0</v>
      </c>
      <c r="N33" s="12">
        <f t="shared" si="4"/>
        <v>0</v>
      </c>
      <c r="O33" s="12">
        <f t="shared" si="4"/>
        <v>2</v>
      </c>
      <c r="P33" s="12">
        <f t="shared" si="4"/>
        <v>0</v>
      </c>
      <c r="Q33" s="12">
        <f t="shared" si="4"/>
        <v>2</v>
      </c>
      <c r="R33" s="12">
        <f t="shared" si="4"/>
        <v>0</v>
      </c>
      <c r="S33" s="12">
        <f t="shared" si="4"/>
        <v>0</v>
      </c>
      <c r="T33" s="60">
        <f t="shared" si="0"/>
        <v>12</v>
      </c>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c r="IN33" s="32"/>
      <c r="IO33" s="32"/>
      <c r="IP33" s="32"/>
      <c r="IQ33" s="32"/>
      <c r="IR33" s="32"/>
      <c r="IS33" s="32"/>
      <c r="IT33" s="32"/>
      <c r="IU33" s="32"/>
      <c r="IV33" s="32"/>
    </row>
    <row r="34" spans="1:256" s="29" customFormat="1" ht="16.5" customHeight="1">
      <c r="A34" s="32"/>
      <c r="B34" s="350"/>
      <c r="C34" s="349"/>
      <c r="D34" s="39" t="s">
        <v>212</v>
      </c>
      <c r="E34" s="361"/>
      <c r="F34" s="362"/>
      <c r="G34" s="363"/>
      <c r="H34" s="361"/>
      <c r="I34" s="362"/>
      <c r="J34" s="363"/>
      <c r="K34" s="361"/>
      <c r="L34" s="362"/>
      <c r="M34" s="363"/>
      <c r="N34" s="361"/>
      <c r="O34" s="362"/>
      <c r="P34" s="363"/>
      <c r="Q34" s="361"/>
      <c r="R34" s="362"/>
      <c r="S34" s="363"/>
      <c r="T34" s="60">
        <f t="shared" si="0"/>
        <v>0</v>
      </c>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c r="IL34" s="32"/>
      <c r="IM34" s="32"/>
      <c r="IN34" s="32"/>
      <c r="IO34" s="32"/>
      <c r="IP34" s="32"/>
      <c r="IQ34" s="32"/>
      <c r="IR34" s="32"/>
      <c r="IS34" s="32"/>
      <c r="IT34" s="32"/>
      <c r="IU34" s="32"/>
      <c r="IV34" s="32"/>
    </row>
    <row r="35" spans="1:256" s="29" customFormat="1" ht="18" customHeight="1">
      <c r="A35" s="32"/>
      <c r="B35" s="350" t="s">
        <v>71</v>
      </c>
      <c r="C35" s="349"/>
      <c r="D35" s="39" t="s">
        <v>71</v>
      </c>
      <c r="E35" s="36" t="s">
        <v>4</v>
      </c>
      <c r="F35" s="36" t="s">
        <v>5</v>
      </c>
      <c r="G35" s="36" t="s">
        <v>6</v>
      </c>
      <c r="H35" s="36" t="s">
        <v>4</v>
      </c>
      <c r="I35" s="36" t="s">
        <v>5</v>
      </c>
      <c r="J35" s="36" t="s">
        <v>6</v>
      </c>
      <c r="K35" s="36" t="s">
        <v>4</v>
      </c>
      <c r="L35" s="36" t="s">
        <v>5</v>
      </c>
      <c r="M35" s="36" t="s">
        <v>6</v>
      </c>
      <c r="N35" s="36" t="s">
        <v>4</v>
      </c>
      <c r="O35" s="36" t="s">
        <v>5</v>
      </c>
      <c r="P35" s="36" t="s">
        <v>6</v>
      </c>
      <c r="Q35" s="36" t="s">
        <v>4</v>
      </c>
      <c r="R35" s="36" t="s">
        <v>5</v>
      </c>
      <c r="S35" s="36" t="s">
        <v>6</v>
      </c>
      <c r="T35" s="60">
        <f t="shared" si="0"/>
        <v>0</v>
      </c>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row>
    <row r="36" spans="1:256" s="29" customFormat="1" ht="23.25" customHeight="1">
      <c r="A36" s="32">
        <v>1</v>
      </c>
      <c r="B36" s="350"/>
      <c r="C36" s="349"/>
      <c r="D36" s="44" t="s">
        <v>281</v>
      </c>
      <c r="E36" s="12"/>
      <c r="F36" s="12"/>
      <c r="G36" s="12">
        <v>1</v>
      </c>
      <c r="H36" s="12"/>
      <c r="I36" s="12"/>
      <c r="J36" s="12">
        <v>1</v>
      </c>
      <c r="K36" s="57"/>
      <c r="L36" s="58"/>
      <c r="M36" s="58">
        <v>1</v>
      </c>
      <c r="N36" s="58"/>
      <c r="O36" s="58">
        <v>1</v>
      </c>
      <c r="P36" s="58"/>
      <c r="Q36" s="58">
        <v>1</v>
      </c>
      <c r="R36" s="58"/>
      <c r="S36" s="58"/>
      <c r="T36" s="60">
        <f t="shared" si="0"/>
        <v>5</v>
      </c>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c r="IE36" s="32"/>
      <c r="IF36" s="32"/>
      <c r="IG36" s="32"/>
      <c r="IH36" s="32"/>
      <c r="II36" s="32"/>
      <c r="IJ36" s="32"/>
      <c r="IK36" s="32"/>
      <c r="IL36" s="32"/>
      <c r="IM36" s="32"/>
      <c r="IN36" s="32"/>
      <c r="IO36" s="32"/>
      <c r="IP36" s="32"/>
      <c r="IQ36" s="32"/>
      <c r="IR36" s="32"/>
      <c r="IS36" s="32"/>
      <c r="IT36" s="32"/>
      <c r="IU36" s="32"/>
      <c r="IV36" s="32"/>
    </row>
    <row r="37" spans="1:256" s="29" customFormat="1" ht="23.25" customHeight="1">
      <c r="A37" s="32">
        <v>2</v>
      </c>
      <c r="B37" s="350"/>
      <c r="C37" s="349"/>
      <c r="D37" s="44" t="s">
        <v>282</v>
      </c>
      <c r="E37" s="12"/>
      <c r="F37" s="12"/>
      <c r="G37" s="12">
        <v>1</v>
      </c>
      <c r="H37" s="12"/>
      <c r="I37" s="12"/>
      <c r="J37" s="12">
        <v>1</v>
      </c>
      <c r="K37" s="57">
        <v>1</v>
      </c>
      <c r="L37" s="58"/>
      <c r="M37" s="58"/>
      <c r="N37" s="58">
        <v>1</v>
      </c>
      <c r="O37" s="58"/>
      <c r="P37" s="58"/>
      <c r="Q37" s="60">
        <v>1</v>
      </c>
      <c r="R37" s="58"/>
      <c r="S37" s="58"/>
      <c r="T37" s="60">
        <f t="shared" si="0"/>
        <v>5</v>
      </c>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c r="IL37" s="32"/>
      <c r="IM37" s="32"/>
      <c r="IN37" s="32"/>
      <c r="IO37" s="32"/>
      <c r="IP37" s="32"/>
      <c r="IQ37" s="32"/>
      <c r="IR37" s="32"/>
      <c r="IS37" s="32"/>
      <c r="IT37" s="32"/>
      <c r="IU37" s="32"/>
      <c r="IV37" s="32"/>
    </row>
    <row r="38" spans="1:256" s="29" customFormat="1" ht="18" customHeight="1">
      <c r="A38" s="32"/>
      <c r="B38" s="350"/>
      <c r="C38" s="349"/>
      <c r="D38" s="24" t="s">
        <v>46</v>
      </c>
      <c r="E38" s="12">
        <f>SUM(E36:E37)</f>
        <v>0</v>
      </c>
      <c r="F38" s="12">
        <f t="shared" ref="F38:S38" si="5">SUM(F36:F37)</f>
        <v>0</v>
      </c>
      <c r="G38" s="12">
        <f t="shared" si="5"/>
        <v>2</v>
      </c>
      <c r="H38" s="12">
        <f t="shared" si="5"/>
        <v>0</v>
      </c>
      <c r="I38" s="12">
        <f t="shared" si="5"/>
        <v>0</v>
      </c>
      <c r="J38" s="12">
        <f t="shared" si="5"/>
        <v>2</v>
      </c>
      <c r="K38" s="12">
        <f t="shared" si="5"/>
        <v>1</v>
      </c>
      <c r="L38" s="12">
        <f t="shared" si="5"/>
        <v>0</v>
      </c>
      <c r="M38" s="12">
        <f t="shared" si="5"/>
        <v>1</v>
      </c>
      <c r="N38" s="12">
        <f t="shared" si="5"/>
        <v>1</v>
      </c>
      <c r="O38" s="12">
        <f t="shared" si="5"/>
        <v>1</v>
      </c>
      <c r="P38" s="12">
        <f t="shared" si="5"/>
        <v>0</v>
      </c>
      <c r="Q38" s="12">
        <f t="shared" si="5"/>
        <v>2</v>
      </c>
      <c r="R38" s="12">
        <f t="shared" si="5"/>
        <v>0</v>
      </c>
      <c r="S38" s="12">
        <f t="shared" si="5"/>
        <v>0</v>
      </c>
      <c r="T38" s="60">
        <f t="shared" si="0"/>
        <v>10</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row>
    <row r="39" spans="1:256" s="29" customFormat="1" ht="21" customHeight="1">
      <c r="A39" s="32"/>
      <c r="B39" s="350"/>
      <c r="C39" s="349"/>
      <c r="D39" s="39" t="s">
        <v>212</v>
      </c>
      <c r="E39" s="361"/>
      <c r="F39" s="362"/>
      <c r="G39" s="363"/>
      <c r="H39" s="361"/>
      <c r="I39" s="362"/>
      <c r="J39" s="363"/>
      <c r="K39" s="361"/>
      <c r="L39" s="362"/>
      <c r="M39" s="363"/>
      <c r="N39" s="361"/>
      <c r="O39" s="362"/>
      <c r="P39" s="363"/>
      <c r="Q39" s="361"/>
      <c r="R39" s="362"/>
      <c r="S39" s="363"/>
      <c r="T39" s="60">
        <f t="shared" si="0"/>
        <v>0</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row>
    <row r="40" spans="1:256" s="29" customFormat="1" ht="40.5" customHeight="1">
      <c r="A40" s="32"/>
      <c r="B40" s="350" t="s">
        <v>74</v>
      </c>
      <c r="C40" s="349"/>
      <c r="D40" s="39" t="s">
        <v>74</v>
      </c>
      <c r="E40" s="36" t="s">
        <v>4</v>
      </c>
      <c r="F40" s="36" t="s">
        <v>5</v>
      </c>
      <c r="G40" s="36" t="s">
        <v>6</v>
      </c>
      <c r="H40" s="36" t="s">
        <v>4</v>
      </c>
      <c r="I40" s="36" t="s">
        <v>5</v>
      </c>
      <c r="J40" s="36" t="s">
        <v>6</v>
      </c>
      <c r="K40" s="36" t="s">
        <v>4</v>
      </c>
      <c r="L40" s="36" t="s">
        <v>5</v>
      </c>
      <c r="M40" s="36" t="s">
        <v>6</v>
      </c>
      <c r="N40" s="36" t="s">
        <v>4</v>
      </c>
      <c r="O40" s="36" t="s">
        <v>5</v>
      </c>
      <c r="P40" s="36" t="s">
        <v>6</v>
      </c>
      <c r="Q40" s="36" t="s">
        <v>4</v>
      </c>
      <c r="R40" s="36" t="s">
        <v>5</v>
      </c>
      <c r="S40" s="36" t="s">
        <v>6</v>
      </c>
      <c r="T40" s="60">
        <f t="shared" si="0"/>
        <v>0</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row>
    <row r="41" spans="1:256" s="29" customFormat="1" ht="65.25" customHeight="1">
      <c r="A41" s="32">
        <v>1</v>
      </c>
      <c r="B41" s="350"/>
      <c r="C41" s="349"/>
      <c r="D41" s="7" t="s">
        <v>283</v>
      </c>
      <c r="E41" s="12"/>
      <c r="F41" s="12"/>
      <c r="G41" s="12">
        <v>1</v>
      </c>
      <c r="H41" s="12">
        <v>1</v>
      </c>
      <c r="I41" s="12"/>
      <c r="J41" s="12"/>
      <c r="K41" s="57">
        <v>1</v>
      </c>
      <c r="L41" s="58"/>
      <c r="M41" s="58"/>
      <c r="N41" s="58"/>
      <c r="O41" s="58"/>
      <c r="P41" s="58">
        <v>1</v>
      </c>
      <c r="Q41" s="58">
        <v>1</v>
      </c>
      <c r="R41" s="58"/>
      <c r="S41" s="58"/>
      <c r="T41" s="60">
        <f t="shared" si="0"/>
        <v>5</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row>
    <row r="42" spans="1:256" s="29" customFormat="1" ht="18" customHeight="1">
      <c r="A42" s="32"/>
      <c r="B42" s="350"/>
      <c r="C42" s="349"/>
      <c r="D42" s="24" t="s">
        <v>46</v>
      </c>
      <c r="E42" s="12">
        <f>SUM(E41)</f>
        <v>0</v>
      </c>
      <c r="F42" s="12">
        <f t="shared" ref="F42:S42" si="6">SUM(F41)</f>
        <v>0</v>
      </c>
      <c r="G42" s="12">
        <f t="shared" si="6"/>
        <v>1</v>
      </c>
      <c r="H42" s="12">
        <f t="shared" si="6"/>
        <v>1</v>
      </c>
      <c r="I42" s="12">
        <f t="shared" si="6"/>
        <v>0</v>
      </c>
      <c r="J42" s="12">
        <f t="shared" si="6"/>
        <v>0</v>
      </c>
      <c r="K42" s="12">
        <f t="shared" si="6"/>
        <v>1</v>
      </c>
      <c r="L42" s="12">
        <f t="shared" si="6"/>
        <v>0</v>
      </c>
      <c r="M42" s="12">
        <f t="shared" si="6"/>
        <v>0</v>
      </c>
      <c r="N42" s="12">
        <f t="shared" si="6"/>
        <v>0</v>
      </c>
      <c r="O42" s="12">
        <f t="shared" si="6"/>
        <v>0</v>
      </c>
      <c r="P42" s="12">
        <f t="shared" si="6"/>
        <v>1</v>
      </c>
      <c r="Q42" s="12">
        <f t="shared" si="6"/>
        <v>1</v>
      </c>
      <c r="R42" s="12">
        <f t="shared" si="6"/>
        <v>0</v>
      </c>
      <c r="S42" s="12">
        <f t="shared" si="6"/>
        <v>0</v>
      </c>
      <c r="T42" s="60">
        <f t="shared" si="0"/>
        <v>5</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2"/>
      <c r="GC42" s="32"/>
      <c r="GD42" s="32"/>
      <c r="GE42" s="32"/>
      <c r="GF42" s="32"/>
      <c r="GG42" s="32"/>
      <c r="GH42" s="32"/>
      <c r="GI42" s="32"/>
      <c r="GJ42" s="32"/>
      <c r="GK42" s="32"/>
      <c r="GL42" s="32"/>
      <c r="GM42" s="32"/>
      <c r="GN42" s="32"/>
      <c r="GO42" s="32"/>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2"/>
      <c r="IJ42" s="32"/>
      <c r="IK42" s="32"/>
      <c r="IL42" s="32"/>
      <c r="IM42" s="32"/>
      <c r="IN42" s="32"/>
      <c r="IO42" s="32"/>
      <c r="IP42" s="32"/>
      <c r="IQ42" s="32"/>
      <c r="IR42" s="32"/>
      <c r="IS42" s="32"/>
      <c r="IT42" s="32"/>
      <c r="IU42" s="32"/>
      <c r="IV42" s="32"/>
    </row>
    <row r="43" spans="1:256" s="29" customFormat="1" ht="15.75" customHeight="1">
      <c r="A43" s="32"/>
      <c r="B43" s="350"/>
      <c r="C43" s="349"/>
      <c r="D43" s="39" t="s">
        <v>212</v>
      </c>
      <c r="E43" s="361"/>
      <c r="F43" s="362"/>
      <c r="G43" s="363"/>
      <c r="H43" s="361"/>
      <c r="I43" s="362"/>
      <c r="J43" s="363"/>
      <c r="K43" s="361"/>
      <c r="L43" s="362"/>
      <c r="M43" s="363"/>
      <c r="N43" s="361"/>
      <c r="O43" s="362"/>
      <c r="P43" s="363"/>
      <c r="Q43" s="361"/>
      <c r="R43" s="362"/>
      <c r="S43" s="363"/>
      <c r="T43" s="60">
        <f t="shared" si="0"/>
        <v>0</v>
      </c>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row>
    <row r="44" spans="1:256" s="29" customFormat="1" ht="36" customHeight="1">
      <c r="A44" s="32"/>
      <c r="B44" s="348" t="s">
        <v>83</v>
      </c>
      <c r="C44" s="349"/>
      <c r="D44" s="39" t="s">
        <v>83</v>
      </c>
      <c r="E44" s="36" t="s">
        <v>4</v>
      </c>
      <c r="F44" s="36" t="s">
        <v>5</v>
      </c>
      <c r="G44" s="36" t="s">
        <v>6</v>
      </c>
      <c r="H44" s="36" t="s">
        <v>4</v>
      </c>
      <c r="I44" s="36" t="s">
        <v>5</v>
      </c>
      <c r="J44" s="36" t="s">
        <v>6</v>
      </c>
      <c r="K44" s="36" t="s">
        <v>4</v>
      </c>
      <c r="L44" s="36" t="s">
        <v>5</v>
      </c>
      <c r="M44" s="36" t="s">
        <v>6</v>
      </c>
      <c r="N44" s="36" t="s">
        <v>4</v>
      </c>
      <c r="O44" s="36" t="s">
        <v>5</v>
      </c>
      <c r="P44" s="36" t="s">
        <v>6</v>
      </c>
      <c r="Q44" s="36" t="s">
        <v>4</v>
      </c>
      <c r="R44" s="36" t="s">
        <v>5</v>
      </c>
      <c r="S44" s="36" t="s">
        <v>6</v>
      </c>
      <c r="T44" s="60">
        <f t="shared" si="0"/>
        <v>0</v>
      </c>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c r="IN44" s="32"/>
      <c r="IO44" s="32"/>
      <c r="IP44" s="32"/>
      <c r="IQ44" s="32"/>
      <c r="IR44" s="32"/>
      <c r="IS44" s="32"/>
      <c r="IT44" s="32"/>
      <c r="IU44" s="32"/>
      <c r="IV44" s="32"/>
    </row>
    <row r="45" spans="1:256" s="29" customFormat="1" ht="43.5" customHeight="1">
      <c r="A45" s="32">
        <v>1</v>
      </c>
      <c r="B45" s="348"/>
      <c r="C45" s="349"/>
      <c r="D45" s="45" t="s">
        <v>284</v>
      </c>
      <c r="E45" s="12">
        <v>1</v>
      </c>
      <c r="F45" s="12"/>
      <c r="G45" s="12"/>
      <c r="H45" s="12">
        <v>1</v>
      </c>
      <c r="I45" s="12"/>
      <c r="J45" s="12"/>
      <c r="K45" s="57">
        <v>1</v>
      </c>
      <c r="L45" s="58"/>
      <c r="M45" s="58"/>
      <c r="N45" s="58">
        <v>1</v>
      </c>
      <c r="O45" s="58"/>
      <c r="P45" s="58"/>
      <c r="Q45" s="58">
        <v>1</v>
      </c>
      <c r="R45" s="58"/>
      <c r="S45" s="58"/>
      <c r="T45" s="60">
        <f t="shared" si="0"/>
        <v>5</v>
      </c>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c r="IN45" s="32"/>
      <c r="IO45" s="32"/>
      <c r="IP45" s="32"/>
      <c r="IQ45" s="32"/>
      <c r="IR45" s="32"/>
      <c r="IS45" s="32"/>
      <c r="IT45" s="32"/>
      <c r="IU45" s="32"/>
      <c r="IV45" s="32"/>
    </row>
    <row r="46" spans="1:256" s="29" customFormat="1" ht="18" customHeight="1">
      <c r="A46" s="32"/>
      <c r="B46" s="348"/>
      <c r="C46" s="349"/>
      <c r="D46" s="24" t="s">
        <v>46</v>
      </c>
      <c r="E46" s="12">
        <f>SUM(E45)</f>
        <v>1</v>
      </c>
      <c r="F46" s="12">
        <f t="shared" ref="F46:S46" si="7">SUM(F45)</f>
        <v>0</v>
      </c>
      <c r="G46" s="12">
        <f t="shared" si="7"/>
        <v>0</v>
      </c>
      <c r="H46" s="12">
        <f t="shared" si="7"/>
        <v>1</v>
      </c>
      <c r="I46" s="12">
        <f t="shared" si="7"/>
        <v>0</v>
      </c>
      <c r="J46" s="12">
        <f t="shared" si="7"/>
        <v>0</v>
      </c>
      <c r="K46" s="12">
        <f t="shared" si="7"/>
        <v>1</v>
      </c>
      <c r="L46" s="12">
        <f t="shared" si="7"/>
        <v>0</v>
      </c>
      <c r="M46" s="12">
        <f t="shared" si="7"/>
        <v>0</v>
      </c>
      <c r="N46" s="12">
        <f t="shared" si="7"/>
        <v>1</v>
      </c>
      <c r="O46" s="12">
        <f t="shared" si="7"/>
        <v>0</v>
      </c>
      <c r="P46" s="12">
        <f t="shared" si="7"/>
        <v>0</v>
      </c>
      <c r="Q46" s="12">
        <f t="shared" si="7"/>
        <v>1</v>
      </c>
      <c r="R46" s="12">
        <f t="shared" si="7"/>
        <v>0</v>
      </c>
      <c r="S46" s="12">
        <f t="shared" si="7"/>
        <v>0</v>
      </c>
      <c r="T46" s="60">
        <f t="shared" si="0"/>
        <v>5</v>
      </c>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c r="IN46" s="32"/>
      <c r="IO46" s="32"/>
      <c r="IP46" s="32"/>
      <c r="IQ46" s="32"/>
      <c r="IR46" s="32"/>
      <c r="IS46" s="32"/>
      <c r="IT46" s="32"/>
      <c r="IU46" s="32"/>
      <c r="IV46" s="32"/>
    </row>
    <row r="47" spans="1:256" s="29" customFormat="1" ht="18.75" customHeight="1">
      <c r="A47" s="32"/>
      <c r="B47" s="348"/>
      <c r="C47" s="349"/>
      <c r="D47" s="39" t="s">
        <v>212</v>
      </c>
      <c r="E47" s="361"/>
      <c r="F47" s="362"/>
      <c r="G47" s="363"/>
      <c r="H47" s="361"/>
      <c r="I47" s="362"/>
      <c r="J47" s="363"/>
      <c r="K47" s="361"/>
      <c r="L47" s="362"/>
      <c r="M47" s="363"/>
      <c r="N47" s="361"/>
      <c r="O47" s="362"/>
      <c r="P47" s="363"/>
      <c r="Q47" s="361"/>
      <c r="R47" s="362"/>
      <c r="S47" s="363"/>
      <c r="T47" s="60">
        <f t="shared" si="0"/>
        <v>0</v>
      </c>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row>
    <row r="48" spans="1:256" s="29" customFormat="1" ht="18" customHeight="1">
      <c r="A48" s="32"/>
      <c r="B48" s="348" t="s">
        <v>89</v>
      </c>
      <c r="C48" s="349"/>
      <c r="D48" s="39" t="s">
        <v>89</v>
      </c>
      <c r="E48" s="36" t="s">
        <v>4</v>
      </c>
      <c r="F48" s="36" t="s">
        <v>5</v>
      </c>
      <c r="G48" s="36" t="s">
        <v>6</v>
      </c>
      <c r="H48" s="36" t="s">
        <v>4</v>
      </c>
      <c r="I48" s="36" t="s">
        <v>5</v>
      </c>
      <c r="J48" s="36" t="s">
        <v>6</v>
      </c>
      <c r="K48" s="36" t="s">
        <v>4</v>
      </c>
      <c r="L48" s="36" t="s">
        <v>5</v>
      </c>
      <c r="M48" s="36" t="s">
        <v>6</v>
      </c>
      <c r="N48" s="36" t="s">
        <v>4</v>
      </c>
      <c r="O48" s="36" t="s">
        <v>5</v>
      </c>
      <c r="P48" s="36" t="s">
        <v>6</v>
      </c>
      <c r="Q48" s="36" t="s">
        <v>4</v>
      </c>
      <c r="R48" s="36" t="s">
        <v>5</v>
      </c>
      <c r="S48" s="36" t="s">
        <v>6</v>
      </c>
      <c r="T48" s="60">
        <f t="shared" si="0"/>
        <v>0</v>
      </c>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row>
    <row r="49" spans="1:256" s="29" customFormat="1" ht="32.25" customHeight="1">
      <c r="A49" s="32">
        <v>1</v>
      </c>
      <c r="B49" s="348"/>
      <c r="C49" s="349"/>
      <c r="D49" s="45" t="s">
        <v>285</v>
      </c>
      <c r="E49" s="12">
        <v>1</v>
      </c>
      <c r="F49" s="12"/>
      <c r="G49" s="12"/>
      <c r="H49" s="12">
        <v>1</v>
      </c>
      <c r="I49" s="12"/>
      <c r="J49" s="12"/>
      <c r="K49" s="57">
        <v>1</v>
      </c>
      <c r="L49" s="58"/>
      <c r="M49" s="58"/>
      <c r="N49" s="58"/>
      <c r="O49" s="58"/>
      <c r="P49" s="58">
        <v>1</v>
      </c>
      <c r="Q49" s="58">
        <v>1</v>
      </c>
      <c r="R49" s="58"/>
      <c r="S49" s="58"/>
      <c r="T49" s="60">
        <f t="shared" si="0"/>
        <v>5</v>
      </c>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c r="IE49" s="32"/>
      <c r="IF49" s="32"/>
      <c r="IG49" s="32"/>
      <c r="IH49" s="32"/>
      <c r="II49" s="32"/>
      <c r="IJ49" s="32"/>
      <c r="IK49" s="32"/>
      <c r="IL49" s="32"/>
      <c r="IM49" s="32"/>
      <c r="IN49" s="32"/>
      <c r="IO49" s="32"/>
      <c r="IP49" s="32"/>
      <c r="IQ49" s="32"/>
      <c r="IR49" s="32"/>
      <c r="IS49" s="32"/>
      <c r="IT49" s="32"/>
      <c r="IU49" s="32"/>
      <c r="IV49" s="32"/>
    </row>
    <row r="50" spans="1:256" s="30" customFormat="1" ht="63.75" customHeight="1">
      <c r="A50" s="46">
        <v>2</v>
      </c>
      <c r="B50" s="348"/>
      <c r="C50" s="349"/>
      <c r="D50" s="44" t="s">
        <v>286</v>
      </c>
      <c r="E50" s="47">
        <v>1</v>
      </c>
      <c r="F50" s="47"/>
      <c r="G50" s="47"/>
      <c r="H50" s="12">
        <v>1</v>
      </c>
      <c r="I50" s="12"/>
      <c r="J50" s="12"/>
      <c r="K50" s="57"/>
      <c r="L50" s="58">
        <v>1</v>
      </c>
      <c r="M50" s="58"/>
      <c r="N50" s="58">
        <v>1</v>
      </c>
      <c r="O50" s="58"/>
      <c r="P50" s="58"/>
      <c r="Q50" s="58">
        <v>1</v>
      </c>
      <c r="R50" s="58"/>
      <c r="S50" s="58"/>
      <c r="T50" s="60">
        <f t="shared" si="0"/>
        <v>5</v>
      </c>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c r="IL50" s="46"/>
      <c r="IM50" s="46"/>
      <c r="IN50" s="46"/>
      <c r="IO50" s="46"/>
      <c r="IP50" s="46"/>
      <c r="IQ50" s="46"/>
      <c r="IR50" s="46"/>
      <c r="IS50" s="46"/>
      <c r="IT50" s="46"/>
      <c r="IU50" s="46"/>
      <c r="IV50" s="46"/>
    </row>
    <row r="51" spans="1:256" s="29" customFormat="1" ht="18" customHeight="1">
      <c r="A51" s="32"/>
      <c r="B51" s="348"/>
      <c r="C51" s="349"/>
      <c r="D51" s="24" t="s">
        <v>46</v>
      </c>
      <c r="E51" s="12">
        <f>SUM(E49:E50)</f>
        <v>2</v>
      </c>
      <c r="F51" s="12">
        <f t="shared" ref="F51:S51" si="8">SUM(F49:F50)</f>
        <v>0</v>
      </c>
      <c r="G51" s="12">
        <f t="shared" si="8"/>
        <v>0</v>
      </c>
      <c r="H51" s="12">
        <f t="shared" si="8"/>
        <v>2</v>
      </c>
      <c r="I51" s="12">
        <f t="shared" si="8"/>
        <v>0</v>
      </c>
      <c r="J51" s="12">
        <f t="shared" si="8"/>
        <v>0</v>
      </c>
      <c r="K51" s="12">
        <f t="shared" si="8"/>
        <v>1</v>
      </c>
      <c r="L51" s="12">
        <f t="shared" si="8"/>
        <v>1</v>
      </c>
      <c r="M51" s="12">
        <f t="shared" si="8"/>
        <v>0</v>
      </c>
      <c r="N51" s="12">
        <f t="shared" si="8"/>
        <v>1</v>
      </c>
      <c r="O51" s="12">
        <f t="shared" si="8"/>
        <v>0</v>
      </c>
      <c r="P51" s="12">
        <f t="shared" si="8"/>
        <v>1</v>
      </c>
      <c r="Q51" s="12">
        <f t="shared" si="8"/>
        <v>2</v>
      </c>
      <c r="R51" s="12">
        <f t="shared" si="8"/>
        <v>0</v>
      </c>
      <c r="S51" s="12">
        <f t="shared" si="8"/>
        <v>0</v>
      </c>
      <c r="T51" s="60">
        <f t="shared" si="0"/>
        <v>10</v>
      </c>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c r="IE51" s="32"/>
      <c r="IF51" s="32"/>
      <c r="IG51" s="32"/>
      <c r="IH51" s="32"/>
      <c r="II51" s="32"/>
      <c r="IJ51" s="32"/>
      <c r="IK51" s="32"/>
      <c r="IL51" s="32"/>
      <c r="IM51" s="32"/>
      <c r="IN51" s="32"/>
      <c r="IO51" s="32"/>
      <c r="IP51" s="32"/>
      <c r="IQ51" s="32"/>
      <c r="IR51" s="32"/>
      <c r="IS51" s="32"/>
      <c r="IT51" s="32"/>
      <c r="IU51" s="32"/>
      <c r="IV51" s="32"/>
    </row>
    <row r="52" spans="1:256" s="29" customFormat="1" ht="14.25" customHeight="1">
      <c r="A52" s="32"/>
      <c r="B52" s="348"/>
      <c r="C52" s="349"/>
      <c r="D52" s="39" t="s">
        <v>212</v>
      </c>
      <c r="E52" s="361"/>
      <c r="F52" s="362"/>
      <c r="G52" s="363"/>
      <c r="H52" s="361"/>
      <c r="I52" s="362"/>
      <c r="J52" s="363"/>
      <c r="K52" s="361"/>
      <c r="L52" s="362"/>
      <c r="M52" s="363"/>
      <c r="N52" s="361"/>
      <c r="O52" s="362"/>
      <c r="P52" s="363"/>
      <c r="Q52" s="361"/>
      <c r="R52" s="362"/>
      <c r="S52" s="363"/>
      <c r="T52" s="60">
        <f t="shared" si="0"/>
        <v>0</v>
      </c>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c r="IE52" s="32"/>
      <c r="IF52" s="32"/>
      <c r="IG52" s="32"/>
      <c r="IH52" s="32"/>
      <c r="II52" s="32"/>
      <c r="IJ52" s="32"/>
      <c r="IK52" s="32"/>
      <c r="IL52" s="32"/>
      <c r="IM52" s="32"/>
      <c r="IN52" s="32"/>
      <c r="IO52" s="32"/>
      <c r="IP52" s="32"/>
      <c r="IQ52" s="32"/>
      <c r="IR52" s="32"/>
      <c r="IS52" s="32"/>
      <c r="IT52" s="32"/>
      <c r="IU52" s="32"/>
      <c r="IV52" s="32"/>
    </row>
    <row r="53" spans="1:256" s="29" customFormat="1" ht="21" customHeight="1">
      <c r="A53" s="32"/>
      <c r="B53" s="40"/>
      <c r="C53" s="40"/>
      <c r="D53" s="40"/>
      <c r="E53" s="42"/>
      <c r="F53" s="42"/>
      <c r="G53" s="42"/>
      <c r="H53" s="42"/>
      <c r="I53" s="42"/>
      <c r="J53" s="42"/>
      <c r="K53" s="59"/>
      <c r="L53" s="60"/>
      <c r="M53" s="60"/>
      <c r="N53" s="60"/>
      <c r="O53" s="60"/>
      <c r="P53" s="60"/>
      <c r="Q53" s="60"/>
      <c r="R53" s="60"/>
      <c r="S53" s="60"/>
      <c r="T53" s="60">
        <f t="shared" si="0"/>
        <v>0</v>
      </c>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c r="IN53" s="32"/>
      <c r="IO53" s="32"/>
      <c r="IP53" s="32"/>
      <c r="IQ53" s="32"/>
      <c r="IR53" s="32"/>
      <c r="IS53" s="32"/>
      <c r="IT53" s="32"/>
      <c r="IU53" s="32"/>
      <c r="IV53" s="32"/>
    </row>
    <row r="54" spans="1:256" s="29" customFormat="1" ht="15">
      <c r="A54" s="32"/>
      <c r="B54" s="359" t="s">
        <v>287</v>
      </c>
      <c r="C54" s="360"/>
      <c r="D54" s="360"/>
      <c r="E54" s="360"/>
      <c r="F54" s="360"/>
      <c r="G54" s="360"/>
      <c r="H54" s="360"/>
      <c r="I54" s="360"/>
      <c r="J54" s="42"/>
      <c r="K54" s="59"/>
      <c r="L54" s="60"/>
      <c r="M54" s="60"/>
      <c r="N54" s="60"/>
      <c r="O54" s="60"/>
      <c r="P54" s="60"/>
      <c r="Q54" s="60"/>
      <c r="R54" s="60"/>
      <c r="S54" s="60"/>
      <c r="T54" s="60">
        <f t="shared" si="0"/>
        <v>0</v>
      </c>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32"/>
      <c r="FT54" s="32"/>
      <c r="FU54" s="32"/>
      <c r="FV54" s="32"/>
      <c r="FW54" s="32"/>
      <c r="FX54" s="32"/>
      <c r="FY54" s="32"/>
      <c r="FZ54" s="32"/>
      <c r="GA54" s="32"/>
      <c r="GB54" s="32"/>
      <c r="GC54" s="32"/>
      <c r="GD54" s="32"/>
      <c r="GE54" s="32"/>
      <c r="GF54" s="32"/>
      <c r="GG54" s="32"/>
      <c r="GH54" s="32"/>
      <c r="GI54" s="32"/>
      <c r="GJ54" s="32"/>
      <c r="GK54" s="32"/>
      <c r="GL54" s="32"/>
      <c r="GM54" s="32"/>
      <c r="GN54" s="32"/>
      <c r="GO54" s="32"/>
      <c r="GP54" s="32"/>
      <c r="GQ54" s="32"/>
      <c r="GR54" s="32"/>
      <c r="GS54" s="32"/>
      <c r="GT54" s="32"/>
      <c r="GU54" s="32"/>
      <c r="GV54" s="32"/>
      <c r="GW54" s="32"/>
      <c r="GX54" s="32"/>
      <c r="GY54" s="32"/>
      <c r="GZ54" s="32"/>
      <c r="HA54" s="32"/>
      <c r="HB54" s="32"/>
      <c r="HC54" s="32"/>
      <c r="HD54" s="32"/>
      <c r="HE54" s="32"/>
      <c r="HF54" s="32"/>
      <c r="HG54" s="32"/>
      <c r="HH54" s="32"/>
      <c r="HI54" s="32"/>
      <c r="HJ54" s="32"/>
      <c r="HK54" s="32"/>
      <c r="HL54" s="32"/>
      <c r="HM54" s="32"/>
      <c r="HN54" s="32"/>
      <c r="HO54" s="32"/>
      <c r="HP54" s="32"/>
      <c r="HQ54" s="32"/>
      <c r="HR54" s="32"/>
      <c r="HS54" s="32"/>
      <c r="HT54" s="32"/>
      <c r="HU54" s="32"/>
      <c r="HV54" s="32"/>
      <c r="HW54" s="32"/>
      <c r="HX54" s="32"/>
      <c r="HY54" s="32"/>
      <c r="HZ54" s="32"/>
      <c r="IA54" s="32"/>
      <c r="IB54" s="32"/>
      <c r="IC54" s="32"/>
      <c r="ID54" s="32"/>
      <c r="IE54" s="32"/>
      <c r="IF54" s="32"/>
      <c r="IG54" s="32"/>
      <c r="IH54" s="32"/>
      <c r="II54" s="32"/>
      <c r="IJ54" s="32"/>
      <c r="IK54" s="32"/>
      <c r="IL54" s="32"/>
      <c r="IM54" s="32"/>
      <c r="IN54" s="32"/>
      <c r="IO54" s="32"/>
      <c r="IP54" s="32"/>
      <c r="IQ54" s="32"/>
      <c r="IR54" s="32"/>
      <c r="IS54" s="32"/>
      <c r="IT54" s="32"/>
      <c r="IU54" s="32"/>
      <c r="IV54" s="32"/>
    </row>
    <row r="55" spans="1:256" s="29" customFormat="1" ht="15">
      <c r="A55" s="32"/>
      <c r="B55" s="359"/>
      <c r="C55" s="360"/>
      <c r="D55" s="360"/>
      <c r="E55" s="360"/>
      <c r="F55" s="360"/>
      <c r="G55" s="360"/>
      <c r="H55" s="360"/>
      <c r="I55" s="360"/>
      <c r="J55" s="42"/>
      <c r="K55" s="59"/>
      <c r="L55" s="60"/>
      <c r="M55" s="60"/>
      <c r="N55" s="60"/>
      <c r="O55" s="60"/>
      <c r="P55" s="60"/>
      <c r="Q55" s="60"/>
      <c r="R55" s="60"/>
      <c r="S55" s="60"/>
      <c r="T55" s="60">
        <f t="shared" si="0"/>
        <v>0</v>
      </c>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c r="FG55" s="32"/>
      <c r="FH55" s="32"/>
      <c r="FI55" s="32"/>
      <c r="FJ55" s="32"/>
      <c r="FK55" s="32"/>
      <c r="FL55" s="32"/>
      <c r="FM55" s="32"/>
      <c r="FN55" s="32"/>
      <c r="FO55" s="32"/>
      <c r="FP55" s="32"/>
      <c r="FQ55" s="32"/>
      <c r="FR55" s="32"/>
      <c r="FS55" s="32"/>
      <c r="FT55" s="32"/>
      <c r="FU55" s="32"/>
      <c r="FV55" s="32"/>
      <c r="FW55" s="32"/>
      <c r="FX55" s="32"/>
      <c r="FY55" s="32"/>
      <c r="FZ55" s="32"/>
      <c r="GA55" s="32"/>
      <c r="GB55" s="32"/>
      <c r="GC55" s="32"/>
      <c r="GD55" s="32"/>
      <c r="GE55" s="32"/>
      <c r="GF55" s="32"/>
      <c r="GG55" s="32"/>
      <c r="GH55" s="32"/>
      <c r="GI55" s="32"/>
      <c r="GJ55" s="32"/>
      <c r="GK55" s="32"/>
      <c r="GL55" s="32"/>
      <c r="GM55" s="32"/>
      <c r="GN55" s="32"/>
      <c r="GO55" s="32"/>
      <c r="GP55" s="32"/>
      <c r="GQ55" s="32"/>
      <c r="GR55" s="32"/>
      <c r="GS55" s="32"/>
      <c r="GT55" s="32"/>
      <c r="GU55" s="32"/>
      <c r="GV55" s="32"/>
      <c r="GW55" s="32"/>
      <c r="GX55" s="32"/>
      <c r="GY55" s="32"/>
      <c r="GZ55" s="32"/>
      <c r="HA55" s="32"/>
      <c r="HB55" s="32"/>
      <c r="HC55" s="32"/>
      <c r="HD55" s="32"/>
      <c r="HE55" s="32"/>
      <c r="HF55" s="32"/>
      <c r="HG55" s="32"/>
      <c r="HH55" s="32"/>
      <c r="HI55" s="32"/>
      <c r="HJ55" s="32"/>
      <c r="HK55" s="32"/>
      <c r="HL55" s="32"/>
      <c r="HM55" s="32"/>
      <c r="HN55" s="32"/>
      <c r="HO55" s="32"/>
      <c r="HP55" s="32"/>
      <c r="HQ55" s="32"/>
      <c r="HR55" s="32"/>
      <c r="HS55" s="32"/>
      <c r="HT55" s="32"/>
      <c r="HU55" s="32"/>
      <c r="HV55" s="32"/>
      <c r="HW55" s="32"/>
      <c r="HX55" s="32"/>
      <c r="HY55" s="32"/>
      <c r="HZ55" s="32"/>
      <c r="IA55" s="32"/>
      <c r="IB55" s="32"/>
      <c r="IC55" s="32"/>
      <c r="ID55" s="32"/>
      <c r="IE55" s="32"/>
      <c r="IF55" s="32"/>
      <c r="IG55" s="32"/>
      <c r="IH55" s="32"/>
      <c r="II55" s="32"/>
      <c r="IJ55" s="32"/>
      <c r="IK55" s="32"/>
      <c r="IL55" s="32"/>
      <c r="IM55" s="32"/>
      <c r="IN55" s="32"/>
      <c r="IO55" s="32"/>
      <c r="IP55" s="32"/>
      <c r="IQ55" s="32"/>
      <c r="IR55" s="32"/>
      <c r="IS55" s="32"/>
      <c r="IT55" s="32"/>
      <c r="IU55" s="32"/>
      <c r="IV55" s="32"/>
    </row>
    <row r="56" spans="1:256" s="29" customFormat="1" ht="15">
      <c r="A56" s="32"/>
      <c r="B56" s="40"/>
      <c r="C56" s="40"/>
      <c r="D56" s="40"/>
      <c r="E56" s="42"/>
      <c r="F56" s="42"/>
      <c r="G56" s="42"/>
      <c r="H56" s="42"/>
      <c r="I56" s="42"/>
      <c r="J56" s="42"/>
      <c r="K56" s="59"/>
      <c r="L56" s="60"/>
      <c r="M56" s="60"/>
      <c r="N56" s="60"/>
      <c r="O56" s="60"/>
      <c r="P56" s="60"/>
      <c r="Q56" s="60"/>
      <c r="R56" s="60"/>
      <c r="S56" s="60"/>
      <c r="T56" s="60">
        <f t="shared" si="0"/>
        <v>0</v>
      </c>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c r="IE56" s="32"/>
      <c r="IF56" s="32"/>
      <c r="IG56" s="32"/>
      <c r="IH56" s="32"/>
      <c r="II56" s="32"/>
      <c r="IJ56" s="32"/>
      <c r="IK56" s="32"/>
      <c r="IL56" s="32"/>
      <c r="IM56" s="32"/>
      <c r="IN56" s="32"/>
      <c r="IO56" s="32"/>
      <c r="IP56" s="32"/>
      <c r="IQ56" s="32"/>
      <c r="IR56" s="32"/>
      <c r="IS56" s="32"/>
      <c r="IT56" s="32"/>
      <c r="IU56" s="32"/>
      <c r="IV56" s="32"/>
    </row>
    <row r="57" spans="1:256" s="29" customFormat="1" ht="15" customHeight="1">
      <c r="A57" s="32"/>
      <c r="B57" s="48"/>
      <c r="C57" s="48"/>
      <c r="D57" s="48"/>
      <c r="E57" s="364" t="s">
        <v>288</v>
      </c>
      <c r="F57" s="365"/>
      <c r="G57" s="365"/>
      <c r="H57" s="365"/>
      <c r="I57" s="365"/>
      <c r="J57" s="365"/>
      <c r="K57" s="365"/>
      <c r="L57" s="365"/>
      <c r="M57" s="365"/>
      <c r="N57" s="365"/>
      <c r="O57" s="365"/>
      <c r="P57" s="365"/>
      <c r="Q57" s="365"/>
      <c r="R57" s="365"/>
      <c r="S57" s="366"/>
      <c r="T57" s="60">
        <f t="shared" si="0"/>
        <v>0</v>
      </c>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row>
    <row r="58" spans="1:256" s="29" customFormat="1" ht="14.25" customHeight="1">
      <c r="A58" s="32"/>
      <c r="B58" s="49"/>
      <c r="C58" s="50"/>
      <c r="D58" s="51" t="s">
        <v>31</v>
      </c>
      <c r="E58" s="361">
        <v>44415566</v>
      </c>
      <c r="F58" s="362"/>
      <c r="G58" s="363"/>
      <c r="H58" s="367" t="s">
        <v>289</v>
      </c>
      <c r="I58" s="368"/>
      <c r="J58" s="369"/>
      <c r="K58" s="367" t="s">
        <v>290</v>
      </c>
      <c r="L58" s="368"/>
      <c r="M58" s="369"/>
      <c r="N58" s="367" t="s">
        <v>291</v>
      </c>
      <c r="O58" s="368"/>
      <c r="P58" s="369"/>
      <c r="Q58" s="370" t="s">
        <v>292</v>
      </c>
      <c r="R58" s="371"/>
      <c r="S58" s="372"/>
      <c r="T58" s="60"/>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c r="IE58" s="32"/>
      <c r="IF58" s="32"/>
      <c r="IG58" s="32"/>
      <c r="IH58" s="32"/>
      <c r="II58" s="32"/>
      <c r="IJ58" s="32"/>
      <c r="IK58" s="32"/>
      <c r="IL58" s="32"/>
      <c r="IM58" s="32"/>
      <c r="IN58" s="32"/>
      <c r="IO58" s="32"/>
      <c r="IP58" s="32"/>
      <c r="IQ58" s="32"/>
      <c r="IR58" s="32"/>
      <c r="IS58" s="32"/>
      <c r="IT58" s="32"/>
      <c r="IU58" s="32"/>
      <c r="IV58" s="32"/>
    </row>
    <row r="59" spans="1:256" s="29" customFormat="1" ht="15" customHeight="1">
      <c r="A59" s="32"/>
      <c r="B59" s="353" t="s">
        <v>37</v>
      </c>
      <c r="C59" s="352"/>
      <c r="D59" s="52" t="s">
        <v>38</v>
      </c>
      <c r="E59" s="36" t="s">
        <v>4</v>
      </c>
      <c r="F59" s="36" t="s">
        <v>5</v>
      </c>
      <c r="G59" s="36" t="s">
        <v>6</v>
      </c>
      <c r="H59" s="36" t="s">
        <v>4</v>
      </c>
      <c r="I59" s="36" t="s">
        <v>5</v>
      </c>
      <c r="J59" s="36" t="s">
        <v>6</v>
      </c>
      <c r="K59" s="36" t="s">
        <v>4</v>
      </c>
      <c r="L59" s="36" t="s">
        <v>5</v>
      </c>
      <c r="M59" s="36" t="s">
        <v>6</v>
      </c>
      <c r="N59" s="36" t="s">
        <v>4</v>
      </c>
      <c r="O59" s="36" t="s">
        <v>5</v>
      </c>
      <c r="P59" s="36" t="s">
        <v>6</v>
      </c>
      <c r="Q59" s="36" t="s">
        <v>4</v>
      </c>
      <c r="R59" s="36" t="s">
        <v>5</v>
      </c>
      <c r="S59" s="36" t="s">
        <v>6</v>
      </c>
      <c r="T59" s="60">
        <f t="shared" ref="T59:T97" si="9">SUM(E59:S59)</f>
        <v>0</v>
      </c>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HX59" s="32"/>
      <c r="HY59" s="32"/>
      <c r="HZ59" s="32"/>
      <c r="IA59" s="32"/>
      <c r="IB59" s="32"/>
      <c r="IC59" s="32"/>
      <c r="ID59" s="32"/>
      <c r="IE59" s="32"/>
      <c r="IF59" s="32"/>
      <c r="IG59" s="32"/>
      <c r="IH59" s="32"/>
      <c r="II59" s="32"/>
      <c r="IJ59" s="32"/>
      <c r="IK59" s="32"/>
      <c r="IL59" s="32"/>
      <c r="IM59" s="32"/>
      <c r="IN59" s="32"/>
      <c r="IO59" s="32"/>
      <c r="IP59" s="32"/>
      <c r="IQ59" s="32"/>
      <c r="IR59" s="32"/>
      <c r="IS59" s="32"/>
      <c r="IT59" s="32"/>
      <c r="IU59" s="32"/>
      <c r="IV59" s="32"/>
    </row>
    <row r="60" spans="1:256" s="31" customFormat="1" ht="21.75" customHeight="1">
      <c r="A60" s="32">
        <v>1</v>
      </c>
      <c r="B60" s="353"/>
      <c r="C60" s="352"/>
      <c r="D60" s="53" t="s">
        <v>208</v>
      </c>
      <c r="E60" s="12">
        <v>1</v>
      </c>
      <c r="F60" s="12"/>
      <c r="G60" s="12"/>
      <c r="H60" s="12">
        <v>1</v>
      </c>
      <c r="I60" s="12"/>
      <c r="J60" s="12"/>
      <c r="K60" s="57">
        <v>1</v>
      </c>
      <c r="L60" s="58"/>
      <c r="M60" s="58"/>
      <c r="N60" s="58">
        <v>1</v>
      </c>
      <c r="O60" s="58"/>
      <c r="P60" s="58"/>
      <c r="Q60" s="58">
        <v>1</v>
      </c>
      <c r="R60" s="58"/>
      <c r="S60" s="58"/>
      <c r="T60" s="60">
        <f t="shared" si="9"/>
        <v>5</v>
      </c>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32"/>
      <c r="GQ60" s="32"/>
      <c r="GR60" s="32"/>
      <c r="GS60" s="32"/>
      <c r="GT60" s="32"/>
      <c r="GU60" s="32"/>
      <c r="GV60" s="32"/>
      <c r="GW60" s="32"/>
      <c r="GX60" s="32"/>
      <c r="GY60" s="32"/>
      <c r="GZ60" s="32"/>
      <c r="HA60" s="32"/>
      <c r="HB60" s="32"/>
      <c r="HC60" s="32"/>
      <c r="HD60" s="32"/>
      <c r="HE60" s="32"/>
      <c r="HF60" s="32"/>
      <c r="HG60" s="32"/>
      <c r="HH60" s="32"/>
      <c r="HI60" s="32"/>
      <c r="HJ60" s="32"/>
      <c r="HK60" s="32"/>
      <c r="HL60" s="32"/>
      <c r="HM60" s="32"/>
      <c r="HN60" s="32"/>
      <c r="HO60" s="32"/>
      <c r="HP60" s="32"/>
      <c r="HQ60" s="32"/>
      <c r="HR60" s="32"/>
      <c r="HS60" s="32"/>
      <c r="HT60" s="32"/>
      <c r="HU60" s="32"/>
      <c r="HV60" s="32"/>
      <c r="HW60" s="32"/>
      <c r="HX60" s="32"/>
      <c r="HY60" s="32"/>
      <c r="HZ60" s="32"/>
      <c r="IA60" s="32"/>
      <c r="IB60" s="32"/>
      <c r="IC60" s="32"/>
      <c r="ID60" s="32"/>
      <c r="IE60" s="32"/>
      <c r="IF60" s="32"/>
      <c r="IG60" s="32"/>
      <c r="IH60" s="32"/>
      <c r="II60" s="32"/>
      <c r="IJ60" s="32"/>
      <c r="IK60" s="32"/>
      <c r="IL60" s="32"/>
      <c r="IM60" s="32"/>
      <c r="IN60" s="32"/>
      <c r="IO60" s="32"/>
      <c r="IP60" s="32"/>
      <c r="IQ60" s="32"/>
      <c r="IR60" s="32"/>
      <c r="IS60" s="32"/>
      <c r="IT60" s="32"/>
      <c r="IU60" s="32"/>
      <c r="IV60" s="32"/>
    </row>
    <row r="61" spans="1:256" s="31" customFormat="1" ht="41.25" customHeight="1">
      <c r="A61" s="32">
        <v>2</v>
      </c>
      <c r="B61" s="353"/>
      <c r="C61" s="352"/>
      <c r="D61" s="54" t="s">
        <v>209</v>
      </c>
      <c r="E61" s="12">
        <v>1</v>
      </c>
      <c r="F61" s="12"/>
      <c r="G61" s="12"/>
      <c r="H61" s="12">
        <v>1</v>
      </c>
      <c r="I61" s="12"/>
      <c r="J61" s="12"/>
      <c r="K61" s="57">
        <v>1</v>
      </c>
      <c r="L61" s="58"/>
      <c r="M61" s="58"/>
      <c r="N61" s="58">
        <v>1</v>
      </c>
      <c r="O61" s="58"/>
      <c r="P61" s="58"/>
      <c r="Q61" s="58">
        <v>1</v>
      </c>
      <c r="R61" s="58"/>
      <c r="S61" s="58"/>
      <c r="T61" s="60">
        <f t="shared" si="9"/>
        <v>5</v>
      </c>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row>
    <row r="62" spans="1:256" s="31" customFormat="1" ht="62.25" customHeight="1">
      <c r="A62" s="40">
        <v>3</v>
      </c>
      <c r="B62" s="353"/>
      <c r="C62" s="352"/>
      <c r="D62" s="53" t="s">
        <v>211</v>
      </c>
      <c r="E62" s="12">
        <v>1</v>
      </c>
      <c r="F62" s="12"/>
      <c r="G62" s="12"/>
      <c r="H62" s="12"/>
      <c r="I62" s="12">
        <v>1</v>
      </c>
      <c r="J62" s="12"/>
      <c r="K62" s="57"/>
      <c r="L62" s="12">
        <v>1</v>
      </c>
      <c r="M62" s="12"/>
      <c r="N62" s="12"/>
      <c r="O62" s="12">
        <v>1</v>
      </c>
      <c r="P62" s="12"/>
      <c r="Q62" s="12"/>
      <c r="R62" s="12">
        <v>1</v>
      </c>
      <c r="S62" s="12"/>
      <c r="T62" s="42">
        <f t="shared" si="9"/>
        <v>5</v>
      </c>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row>
    <row r="63" spans="1:256" s="29" customFormat="1" ht="18" customHeight="1">
      <c r="A63" s="32"/>
      <c r="B63" s="353"/>
      <c r="C63" s="352"/>
      <c r="D63" s="55" t="s">
        <v>46</v>
      </c>
      <c r="E63" s="12">
        <f>SUM(E60:E62)</f>
        <v>3</v>
      </c>
      <c r="F63" s="12">
        <f t="shared" ref="F63:S63" si="10">SUM(F60:F62)</f>
        <v>0</v>
      </c>
      <c r="G63" s="12">
        <f t="shared" si="10"/>
        <v>0</v>
      </c>
      <c r="H63" s="12">
        <f t="shared" si="10"/>
        <v>2</v>
      </c>
      <c r="I63" s="12">
        <f t="shared" si="10"/>
        <v>1</v>
      </c>
      <c r="J63" s="12">
        <f t="shared" si="10"/>
        <v>0</v>
      </c>
      <c r="K63" s="12">
        <f t="shared" si="10"/>
        <v>2</v>
      </c>
      <c r="L63" s="12">
        <f t="shared" si="10"/>
        <v>1</v>
      </c>
      <c r="M63" s="12">
        <f t="shared" si="10"/>
        <v>0</v>
      </c>
      <c r="N63" s="12">
        <f t="shared" si="10"/>
        <v>2</v>
      </c>
      <c r="O63" s="12">
        <f t="shared" si="10"/>
        <v>1</v>
      </c>
      <c r="P63" s="12">
        <f t="shared" si="10"/>
        <v>0</v>
      </c>
      <c r="Q63" s="12">
        <v>0</v>
      </c>
      <c r="R63" s="12">
        <f t="shared" si="10"/>
        <v>1</v>
      </c>
      <c r="S63" s="12">
        <f t="shared" si="10"/>
        <v>0</v>
      </c>
      <c r="T63" s="60">
        <f t="shared" si="9"/>
        <v>13</v>
      </c>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c r="GB63" s="32"/>
      <c r="GC63" s="32"/>
      <c r="GD63" s="32"/>
      <c r="GE63" s="32"/>
      <c r="GF63" s="32"/>
      <c r="GG63" s="32"/>
      <c r="GH63" s="32"/>
      <c r="GI63" s="32"/>
      <c r="GJ63" s="32"/>
      <c r="GK63" s="32"/>
      <c r="GL63" s="32"/>
      <c r="GM63" s="32"/>
      <c r="GN63" s="32"/>
      <c r="GO63" s="32"/>
      <c r="GP63" s="32"/>
      <c r="GQ63" s="32"/>
      <c r="GR63" s="32"/>
      <c r="GS63" s="32"/>
      <c r="GT63" s="32"/>
      <c r="GU63" s="32"/>
      <c r="GV63" s="32"/>
      <c r="GW63" s="32"/>
      <c r="GX63" s="32"/>
      <c r="GY63" s="32"/>
      <c r="GZ63" s="32"/>
      <c r="HA63" s="32"/>
      <c r="HB63" s="32"/>
      <c r="HC63" s="32"/>
      <c r="HD63" s="32"/>
      <c r="HE63" s="32"/>
      <c r="HF63" s="32"/>
      <c r="HG63" s="32"/>
      <c r="HH63" s="32"/>
      <c r="HI63" s="32"/>
      <c r="HJ63" s="32"/>
      <c r="HK63" s="32"/>
      <c r="HL63" s="32"/>
      <c r="HM63" s="32"/>
      <c r="HN63" s="32"/>
      <c r="HO63" s="32"/>
      <c r="HP63" s="32"/>
      <c r="HQ63" s="32"/>
      <c r="HR63" s="32"/>
      <c r="HS63" s="32"/>
      <c r="HT63" s="32"/>
      <c r="HU63" s="32"/>
      <c r="HV63" s="32"/>
      <c r="HW63" s="32"/>
      <c r="HX63" s="32"/>
      <c r="HY63" s="32"/>
      <c r="HZ63" s="32"/>
      <c r="IA63" s="32"/>
      <c r="IB63" s="32"/>
      <c r="IC63" s="32"/>
      <c r="ID63" s="32"/>
      <c r="IE63" s="32"/>
      <c r="IF63" s="32"/>
      <c r="IG63" s="32"/>
      <c r="IH63" s="32"/>
      <c r="II63" s="32"/>
      <c r="IJ63" s="32"/>
      <c r="IK63" s="32"/>
      <c r="IL63" s="32"/>
      <c r="IM63" s="32"/>
      <c r="IN63" s="32"/>
      <c r="IO63" s="32"/>
      <c r="IP63" s="32"/>
      <c r="IQ63" s="32"/>
      <c r="IR63" s="32"/>
      <c r="IS63" s="32"/>
      <c r="IT63" s="32"/>
      <c r="IU63" s="32"/>
      <c r="IV63" s="32"/>
    </row>
    <row r="64" spans="1:256" s="29" customFormat="1" ht="20.25" customHeight="1">
      <c r="A64" s="32"/>
      <c r="B64" s="353"/>
      <c r="C64" s="352"/>
      <c r="D64" s="56" t="s">
        <v>212</v>
      </c>
      <c r="E64" s="361"/>
      <c r="F64" s="362"/>
      <c r="G64" s="363"/>
      <c r="H64" s="361"/>
      <c r="I64" s="362"/>
      <c r="J64" s="363"/>
      <c r="K64" s="361"/>
      <c r="L64" s="362"/>
      <c r="M64" s="363"/>
      <c r="N64" s="361"/>
      <c r="O64" s="362"/>
      <c r="P64" s="363"/>
      <c r="Q64" s="361"/>
      <c r="R64" s="362"/>
      <c r="S64" s="363"/>
      <c r="T64" s="60">
        <f t="shared" si="9"/>
        <v>0</v>
      </c>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c r="HR64" s="32"/>
      <c r="HS64" s="32"/>
      <c r="HT64" s="32"/>
      <c r="HU64" s="32"/>
      <c r="HV64" s="32"/>
      <c r="HW64" s="32"/>
      <c r="HX64" s="32"/>
      <c r="HY64" s="32"/>
      <c r="HZ64" s="32"/>
      <c r="IA64" s="32"/>
      <c r="IB64" s="32"/>
      <c r="IC64" s="32"/>
      <c r="ID64" s="32"/>
      <c r="IE64" s="32"/>
      <c r="IF64" s="32"/>
      <c r="IG64" s="32"/>
      <c r="IH64" s="32"/>
      <c r="II64" s="32"/>
      <c r="IJ64" s="32"/>
      <c r="IK64" s="32"/>
      <c r="IL64" s="32"/>
      <c r="IM64" s="32"/>
      <c r="IN64" s="32"/>
      <c r="IO64" s="32"/>
      <c r="IP64" s="32"/>
      <c r="IQ64" s="32"/>
      <c r="IR64" s="32"/>
      <c r="IS64" s="32"/>
      <c r="IT64" s="32"/>
      <c r="IU64" s="32"/>
      <c r="IV64" s="32"/>
    </row>
    <row r="65" spans="1:256" s="29" customFormat="1" ht="18" customHeight="1">
      <c r="A65" s="32"/>
      <c r="B65" s="354" t="s">
        <v>215</v>
      </c>
      <c r="C65" s="355"/>
      <c r="D65" s="56" t="s">
        <v>215</v>
      </c>
      <c r="E65" s="36" t="s">
        <v>4</v>
      </c>
      <c r="F65" s="36" t="s">
        <v>5</v>
      </c>
      <c r="G65" s="36" t="s">
        <v>6</v>
      </c>
      <c r="H65" s="36" t="s">
        <v>4</v>
      </c>
      <c r="I65" s="36" t="s">
        <v>5</v>
      </c>
      <c r="J65" s="36" t="s">
        <v>6</v>
      </c>
      <c r="K65" s="36" t="s">
        <v>4</v>
      </c>
      <c r="L65" s="36" t="s">
        <v>5</v>
      </c>
      <c r="M65" s="36" t="s">
        <v>6</v>
      </c>
      <c r="N65" s="36" t="s">
        <v>4</v>
      </c>
      <c r="O65" s="36" t="s">
        <v>5</v>
      </c>
      <c r="P65" s="36" t="s">
        <v>6</v>
      </c>
      <c r="Q65" s="36" t="s">
        <v>4</v>
      </c>
      <c r="R65" s="36" t="s">
        <v>5</v>
      </c>
      <c r="S65" s="36" t="s">
        <v>6</v>
      </c>
      <c r="T65" s="60">
        <f t="shared" si="9"/>
        <v>0</v>
      </c>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c r="GB65" s="32"/>
      <c r="GC65" s="32"/>
      <c r="GD65" s="32"/>
      <c r="GE65" s="32"/>
      <c r="GF65" s="32"/>
      <c r="GG65" s="32"/>
      <c r="GH65" s="32"/>
      <c r="GI65" s="32"/>
      <c r="GJ65" s="32"/>
      <c r="GK65" s="32"/>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2"/>
      <c r="IF65" s="32"/>
      <c r="IG65" s="32"/>
      <c r="IH65" s="32"/>
      <c r="II65" s="32"/>
      <c r="IJ65" s="32"/>
      <c r="IK65" s="32"/>
      <c r="IL65" s="32"/>
      <c r="IM65" s="32"/>
      <c r="IN65" s="32"/>
      <c r="IO65" s="32"/>
      <c r="IP65" s="32"/>
      <c r="IQ65" s="32"/>
      <c r="IR65" s="32"/>
      <c r="IS65" s="32"/>
      <c r="IT65" s="32"/>
      <c r="IU65" s="32"/>
      <c r="IV65" s="32"/>
    </row>
    <row r="66" spans="1:256" s="29" customFormat="1" ht="137.25" customHeight="1">
      <c r="A66" s="32">
        <v>1</v>
      </c>
      <c r="B66" s="354"/>
      <c r="C66" s="355"/>
      <c r="D66" s="61" t="s">
        <v>293</v>
      </c>
      <c r="E66" s="58">
        <v>1</v>
      </c>
      <c r="F66" s="58"/>
      <c r="G66" s="58"/>
      <c r="H66" s="58">
        <v>1</v>
      </c>
      <c r="I66" s="58"/>
      <c r="J66" s="58"/>
      <c r="K66" s="33">
        <v>1</v>
      </c>
      <c r="L66" s="58"/>
      <c r="M66" s="58"/>
      <c r="N66" s="58">
        <v>1</v>
      </c>
      <c r="O66" s="58"/>
      <c r="P66" s="58"/>
      <c r="Q66" s="58">
        <v>1</v>
      </c>
      <c r="R66" s="58"/>
      <c r="S66" s="58"/>
      <c r="T66" s="60">
        <f t="shared" si="9"/>
        <v>5</v>
      </c>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c r="FG66" s="32"/>
      <c r="FH66" s="32"/>
      <c r="FI66" s="32"/>
      <c r="FJ66" s="32"/>
      <c r="FK66" s="32"/>
      <c r="FL66" s="32"/>
      <c r="FM66" s="32"/>
      <c r="FN66" s="32"/>
      <c r="FO66" s="32"/>
      <c r="FP66" s="32"/>
      <c r="FQ66" s="32"/>
      <c r="FR66" s="32"/>
      <c r="FS66" s="32"/>
      <c r="FT66" s="32"/>
      <c r="FU66" s="32"/>
      <c r="FV66" s="32"/>
      <c r="FW66" s="32"/>
      <c r="FX66" s="32"/>
      <c r="FY66" s="32"/>
      <c r="FZ66" s="32"/>
      <c r="GA66" s="32"/>
      <c r="GB66" s="32"/>
      <c r="GC66" s="32"/>
      <c r="GD66" s="32"/>
      <c r="GE66" s="32"/>
      <c r="GF66" s="32"/>
      <c r="GG66" s="32"/>
      <c r="GH66" s="32"/>
      <c r="GI66" s="32"/>
      <c r="GJ66" s="32"/>
      <c r="GK66" s="32"/>
      <c r="GL66" s="32"/>
      <c r="GM66" s="32"/>
      <c r="GN66" s="32"/>
      <c r="GO66" s="32"/>
      <c r="GP66" s="32"/>
      <c r="GQ66" s="32"/>
      <c r="GR66" s="32"/>
      <c r="GS66" s="32"/>
      <c r="GT66" s="32"/>
      <c r="GU66" s="32"/>
      <c r="GV66" s="32"/>
      <c r="GW66" s="32"/>
      <c r="GX66" s="32"/>
      <c r="GY66" s="32"/>
      <c r="GZ66" s="32"/>
      <c r="HA66" s="32"/>
      <c r="HB66" s="32"/>
      <c r="HC66" s="32"/>
      <c r="HD66" s="32"/>
      <c r="HE66" s="32"/>
      <c r="HF66" s="32"/>
      <c r="HG66" s="32"/>
      <c r="HH66" s="32"/>
      <c r="HI66" s="32"/>
      <c r="HJ66" s="32"/>
      <c r="HK66" s="32"/>
      <c r="HL66" s="32"/>
      <c r="HM66" s="32"/>
      <c r="HN66" s="32"/>
      <c r="HO66" s="32"/>
      <c r="HP66" s="32"/>
      <c r="HQ66" s="32"/>
      <c r="HR66" s="32"/>
      <c r="HS66" s="32"/>
      <c r="HT66" s="32"/>
      <c r="HU66" s="32"/>
      <c r="HV66" s="32"/>
      <c r="HW66" s="32"/>
      <c r="HX66" s="32"/>
      <c r="HY66" s="32"/>
      <c r="HZ66" s="32"/>
      <c r="IA66" s="32"/>
      <c r="IB66" s="32"/>
      <c r="IC66" s="32"/>
      <c r="ID66" s="32"/>
      <c r="IE66" s="32"/>
      <c r="IF66" s="32"/>
      <c r="IG66" s="32"/>
      <c r="IH66" s="32"/>
      <c r="II66" s="32"/>
      <c r="IJ66" s="32"/>
      <c r="IK66" s="32"/>
      <c r="IL66" s="32"/>
      <c r="IM66" s="32"/>
      <c r="IN66" s="32"/>
      <c r="IO66" s="32"/>
      <c r="IP66" s="32"/>
      <c r="IQ66" s="32"/>
      <c r="IR66" s="32"/>
      <c r="IS66" s="32"/>
      <c r="IT66" s="32"/>
      <c r="IU66" s="32"/>
      <c r="IV66" s="32"/>
    </row>
    <row r="67" spans="1:256" s="29" customFormat="1" ht="120" customHeight="1">
      <c r="A67" s="32">
        <v>2</v>
      </c>
      <c r="B67" s="354"/>
      <c r="C67" s="355"/>
      <c r="D67" s="61" t="s">
        <v>294</v>
      </c>
      <c r="E67" s="12">
        <v>1</v>
      </c>
      <c r="F67" s="12"/>
      <c r="G67" s="12"/>
      <c r="H67" s="12">
        <v>1</v>
      </c>
      <c r="I67" s="12"/>
      <c r="J67" s="12"/>
      <c r="K67" s="57">
        <v>1</v>
      </c>
      <c r="L67" s="58"/>
      <c r="M67" s="58"/>
      <c r="N67" s="58">
        <v>1</v>
      </c>
      <c r="O67" s="58"/>
      <c r="P67" s="58"/>
      <c r="Q67" s="58">
        <v>1</v>
      </c>
      <c r="R67" s="58"/>
      <c r="S67" s="58"/>
      <c r="T67" s="60">
        <f t="shared" si="9"/>
        <v>5</v>
      </c>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c r="GB67" s="32"/>
      <c r="GC67" s="32"/>
      <c r="GD67" s="32"/>
      <c r="GE67" s="32"/>
      <c r="GF67" s="32"/>
      <c r="GG67" s="32"/>
      <c r="GH67" s="32"/>
      <c r="GI67" s="32"/>
      <c r="GJ67" s="32"/>
      <c r="GK67" s="32"/>
      <c r="GL67" s="32"/>
      <c r="GM67" s="32"/>
      <c r="GN67" s="32"/>
      <c r="GO67" s="32"/>
      <c r="GP67" s="32"/>
      <c r="GQ67" s="32"/>
      <c r="GR67" s="32"/>
      <c r="GS67" s="32"/>
      <c r="GT67" s="32"/>
      <c r="GU67" s="32"/>
      <c r="GV67" s="32"/>
      <c r="GW67" s="32"/>
      <c r="GX67" s="32"/>
      <c r="GY67" s="32"/>
      <c r="GZ67" s="32"/>
      <c r="HA67" s="32"/>
      <c r="HB67" s="32"/>
      <c r="HC67" s="32"/>
      <c r="HD67" s="32"/>
      <c r="HE67" s="32"/>
      <c r="HF67" s="32"/>
      <c r="HG67" s="32"/>
      <c r="HH67" s="32"/>
      <c r="HI67" s="32"/>
      <c r="HJ67" s="32"/>
      <c r="HK67" s="32"/>
      <c r="HL67" s="32"/>
      <c r="HM67" s="32"/>
      <c r="HN67" s="32"/>
      <c r="HO67" s="32"/>
      <c r="HP67" s="32"/>
      <c r="HQ67" s="32"/>
      <c r="HR67" s="32"/>
      <c r="HS67" s="32"/>
      <c r="HT67" s="32"/>
      <c r="HU67" s="32"/>
      <c r="HV67" s="32"/>
      <c r="HW67" s="32"/>
      <c r="HX67" s="32"/>
      <c r="HY67" s="32"/>
      <c r="HZ67" s="32"/>
      <c r="IA67" s="32"/>
      <c r="IB67" s="32"/>
      <c r="IC67" s="32"/>
      <c r="ID67" s="32"/>
      <c r="IE67" s="32"/>
      <c r="IF67" s="32"/>
      <c r="IG67" s="32"/>
      <c r="IH67" s="32"/>
      <c r="II67" s="32"/>
      <c r="IJ67" s="32"/>
      <c r="IK67" s="32"/>
      <c r="IL67" s="32"/>
      <c r="IM67" s="32"/>
      <c r="IN67" s="32"/>
      <c r="IO67" s="32"/>
      <c r="IP67" s="32"/>
      <c r="IQ67" s="32"/>
      <c r="IR67" s="32"/>
      <c r="IS67" s="32"/>
      <c r="IT67" s="32"/>
      <c r="IU67" s="32"/>
      <c r="IV67" s="32"/>
    </row>
    <row r="68" spans="1:256" s="29" customFormat="1" ht="75" customHeight="1">
      <c r="A68" s="32">
        <v>3</v>
      </c>
      <c r="B68" s="354"/>
      <c r="C68" s="355"/>
      <c r="D68" s="61" t="s">
        <v>295</v>
      </c>
      <c r="E68" s="12">
        <v>1</v>
      </c>
      <c r="F68" s="12"/>
      <c r="G68" s="12"/>
      <c r="H68" s="12">
        <v>1</v>
      </c>
      <c r="I68" s="12"/>
      <c r="J68" s="12"/>
      <c r="K68" s="57">
        <v>1</v>
      </c>
      <c r="L68" s="58"/>
      <c r="M68" s="58"/>
      <c r="N68" s="58">
        <v>1</v>
      </c>
      <c r="O68" s="58"/>
      <c r="P68" s="58"/>
      <c r="Q68" s="58">
        <v>1</v>
      </c>
      <c r="R68" s="58"/>
      <c r="S68" s="58"/>
      <c r="T68" s="60">
        <f t="shared" si="9"/>
        <v>5</v>
      </c>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c r="IF68" s="32"/>
      <c r="IG68" s="32"/>
      <c r="IH68" s="32"/>
      <c r="II68" s="32"/>
      <c r="IJ68" s="32"/>
      <c r="IK68" s="32"/>
      <c r="IL68" s="32"/>
      <c r="IM68" s="32"/>
      <c r="IN68" s="32"/>
      <c r="IO68" s="32"/>
      <c r="IP68" s="32"/>
      <c r="IQ68" s="32"/>
      <c r="IR68" s="32"/>
      <c r="IS68" s="32"/>
      <c r="IT68" s="32"/>
      <c r="IU68" s="32"/>
      <c r="IV68" s="32"/>
    </row>
    <row r="69" spans="1:256" s="29" customFormat="1" ht="23.25" customHeight="1">
      <c r="A69" s="32"/>
      <c r="B69" s="354"/>
      <c r="C69" s="355"/>
      <c r="D69" s="55" t="s">
        <v>46</v>
      </c>
      <c r="E69" s="12">
        <f>SUM(E66:E68)</f>
        <v>3</v>
      </c>
      <c r="F69" s="12">
        <f t="shared" ref="F69:S69" si="11">SUM(F66:F68)</f>
        <v>0</v>
      </c>
      <c r="G69" s="12">
        <f t="shared" si="11"/>
        <v>0</v>
      </c>
      <c r="H69" s="12">
        <f t="shared" si="11"/>
        <v>3</v>
      </c>
      <c r="I69" s="12">
        <f t="shared" si="11"/>
        <v>0</v>
      </c>
      <c r="J69" s="12">
        <f t="shared" si="11"/>
        <v>0</v>
      </c>
      <c r="K69" s="12">
        <f t="shared" si="11"/>
        <v>3</v>
      </c>
      <c r="L69" s="12">
        <f t="shared" si="11"/>
        <v>0</v>
      </c>
      <c r="M69" s="12">
        <f t="shared" si="11"/>
        <v>0</v>
      </c>
      <c r="N69" s="12">
        <f t="shared" si="11"/>
        <v>3</v>
      </c>
      <c r="O69" s="12">
        <f t="shared" si="11"/>
        <v>0</v>
      </c>
      <c r="P69" s="12">
        <f t="shared" si="11"/>
        <v>0</v>
      </c>
      <c r="Q69" s="12">
        <f t="shared" si="11"/>
        <v>3</v>
      </c>
      <c r="R69" s="12">
        <f t="shared" si="11"/>
        <v>0</v>
      </c>
      <c r="S69" s="12">
        <f t="shared" si="11"/>
        <v>0</v>
      </c>
      <c r="T69" s="60">
        <f t="shared" si="9"/>
        <v>15</v>
      </c>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c r="FJ69" s="32"/>
      <c r="FK69" s="32"/>
      <c r="FL69" s="32"/>
      <c r="FM69" s="32"/>
      <c r="FN69" s="32"/>
      <c r="FO69" s="32"/>
      <c r="FP69" s="32"/>
      <c r="FQ69" s="32"/>
      <c r="FR69" s="32"/>
      <c r="FS69" s="32"/>
      <c r="FT69" s="32"/>
      <c r="FU69" s="32"/>
      <c r="FV69" s="32"/>
      <c r="FW69" s="32"/>
      <c r="FX69" s="32"/>
      <c r="FY69" s="32"/>
      <c r="FZ69" s="32"/>
      <c r="GA69" s="32"/>
      <c r="GB69" s="32"/>
      <c r="GC69" s="32"/>
      <c r="GD69" s="32"/>
      <c r="GE69" s="32"/>
      <c r="GF69" s="32"/>
      <c r="GG69" s="32"/>
      <c r="GH69" s="32"/>
      <c r="GI69" s="32"/>
      <c r="GJ69" s="32"/>
      <c r="GK69" s="32"/>
      <c r="GL69" s="32"/>
      <c r="GM69" s="32"/>
      <c r="GN69" s="32"/>
      <c r="GO69" s="32"/>
      <c r="GP69" s="32"/>
      <c r="GQ69" s="32"/>
      <c r="GR69" s="32"/>
      <c r="GS69" s="32"/>
      <c r="GT69" s="32"/>
      <c r="GU69" s="32"/>
      <c r="GV69" s="32"/>
      <c r="GW69" s="32"/>
      <c r="GX69" s="32"/>
      <c r="GY69" s="32"/>
      <c r="GZ69" s="32"/>
      <c r="HA69" s="32"/>
      <c r="HB69" s="32"/>
      <c r="HC69" s="32"/>
      <c r="HD69" s="32"/>
      <c r="HE69" s="32"/>
      <c r="HF69" s="32"/>
      <c r="HG69" s="32"/>
      <c r="HH69" s="32"/>
      <c r="HI69" s="32"/>
      <c r="HJ69" s="32"/>
      <c r="HK69" s="32"/>
      <c r="HL69" s="32"/>
      <c r="HM69" s="32"/>
      <c r="HN69" s="32"/>
      <c r="HO69" s="32"/>
      <c r="HP69" s="32"/>
      <c r="HQ69" s="32"/>
      <c r="HR69" s="32"/>
      <c r="HS69" s="32"/>
      <c r="HT69" s="32"/>
      <c r="HU69" s="32"/>
      <c r="HV69" s="32"/>
      <c r="HW69" s="32"/>
      <c r="HX69" s="32"/>
      <c r="HY69" s="32"/>
      <c r="HZ69" s="32"/>
      <c r="IA69" s="32"/>
      <c r="IB69" s="32"/>
      <c r="IC69" s="32"/>
      <c r="ID69" s="32"/>
      <c r="IE69" s="32"/>
      <c r="IF69" s="32"/>
      <c r="IG69" s="32"/>
      <c r="IH69" s="32"/>
      <c r="II69" s="32"/>
      <c r="IJ69" s="32"/>
      <c r="IK69" s="32"/>
      <c r="IL69" s="32"/>
      <c r="IM69" s="32"/>
      <c r="IN69" s="32"/>
      <c r="IO69" s="32"/>
      <c r="IP69" s="32"/>
      <c r="IQ69" s="32"/>
      <c r="IR69" s="32"/>
      <c r="IS69" s="32"/>
      <c r="IT69" s="32"/>
      <c r="IU69" s="32"/>
      <c r="IV69" s="32"/>
    </row>
    <row r="70" spans="1:256" s="29" customFormat="1" ht="16.5" customHeight="1">
      <c r="A70" s="32"/>
      <c r="B70" s="354"/>
      <c r="C70" s="355"/>
      <c r="D70" s="56" t="s">
        <v>212</v>
      </c>
      <c r="E70" s="361"/>
      <c r="F70" s="362"/>
      <c r="G70" s="363"/>
      <c r="H70" s="361"/>
      <c r="I70" s="362"/>
      <c r="J70" s="363"/>
      <c r="K70" s="361"/>
      <c r="L70" s="362"/>
      <c r="M70" s="363"/>
      <c r="N70" s="361"/>
      <c r="O70" s="362"/>
      <c r="P70" s="363"/>
      <c r="Q70" s="361"/>
      <c r="R70" s="362"/>
      <c r="S70" s="363"/>
      <c r="T70" s="60">
        <f t="shared" si="9"/>
        <v>0</v>
      </c>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c r="FJ70" s="32"/>
      <c r="FK70" s="32"/>
      <c r="FL70" s="32"/>
      <c r="FM70" s="32"/>
      <c r="FN70" s="32"/>
      <c r="FO70" s="32"/>
      <c r="FP70" s="32"/>
      <c r="FQ70" s="32"/>
      <c r="FR70" s="32"/>
      <c r="FS70" s="32"/>
      <c r="FT70" s="32"/>
      <c r="FU70" s="32"/>
      <c r="FV70" s="32"/>
      <c r="FW70" s="32"/>
      <c r="FX70" s="32"/>
      <c r="FY70" s="32"/>
      <c r="FZ70" s="32"/>
      <c r="GA70" s="32"/>
      <c r="GB70" s="32"/>
      <c r="GC70" s="32"/>
      <c r="GD70" s="32"/>
      <c r="GE70" s="32"/>
      <c r="GF70" s="32"/>
      <c r="GG70" s="32"/>
      <c r="GH70" s="32"/>
      <c r="GI70" s="32"/>
      <c r="GJ70" s="32"/>
      <c r="GK70" s="32"/>
      <c r="GL70" s="32"/>
      <c r="GM70" s="32"/>
      <c r="GN70" s="32"/>
      <c r="GO70" s="32"/>
      <c r="GP70" s="32"/>
      <c r="GQ70" s="32"/>
      <c r="GR70" s="32"/>
      <c r="GS70" s="32"/>
      <c r="GT70" s="32"/>
      <c r="GU70" s="32"/>
      <c r="GV70" s="32"/>
      <c r="GW70" s="32"/>
      <c r="GX70" s="32"/>
      <c r="GY70" s="32"/>
      <c r="GZ70" s="32"/>
      <c r="HA70" s="32"/>
      <c r="HB70" s="32"/>
      <c r="HC70" s="32"/>
      <c r="HD70" s="32"/>
      <c r="HE70" s="32"/>
      <c r="HF70" s="32"/>
      <c r="HG70" s="32"/>
      <c r="HH70" s="32"/>
      <c r="HI70" s="32"/>
      <c r="HJ70" s="32"/>
      <c r="HK70" s="32"/>
      <c r="HL70" s="32"/>
      <c r="HM70" s="32"/>
      <c r="HN70" s="32"/>
      <c r="HO70" s="32"/>
      <c r="HP70" s="32"/>
      <c r="HQ70" s="32"/>
      <c r="HR70" s="32"/>
      <c r="HS70" s="32"/>
      <c r="HT70" s="32"/>
      <c r="HU70" s="32"/>
      <c r="HV70" s="32"/>
      <c r="HW70" s="32"/>
      <c r="HX70" s="32"/>
      <c r="HY70" s="32"/>
      <c r="HZ70" s="32"/>
      <c r="IA70" s="32"/>
      <c r="IB70" s="32"/>
      <c r="IC70" s="32"/>
      <c r="ID70" s="32"/>
      <c r="IE70" s="32"/>
      <c r="IF70" s="32"/>
      <c r="IG70" s="32"/>
      <c r="IH70" s="32"/>
      <c r="II70" s="32"/>
      <c r="IJ70" s="32"/>
      <c r="IK70" s="32"/>
      <c r="IL70" s="32"/>
      <c r="IM70" s="32"/>
      <c r="IN70" s="32"/>
      <c r="IO70" s="32"/>
      <c r="IP70" s="32"/>
      <c r="IQ70" s="32"/>
      <c r="IR70" s="32"/>
      <c r="IS70" s="32"/>
      <c r="IT70" s="32"/>
      <c r="IU70" s="32"/>
      <c r="IV70" s="32"/>
    </row>
    <row r="71" spans="1:256" s="29" customFormat="1" ht="18" customHeight="1">
      <c r="A71" s="32"/>
      <c r="B71" s="354" t="s">
        <v>59</v>
      </c>
      <c r="C71" s="355"/>
      <c r="D71" s="56" t="s">
        <v>59</v>
      </c>
      <c r="E71" s="36" t="s">
        <v>4</v>
      </c>
      <c r="F71" s="36" t="s">
        <v>5</v>
      </c>
      <c r="G71" s="36" t="s">
        <v>6</v>
      </c>
      <c r="H71" s="36" t="s">
        <v>4</v>
      </c>
      <c r="I71" s="36" t="s">
        <v>5</v>
      </c>
      <c r="J71" s="36" t="s">
        <v>6</v>
      </c>
      <c r="K71" s="36" t="s">
        <v>4</v>
      </c>
      <c r="L71" s="36" t="s">
        <v>5</v>
      </c>
      <c r="M71" s="36" t="s">
        <v>6</v>
      </c>
      <c r="N71" s="36" t="s">
        <v>4</v>
      </c>
      <c r="O71" s="36" t="s">
        <v>5</v>
      </c>
      <c r="P71" s="36" t="s">
        <v>6</v>
      </c>
      <c r="Q71" s="36" t="s">
        <v>4</v>
      </c>
      <c r="R71" s="36" t="s">
        <v>5</v>
      </c>
      <c r="S71" s="36" t="s">
        <v>6</v>
      </c>
      <c r="T71" s="60">
        <f t="shared" si="9"/>
        <v>0</v>
      </c>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c r="FJ71" s="32"/>
      <c r="FK71" s="32"/>
      <c r="FL71" s="32"/>
      <c r="FM71" s="32"/>
      <c r="FN71" s="32"/>
      <c r="FO71" s="32"/>
      <c r="FP71" s="32"/>
      <c r="FQ71" s="32"/>
      <c r="FR71" s="32"/>
      <c r="FS71" s="32"/>
      <c r="FT71" s="32"/>
      <c r="FU71" s="32"/>
      <c r="FV71" s="32"/>
      <c r="FW71" s="32"/>
      <c r="FX71" s="32"/>
      <c r="FY71" s="32"/>
      <c r="FZ71" s="32"/>
      <c r="GA71" s="32"/>
      <c r="GB71" s="32"/>
      <c r="GC71" s="32"/>
      <c r="GD71" s="32"/>
      <c r="GE71" s="32"/>
      <c r="GF71" s="32"/>
      <c r="GG71" s="32"/>
      <c r="GH71" s="32"/>
      <c r="GI71" s="32"/>
      <c r="GJ71" s="32"/>
      <c r="GK71" s="32"/>
      <c r="GL71" s="32"/>
      <c r="GM71" s="32"/>
      <c r="GN71" s="32"/>
      <c r="GO71" s="32"/>
      <c r="GP71" s="32"/>
      <c r="GQ71" s="32"/>
      <c r="GR71" s="32"/>
      <c r="GS71" s="32"/>
      <c r="GT71" s="32"/>
      <c r="GU71" s="32"/>
      <c r="GV71" s="32"/>
      <c r="GW71" s="32"/>
      <c r="GX71" s="32"/>
      <c r="GY71" s="32"/>
      <c r="GZ71" s="32"/>
      <c r="HA71" s="32"/>
      <c r="HB71" s="32"/>
      <c r="HC71" s="32"/>
      <c r="HD71" s="32"/>
      <c r="HE71" s="32"/>
      <c r="HF71" s="32"/>
      <c r="HG71" s="32"/>
      <c r="HH71" s="32"/>
      <c r="HI71" s="32"/>
      <c r="HJ71" s="32"/>
      <c r="HK71" s="32"/>
      <c r="HL71" s="32"/>
      <c r="HM71" s="32"/>
      <c r="HN71" s="32"/>
      <c r="HO71" s="32"/>
      <c r="HP71" s="32"/>
      <c r="HQ71" s="32"/>
      <c r="HR71" s="32"/>
      <c r="HS71" s="32"/>
      <c r="HT71" s="32"/>
      <c r="HU71" s="32"/>
      <c r="HV71" s="32"/>
      <c r="HW71" s="32"/>
      <c r="HX71" s="32"/>
      <c r="HY71" s="32"/>
      <c r="HZ71" s="32"/>
      <c r="IA71" s="32"/>
      <c r="IB71" s="32"/>
      <c r="IC71" s="32"/>
      <c r="ID71" s="32"/>
      <c r="IE71" s="32"/>
      <c r="IF71" s="32"/>
      <c r="IG71" s="32"/>
      <c r="IH71" s="32"/>
      <c r="II71" s="32"/>
      <c r="IJ71" s="32"/>
      <c r="IK71" s="32"/>
      <c r="IL71" s="32"/>
      <c r="IM71" s="32"/>
      <c r="IN71" s="32"/>
      <c r="IO71" s="32"/>
      <c r="IP71" s="32"/>
      <c r="IQ71" s="32"/>
      <c r="IR71" s="32"/>
      <c r="IS71" s="32"/>
      <c r="IT71" s="32"/>
      <c r="IU71" s="32"/>
      <c r="IV71" s="32"/>
    </row>
    <row r="72" spans="1:256" s="29" customFormat="1" ht="38.25" customHeight="1">
      <c r="A72" s="32">
        <v>1</v>
      </c>
      <c r="B72" s="354"/>
      <c r="C72" s="355"/>
      <c r="D72" s="61" t="s">
        <v>296</v>
      </c>
      <c r="E72" s="12">
        <v>1</v>
      </c>
      <c r="F72" s="12"/>
      <c r="G72" s="12"/>
      <c r="H72" s="12">
        <v>1</v>
      </c>
      <c r="I72" s="12"/>
      <c r="J72" s="12"/>
      <c r="K72" s="57">
        <v>1</v>
      </c>
      <c r="L72" s="58"/>
      <c r="M72" s="58"/>
      <c r="N72" s="58">
        <v>1</v>
      </c>
      <c r="O72" s="58"/>
      <c r="P72" s="58"/>
      <c r="Q72" s="58">
        <v>1</v>
      </c>
      <c r="R72" s="58"/>
      <c r="S72" s="58"/>
      <c r="T72" s="60">
        <f t="shared" si="9"/>
        <v>5</v>
      </c>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c r="FJ72" s="32"/>
      <c r="FK72" s="32"/>
      <c r="FL72" s="32"/>
      <c r="FM72" s="32"/>
      <c r="FN72" s="32"/>
      <c r="FO72" s="32"/>
      <c r="FP72" s="32"/>
      <c r="FQ72" s="32"/>
      <c r="FR72" s="32"/>
      <c r="FS72" s="32"/>
      <c r="FT72" s="32"/>
      <c r="FU72" s="32"/>
      <c r="FV72" s="32"/>
      <c r="FW72" s="32"/>
      <c r="FX72" s="32"/>
      <c r="FY72" s="32"/>
      <c r="FZ72" s="32"/>
      <c r="GA72" s="32"/>
      <c r="GB72" s="32"/>
      <c r="GC72" s="32"/>
      <c r="GD72" s="32"/>
      <c r="GE72" s="32"/>
      <c r="GF72" s="32"/>
      <c r="GG72" s="32"/>
      <c r="GH72" s="32"/>
      <c r="GI72" s="32"/>
      <c r="GJ72" s="32"/>
      <c r="GK72" s="32"/>
      <c r="GL72" s="32"/>
      <c r="GM72" s="32"/>
      <c r="GN72" s="32"/>
      <c r="GO72" s="32"/>
      <c r="GP72" s="32"/>
      <c r="GQ72" s="32"/>
      <c r="GR72" s="32"/>
      <c r="GS72" s="32"/>
      <c r="GT72" s="32"/>
      <c r="GU72" s="32"/>
      <c r="GV72" s="32"/>
      <c r="GW72" s="32"/>
      <c r="GX72" s="32"/>
      <c r="GY72" s="32"/>
      <c r="GZ72" s="32"/>
      <c r="HA72" s="32"/>
      <c r="HB72" s="32"/>
      <c r="HC72" s="32"/>
      <c r="HD72" s="32"/>
      <c r="HE72" s="32"/>
      <c r="HF72" s="32"/>
      <c r="HG72" s="32"/>
      <c r="HH72" s="32"/>
      <c r="HI72" s="32"/>
      <c r="HJ72" s="32"/>
      <c r="HK72" s="32"/>
      <c r="HL72" s="32"/>
      <c r="HM72" s="32"/>
      <c r="HN72" s="32"/>
      <c r="HO72" s="32"/>
      <c r="HP72" s="32"/>
      <c r="HQ72" s="32"/>
      <c r="HR72" s="32"/>
      <c r="HS72" s="32"/>
      <c r="HT72" s="32"/>
      <c r="HU72" s="32"/>
      <c r="HV72" s="32"/>
      <c r="HW72" s="32"/>
      <c r="HX72" s="32"/>
      <c r="HY72" s="32"/>
      <c r="HZ72" s="32"/>
      <c r="IA72" s="32"/>
      <c r="IB72" s="32"/>
      <c r="IC72" s="32"/>
      <c r="ID72" s="32"/>
      <c r="IE72" s="32"/>
      <c r="IF72" s="32"/>
      <c r="IG72" s="32"/>
      <c r="IH72" s="32"/>
      <c r="II72" s="32"/>
      <c r="IJ72" s="32"/>
      <c r="IK72" s="32"/>
      <c r="IL72" s="32"/>
      <c r="IM72" s="32"/>
      <c r="IN72" s="32"/>
      <c r="IO72" s="32"/>
      <c r="IP72" s="32"/>
      <c r="IQ72" s="32"/>
      <c r="IR72" s="32"/>
      <c r="IS72" s="32"/>
      <c r="IT72" s="32"/>
      <c r="IU72" s="32"/>
      <c r="IV72" s="32"/>
    </row>
    <row r="73" spans="1:256" s="29" customFormat="1" ht="78" customHeight="1">
      <c r="A73" s="32">
        <v>2</v>
      </c>
      <c r="B73" s="354"/>
      <c r="C73" s="355"/>
      <c r="D73" s="61" t="s">
        <v>297</v>
      </c>
      <c r="E73" s="12">
        <v>1</v>
      </c>
      <c r="F73" s="12"/>
      <c r="G73" s="12"/>
      <c r="H73" s="12">
        <v>1</v>
      </c>
      <c r="I73" s="12"/>
      <c r="J73" s="12"/>
      <c r="K73" s="57">
        <v>1</v>
      </c>
      <c r="L73" s="58"/>
      <c r="M73" s="58"/>
      <c r="N73" s="58">
        <v>1</v>
      </c>
      <c r="O73" s="58"/>
      <c r="P73" s="58"/>
      <c r="Q73" s="58">
        <v>1</v>
      </c>
      <c r="R73" s="58"/>
      <c r="S73" s="58"/>
      <c r="T73" s="60">
        <f t="shared" si="9"/>
        <v>5</v>
      </c>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c r="IH73" s="32"/>
      <c r="II73" s="32"/>
      <c r="IJ73" s="32"/>
      <c r="IK73" s="32"/>
      <c r="IL73" s="32"/>
      <c r="IM73" s="32"/>
      <c r="IN73" s="32"/>
      <c r="IO73" s="32"/>
      <c r="IP73" s="32"/>
      <c r="IQ73" s="32"/>
      <c r="IR73" s="32"/>
      <c r="IS73" s="32"/>
      <c r="IT73" s="32"/>
      <c r="IU73" s="32"/>
      <c r="IV73" s="32"/>
    </row>
    <row r="74" spans="1:256" s="29" customFormat="1" ht="18" customHeight="1">
      <c r="A74" s="32"/>
      <c r="B74" s="354"/>
      <c r="C74" s="355"/>
      <c r="D74" s="55" t="s">
        <v>46</v>
      </c>
      <c r="E74" s="12">
        <f>SUM(E72:E73)</f>
        <v>2</v>
      </c>
      <c r="F74" s="12">
        <f t="shared" ref="F74:S74" si="12">SUM(F72:F73)</f>
        <v>0</v>
      </c>
      <c r="G74" s="12">
        <f t="shared" si="12"/>
        <v>0</v>
      </c>
      <c r="H74" s="12">
        <f t="shared" si="12"/>
        <v>2</v>
      </c>
      <c r="I74" s="12">
        <f t="shared" si="12"/>
        <v>0</v>
      </c>
      <c r="J74" s="12">
        <f t="shared" si="12"/>
        <v>0</v>
      </c>
      <c r="K74" s="12">
        <f t="shared" si="12"/>
        <v>2</v>
      </c>
      <c r="L74" s="12">
        <f t="shared" si="12"/>
        <v>0</v>
      </c>
      <c r="M74" s="12">
        <f t="shared" si="12"/>
        <v>0</v>
      </c>
      <c r="N74" s="12">
        <f t="shared" si="12"/>
        <v>2</v>
      </c>
      <c r="O74" s="12">
        <f t="shared" si="12"/>
        <v>0</v>
      </c>
      <c r="P74" s="12">
        <f t="shared" si="12"/>
        <v>0</v>
      </c>
      <c r="Q74" s="12">
        <f t="shared" si="12"/>
        <v>2</v>
      </c>
      <c r="R74" s="12">
        <f t="shared" si="12"/>
        <v>0</v>
      </c>
      <c r="S74" s="12">
        <f t="shared" si="12"/>
        <v>0</v>
      </c>
      <c r="T74" s="60">
        <f t="shared" si="9"/>
        <v>10</v>
      </c>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32"/>
      <c r="FG74" s="32"/>
      <c r="FH74" s="32"/>
      <c r="FI74" s="32"/>
      <c r="FJ74" s="32"/>
      <c r="FK74" s="32"/>
      <c r="FL74" s="32"/>
      <c r="FM74" s="32"/>
      <c r="FN74" s="32"/>
      <c r="FO74" s="32"/>
      <c r="FP74" s="32"/>
      <c r="FQ74" s="32"/>
      <c r="FR74" s="32"/>
      <c r="FS74" s="32"/>
      <c r="FT74" s="32"/>
      <c r="FU74" s="32"/>
      <c r="FV74" s="32"/>
      <c r="FW74" s="32"/>
      <c r="FX74" s="32"/>
      <c r="FY74" s="32"/>
      <c r="FZ74" s="32"/>
      <c r="GA74" s="32"/>
      <c r="GB74" s="32"/>
      <c r="GC74" s="32"/>
      <c r="GD74" s="32"/>
      <c r="GE74" s="32"/>
      <c r="GF74" s="32"/>
      <c r="GG74" s="32"/>
      <c r="GH74" s="32"/>
      <c r="GI74" s="32"/>
      <c r="GJ74" s="32"/>
      <c r="GK74" s="32"/>
      <c r="GL74" s="32"/>
      <c r="GM74" s="32"/>
      <c r="GN74" s="32"/>
      <c r="GO74" s="32"/>
      <c r="GP74" s="32"/>
      <c r="GQ74" s="32"/>
      <c r="GR74" s="32"/>
      <c r="GS74" s="32"/>
      <c r="GT74" s="32"/>
      <c r="GU74" s="32"/>
      <c r="GV74" s="32"/>
      <c r="GW74" s="32"/>
      <c r="GX74" s="32"/>
      <c r="GY74" s="32"/>
      <c r="GZ74" s="32"/>
      <c r="HA74" s="32"/>
      <c r="HB74" s="32"/>
      <c r="HC74" s="32"/>
      <c r="HD74" s="32"/>
      <c r="HE74" s="32"/>
      <c r="HF74" s="32"/>
      <c r="HG74" s="32"/>
      <c r="HH74" s="32"/>
      <c r="HI74" s="32"/>
      <c r="HJ74" s="32"/>
      <c r="HK74" s="32"/>
      <c r="HL74" s="32"/>
      <c r="HM74" s="32"/>
      <c r="HN74" s="32"/>
      <c r="HO74" s="32"/>
      <c r="HP74" s="32"/>
      <c r="HQ74" s="32"/>
      <c r="HR74" s="32"/>
      <c r="HS74" s="32"/>
      <c r="HT74" s="32"/>
      <c r="HU74" s="32"/>
      <c r="HV74" s="32"/>
      <c r="HW74" s="32"/>
      <c r="HX74" s="32"/>
      <c r="HY74" s="32"/>
      <c r="HZ74" s="32"/>
      <c r="IA74" s="32"/>
      <c r="IB74" s="32"/>
      <c r="IC74" s="32"/>
      <c r="ID74" s="32"/>
      <c r="IE74" s="32"/>
      <c r="IF74" s="32"/>
      <c r="IG74" s="32"/>
      <c r="IH74" s="32"/>
      <c r="II74" s="32"/>
      <c r="IJ74" s="32"/>
      <c r="IK74" s="32"/>
      <c r="IL74" s="32"/>
      <c r="IM74" s="32"/>
      <c r="IN74" s="32"/>
      <c r="IO74" s="32"/>
      <c r="IP74" s="32"/>
      <c r="IQ74" s="32"/>
      <c r="IR74" s="32"/>
      <c r="IS74" s="32"/>
      <c r="IT74" s="32"/>
      <c r="IU74" s="32"/>
      <c r="IV74" s="32"/>
    </row>
    <row r="75" spans="1:256" s="29" customFormat="1" ht="24" customHeight="1">
      <c r="A75" s="32"/>
      <c r="B75" s="354"/>
      <c r="C75" s="355"/>
      <c r="D75" s="56" t="s">
        <v>212</v>
      </c>
      <c r="E75" s="361"/>
      <c r="F75" s="362"/>
      <c r="G75" s="363"/>
      <c r="H75" s="361"/>
      <c r="I75" s="362"/>
      <c r="J75" s="363"/>
      <c r="K75" s="361"/>
      <c r="L75" s="362"/>
      <c r="M75" s="363"/>
      <c r="N75" s="361"/>
      <c r="O75" s="362"/>
      <c r="P75" s="363"/>
      <c r="Q75" s="361"/>
      <c r="R75" s="362"/>
      <c r="S75" s="363"/>
      <c r="T75" s="60">
        <f t="shared" si="9"/>
        <v>0</v>
      </c>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c r="HE75" s="32"/>
      <c r="HF75" s="32"/>
      <c r="HG75" s="32"/>
      <c r="HH75" s="32"/>
      <c r="HI75" s="32"/>
      <c r="HJ75" s="32"/>
      <c r="HK75" s="32"/>
      <c r="HL75" s="32"/>
      <c r="HM75" s="32"/>
      <c r="HN75" s="32"/>
      <c r="HO75" s="32"/>
      <c r="HP75" s="32"/>
      <c r="HQ75" s="32"/>
      <c r="HR75" s="32"/>
      <c r="HS75" s="32"/>
      <c r="HT75" s="32"/>
      <c r="HU75" s="32"/>
      <c r="HV75" s="32"/>
      <c r="HW75" s="32"/>
      <c r="HX75" s="32"/>
      <c r="HY75" s="32"/>
      <c r="HZ75" s="32"/>
      <c r="IA75" s="32"/>
      <c r="IB75" s="32"/>
      <c r="IC75" s="32"/>
      <c r="ID75" s="32"/>
      <c r="IE75" s="32"/>
      <c r="IF75" s="32"/>
      <c r="IG75" s="32"/>
      <c r="IH75" s="32"/>
      <c r="II75" s="32"/>
      <c r="IJ75" s="32"/>
      <c r="IK75" s="32"/>
      <c r="IL75" s="32"/>
      <c r="IM75" s="32"/>
      <c r="IN75" s="32"/>
      <c r="IO75" s="32"/>
      <c r="IP75" s="32"/>
      <c r="IQ75" s="32"/>
      <c r="IR75" s="32"/>
      <c r="IS75" s="32"/>
      <c r="IT75" s="32"/>
      <c r="IU75" s="32"/>
      <c r="IV75" s="32"/>
    </row>
    <row r="76" spans="1:256" s="29" customFormat="1" ht="18" customHeight="1">
      <c r="A76" s="32"/>
      <c r="B76" s="354" t="s">
        <v>68</v>
      </c>
      <c r="C76" s="355"/>
      <c r="D76" s="56" t="s">
        <v>68</v>
      </c>
      <c r="E76" s="36" t="s">
        <v>4</v>
      </c>
      <c r="F76" s="36" t="s">
        <v>5</v>
      </c>
      <c r="G76" s="36" t="s">
        <v>6</v>
      </c>
      <c r="H76" s="36" t="s">
        <v>4</v>
      </c>
      <c r="I76" s="36" t="s">
        <v>5</v>
      </c>
      <c r="J76" s="36" t="s">
        <v>6</v>
      </c>
      <c r="K76" s="36" t="s">
        <v>4</v>
      </c>
      <c r="L76" s="36" t="s">
        <v>5</v>
      </c>
      <c r="M76" s="36" t="s">
        <v>6</v>
      </c>
      <c r="N76" s="36" t="s">
        <v>4</v>
      </c>
      <c r="O76" s="36" t="s">
        <v>5</v>
      </c>
      <c r="P76" s="36" t="s">
        <v>6</v>
      </c>
      <c r="Q76" s="36" t="s">
        <v>4</v>
      </c>
      <c r="R76" s="36" t="s">
        <v>5</v>
      </c>
      <c r="S76" s="36" t="s">
        <v>6</v>
      </c>
      <c r="T76" s="60">
        <f t="shared" si="9"/>
        <v>0</v>
      </c>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c r="HE76" s="32"/>
      <c r="HF76" s="32"/>
      <c r="HG76" s="32"/>
      <c r="HH76" s="32"/>
      <c r="HI76" s="32"/>
      <c r="HJ76" s="32"/>
      <c r="HK76" s="32"/>
      <c r="HL76" s="32"/>
      <c r="HM76" s="32"/>
      <c r="HN76" s="32"/>
      <c r="HO76" s="32"/>
      <c r="HP76" s="32"/>
      <c r="HQ76" s="32"/>
      <c r="HR76" s="32"/>
      <c r="HS76" s="32"/>
      <c r="HT76" s="32"/>
      <c r="HU76" s="32"/>
      <c r="HV76" s="32"/>
      <c r="HW76" s="32"/>
      <c r="HX76" s="32"/>
      <c r="HY76" s="32"/>
      <c r="HZ76" s="32"/>
      <c r="IA76" s="32"/>
      <c r="IB76" s="32"/>
      <c r="IC76" s="32"/>
      <c r="ID76" s="32"/>
      <c r="IE76" s="32"/>
      <c r="IF76" s="32"/>
      <c r="IG76" s="32"/>
      <c r="IH76" s="32"/>
      <c r="II76" s="32"/>
      <c r="IJ76" s="32"/>
      <c r="IK76" s="32"/>
      <c r="IL76" s="32"/>
      <c r="IM76" s="32"/>
      <c r="IN76" s="32"/>
      <c r="IO76" s="32"/>
      <c r="IP76" s="32"/>
      <c r="IQ76" s="32"/>
      <c r="IR76" s="32"/>
      <c r="IS76" s="32"/>
      <c r="IT76" s="32"/>
      <c r="IU76" s="32"/>
      <c r="IV76" s="32"/>
    </row>
    <row r="77" spans="1:256" s="29" customFormat="1" ht="33.75" customHeight="1">
      <c r="A77" s="32">
        <v>1</v>
      </c>
      <c r="B77" s="354"/>
      <c r="C77" s="355"/>
      <c r="D77" s="62" t="s">
        <v>258</v>
      </c>
      <c r="E77" s="12"/>
      <c r="F77" s="12">
        <v>1</v>
      </c>
      <c r="G77" s="12"/>
      <c r="H77" s="12">
        <v>1</v>
      </c>
      <c r="I77" s="12"/>
      <c r="J77" s="12"/>
      <c r="K77" s="57">
        <v>1</v>
      </c>
      <c r="L77" s="58"/>
      <c r="M77" s="58"/>
      <c r="N77" s="58">
        <v>1</v>
      </c>
      <c r="O77" s="58"/>
      <c r="P77" s="58"/>
      <c r="Q77" s="58">
        <v>1</v>
      </c>
      <c r="R77" s="58"/>
      <c r="S77" s="58"/>
      <c r="T77" s="60">
        <f t="shared" si="9"/>
        <v>5</v>
      </c>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c r="IG77" s="32"/>
      <c r="IH77" s="32"/>
      <c r="II77" s="32"/>
      <c r="IJ77" s="32"/>
      <c r="IK77" s="32"/>
      <c r="IL77" s="32"/>
      <c r="IM77" s="32"/>
      <c r="IN77" s="32"/>
      <c r="IO77" s="32"/>
      <c r="IP77" s="32"/>
      <c r="IQ77" s="32"/>
      <c r="IR77" s="32"/>
      <c r="IS77" s="32"/>
      <c r="IT77" s="32"/>
      <c r="IU77" s="32"/>
      <c r="IV77" s="32"/>
    </row>
    <row r="78" spans="1:256" s="29" customFormat="1" ht="33.75" customHeight="1">
      <c r="A78" s="32">
        <v>2</v>
      </c>
      <c r="B78" s="354"/>
      <c r="C78" s="355"/>
      <c r="D78" s="62" t="s">
        <v>260</v>
      </c>
      <c r="E78" s="12"/>
      <c r="F78" s="12">
        <v>1</v>
      </c>
      <c r="G78" s="12"/>
      <c r="H78" s="12">
        <v>1</v>
      </c>
      <c r="I78" s="12"/>
      <c r="J78" s="12"/>
      <c r="K78" s="57">
        <v>1</v>
      </c>
      <c r="L78" s="58"/>
      <c r="M78" s="58"/>
      <c r="N78" s="58">
        <v>1</v>
      </c>
      <c r="O78" s="58"/>
      <c r="P78" s="58"/>
      <c r="Q78" s="58">
        <v>1</v>
      </c>
      <c r="R78" s="58"/>
      <c r="S78" s="58"/>
      <c r="T78" s="60">
        <f t="shared" si="9"/>
        <v>5</v>
      </c>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c r="EO78" s="32"/>
      <c r="EP78" s="32"/>
      <c r="EQ78" s="32"/>
      <c r="ER78" s="32"/>
      <c r="ES78" s="32"/>
      <c r="ET78" s="32"/>
      <c r="EU78" s="32"/>
      <c r="EV78" s="32"/>
      <c r="EW78" s="32"/>
      <c r="EX78" s="32"/>
      <c r="EY78" s="32"/>
      <c r="EZ78" s="32"/>
      <c r="FA78" s="32"/>
      <c r="FB78" s="32"/>
      <c r="FC78" s="32"/>
      <c r="FD78" s="32"/>
      <c r="FE78" s="32"/>
      <c r="FF78" s="32"/>
      <c r="FG78" s="32"/>
      <c r="FH78" s="32"/>
      <c r="FI78" s="32"/>
      <c r="FJ78" s="32"/>
      <c r="FK78" s="32"/>
      <c r="FL78" s="32"/>
      <c r="FM78" s="32"/>
      <c r="FN78" s="32"/>
      <c r="FO78" s="32"/>
      <c r="FP78" s="32"/>
      <c r="FQ78" s="32"/>
      <c r="FR78" s="32"/>
      <c r="FS78" s="32"/>
      <c r="FT78" s="32"/>
      <c r="FU78" s="32"/>
      <c r="FV78" s="32"/>
      <c r="FW78" s="32"/>
      <c r="FX78" s="32"/>
      <c r="FY78" s="32"/>
      <c r="FZ78" s="32"/>
      <c r="GA78" s="32"/>
      <c r="GB78" s="32"/>
      <c r="GC78" s="32"/>
      <c r="GD78" s="32"/>
      <c r="GE78" s="32"/>
      <c r="GF78" s="32"/>
      <c r="GG78" s="32"/>
      <c r="GH78" s="32"/>
      <c r="GI78" s="32"/>
      <c r="GJ78" s="32"/>
      <c r="GK78" s="32"/>
      <c r="GL78" s="32"/>
      <c r="GM78" s="32"/>
      <c r="GN78" s="32"/>
      <c r="GO78" s="32"/>
      <c r="GP78" s="32"/>
      <c r="GQ78" s="32"/>
      <c r="GR78" s="32"/>
      <c r="GS78" s="32"/>
      <c r="GT78" s="32"/>
      <c r="GU78" s="32"/>
      <c r="GV78" s="32"/>
      <c r="GW78" s="32"/>
      <c r="GX78" s="32"/>
      <c r="GY78" s="32"/>
      <c r="GZ78" s="32"/>
      <c r="HA78" s="32"/>
      <c r="HB78" s="32"/>
      <c r="HC78" s="32"/>
      <c r="HD78" s="32"/>
      <c r="HE78" s="32"/>
      <c r="HF78" s="32"/>
      <c r="HG78" s="32"/>
      <c r="HH78" s="32"/>
      <c r="HI78" s="32"/>
      <c r="HJ78" s="32"/>
      <c r="HK78" s="32"/>
      <c r="HL78" s="32"/>
      <c r="HM78" s="32"/>
      <c r="HN78" s="32"/>
      <c r="HO78" s="32"/>
      <c r="HP78" s="32"/>
      <c r="HQ78" s="32"/>
      <c r="HR78" s="32"/>
      <c r="HS78" s="32"/>
      <c r="HT78" s="32"/>
      <c r="HU78" s="32"/>
      <c r="HV78" s="32"/>
      <c r="HW78" s="32"/>
      <c r="HX78" s="32"/>
      <c r="HY78" s="32"/>
      <c r="HZ78" s="32"/>
      <c r="IA78" s="32"/>
      <c r="IB78" s="32"/>
      <c r="IC78" s="32"/>
      <c r="ID78" s="32"/>
      <c r="IE78" s="32"/>
      <c r="IF78" s="32"/>
      <c r="IG78" s="32"/>
      <c r="IH78" s="32"/>
      <c r="II78" s="32"/>
      <c r="IJ78" s="32"/>
      <c r="IK78" s="32"/>
      <c r="IL78" s="32"/>
      <c r="IM78" s="32"/>
      <c r="IN78" s="32"/>
      <c r="IO78" s="32"/>
      <c r="IP78" s="32"/>
      <c r="IQ78" s="32"/>
      <c r="IR78" s="32"/>
      <c r="IS78" s="32"/>
      <c r="IT78" s="32"/>
      <c r="IU78" s="32"/>
      <c r="IV78" s="32"/>
    </row>
    <row r="79" spans="1:256" s="29" customFormat="1" ht="18" customHeight="1">
      <c r="A79" s="32"/>
      <c r="B79" s="354"/>
      <c r="C79" s="355"/>
      <c r="D79" s="55" t="s">
        <v>46</v>
      </c>
      <c r="E79" s="12">
        <f>SUM(E77:E78)</f>
        <v>0</v>
      </c>
      <c r="F79" s="12">
        <f t="shared" ref="F79:S79" si="13">SUM(F77:F78)</f>
        <v>2</v>
      </c>
      <c r="G79" s="12">
        <f t="shared" si="13"/>
        <v>0</v>
      </c>
      <c r="H79" s="12">
        <f t="shared" si="13"/>
        <v>2</v>
      </c>
      <c r="I79" s="12">
        <f t="shared" si="13"/>
        <v>0</v>
      </c>
      <c r="J79" s="12">
        <f t="shared" si="13"/>
        <v>0</v>
      </c>
      <c r="K79" s="12">
        <f t="shared" si="13"/>
        <v>2</v>
      </c>
      <c r="L79" s="12">
        <f t="shared" si="13"/>
        <v>0</v>
      </c>
      <c r="M79" s="12">
        <f t="shared" si="13"/>
        <v>0</v>
      </c>
      <c r="N79" s="12">
        <f t="shared" si="13"/>
        <v>2</v>
      </c>
      <c r="O79" s="12">
        <f t="shared" si="13"/>
        <v>0</v>
      </c>
      <c r="P79" s="12">
        <f t="shared" si="13"/>
        <v>0</v>
      </c>
      <c r="Q79" s="12">
        <f t="shared" si="13"/>
        <v>2</v>
      </c>
      <c r="R79" s="12">
        <f t="shared" si="13"/>
        <v>0</v>
      </c>
      <c r="S79" s="12">
        <f t="shared" si="13"/>
        <v>0</v>
      </c>
      <c r="T79" s="60">
        <f t="shared" si="9"/>
        <v>10</v>
      </c>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c r="EO79" s="32"/>
      <c r="EP79" s="32"/>
      <c r="EQ79" s="32"/>
      <c r="ER79" s="32"/>
      <c r="ES79" s="32"/>
      <c r="ET79" s="32"/>
      <c r="EU79" s="32"/>
      <c r="EV79" s="32"/>
      <c r="EW79" s="32"/>
      <c r="EX79" s="32"/>
      <c r="EY79" s="32"/>
      <c r="EZ79" s="32"/>
      <c r="FA79" s="32"/>
      <c r="FB79" s="32"/>
      <c r="FC79" s="32"/>
      <c r="FD79" s="32"/>
      <c r="FE79" s="32"/>
      <c r="FF79" s="32"/>
      <c r="FG79" s="32"/>
      <c r="FH79" s="32"/>
      <c r="FI79" s="32"/>
      <c r="FJ79" s="32"/>
      <c r="FK79" s="32"/>
      <c r="FL79" s="32"/>
      <c r="FM79" s="32"/>
      <c r="FN79" s="32"/>
      <c r="FO79" s="32"/>
      <c r="FP79" s="32"/>
      <c r="FQ79" s="32"/>
      <c r="FR79" s="32"/>
      <c r="FS79" s="32"/>
      <c r="FT79" s="32"/>
      <c r="FU79" s="32"/>
      <c r="FV79" s="32"/>
      <c r="FW79" s="32"/>
      <c r="FX79" s="32"/>
      <c r="FY79" s="32"/>
      <c r="FZ79" s="32"/>
      <c r="GA79" s="32"/>
      <c r="GB79" s="32"/>
      <c r="GC79" s="32"/>
      <c r="GD79" s="32"/>
      <c r="GE79" s="32"/>
      <c r="GF79" s="32"/>
      <c r="GG79" s="32"/>
      <c r="GH79" s="32"/>
      <c r="GI79" s="32"/>
      <c r="GJ79" s="32"/>
      <c r="GK79" s="32"/>
      <c r="GL79" s="32"/>
      <c r="GM79" s="32"/>
      <c r="GN79" s="32"/>
      <c r="GO79" s="32"/>
      <c r="GP79" s="32"/>
      <c r="GQ79" s="32"/>
      <c r="GR79" s="32"/>
      <c r="GS79" s="32"/>
      <c r="GT79" s="32"/>
      <c r="GU79" s="32"/>
      <c r="GV79" s="32"/>
      <c r="GW79" s="32"/>
      <c r="GX79" s="32"/>
      <c r="GY79" s="32"/>
      <c r="GZ79" s="32"/>
      <c r="HA79" s="32"/>
      <c r="HB79" s="32"/>
      <c r="HC79" s="32"/>
      <c r="HD79" s="32"/>
      <c r="HE79" s="32"/>
      <c r="HF79" s="32"/>
      <c r="HG79" s="32"/>
      <c r="HH79" s="32"/>
      <c r="HI79" s="32"/>
      <c r="HJ79" s="32"/>
      <c r="HK79" s="32"/>
      <c r="HL79" s="32"/>
      <c r="HM79" s="32"/>
      <c r="HN79" s="32"/>
      <c r="HO79" s="32"/>
      <c r="HP79" s="32"/>
      <c r="HQ79" s="32"/>
      <c r="HR79" s="32"/>
      <c r="HS79" s="32"/>
      <c r="HT79" s="32"/>
      <c r="HU79" s="32"/>
      <c r="HV79" s="32"/>
      <c r="HW79" s="32"/>
      <c r="HX79" s="32"/>
      <c r="HY79" s="32"/>
      <c r="HZ79" s="32"/>
      <c r="IA79" s="32"/>
      <c r="IB79" s="32"/>
      <c r="IC79" s="32"/>
      <c r="ID79" s="32"/>
      <c r="IE79" s="32"/>
      <c r="IF79" s="32"/>
      <c r="IG79" s="32"/>
      <c r="IH79" s="32"/>
      <c r="II79" s="32"/>
      <c r="IJ79" s="32"/>
      <c r="IK79" s="32"/>
      <c r="IL79" s="32"/>
      <c r="IM79" s="32"/>
      <c r="IN79" s="32"/>
      <c r="IO79" s="32"/>
      <c r="IP79" s="32"/>
      <c r="IQ79" s="32"/>
      <c r="IR79" s="32"/>
      <c r="IS79" s="32"/>
      <c r="IT79" s="32"/>
      <c r="IU79" s="32"/>
      <c r="IV79" s="32"/>
    </row>
    <row r="80" spans="1:256" s="29" customFormat="1" ht="15" customHeight="1">
      <c r="A80" s="32"/>
      <c r="B80" s="354"/>
      <c r="C80" s="355"/>
      <c r="D80" s="56" t="s">
        <v>212</v>
      </c>
      <c r="E80" s="361"/>
      <c r="F80" s="362"/>
      <c r="G80" s="363"/>
      <c r="H80" s="361"/>
      <c r="I80" s="362"/>
      <c r="J80" s="363"/>
      <c r="K80" s="361"/>
      <c r="L80" s="362"/>
      <c r="M80" s="363"/>
      <c r="N80" s="361"/>
      <c r="O80" s="362"/>
      <c r="P80" s="363"/>
      <c r="Q80" s="361"/>
      <c r="R80" s="362"/>
      <c r="S80" s="363"/>
      <c r="T80" s="60">
        <f t="shared" si="9"/>
        <v>0</v>
      </c>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c r="EO80" s="32"/>
      <c r="EP80" s="32"/>
      <c r="EQ80" s="32"/>
      <c r="ER80" s="32"/>
      <c r="ES80" s="32"/>
      <c r="ET80" s="32"/>
      <c r="EU80" s="32"/>
      <c r="EV80" s="32"/>
      <c r="EW80" s="32"/>
      <c r="EX80" s="32"/>
      <c r="EY80" s="32"/>
      <c r="EZ80" s="32"/>
      <c r="FA80" s="32"/>
      <c r="FB80" s="32"/>
      <c r="FC80" s="32"/>
      <c r="FD80" s="32"/>
      <c r="FE80" s="32"/>
      <c r="FF80" s="32"/>
      <c r="FG80" s="32"/>
      <c r="FH80" s="32"/>
      <c r="FI80" s="32"/>
      <c r="FJ80" s="32"/>
      <c r="FK80" s="32"/>
      <c r="FL80" s="32"/>
      <c r="FM80" s="32"/>
      <c r="FN80" s="32"/>
      <c r="FO80" s="32"/>
      <c r="FP80" s="32"/>
      <c r="FQ80" s="32"/>
      <c r="FR80" s="32"/>
      <c r="FS80" s="32"/>
      <c r="FT80" s="32"/>
      <c r="FU80" s="32"/>
      <c r="FV80" s="32"/>
      <c r="FW80" s="32"/>
      <c r="FX80" s="32"/>
      <c r="FY80" s="32"/>
      <c r="FZ80" s="32"/>
      <c r="GA80" s="32"/>
      <c r="GB80" s="32"/>
      <c r="GC80" s="32"/>
      <c r="GD80" s="32"/>
      <c r="GE80" s="32"/>
      <c r="GF80" s="32"/>
      <c r="GG80" s="32"/>
      <c r="GH80" s="32"/>
      <c r="GI80" s="32"/>
      <c r="GJ80" s="32"/>
      <c r="GK80" s="32"/>
      <c r="GL80" s="32"/>
      <c r="GM80" s="32"/>
      <c r="GN80" s="32"/>
      <c r="GO80" s="32"/>
      <c r="GP80" s="32"/>
      <c r="GQ80" s="32"/>
      <c r="GR80" s="32"/>
      <c r="GS80" s="32"/>
      <c r="GT80" s="32"/>
      <c r="GU80" s="32"/>
      <c r="GV80" s="32"/>
      <c r="GW80" s="32"/>
      <c r="GX80" s="32"/>
      <c r="GY80" s="32"/>
      <c r="GZ80" s="32"/>
      <c r="HA80" s="32"/>
      <c r="HB80" s="32"/>
      <c r="HC80" s="32"/>
      <c r="HD80" s="32"/>
      <c r="HE80" s="32"/>
      <c r="HF80" s="32"/>
      <c r="HG80" s="32"/>
      <c r="HH80" s="32"/>
      <c r="HI80" s="32"/>
      <c r="HJ80" s="32"/>
      <c r="HK80" s="32"/>
      <c r="HL80" s="32"/>
      <c r="HM80" s="32"/>
      <c r="HN80" s="32"/>
      <c r="HO80" s="32"/>
      <c r="HP80" s="32"/>
      <c r="HQ80" s="32"/>
      <c r="HR80" s="32"/>
      <c r="HS80" s="32"/>
      <c r="HT80" s="32"/>
      <c r="HU80" s="32"/>
      <c r="HV80" s="32"/>
      <c r="HW80" s="32"/>
      <c r="HX80" s="32"/>
      <c r="HY80" s="32"/>
      <c r="HZ80" s="32"/>
      <c r="IA80" s="32"/>
      <c r="IB80" s="32"/>
      <c r="IC80" s="32"/>
      <c r="ID80" s="32"/>
      <c r="IE80" s="32"/>
      <c r="IF80" s="32"/>
      <c r="IG80" s="32"/>
      <c r="IH80" s="32"/>
      <c r="II80" s="32"/>
      <c r="IJ80" s="32"/>
      <c r="IK80" s="32"/>
      <c r="IL80" s="32"/>
      <c r="IM80" s="32"/>
      <c r="IN80" s="32"/>
      <c r="IO80" s="32"/>
      <c r="IP80" s="32"/>
      <c r="IQ80" s="32"/>
      <c r="IR80" s="32"/>
      <c r="IS80" s="32"/>
      <c r="IT80" s="32"/>
      <c r="IU80" s="32"/>
      <c r="IV80" s="32"/>
    </row>
    <row r="81" spans="1:256" s="29" customFormat="1" ht="18" customHeight="1">
      <c r="A81" s="32"/>
      <c r="B81" s="350" t="s">
        <v>71</v>
      </c>
      <c r="C81" s="349"/>
      <c r="D81" s="56" t="s">
        <v>71</v>
      </c>
      <c r="E81" s="36" t="s">
        <v>4</v>
      </c>
      <c r="F81" s="36" t="s">
        <v>5</v>
      </c>
      <c r="G81" s="36" t="s">
        <v>6</v>
      </c>
      <c r="H81" s="36" t="s">
        <v>4</v>
      </c>
      <c r="I81" s="36" t="s">
        <v>5</v>
      </c>
      <c r="J81" s="36" t="s">
        <v>6</v>
      </c>
      <c r="K81" s="36" t="s">
        <v>4</v>
      </c>
      <c r="L81" s="36" t="s">
        <v>5</v>
      </c>
      <c r="M81" s="36" t="s">
        <v>6</v>
      </c>
      <c r="N81" s="36" t="s">
        <v>4</v>
      </c>
      <c r="O81" s="36" t="s">
        <v>5</v>
      </c>
      <c r="P81" s="36" t="s">
        <v>6</v>
      </c>
      <c r="Q81" s="36" t="s">
        <v>4</v>
      </c>
      <c r="R81" s="36" t="s">
        <v>5</v>
      </c>
      <c r="S81" s="36" t="s">
        <v>6</v>
      </c>
      <c r="T81" s="60">
        <f t="shared" si="9"/>
        <v>0</v>
      </c>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c r="HT81" s="32"/>
      <c r="HU81" s="32"/>
      <c r="HV81" s="32"/>
      <c r="HW81" s="32"/>
      <c r="HX81" s="32"/>
      <c r="HY81" s="32"/>
      <c r="HZ81" s="32"/>
      <c r="IA81" s="32"/>
      <c r="IB81" s="32"/>
      <c r="IC81" s="32"/>
      <c r="ID81" s="32"/>
      <c r="IE81" s="32"/>
      <c r="IF81" s="32"/>
      <c r="IG81" s="32"/>
      <c r="IH81" s="32"/>
      <c r="II81" s="32"/>
      <c r="IJ81" s="32"/>
      <c r="IK81" s="32"/>
      <c r="IL81" s="32"/>
      <c r="IM81" s="32"/>
      <c r="IN81" s="32"/>
      <c r="IO81" s="32"/>
      <c r="IP81" s="32"/>
      <c r="IQ81" s="32"/>
      <c r="IR81" s="32"/>
      <c r="IS81" s="32"/>
      <c r="IT81" s="32"/>
      <c r="IU81" s="32"/>
      <c r="IV81" s="32"/>
    </row>
    <row r="82" spans="1:256" s="29" customFormat="1" ht="51" customHeight="1">
      <c r="A82" s="32">
        <v>1</v>
      </c>
      <c r="B82" s="350"/>
      <c r="C82" s="349"/>
      <c r="D82" s="61" t="s">
        <v>298</v>
      </c>
      <c r="E82" s="12">
        <v>1</v>
      </c>
      <c r="F82" s="12"/>
      <c r="G82" s="12"/>
      <c r="H82" s="12">
        <v>1</v>
      </c>
      <c r="I82" s="12"/>
      <c r="J82" s="12"/>
      <c r="K82" s="57">
        <v>1</v>
      </c>
      <c r="L82" s="58"/>
      <c r="M82" s="58"/>
      <c r="N82" s="58">
        <v>1</v>
      </c>
      <c r="O82" s="58"/>
      <c r="P82" s="58"/>
      <c r="Q82" s="58">
        <v>1</v>
      </c>
      <c r="R82" s="58"/>
      <c r="S82" s="58"/>
      <c r="T82" s="60">
        <f t="shared" si="9"/>
        <v>5</v>
      </c>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32"/>
      <c r="FG82" s="32"/>
      <c r="FH82" s="32"/>
      <c r="FI82" s="32"/>
      <c r="FJ82" s="32"/>
      <c r="FK82" s="32"/>
      <c r="FL82" s="32"/>
      <c r="FM82" s="32"/>
      <c r="FN82" s="32"/>
      <c r="FO82" s="32"/>
      <c r="FP82" s="32"/>
      <c r="FQ82" s="32"/>
      <c r="FR82" s="32"/>
      <c r="FS82" s="32"/>
      <c r="FT82" s="32"/>
      <c r="FU82" s="32"/>
      <c r="FV82" s="32"/>
      <c r="FW82" s="32"/>
      <c r="FX82" s="32"/>
      <c r="FY82" s="32"/>
      <c r="FZ82" s="32"/>
      <c r="GA82" s="32"/>
      <c r="GB82" s="32"/>
      <c r="GC82" s="32"/>
      <c r="GD82" s="32"/>
      <c r="GE82" s="32"/>
      <c r="GF82" s="32"/>
      <c r="GG82" s="32"/>
      <c r="GH82" s="32"/>
      <c r="GI82" s="32"/>
      <c r="GJ82" s="32"/>
      <c r="GK82" s="32"/>
      <c r="GL82" s="32"/>
      <c r="GM82" s="32"/>
      <c r="GN82" s="32"/>
      <c r="GO82" s="32"/>
      <c r="GP82" s="32"/>
      <c r="GQ82" s="32"/>
      <c r="GR82" s="32"/>
      <c r="GS82" s="32"/>
      <c r="GT82" s="32"/>
      <c r="GU82" s="32"/>
      <c r="GV82" s="32"/>
      <c r="GW82" s="32"/>
      <c r="GX82" s="32"/>
      <c r="GY82" s="32"/>
      <c r="GZ82" s="32"/>
      <c r="HA82" s="32"/>
      <c r="HB82" s="32"/>
      <c r="HC82" s="32"/>
      <c r="HD82" s="32"/>
      <c r="HE82" s="32"/>
      <c r="HF82" s="32"/>
      <c r="HG82" s="32"/>
      <c r="HH82" s="32"/>
      <c r="HI82" s="32"/>
      <c r="HJ82" s="32"/>
      <c r="HK82" s="32"/>
      <c r="HL82" s="32"/>
      <c r="HM82" s="32"/>
      <c r="HN82" s="32"/>
      <c r="HO82" s="32"/>
      <c r="HP82" s="32"/>
      <c r="HQ82" s="32"/>
      <c r="HR82" s="32"/>
      <c r="HS82" s="32"/>
      <c r="HT82" s="32"/>
      <c r="HU82" s="32"/>
      <c r="HV82" s="32"/>
      <c r="HW82" s="32"/>
      <c r="HX82" s="32"/>
      <c r="HY82" s="32"/>
      <c r="HZ82" s="32"/>
      <c r="IA82" s="32"/>
      <c r="IB82" s="32"/>
      <c r="IC82" s="32"/>
      <c r="ID82" s="32"/>
      <c r="IE82" s="32"/>
      <c r="IF82" s="32"/>
      <c r="IG82" s="32"/>
      <c r="IH82" s="32"/>
      <c r="II82" s="32"/>
      <c r="IJ82" s="32"/>
      <c r="IK82" s="32"/>
      <c r="IL82" s="32"/>
      <c r="IM82" s="32"/>
      <c r="IN82" s="32"/>
      <c r="IO82" s="32"/>
      <c r="IP82" s="32"/>
      <c r="IQ82" s="32"/>
      <c r="IR82" s="32"/>
      <c r="IS82" s="32"/>
      <c r="IT82" s="32"/>
      <c r="IU82" s="32"/>
      <c r="IV82" s="32"/>
    </row>
    <row r="83" spans="1:256" s="29" customFormat="1" ht="25.5" customHeight="1">
      <c r="A83" s="32">
        <v>2</v>
      </c>
      <c r="B83" s="350"/>
      <c r="C83" s="349"/>
      <c r="D83" s="61" t="s">
        <v>299</v>
      </c>
      <c r="E83" s="12">
        <v>1</v>
      </c>
      <c r="F83" s="12"/>
      <c r="G83" s="12"/>
      <c r="H83" s="12">
        <v>1</v>
      </c>
      <c r="I83" s="12"/>
      <c r="J83" s="12"/>
      <c r="K83" s="57">
        <v>1</v>
      </c>
      <c r="L83" s="58"/>
      <c r="M83" s="58"/>
      <c r="N83" s="58"/>
      <c r="O83" s="58">
        <v>1</v>
      </c>
      <c r="P83" s="58"/>
      <c r="Q83" s="58">
        <v>1</v>
      </c>
      <c r="R83" s="58"/>
      <c r="S83" s="58"/>
      <c r="T83" s="60">
        <f t="shared" si="9"/>
        <v>5</v>
      </c>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32"/>
      <c r="FG83" s="32"/>
      <c r="FH83" s="32"/>
      <c r="FI83" s="32"/>
      <c r="FJ83" s="32"/>
      <c r="FK83" s="32"/>
      <c r="FL83" s="32"/>
      <c r="FM83" s="32"/>
      <c r="FN83" s="32"/>
      <c r="FO83" s="32"/>
      <c r="FP83" s="32"/>
      <c r="FQ83" s="32"/>
      <c r="FR83" s="32"/>
      <c r="FS83" s="32"/>
      <c r="FT83" s="32"/>
      <c r="FU83" s="32"/>
      <c r="FV83" s="32"/>
      <c r="FW83" s="32"/>
      <c r="FX83" s="32"/>
      <c r="FY83" s="32"/>
      <c r="FZ83" s="32"/>
      <c r="GA83" s="32"/>
      <c r="GB83" s="32"/>
      <c r="GC83" s="32"/>
      <c r="GD83" s="32"/>
      <c r="GE83" s="32"/>
      <c r="GF83" s="32"/>
      <c r="GG83" s="32"/>
      <c r="GH83" s="32"/>
      <c r="GI83" s="32"/>
      <c r="GJ83" s="32"/>
      <c r="GK83" s="32"/>
      <c r="GL83" s="32"/>
      <c r="GM83" s="32"/>
      <c r="GN83" s="32"/>
      <c r="GO83" s="32"/>
      <c r="GP83" s="32"/>
      <c r="GQ83" s="32"/>
      <c r="GR83" s="32"/>
      <c r="GS83" s="32"/>
      <c r="GT83" s="32"/>
      <c r="GU83" s="32"/>
      <c r="GV83" s="32"/>
      <c r="GW83" s="32"/>
      <c r="GX83" s="32"/>
      <c r="GY83" s="32"/>
      <c r="GZ83" s="32"/>
      <c r="HA83" s="32"/>
      <c r="HB83" s="32"/>
      <c r="HC83" s="32"/>
      <c r="HD83" s="32"/>
      <c r="HE83" s="32"/>
      <c r="HF83" s="32"/>
      <c r="HG83" s="32"/>
      <c r="HH83" s="32"/>
      <c r="HI83" s="32"/>
      <c r="HJ83" s="32"/>
      <c r="HK83" s="32"/>
      <c r="HL83" s="32"/>
      <c r="HM83" s="32"/>
      <c r="HN83" s="32"/>
      <c r="HO83" s="32"/>
      <c r="HP83" s="32"/>
      <c r="HQ83" s="32"/>
      <c r="HR83" s="32"/>
      <c r="HS83" s="32"/>
      <c r="HT83" s="32"/>
      <c r="HU83" s="32"/>
      <c r="HV83" s="32"/>
      <c r="HW83" s="32"/>
      <c r="HX83" s="32"/>
      <c r="HY83" s="32"/>
      <c r="HZ83" s="32"/>
      <c r="IA83" s="32"/>
      <c r="IB83" s="32"/>
      <c r="IC83" s="32"/>
      <c r="ID83" s="32"/>
      <c r="IE83" s="32"/>
      <c r="IF83" s="32"/>
      <c r="IG83" s="32"/>
      <c r="IH83" s="32"/>
      <c r="II83" s="32"/>
      <c r="IJ83" s="32"/>
      <c r="IK83" s="32"/>
      <c r="IL83" s="32"/>
      <c r="IM83" s="32"/>
      <c r="IN83" s="32"/>
      <c r="IO83" s="32"/>
      <c r="IP83" s="32"/>
      <c r="IQ83" s="32"/>
      <c r="IR83" s="32"/>
      <c r="IS83" s="32"/>
      <c r="IT83" s="32"/>
      <c r="IU83" s="32"/>
      <c r="IV83" s="32"/>
    </row>
    <row r="84" spans="1:256" s="29" customFormat="1" ht="18" customHeight="1">
      <c r="A84" s="32"/>
      <c r="B84" s="350"/>
      <c r="C84" s="349"/>
      <c r="D84" s="55" t="s">
        <v>46</v>
      </c>
      <c r="E84" s="12">
        <f>SUM(E82:E83)</f>
        <v>2</v>
      </c>
      <c r="F84" s="12">
        <f t="shared" ref="F84:S84" si="14">SUM(F82:F83)</f>
        <v>0</v>
      </c>
      <c r="G84" s="12">
        <f t="shared" si="14"/>
        <v>0</v>
      </c>
      <c r="H84" s="12">
        <f t="shared" si="14"/>
        <v>2</v>
      </c>
      <c r="I84" s="12">
        <f t="shared" si="14"/>
        <v>0</v>
      </c>
      <c r="J84" s="12">
        <f t="shared" si="14"/>
        <v>0</v>
      </c>
      <c r="K84" s="12">
        <f t="shared" si="14"/>
        <v>2</v>
      </c>
      <c r="L84" s="12">
        <f t="shared" si="14"/>
        <v>0</v>
      </c>
      <c r="M84" s="12">
        <f t="shared" si="14"/>
        <v>0</v>
      </c>
      <c r="N84" s="12">
        <f t="shared" si="14"/>
        <v>1</v>
      </c>
      <c r="O84" s="12">
        <f t="shared" si="14"/>
        <v>1</v>
      </c>
      <c r="P84" s="12">
        <f t="shared" si="14"/>
        <v>0</v>
      </c>
      <c r="Q84" s="12">
        <f t="shared" si="14"/>
        <v>2</v>
      </c>
      <c r="R84" s="12">
        <f t="shared" si="14"/>
        <v>0</v>
      </c>
      <c r="S84" s="12">
        <f t="shared" si="14"/>
        <v>0</v>
      </c>
      <c r="T84" s="60">
        <f t="shared" si="9"/>
        <v>10</v>
      </c>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row>
    <row r="85" spans="1:256" s="29" customFormat="1" ht="24" customHeight="1">
      <c r="A85" s="32"/>
      <c r="B85" s="350"/>
      <c r="C85" s="349"/>
      <c r="D85" s="56" t="s">
        <v>212</v>
      </c>
      <c r="E85" s="361"/>
      <c r="F85" s="362"/>
      <c r="G85" s="363"/>
      <c r="H85" s="361"/>
      <c r="I85" s="362"/>
      <c r="J85" s="363"/>
      <c r="K85" s="361"/>
      <c r="L85" s="362"/>
      <c r="M85" s="363"/>
      <c r="N85" s="361"/>
      <c r="O85" s="362"/>
      <c r="P85" s="363"/>
      <c r="Q85" s="361"/>
      <c r="R85" s="362"/>
      <c r="S85" s="363"/>
      <c r="T85" s="60">
        <f t="shared" si="9"/>
        <v>0</v>
      </c>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32"/>
      <c r="FG85" s="32"/>
      <c r="FH85" s="32"/>
      <c r="FI85" s="32"/>
      <c r="FJ85" s="32"/>
      <c r="FK85" s="32"/>
      <c r="FL85" s="32"/>
      <c r="FM85" s="32"/>
      <c r="FN85" s="32"/>
      <c r="FO85" s="32"/>
      <c r="FP85" s="32"/>
      <c r="FQ85" s="32"/>
      <c r="FR85" s="32"/>
      <c r="FS85" s="32"/>
      <c r="FT85" s="32"/>
      <c r="FU85" s="32"/>
      <c r="FV85" s="32"/>
      <c r="FW85" s="32"/>
      <c r="FX85" s="32"/>
      <c r="FY85" s="32"/>
      <c r="FZ85" s="32"/>
      <c r="GA85" s="32"/>
      <c r="GB85" s="32"/>
      <c r="GC85" s="32"/>
      <c r="GD85" s="32"/>
      <c r="GE85" s="32"/>
      <c r="GF85" s="32"/>
      <c r="GG85" s="32"/>
      <c r="GH85" s="32"/>
      <c r="GI85" s="32"/>
      <c r="GJ85" s="32"/>
      <c r="GK85" s="32"/>
      <c r="GL85" s="32"/>
      <c r="GM85" s="32"/>
      <c r="GN85" s="32"/>
      <c r="GO85" s="32"/>
      <c r="GP85" s="32"/>
      <c r="GQ85" s="32"/>
      <c r="GR85" s="32"/>
      <c r="GS85" s="32"/>
      <c r="GT85" s="32"/>
      <c r="GU85" s="32"/>
      <c r="GV85" s="32"/>
      <c r="GW85" s="32"/>
      <c r="GX85" s="32"/>
      <c r="GY85" s="32"/>
      <c r="GZ85" s="32"/>
      <c r="HA85" s="32"/>
      <c r="HB85" s="32"/>
      <c r="HC85" s="32"/>
      <c r="HD85" s="32"/>
      <c r="HE85" s="32"/>
      <c r="HF85" s="32"/>
      <c r="HG85" s="32"/>
      <c r="HH85" s="32"/>
      <c r="HI85" s="32"/>
      <c r="HJ85" s="32"/>
      <c r="HK85" s="32"/>
      <c r="HL85" s="32"/>
      <c r="HM85" s="32"/>
      <c r="HN85" s="32"/>
      <c r="HO85" s="32"/>
      <c r="HP85" s="32"/>
      <c r="HQ85" s="32"/>
      <c r="HR85" s="32"/>
      <c r="HS85" s="32"/>
      <c r="HT85" s="32"/>
      <c r="HU85" s="32"/>
      <c r="HV85" s="32"/>
      <c r="HW85" s="32"/>
      <c r="HX85" s="32"/>
      <c r="HY85" s="32"/>
      <c r="HZ85" s="32"/>
      <c r="IA85" s="32"/>
      <c r="IB85" s="32"/>
      <c r="IC85" s="32"/>
      <c r="ID85" s="32"/>
      <c r="IE85" s="32"/>
      <c r="IF85" s="32"/>
      <c r="IG85" s="32"/>
      <c r="IH85" s="32"/>
      <c r="II85" s="32"/>
      <c r="IJ85" s="32"/>
      <c r="IK85" s="32"/>
      <c r="IL85" s="32"/>
      <c r="IM85" s="32"/>
      <c r="IN85" s="32"/>
      <c r="IO85" s="32"/>
      <c r="IP85" s="32"/>
      <c r="IQ85" s="32"/>
      <c r="IR85" s="32"/>
      <c r="IS85" s="32"/>
      <c r="IT85" s="32"/>
      <c r="IU85" s="32"/>
      <c r="IV85" s="32"/>
    </row>
    <row r="86" spans="1:256" s="29" customFormat="1" ht="53.25" customHeight="1">
      <c r="A86" s="32"/>
      <c r="B86" s="350" t="s">
        <v>74</v>
      </c>
      <c r="C86" s="349"/>
      <c r="D86" s="56" t="s">
        <v>74</v>
      </c>
      <c r="E86" s="36" t="s">
        <v>4</v>
      </c>
      <c r="F86" s="36" t="s">
        <v>5</v>
      </c>
      <c r="G86" s="36" t="s">
        <v>6</v>
      </c>
      <c r="H86" s="36" t="s">
        <v>4</v>
      </c>
      <c r="I86" s="36" t="s">
        <v>5</v>
      </c>
      <c r="J86" s="36" t="s">
        <v>6</v>
      </c>
      <c r="K86" s="36" t="s">
        <v>4</v>
      </c>
      <c r="L86" s="36" t="s">
        <v>5</v>
      </c>
      <c r="M86" s="36" t="s">
        <v>6</v>
      </c>
      <c r="N86" s="36" t="s">
        <v>4</v>
      </c>
      <c r="O86" s="36" t="s">
        <v>5</v>
      </c>
      <c r="P86" s="36" t="s">
        <v>6</v>
      </c>
      <c r="Q86" s="36" t="s">
        <v>4</v>
      </c>
      <c r="R86" s="36" t="s">
        <v>5</v>
      </c>
      <c r="S86" s="36" t="s">
        <v>6</v>
      </c>
      <c r="T86" s="60">
        <f t="shared" si="9"/>
        <v>0</v>
      </c>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c r="EO86" s="32"/>
      <c r="EP86" s="32"/>
      <c r="EQ86" s="32"/>
      <c r="ER86" s="32"/>
      <c r="ES86" s="32"/>
      <c r="ET86" s="32"/>
      <c r="EU86" s="32"/>
      <c r="EV86" s="32"/>
      <c r="EW86" s="32"/>
      <c r="EX86" s="32"/>
      <c r="EY86" s="32"/>
      <c r="EZ86" s="32"/>
      <c r="FA86" s="32"/>
      <c r="FB86" s="32"/>
      <c r="FC86" s="32"/>
      <c r="FD86" s="32"/>
      <c r="FE86" s="32"/>
      <c r="FF86" s="32"/>
      <c r="FG86" s="32"/>
      <c r="FH86" s="32"/>
      <c r="FI86" s="32"/>
      <c r="FJ86" s="32"/>
      <c r="FK86" s="32"/>
      <c r="FL86" s="32"/>
      <c r="FM86" s="32"/>
      <c r="FN86" s="32"/>
      <c r="FO86" s="32"/>
      <c r="FP86" s="32"/>
      <c r="FQ86" s="32"/>
      <c r="FR86" s="32"/>
      <c r="FS86" s="32"/>
      <c r="FT86" s="32"/>
      <c r="FU86" s="32"/>
      <c r="FV86" s="32"/>
      <c r="FW86" s="32"/>
      <c r="FX86" s="32"/>
      <c r="FY86" s="32"/>
      <c r="FZ86" s="32"/>
      <c r="GA86" s="32"/>
      <c r="GB86" s="32"/>
      <c r="GC86" s="32"/>
      <c r="GD86" s="32"/>
      <c r="GE86" s="32"/>
      <c r="GF86" s="32"/>
      <c r="GG86" s="32"/>
      <c r="GH86" s="32"/>
      <c r="GI86" s="32"/>
      <c r="GJ86" s="32"/>
      <c r="GK86" s="32"/>
      <c r="GL86" s="32"/>
      <c r="GM86" s="32"/>
      <c r="GN86" s="32"/>
      <c r="GO86" s="32"/>
      <c r="GP86" s="32"/>
      <c r="GQ86" s="32"/>
      <c r="GR86" s="32"/>
      <c r="GS86" s="32"/>
      <c r="GT86" s="32"/>
      <c r="GU86" s="32"/>
      <c r="GV86" s="32"/>
      <c r="GW86" s="32"/>
      <c r="GX86" s="32"/>
      <c r="GY86" s="32"/>
      <c r="GZ86" s="32"/>
      <c r="HA86" s="32"/>
      <c r="HB86" s="32"/>
      <c r="HC86" s="32"/>
      <c r="HD86" s="32"/>
      <c r="HE86" s="32"/>
      <c r="HF86" s="32"/>
      <c r="HG86" s="32"/>
      <c r="HH86" s="32"/>
      <c r="HI86" s="32"/>
      <c r="HJ86" s="32"/>
      <c r="HK86" s="32"/>
      <c r="HL86" s="32"/>
      <c r="HM86" s="32"/>
      <c r="HN86" s="32"/>
      <c r="HO86" s="32"/>
      <c r="HP86" s="32"/>
      <c r="HQ86" s="32"/>
      <c r="HR86" s="32"/>
      <c r="HS86" s="32"/>
      <c r="HT86" s="32"/>
      <c r="HU86" s="32"/>
      <c r="HV86" s="32"/>
      <c r="HW86" s="32"/>
      <c r="HX86" s="32"/>
      <c r="HY86" s="32"/>
      <c r="HZ86" s="32"/>
      <c r="IA86" s="32"/>
      <c r="IB86" s="32"/>
      <c r="IC86" s="32"/>
      <c r="ID86" s="32"/>
      <c r="IE86" s="32"/>
      <c r="IF86" s="32"/>
      <c r="IG86" s="32"/>
      <c r="IH86" s="32"/>
      <c r="II86" s="32"/>
      <c r="IJ86" s="32"/>
      <c r="IK86" s="32"/>
      <c r="IL86" s="32"/>
      <c r="IM86" s="32"/>
      <c r="IN86" s="32"/>
      <c r="IO86" s="32"/>
      <c r="IP86" s="32"/>
      <c r="IQ86" s="32"/>
      <c r="IR86" s="32"/>
      <c r="IS86" s="32"/>
      <c r="IT86" s="32"/>
      <c r="IU86" s="32"/>
      <c r="IV86" s="32"/>
    </row>
    <row r="87" spans="1:256" s="29" customFormat="1" ht="76.5" customHeight="1">
      <c r="A87" s="32">
        <v>1</v>
      </c>
      <c r="B87" s="350"/>
      <c r="C87" s="349"/>
      <c r="D87" s="62" t="s">
        <v>300</v>
      </c>
      <c r="E87" s="12"/>
      <c r="F87" s="12">
        <v>1</v>
      </c>
      <c r="G87" s="12"/>
      <c r="H87" s="12">
        <v>1</v>
      </c>
      <c r="I87" s="12"/>
      <c r="J87" s="12"/>
      <c r="K87" s="57">
        <v>1</v>
      </c>
      <c r="L87" s="12"/>
      <c r="M87" s="12"/>
      <c r="N87" s="12">
        <v>1</v>
      </c>
      <c r="O87" s="12"/>
      <c r="P87" s="12"/>
      <c r="Q87" s="12">
        <v>1</v>
      </c>
      <c r="R87" s="12"/>
      <c r="S87" s="12"/>
      <c r="T87" s="42">
        <f t="shared" si="9"/>
        <v>5</v>
      </c>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c r="EO87" s="32"/>
      <c r="EP87" s="32"/>
      <c r="EQ87" s="32"/>
      <c r="ER87" s="32"/>
      <c r="ES87" s="32"/>
      <c r="ET87" s="32"/>
      <c r="EU87" s="32"/>
      <c r="EV87" s="32"/>
      <c r="EW87" s="32"/>
      <c r="EX87" s="32"/>
      <c r="EY87" s="32"/>
      <c r="EZ87" s="32"/>
      <c r="FA87" s="32"/>
      <c r="FB87" s="32"/>
      <c r="FC87" s="32"/>
      <c r="FD87" s="32"/>
      <c r="FE87" s="32"/>
      <c r="FF87" s="32"/>
      <c r="FG87" s="32"/>
      <c r="FH87" s="32"/>
      <c r="FI87" s="32"/>
      <c r="FJ87" s="32"/>
      <c r="FK87" s="32"/>
      <c r="FL87" s="32"/>
      <c r="FM87" s="32"/>
      <c r="FN87" s="32"/>
      <c r="FO87" s="32"/>
      <c r="FP87" s="32"/>
      <c r="FQ87" s="32"/>
      <c r="FR87" s="32"/>
      <c r="FS87" s="32"/>
      <c r="FT87" s="32"/>
      <c r="FU87" s="32"/>
      <c r="FV87" s="32"/>
      <c r="FW87" s="32"/>
      <c r="FX87" s="32"/>
      <c r="FY87" s="32"/>
      <c r="FZ87" s="32"/>
      <c r="GA87" s="32"/>
      <c r="GB87" s="32"/>
      <c r="GC87" s="32"/>
      <c r="GD87" s="32"/>
      <c r="GE87" s="32"/>
      <c r="GF87" s="32"/>
      <c r="GG87" s="32"/>
      <c r="GH87" s="32"/>
      <c r="GI87" s="32"/>
      <c r="GJ87" s="32"/>
      <c r="GK87" s="32"/>
      <c r="GL87" s="32"/>
      <c r="GM87" s="32"/>
      <c r="GN87" s="32"/>
      <c r="GO87" s="32"/>
      <c r="GP87" s="32"/>
      <c r="GQ87" s="32"/>
      <c r="GR87" s="32"/>
      <c r="GS87" s="32"/>
      <c r="GT87" s="32"/>
      <c r="GU87" s="32"/>
      <c r="GV87" s="32"/>
      <c r="GW87" s="32"/>
      <c r="GX87" s="32"/>
      <c r="GY87" s="32"/>
      <c r="GZ87" s="32"/>
      <c r="HA87" s="32"/>
      <c r="HB87" s="32"/>
      <c r="HC87" s="32"/>
      <c r="HD87" s="32"/>
      <c r="HE87" s="32"/>
      <c r="HF87" s="32"/>
      <c r="HG87" s="32"/>
      <c r="HH87" s="32"/>
      <c r="HI87" s="32"/>
      <c r="HJ87" s="32"/>
      <c r="HK87" s="32"/>
      <c r="HL87" s="32"/>
      <c r="HM87" s="32"/>
      <c r="HN87" s="32"/>
      <c r="HO87" s="32"/>
      <c r="HP87" s="32"/>
      <c r="HQ87" s="32"/>
      <c r="HR87" s="32"/>
      <c r="HS87" s="32"/>
      <c r="HT87" s="32"/>
      <c r="HU87" s="32"/>
      <c r="HV87" s="32"/>
      <c r="HW87" s="32"/>
      <c r="HX87" s="32"/>
      <c r="HY87" s="32"/>
      <c r="HZ87" s="32"/>
      <c r="IA87" s="32"/>
      <c r="IB87" s="32"/>
      <c r="IC87" s="32"/>
      <c r="ID87" s="32"/>
      <c r="IE87" s="32"/>
      <c r="IF87" s="32"/>
      <c r="IG87" s="32"/>
      <c r="IH87" s="32"/>
      <c r="II87" s="32"/>
      <c r="IJ87" s="32"/>
      <c r="IK87" s="32"/>
      <c r="IL87" s="32"/>
      <c r="IM87" s="32"/>
      <c r="IN87" s="32"/>
      <c r="IO87" s="32"/>
      <c r="IP87" s="32"/>
      <c r="IQ87" s="32"/>
      <c r="IR87" s="32"/>
      <c r="IS87" s="32"/>
      <c r="IT87" s="32"/>
      <c r="IU87" s="32"/>
      <c r="IV87" s="32"/>
    </row>
    <row r="88" spans="1:256" s="29" customFormat="1" ht="18" customHeight="1">
      <c r="A88" s="32"/>
      <c r="B88" s="350"/>
      <c r="C88" s="349"/>
      <c r="D88" s="55" t="s">
        <v>46</v>
      </c>
      <c r="E88" s="12">
        <f>SUM(E87)</f>
        <v>0</v>
      </c>
      <c r="F88" s="12">
        <f t="shared" ref="F88:S88" si="15">SUM(F87)</f>
        <v>1</v>
      </c>
      <c r="G88" s="12">
        <f t="shared" si="15"/>
        <v>0</v>
      </c>
      <c r="H88" s="12">
        <f t="shared" si="15"/>
        <v>1</v>
      </c>
      <c r="I88" s="12">
        <f t="shared" si="15"/>
        <v>0</v>
      </c>
      <c r="J88" s="12">
        <f t="shared" si="15"/>
        <v>0</v>
      </c>
      <c r="K88" s="12">
        <f t="shared" si="15"/>
        <v>1</v>
      </c>
      <c r="L88" s="12">
        <f t="shared" si="15"/>
        <v>0</v>
      </c>
      <c r="M88" s="12">
        <f t="shared" si="15"/>
        <v>0</v>
      </c>
      <c r="N88" s="12">
        <f t="shared" si="15"/>
        <v>1</v>
      </c>
      <c r="O88" s="12">
        <f t="shared" si="15"/>
        <v>0</v>
      </c>
      <c r="P88" s="12">
        <f t="shared" si="15"/>
        <v>0</v>
      </c>
      <c r="Q88" s="12">
        <f t="shared" si="15"/>
        <v>1</v>
      </c>
      <c r="R88" s="12">
        <f t="shared" si="15"/>
        <v>0</v>
      </c>
      <c r="S88" s="12">
        <f t="shared" si="15"/>
        <v>0</v>
      </c>
      <c r="T88" s="60">
        <f t="shared" si="9"/>
        <v>5</v>
      </c>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c r="FG88" s="32"/>
      <c r="FH88" s="32"/>
      <c r="FI88" s="32"/>
      <c r="FJ88" s="32"/>
      <c r="FK88" s="32"/>
      <c r="FL88" s="32"/>
      <c r="FM88" s="32"/>
      <c r="FN88" s="32"/>
      <c r="FO88" s="32"/>
      <c r="FP88" s="32"/>
      <c r="FQ88" s="32"/>
      <c r="FR88" s="32"/>
      <c r="FS88" s="32"/>
      <c r="FT88" s="32"/>
      <c r="FU88" s="32"/>
      <c r="FV88" s="32"/>
      <c r="FW88" s="32"/>
      <c r="FX88" s="32"/>
      <c r="FY88" s="32"/>
      <c r="FZ88" s="32"/>
      <c r="GA88" s="32"/>
      <c r="GB88" s="32"/>
      <c r="GC88" s="32"/>
      <c r="GD88" s="32"/>
      <c r="GE88" s="32"/>
      <c r="GF88" s="32"/>
      <c r="GG88" s="32"/>
      <c r="GH88" s="32"/>
      <c r="GI88" s="32"/>
      <c r="GJ88" s="32"/>
      <c r="GK88" s="32"/>
      <c r="GL88" s="32"/>
      <c r="GM88" s="32"/>
      <c r="GN88" s="32"/>
      <c r="GO88" s="32"/>
      <c r="GP88" s="32"/>
      <c r="GQ88" s="32"/>
      <c r="GR88" s="32"/>
      <c r="GS88" s="32"/>
      <c r="GT88" s="32"/>
      <c r="GU88" s="32"/>
      <c r="GV88" s="32"/>
      <c r="GW88" s="32"/>
      <c r="GX88" s="32"/>
      <c r="GY88" s="32"/>
      <c r="GZ88" s="32"/>
      <c r="HA88" s="32"/>
      <c r="HB88" s="32"/>
      <c r="HC88" s="32"/>
      <c r="HD88" s="32"/>
      <c r="HE88" s="32"/>
      <c r="HF88" s="32"/>
      <c r="HG88" s="32"/>
      <c r="HH88" s="32"/>
      <c r="HI88" s="32"/>
      <c r="HJ88" s="32"/>
      <c r="HK88" s="32"/>
      <c r="HL88" s="32"/>
      <c r="HM88" s="32"/>
      <c r="HN88" s="32"/>
      <c r="HO88" s="32"/>
      <c r="HP88" s="32"/>
      <c r="HQ88" s="32"/>
      <c r="HR88" s="32"/>
      <c r="HS88" s="32"/>
      <c r="HT88" s="32"/>
      <c r="HU88" s="32"/>
      <c r="HV88" s="32"/>
      <c r="HW88" s="32"/>
      <c r="HX88" s="32"/>
      <c r="HY88" s="32"/>
      <c r="HZ88" s="32"/>
      <c r="IA88" s="32"/>
      <c r="IB88" s="32"/>
      <c r="IC88" s="32"/>
      <c r="ID88" s="32"/>
      <c r="IE88" s="32"/>
      <c r="IF88" s="32"/>
      <c r="IG88" s="32"/>
      <c r="IH88" s="32"/>
      <c r="II88" s="32"/>
      <c r="IJ88" s="32"/>
      <c r="IK88" s="32"/>
      <c r="IL88" s="32"/>
      <c r="IM88" s="32"/>
      <c r="IN88" s="32"/>
      <c r="IO88" s="32"/>
      <c r="IP88" s="32"/>
      <c r="IQ88" s="32"/>
      <c r="IR88" s="32"/>
      <c r="IS88" s="32"/>
      <c r="IT88" s="32"/>
      <c r="IU88" s="32"/>
      <c r="IV88" s="32"/>
    </row>
    <row r="89" spans="1:256" s="29" customFormat="1" ht="18.75" customHeight="1">
      <c r="A89" s="32"/>
      <c r="B89" s="350"/>
      <c r="C89" s="349"/>
      <c r="D89" s="56" t="s">
        <v>212</v>
      </c>
      <c r="E89" s="361"/>
      <c r="F89" s="362"/>
      <c r="G89" s="363"/>
      <c r="H89" s="361"/>
      <c r="I89" s="362"/>
      <c r="J89" s="363"/>
      <c r="K89" s="361"/>
      <c r="L89" s="362"/>
      <c r="M89" s="363"/>
      <c r="N89" s="361"/>
      <c r="O89" s="362"/>
      <c r="P89" s="363"/>
      <c r="Q89" s="361"/>
      <c r="R89" s="362"/>
      <c r="S89" s="363"/>
      <c r="T89" s="60">
        <f t="shared" si="9"/>
        <v>0</v>
      </c>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c r="EO89" s="32"/>
      <c r="EP89" s="32"/>
      <c r="EQ89" s="32"/>
      <c r="ER89" s="32"/>
      <c r="ES89" s="32"/>
      <c r="ET89" s="32"/>
      <c r="EU89" s="32"/>
      <c r="EV89" s="32"/>
      <c r="EW89" s="32"/>
      <c r="EX89" s="32"/>
      <c r="EY89" s="32"/>
      <c r="EZ89" s="32"/>
      <c r="FA89" s="32"/>
      <c r="FB89" s="32"/>
      <c r="FC89" s="32"/>
      <c r="FD89" s="32"/>
      <c r="FE89" s="32"/>
      <c r="FF89" s="32"/>
      <c r="FG89" s="32"/>
      <c r="FH89" s="32"/>
      <c r="FI89" s="32"/>
      <c r="FJ89" s="32"/>
      <c r="FK89" s="32"/>
      <c r="FL89" s="32"/>
      <c r="FM89" s="32"/>
      <c r="FN89" s="32"/>
      <c r="FO89" s="32"/>
      <c r="FP89" s="32"/>
      <c r="FQ89" s="32"/>
      <c r="FR89" s="32"/>
      <c r="FS89" s="32"/>
      <c r="FT89" s="32"/>
      <c r="FU89" s="32"/>
      <c r="FV89" s="32"/>
      <c r="FW89" s="32"/>
      <c r="FX89" s="32"/>
      <c r="FY89" s="32"/>
      <c r="FZ89" s="32"/>
      <c r="GA89" s="32"/>
      <c r="GB89" s="32"/>
      <c r="GC89" s="32"/>
      <c r="GD89" s="32"/>
      <c r="GE89" s="32"/>
      <c r="GF89" s="32"/>
      <c r="GG89" s="32"/>
      <c r="GH89" s="32"/>
      <c r="GI89" s="32"/>
      <c r="GJ89" s="32"/>
      <c r="GK89" s="32"/>
      <c r="GL89" s="32"/>
      <c r="GM89" s="32"/>
      <c r="GN89" s="32"/>
      <c r="GO89" s="32"/>
      <c r="GP89" s="32"/>
      <c r="GQ89" s="32"/>
      <c r="GR89" s="32"/>
      <c r="GS89" s="32"/>
      <c r="GT89" s="32"/>
      <c r="GU89" s="32"/>
      <c r="GV89" s="32"/>
      <c r="GW89" s="32"/>
      <c r="GX89" s="32"/>
      <c r="GY89" s="32"/>
      <c r="GZ89" s="32"/>
      <c r="HA89" s="32"/>
      <c r="HB89" s="32"/>
      <c r="HC89" s="32"/>
      <c r="HD89" s="32"/>
      <c r="HE89" s="32"/>
      <c r="HF89" s="32"/>
      <c r="HG89" s="32"/>
      <c r="HH89" s="32"/>
      <c r="HI89" s="32"/>
      <c r="HJ89" s="32"/>
      <c r="HK89" s="32"/>
      <c r="HL89" s="32"/>
      <c r="HM89" s="32"/>
      <c r="HN89" s="32"/>
      <c r="HO89" s="32"/>
      <c r="HP89" s="32"/>
      <c r="HQ89" s="32"/>
      <c r="HR89" s="32"/>
      <c r="HS89" s="32"/>
      <c r="HT89" s="32"/>
      <c r="HU89" s="32"/>
      <c r="HV89" s="32"/>
      <c r="HW89" s="32"/>
      <c r="HX89" s="32"/>
      <c r="HY89" s="32"/>
      <c r="HZ89" s="32"/>
      <c r="IA89" s="32"/>
      <c r="IB89" s="32"/>
      <c r="IC89" s="32"/>
      <c r="ID89" s="32"/>
      <c r="IE89" s="32"/>
      <c r="IF89" s="32"/>
      <c r="IG89" s="32"/>
      <c r="IH89" s="32"/>
      <c r="II89" s="32"/>
      <c r="IJ89" s="32"/>
      <c r="IK89" s="32"/>
      <c r="IL89" s="32"/>
      <c r="IM89" s="32"/>
      <c r="IN89" s="32"/>
      <c r="IO89" s="32"/>
      <c r="IP89" s="32"/>
      <c r="IQ89" s="32"/>
      <c r="IR89" s="32"/>
      <c r="IS89" s="32"/>
      <c r="IT89" s="32"/>
      <c r="IU89" s="32"/>
      <c r="IV89" s="32"/>
    </row>
    <row r="90" spans="1:256" s="29" customFormat="1" ht="59.25" customHeight="1">
      <c r="A90" s="32"/>
      <c r="B90" s="348" t="s">
        <v>83</v>
      </c>
      <c r="C90" s="349"/>
      <c r="D90" s="56" t="s">
        <v>83</v>
      </c>
      <c r="E90" s="36" t="s">
        <v>4</v>
      </c>
      <c r="F90" s="36" t="s">
        <v>5</v>
      </c>
      <c r="G90" s="36" t="s">
        <v>6</v>
      </c>
      <c r="H90" s="36" t="s">
        <v>4</v>
      </c>
      <c r="I90" s="36" t="s">
        <v>5</v>
      </c>
      <c r="J90" s="36" t="s">
        <v>6</v>
      </c>
      <c r="K90" s="36" t="s">
        <v>4</v>
      </c>
      <c r="L90" s="36" t="s">
        <v>5</v>
      </c>
      <c r="M90" s="36" t="s">
        <v>6</v>
      </c>
      <c r="N90" s="36" t="s">
        <v>4</v>
      </c>
      <c r="O90" s="36" t="s">
        <v>5</v>
      </c>
      <c r="P90" s="36" t="s">
        <v>6</v>
      </c>
      <c r="Q90" s="36" t="s">
        <v>4</v>
      </c>
      <c r="R90" s="36" t="s">
        <v>5</v>
      </c>
      <c r="S90" s="36" t="s">
        <v>6</v>
      </c>
      <c r="T90" s="60">
        <f t="shared" si="9"/>
        <v>0</v>
      </c>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c r="EO90" s="32"/>
      <c r="EP90" s="32"/>
      <c r="EQ90" s="32"/>
      <c r="ER90" s="32"/>
      <c r="ES90" s="32"/>
      <c r="ET90" s="32"/>
      <c r="EU90" s="32"/>
      <c r="EV90" s="32"/>
      <c r="EW90" s="32"/>
      <c r="EX90" s="32"/>
      <c r="EY90" s="32"/>
      <c r="EZ90" s="32"/>
      <c r="FA90" s="32"/>
      <c r="FB90" s="32"/>
      <c r="FC90" s="32"/>
      <c r="FD90" s="32"/>
      <c r="FE90" s="32"/>
      <c r="FF90" s="32"/>
      <c r="FG90" s="32"/>
      <c r="FH90" s="32"/>
      <c r="FI90" s="32"/>
      <c r="FJ90" s="32"/>
      <c r="FK90" s="32"/>
      <c r="FL90" s="32"/>
      <c r="FM90" s="32"/>
      <c r="FN90" s="32"/>
      <c r="FO90" s="32"/>
      <c r="FP90" s="32"/>
      <c r="FQ90" s="32"/>
      <c r="FR90" s="32"/>
      <c r="FS90" s="32"/>
      <c r="FT90" s="32"/>
      <c r="FU90" s="32"/>
      <c r="FV90" s="32"/>
      <c r="FW90" s="32"/>
      <c r="FX90" s="32"/>
      <c r="FY90" s="32"/>
      <c r="FZ90" s="32"/>
      <c r="GA90" s="32"/>
      <c r="GB90" s="32"/>
      <c r="GC90" s="32"/>
      <c r="GD90" s="32"/>
      <c r="GE90" s="32"/>
      <c r="GF90" s="32"/>
      <c r="GG90" s="32"/>
      <c r="GH90" s="32"/>
      <c r="GI90" s="32"/>
      <c r="GJ90" s="32"/>
      <c r="GK90" s="32"/>
      <c r="GL90" s="32"/>
      <c r="GM90" s="32"/>
      <c r="GN90" s="32"/>
      <c r="GO90" s="32"/>
      <c r="GP90" s="32"/>
      <c r="GQ90" s="32"/>
      <c r="GR90" s="32"/>
      <c r="GS90" s="32"/>
      <c r="GT90" s="32"/>
      <c r="GU90" s="32"/>
      <c r="GV90" s="32"/>
      <c r="GW90" s="32"/>
      <c r="GX90" s="32"/>
      <c r="GY90" s="32"/>
      <c r="GZ90" s="32"/>
      <c r="HA90" s="32"/>
      <c r="HB90" s="32"/>
      <c r="HC90" s="32"/>
      <c r="HD90" s="32"/>
      <c r="HE90" s="32"/>
      <c r="HF90" s="32"/>
      <c r="HG90" s="32"/>
      <c r="HH90" s="32"/>
      <c r="HI90" s="32"/>
      <c r="HJ90" s="32"/>
      <c r="HK90" s="32"/>
      <c r="HL90" s="32"/>
      <c r="HM90" s="32"/>
      <c r="HN90" s="32"/>
      <c r="HO90" s="32"/>
      <c r="HP90" s="32"/>
      <c r="HQ90" s="32"/>
      <c r="HR90" s="32"/>
      <c r="HS90" s="32"/>
      <c r="HT90" s="32"/>
      <c r="HU90" s="32"/>
      <c r="HV90" s="32"/>
      <c r="HW90" s="32"/>
      <c r="HX90" s="32"/>
      <c r="HY90" s="32"/>
      <c r="HZ90" s="32"/>
      <c r="IA90" s="32"/>
      <c r="IB90" s="32"/>
      <c r="IC90" s="32"/>
      <c r="ID90" s="32"/>
      <c r="IE90" s="32"/>
      <c r="IF90" s="32"/>
      <c r="IG90" s="32"/>
      <c r="IH90" s="32"/>
      <c r="II90" s="32"/>
      <c r="IJ90" s="32"/>
      <c r="IK90" s="32"/>
      <c r="IL90" s="32"/>
      <c r="IM90" s="32"/>
      <c r="IN90" s="32"/>
      <c r="IO90" s="32"/>
      <c r="IP90" s="32"/>
      <c r="IQ90" s="32"/>
      <c r="IR90" s="32"/>
      <c r="IS90" s="32"/>
      <c r="IT90" s="32"/>
      <c r="IU90" s="32"/>
      <c r="IV90" s="32"/>
    </row>
    <row r="91" spans="1:256" s="29" customFormat="1" ht="65.25" customHeight="1">
      <c r="A91" s="40"/>
      <c r="B91" s="348"/>
      <c r="C91" s="349"/>
      <c r="D91" s="63" t="s">
        <v>301</v>
      </c>
      <c r="E91" s="12">
        <v>1</v>
      </c>
      <c r="F91" s="12"/>
      <c r="G91" s="12"/>
      <c r="H91" s="12">
        <v>1</v>
      </c>
      <c r="I91" s="12"/>
      <c r="J91" s="12"/>
      <c r="K91" s="57">
        <v>1</v>
      </c>
      <c r="L91" s="12"/>
      <c r="M91" s="12"/>
      <c r="N91" s="12"/>
      <c r="O91" s="12">
        <v>1</v>
      </c>
      <c r="P91" s="12"/>
      <c r="Q91" s="12"/>
      <c r="R91" s="12">
        <v>1</v>
      </c>
      <c r="S91" s="12"/>
      <c r="T91" s="42"/>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row>
    <row r="92" spans="1:256" s="29" customFormat="1" ht="18" customHeight="1">
      <c r="A92" s="40"/>
      <c r="B92" s="348"/>
      <c r="C92" s="349"/>
      <c r="D92" s="55" t="s">
        <v>46</v>
      </c>
      <c r="E92" s="12">
        <f>SUM(E91)</f>
        <v>1</v>
      </c>
      <c r="F92" s="12">
        <f t="shared" ref="F92:S92" si="16">SUM(F91)</f>
        <v>0</v>
      </c>
      <c r="G92" s="12">
        <f t="shared" si="16"/>
        <v>0</v>
      </c>
      <c r="H92" s="12">
        <f t="shared" si="16"/>
        <v>1</v>
      </c>
      <c r="I92" s="12">
        <f t="shared" si="16"/>
        <v>0</v>
      </c>
      <c r="J92" s="12">
        <f t="shared" si="16"/>
        <v>0</v>
      </c>
      <c r="K92" s="12">
        <f t="shared" si="16"/>
        <v>1</v>
      </c>
      <c r="L92" s="12">
        <f t="shared" si="16"/>
        <v>0</v>
      </c>
      <c r="M92" s="12">
        <f t="shared" si="16"/>
        <v>0</v>
      </c>
      <c r="N92" s="12">
        <f t="shared" si="16"/>
        <v>0</v>
      </c>
      <c r="O92" s="12">
        <f t="shared" si="16"/>
        <v>1</v>
      </c>
      <c r="P92" s="12">
        <f t="shared" si="16"/>
        <v>0</v>
      </c>
      <c r="Q92" s="12">
        <f t="shared" si="16"/>
        <v>0</v>
      </c>
      <c r="R92" s="12">
        <f t="shared" si="16"/>
        <v>1</v>
      </c>
      <c r="S92" s="12">
        <f t="shared" si="16"/>
        <v>0</v>
      </c>
      <c r="T92" s="42">
        <f t="shared" si="9"/>
        <v>5</v>
      </c>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c r="II92" s="40"/>
      <c r="IJ92" s="40"/>
      <c r="IK92" s="40"/>
      <c r="IL92" s="40"/>
      <c r="IM92" s="40"/>
      <c r="IN92" s="40"/>
      <c r="IO92" s="40"/>
      <c r="IP92" s="40"/>
      <c r="IQ92" s="40"/>
      <c r="IR92" s="40"/>
      <c r="IS92" s="40"/>
      <c r="IT92" s="40"/>
      <c r="IU92" s="40"/>
      <c r="IV92" s="40"/>
    </row>
    <row r="93" spans="1:256" s="29" customFormat="1" ht="15.75" customHeight="1">
      <c r="A93" s="40"/>
      <c r="B93" s="348"/>
      <c r="C93" s="349"/>
      <c r="D93" s="64" t="s">
        <v>212</v>
      </c>
      <c r="E93" s="361"/>
      <c r="F93" s="362"/>
      <c r="G93" s="363"/>
      <c r="H93" s="361"/>
      <c r="I93" s="362"/>
      <c r="J93" s="363"/>
      <c r="K93" s="361"/>
      <c r="L93" s="362"/>
      <c r="M93" s="363"/>
      <c r="N93" s="361"/>
      <c r="O93" s="362"/>
      <c r="P93" s="363"/>
      <c r="Q93" s="361"/>
      <c r="R93" s="362"/>
      <c r="S93" s="363"/>
      <c r="T93" s="42">
        <f t="shared" si="9"/>
        <v>0</v>
      </c>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s="29" customFormat="1" ht="18" customHeight="1">
      <c r="A94" s="40"/>
      <c r="B94" s="351" t="s">
        <v>89</v>
      </c>
      <c r="C94" s="352"/>
      <c r="D94" s="64"/>
      <c r="E94" s="36" t="s">
        <v>4</v>
      </c>
      <c r="F94" s="36" t="s">
        <v>5</v>
      </c>
      <c r="G94" s="36" t="s">
        <v>6</v>
      </c>
      <c r="H94" s="36" t="s">
        <v>4</v>
      </c>
      <c r="I94" s="36" t="s">
        <v>5</v>
      </c>
      <c r="J94" s="36" t="s">
        <v>6</v>
      </c>
      <c r="K94" s="36" t="s">
        <v>4</v>
      </c>
      <c r="L94" s="36" t="s">
        <v>5</v>
      </c>
      <c r="M94" s="36" t="s">
        <v>6</v>
      </c>
      <c r="N94" s="36" t="s">
        <v>4</v>
      </c>
      <c r="O94" s="36" t="s">
        <v>5</v>
      </c>
      <c r="P94" s="36" t="s">
        <v>6</v>
      </c>
      <c r="Q94" s="36" t="s">
        <v>4</v>
      </c>
      <c r="R94" s="36" t="s">
        <v>5</v>
      </c>
      <c r="S94" s="36" t="s">
        <v>6</v>
      </c>
      <c r="T94" s="42">
        <f t="shared" si="9"/>
        <v>0</v>
      </c>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c r="II94" s="40"/>
      <c r="IJ94" s="40"/>
      <c r="IK94" s="40"/>
      <c r="IL94" s="40"/>
      <c r="IM94" s="40"/>
      <c r="IN94" s="40"/>
      <c r="IO94" s="40"/>
      <c r="IP94" s="40"/>
      <c r="IQ94" s="40"/>
      <c r="IR94" s="40"/>
      <c r="IS94" s="40"/>
      <c r="IT94" s="40"/>
      <c r="IU94" s="40"/>
      <c r="IV94" s="40"/>
    </row>
    <row r="95" spans="1:256" s="29" customFormat="1" ht="37.5" customHeight="1">
      <c r="A95" s="40"/>
      <c r="B95" s="351"/>
      <c r="C95" s="352"/>
      <c r="D95" s="65" t="s">
        <v>302</v>
      </c>
      <c r="E95" s="12">
        <v>1</v>
      </c>
      <c r="F95" s="12"/>
      <c r="G95" s="12"/>
      <c r="H95" s="12"/>
      <c r="I95" s="12">
        <v>1</v>
      </c>
      <c r="J95" s="12"/>
      <c r="K95" s="57">
        <v>1</v>
      </c>
      <c r="L95" s="12"/>
      <c r="M95" s="12"/>
      <c r="N95" s="12"/>
      <c r="O95" s="12">
        <v>1</v>
      </c>
      <c r="P95" s="12"/>
      <c r="Q95" s="12"/>
      <c r="R95" s="12">
        <v>1</v>
      </c>
      <c r="S95" s="12"/>
      <c r="T95" s="42">
        <f t="shared" si="9"/>
        <v>5</v>
      </c>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c r="IV95" s="40"/>
    </row>
    <row r="96" spans="1:256" s="29" customFormat="1" ht="18" customHeight="1">
      <c r="A96" s="40"/>
      <c r="B96" s="351"/>
      <c r="C96" s="352"/>
      <c r="D96" s="55" t="s">
        <v>46</v>
      </c>
      <c r="E96" s="12">
        <f>SUM(E95)</f>
        <v>1</v>
      </c>
      <c r="F96" s="12">
        <f t="shared" ref="F96:S96" si="17">SUM(F95)</f>
        <v>0</v>
      </c>
      <c r="G96" s="12">
        <f t="shared" si="17"/>
        <v>0</v>
      </c>
      <c r="H96" s="12">
        <f t="shared" si="17"/>
        <v>0</v>
      </c>
      <c r="I96" s="12">
        <f t="shared" si="17"/>
        <v>1</v>
      </c>
      <c r="J96" s="12">
        <f t="shared" si="17"/>
        <v>0</v>
      </c>
      <c r="K96" s="12">
        <f t="shared" si="17"/>
        <v>1</v>
      </c>
      <c r="L96" s="12">
        <f t="shared" si="17"/>
        <v>0</v>
      </c>
      <c r="M96" s="12">
        <f t="shared" si="17"/>
        <v>0</v>
      </c>
      <c r="N96" s="12">
        <f t="shared" si="17"/>
        <v>0</v>
      </c>
      <c r="O96" s="12">
        <f t="shared" si="17"/>
        <v>1</v>
      </c>
      <c r="P96" s="12">
        <f t="shared" si="17"/>
        <v>0</v>
      </c>
      <c r="Q96" s="12">
        <f t="shared" si="17"/>
        <v>0</v>
      </c>
      <c r="R96" s="12">
        <f t="shared" si="17"/>
        <v>1</v>
      </c>
      <c r="S96" s="12">
        <f t="shared" si="17"/>
        <v>0</v>
      </c>
      <c r="T96" s="42">
        <f t="shared" si="9"/>
        <v>5</v>
      </c>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c r="IV96" s="40"/>
    </row>
    <row r="97" spans="1:256" s="29" customFormat="1" ht="23.25" customHeight="1">
      <c r="A97" s="40"/>
      <c r="B97" s="351"/>
      <c r="C97" s="352"/>
      <c r="D97" s="64" t="s">
        <v>212</v>
      </c>
      <c r="E97" s="361"/>
      <c r="F97" s="362"/>
      <c r="G97" s="363"/>
      <c r="H97" s="361"/>
      <c r="I97" s="362"/>
      <c r="J97" s="363"/>
      <c r="K97" s="361"/>
      <c r="L97" s="362"/>
      <c r="M97" s="363"/>
      <c r="N97" s="361"/>
      <c r="O97" s="362"/>
      <c r="P97" s="363"/>
      <c r="Q97" s="361"/>
      <c r="R97" s="362"/>
      <c r="S97" s="363"/>
      <c r="T97" s="42">
        <f t="shared" si="9"/>
        <v>0</v>
      </c>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c r="II97" s="40"/>
      <c r="IJ97" s="40"/>
      <c r="IK97" s="40"/>
      <c r="IL97" s="40"/>
      <c r="IM97" s="40"/>
      <c r="IN97" s="40"/>
      <c r="IO97" s="40"/>
      <c r="IP97" s="40"/>
      <c r="IQ97" s="40"/>
      <c r="IR97" s="40"/>
      <c r="IS97" s="40"/>
      <c r="IT97" s="40"/>
      <c r="IU97" s="40"/>
      <c r="IV97" s="40"/>
    </row>
    <row r="98" spans="1:256" s="29" customFormat="1" ht="15">
      <c r="A98" s="32">
        <f>+A95+A91+A87+A83+A78+A73+A68+A62+A50+A45+A41+A37+A32+A27+A21+A15</f>
        <v>30</v>
      </c>
      <c r="B98" s="32"/>
      <c r="C98" s="32"/>
      <c r="D98" s="32"/>
      <c r="E98" s="42">
        <f>+E96+E92+E88+E84+E79+E74+E69+E63+E51+E46+E42+E38+E33+E28+E22+E16</f>
        <v>24</v>
      </c>
      <c r="F98" s="42">
        <f t="shared" ref="F98:S98" si="18">+F96+F92+F88+F84+F79+F74+F69+F63+F51+F46+F42+F38+F33+F28+F22+F16</f>
        <v>4</v>
      </c>
      <c r="G98" s="42">
        <f t="shared" si="18"/>
        <v>4</v>
      </c>
      <c r="H98" s="42">
        <f t="shared" si="18"/>
        <v>24</v>
      </c>
      <c r="I98" s="42">
        <f t="shared" si="18"/>
        <v>7</v>
      </c>
      <c r="J98" s="42">
        <f t="shared" si="18"/>
        <v>3</v>
      </c>
      <c r="K98" s="42">
        <f t="shared" si="18"/>
        <v>26</v>
      </c>
      <c r="L98" s="42">
        <f t="shared" si="18"/>
        <v>3</v>
      </c>
      <c r="M98" s="42">
        <f t="shared" si="18"/>
        <v>1</v>
      </c>
      <c r="N98" s="42">
        <f t="shared" si="18"/>
        <v>22</v>
      </c>
      <c r="O98" s="42">
        <f t="shared" si="18"/>
        <v>8</v>
      </c>
      <c r="P98" s="42">
        <f t="shared" si="18"/>
        <v>2</v>
      </c>
      <c r="Q98" s="42">
        <f t="shared" si="18"/>
        <v>27</v>
      </c>
      <c r="R98" s="42">
        <f t="shared" si="18"/>
        <v>3</v>
      </c>
      <c r="S98" s="42">
        <f t="shared" si="18"/>
        <v>0</v>
      </c>
      <c r="T98" s="60"/>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2"/>
      <c r="FZ98" s="32"/>
      <c r="GA98" s="32"/>
      <c r="GB98" s="32"/>
      <c r="GC98" s="32"/>
      <c r="GD98" s="32"/>
      <c r="GE98" s="32"/>
      <c r="GF98" s="32"/>
      <c r="GG98" s="32"/>
      <c r="GH98" s="32"/>
      <c r="GI98" s="32"/>
      <c r="GJ98" s="32"/>
      <c r="GK98" s="32"/>
      <c r="GL98" s="32"/>
      <c r="GM98" s="32"/>
      <c r="GN98" s="32"/>
      <c r="GO98" s="32"/>
      <c r="GP98" s="32"/>
      <c r="GQ98" s="32"/>
      <c r="GR98" s="32"/>
      <c r="GS98" s="32"/>
      <c r="GT98" s="32"/>
      <c r="GU98" s="32"/>
      <c r="GV98" s="32"/>
      <c r="GW98" s="32"/>
      <c r="GX98" s="32"/>
      <c r="GY98" s="32"/>
      <c r="GZ98" s="32"/>
      <c r="HA98" s="32"/>
      <c r="HB98" s="32"/>
      <c r="HC98" s="32"/>
      <c r="HD98" s="32"/>
      <c r="HE98" s="32"/>
      <c r="HF98" s="32"/>
      <c r="HG98" s="32"/>
      <c r="HH98" s="32"/>
      <c r="HI98" s="32"/>
      <c r="HJ98" s="32"/>
      <c r="HK98" s="32"/>
      <c r="HL98" s="32"/>
      <c r="HM98" s="32"/>
      <c r="HN98" s="32"/>
      <c r="HO98" s="32"/>
      <c r="HP98" s="32"/>
      <c r="HQ98" s="32"/>
      <c r="HR98" s="32"/>
      <c r="HS98" s="32"/>
      <c r="HT98" s="32"/>
      <c r="HU98" s="32"/>
      <c r="HV98" s="32"/>
      <c r="HW98" s="32"/>
      <c r="HX98" s="32"/>
      <c r="HY98" s="32"/>
      <c r="HZ98" s="32"/>
      <c r="IA98" s="32"/>
      <c r="IB98" s="32"/>
      <c r="IC98" s="32"/>
      <c r="ID98" s="32"/>
      <c r="IE98" s="32"/>
      <c r="IF98" s="32"/>
      <c r="IG98" s="32"/>
      <c r="IH98" s="32"/>
      <c r="II98" s="32"/>
      <c r="IJ98" s="32"/>
      <c r="IK98" s="32"/>
      <c r="IL98" s="32"/>
      <c r="IM98" s="32"/>
      <c r="IN98" s="32"/>
      <c r="IO98" s="32"/>
      <c r="IP98" s="32"/>
      <c r="IQ98" s="32"/>
      <c r="IR98" s="32"/>
      <c r="IS98" s="32"/>
      <c r="IT98" s="32"/>
      <c r="IU98" s="32"/>
      <c r="IV98" s="32"/>
    </row>
    <row r="99" spans="1:256">
      <c r="E99" s="308">
        <f>+E98+F98+G98</f>
        <v>32</v>
      </c>
      <c r="F99" s="308"/>
      <c r="G99" s="308"/>
      <c r="H99" s="308">
        <f>+H98+I98+J98</f>
        <v>34</v>
      </c>
      <c r="I99" s="308"/>
      <c r="J99" s="308"/>
      <c r="K99" s="308">
        <f>+K98+L98+M98</f>
        <v>30</v>
      </c>
      <c r="L99" s="308"/>
      <c r="M99" s="308"/>
      <c r="N99" s="308">
        <f>+N98+O98+P98</f>
        <v>32</v>
      </c>
      <c r="O99" s="308"/>
      <c r="P99" s="308"/>
      <c r="Q99" s="308">
        <f>+Q98+R98+S98</f>
        <v>30</v>
      </c>
      <c r="R99" s="308"/>
      <c r="S99" s="308"/>
    </row>
    <row r="100" spans="1:256">
      <c r="D100" s="66" t="s">
        <v>4</v>
      </c>
      <c r="E100" s="3">
        <f>+E98+H98+K98+N98+Q98</f>
        <v>123</v>
      </c>
      <c r="F100" s="22">
        <f>+E100/$E$103</f>
        <v>0.77848101265822789</v>
      </c>
    </row>
    <row r="101" spans="1:256">
      <c r="D101" s="66" t="s">
        <v>5</v>
      </c>
      <c r="E101" s="3">
        <f>+F98+I98+L98+O98+R98</f>
        <v>25</v>
      </c>
      <c r="F101" s="22">
        <f t="shared" ref="F101:F103" si="19">+E101/$E$103</f>
        <v>0.15822784810126583</v>
      </c>
    </row>
    <row r="102" spans="1:256">
      <c r="D102" s="66" t="s">
        <v>6</v>
      </c>
      <c r="E102" s="3">
        <f>+G98+J98+M98+P98+S98</f>
        <v>10</v>
      </c>
      <c r="F102" s="22">
        <f t="shared" si="19"/>
        <v>6.3291139240506333E-2</v>
      </c>
    </row>
    <row r="103" spans="1:256">
      <c r="E103" s="3">
        <f>SUM(E100:E102)</f>
        <v>158</v>
      </c>
      <c r="F103" s="22">
        <f t="shared" si="19"/>
        <v>1</v>
      </c>
    </row>
  </sheetData>
  <mergeCells count="122">
    <mergeCell ref="B7:C7"/>
    <mergeCell ref="D7:R7"/>
    <mergeCell ref="B8:C8"/>
    <mergeCell ref="D8:R8"/>
    <mergeCell ref="B9:C9"/>
    <mergeCell ref="D9:R9"/>
    <mergeCell ref="B10:C10"/>
    <mergeCell ref="D10:R10"/>
    <mergeCell ref="E11:G11"/>
    <mergeCell ref="H11:J11"/>
    <mergeCell ref="K11:M11"/>
    <mergeCell ref="N11:P11"/>
    <mergeCell ref="Q11:S11"/>
    <mergeCell ref="E17:G17"/>
    <mergeCell ref="H17:J17"/>
    <mergeCell ref="K17:M17"/>
    <mergeCell ref="N17:P17"/>
    <mergeCell ref="Q17:S17"/>
    <mergeCell ref="E23:G23"/>
    <mergeCell ref="H23:J23"/>
    <mergeCell ref="K23:M23"/>
    <mergeCell ref="N23:P23"/>
    <mergeCell ref="Q23:S23"/>
    <mergeCell ref="H29:J29"/>
    <mergeCell ref="K29:M29"/>
    <mergeCell ref="N29:P29"/>
    <mergeCell ref="Q29:S29"/>
    <mergeCell ref="E34:G34"/>
    <mergeCell ref="H34:J34"/>
    <mergeCell ref="K34:M34"/>
    <mergeCell ref="N34:P34"/>
    <mergeCell ref="Q34:S34"/>
    <mergeCell ref="E39:G39"/>
    <mergeCell ref="H39:J39"/>
    <mergeCell ref="K39:M39"/>
    <mergeCell ref="N39:P39"/>
    <mergeCell ref="Q39:S39"/>
    <mergeCell ref="E43:G43"/>
    <mergeCell ref="H43:J43"/>
    <mergeCell ref="K43:M43"/>
    <mergeCell ref="N43:P43"/>
    <mergeCell ref="Q43:S43"/>
    <mergeCell ref="E47:G47"/>
    <mergeCell ref="H47:J47"/>
    <mergeCell ref="K47:M47"/>
    <mergeCell ref="N47:P47"/>
    <mergeCell ref="Q47:S47"/>
    <mergeCell ref="E52:G52"/>
    <mergeCell ref="H52:J52"/>
    <mergeCell ref="K52:M52"/>
    <mergeCell ref="N52:P52"/>
    <mergeCell ref="Q52:S52"/>
    <mergeCell ref="E57:S57"/>
    <mergeCell ref="E58:G58"/>
    <mergeCell ref="H58:J58"/>
    <mergeCell ref="K58:M58"/>
    <mergeCell ref="N58:P58"/>
    <mergeCell ref="Q58:S58"/>
    <mergeCell ref="E64:G64"/>
    <mergeCell ref="H64:J64"/>
    <mergeCell ref="K64:M64"/>
    <mergeCell ref="N64:P64"/>
    <mergeCell ref="Q64:S64"/>
    <mergeCell ref="E70:G70"/>
    <mergeCell ref="H70:J70"/>
    <mergeCell ref="K70:M70"/>
    <mergeCell ref="N70:P70"/>
    <mergeCell ref="Q70:S70"/>
    <mergeCell ref="E75:G75"/>
    <mergeCell ref="H75:J75"/>
    <mergeCell ref="K75:M75"/>
    <mergeCell ref="N75:P75"/>
    <mergeCell ref="Q75:S75"/>
    <mergeCell ref="E80:G80"/>
    <mergeCell ref="H80:J80"/>
    <mergeCell ref="K80:M80"/>
    <mergeCell ref="N80:P80"/>
    <mergeCell ref="Q80:S80"/>
    <mergeCell ref="E85:G85"/>
    <mergeCell ref="H85:J85"/>
    <mergeCell ref="K85:M85"/>
    <mergeCell ref="N85:P85"/>
    <mergeCell ref="Q85:S85"/>
    <mergeCell ref="E99:G99"/>
    <mergeCell ref="H99:J99"/>
    <mergeCell ref="K99:M99"/>
    <mergeCell ref="N99:P99"/>
    <mergeCell ref="Q99:S99"/>
    <mergeCell ref="E89:G89"/>
    <mergeCell ref="H89:J89"/>
    <mergeCell ref="K89:M89"/>
    <mergeCell ref="N89:P89"/>
    <mergeCell ref="Q89:S89"/>
    <mergeCell ref="E93:G93"/>
    <mergeCell ref="H93:J93"/>
    <mergeCell ref="K93:M93"/>
    <mergeCell ref="N93:P93"/>
    <mergeCell ref="Q93:S93"/>
    <mergeCell ref="B90:C93"/>
    <mergeCell ref="B86:C89"/>
    <mergeCell ref="B94:C97"/>
    <mergeCell ref="B30:C34"/>
    <mergeCell ref="B24:C29"/>
    <mergeCell ref="B59:C64"/>
    <mergeCell ref="B71:C75"/>
    <mergeCell ref="B65:C70"/>
    <mergeCell ref="D2:S4"/>
    <mergeCell ref="B35:C39"/>
    <mergeCell ref="B11:C12"/>
    <mergeCell ref="B18:C23"/>
    <mergeCell ref="B13:C17"/>
    <mergeCell ref="B44:C47"/>
    <mergeCell ref="B40:C43"/>
    <mergeCell ref="B54:I55"/>
    <mergeCell ref="B48:C52"/>
    <mergeCell ref="B81:C85"/>
    <mergeCell ref="B76:C80"/>
    <mergeCell ref="E97:G97"/>
    <mergeCell ref="H97:J97"/>
    <mergeCell ref="K97:M97"/>
    <mergeCell ref="N97:P97"/>
    <mergeCell ref="Q97:S97"/>
  </mergeCells>
  <conditionalFormatting sqref="T13:T97">
    <cfRule type="cellIs" dxfId="2" priority="1" operator="notEqual">
      <formula>$T$12</formula>
    </cfRule>
    <cfRule type="cellIs" dxfId="1" priority="2" operator="notEqual">
      <formula>$T$12</formula>
    </cfRule>
    <cfRule type="cellIs" dxfId="0" priority="3" operator="notEqual">
      <formula>$T$12</formula>
    </cfRule>
  </conditionalFormatting>
  <pageMargins left="0.7" right="0.7" top="0.75" bottom="0.75" header="0.3" footer="0.3"/>
  <pageSetup paperSize="9" orientation="portrait" horizontalDpi="2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 </vt:lpstr>
      <vt:lpstr>1. CTO Y DLLO IPS HC  </vt:lpstr>
      <vt:lpstr>JOVEN-IPS-HC</vt:lpstr>
      <vt:lpstr>6. DISC Y SALUD VIS Y AUD HCIPS</vt:lpstr>
      <vt:lpstr>7. ca de pr y cl </vt: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SAMUEL NARANJO</cp:lastModifiedBy>
  <dcterms:created xsi:type="dcterms:W3CDTF">2006-09-12T12:46:00Z</dcterms:created>
  <dcterms:modified xsi:type="dcterms:W3CDTF">2021-07-01T22:09:29Z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1033-11.2.0.10130</vt:lpwstr>
  </property>
</Properties>
</file>